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hisWorkbook"/>
  <xr:revisionPtr revIDLastSave="0" documentId="13_ncr:1_{7DB8F256-7A83-4395-87CA-E3A109FA9DFF}" xr6:coauthVersionLast="47" xr6:coauthVersionMax="47" xr10:uidLastSave="{00000000-0000-0000-0000-000000000000}"/>
  <bookViews>
    <workbookView xWindow="-28920" yWindow="-120" windowWidth="29040" windowHeight="15840" tabRatio="823" firstSheet="4" activeTab="18" xr2:uid="{00000000-000D-0000-FFFF-FFFF00000000}"/>
  </bookViews>
  <sheets>
    <sheet name="Day 5 SOX Review" sheetId="49" r:id="rId1"/>
    <sheet name="Notes" sheetId="50" r:id="rId2"/>
    <sheet name="Revised Summary" sheetId="48" r:id="rId3"/>
    <sheet name="SUMMARY" sheetId="28" state="hidden"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7"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2" l="1"/>
  <c r="C16" i="2" s="1"/>
  <c r="C6" i="2"/>
  <c r="C7" i="2"/>
  <c r="C8" i="2"/>
  <c r="C9" i="2"/>
  <c r="C10" i="2"/>
  <c r="C11" i="2"/>
  <c r="C12" i="2"/>
  <c r="C13" i="2"/>
  <c r="C14" i="2"/>
  <c r="D5" i="2"/>
  <c r="D6" i="2"/>
  <c r="D7" i="2"/>
  <c r="D8" i="2"/>
  <c r="D9" i="2"/>
  <c r="D10" i="2"/>
  <c r="D11" i="2"/>
  <c r="D12" i="2"/>
  <c r="D13" i="2"/>
  <c r="D14" i="2"/>
  <c r="E5" i="2"/>
  <c r="E6" i="2"/>
  <c r="E7" i="2"/>
  <c r="E8" i="2"/>
  <c r="E9" i="2"/>
  <c r="E10" i="2"/>
  <c r="E11" i="2"/>
  <c r="E12" i="2"/>
  <c r="E13" i="2"/>
  <c r="E14" i="2"/>
  <c r="F5" i="2"/>
  <c r="F6" i="2"/>
  <c r="F7" i="2"/>
  <c r="F8" i="2"/>
  <c r="F9" i="2"/>
  <c r="F10" i="2"/>
  <c r="F11" i="2"/>
  <c r="F16" i="2" s="1"/>
  <c r="F12" i="2"/>
  <c r="F13" i="2"/>
  <c r="F14" i="2"/>
  <c r="G5" i="2"/>
  <c r="G6" i="2"/>
  <c r="G7" i="2"/>
  <c r="G8" i="2"/>
  <c r="G9" i="2"/>
  <c r="G10" i="2"/>
  <c r="G11" i="2"/>
  <c r="G12" i="2"/>
  <c r="G13" i="2"/>
  <c r="G14" i="2"/>
  <c r="H5" i="2"/>
  <c r="H6" i="2"/>
  <c r="H7" i="2"/>
  <c r="H8" i="2"/>
  <c r="H9" i="2"/>
  <c r="H10" i="2"/>
  <c r="H11" i="2"/>
  <c r="H12" i="2"/>
  <c r="H13" i="2"/>
  <c r="H14" i="2"/>
  <c r="I5" i="2"/>
  <c r="I6" i="2"/>
  <c r="I7" i="2"/>
  <c r="I8" i="2"/>
  <c r="I9" i="2"/>
  <c r="I10" i="2"/>
  <c r="I11" i="2"/>
  <c r="I12" i="2"/>
  <c r="I13" i="2"/>
  <c r="I14" i="2"/>
  <c r="J5" i="2"/>
  <c r="J6" i="2"/>
  <c r="J7" i="2"/>
  <c r="J8" i="2"/>
  <c r="J9" i="2"/>
  <c r="J10" i="2"/>
  <c r="J11" i="2"/>
  <c r="J12" i="2"/>
  <c r="J13" i="2"/>
  <c r="J14" i="2"/>
  <c r="J16" i="2"/>
  <c r="K5" i="2"/>
  <c r="K16" i="2" s="1"/>
  <c r="K6" i="2"/>
  <c r="K7" i="2"/>
  <c r="K8" i="2"/>
  <c r="K9" i="2"/>
  <c r="K10" i="2"/>
  <c r="K11" i="2"/>
  <c r="K12" i="2"/>
  <c r="K13" i="2"/>
  <c r="K14" i="2"/>
  <c r="L5" i="2"/>
  <c r="L16" i="2" s="1"/>
  <c r="L6" i="2"/>
  <c r="L7" i="2"/>
  <c r="L8" i="2"/>
  <c r="L9" i="2"/>
  <c r="L10" i="2"/>
  <c r="L11" i="2"/>
  <c r="L12" i="2"/>
  <c r="L13" i="2"/>
  <c r="L14" i="2"/>
  <c r="M5" i="2"/>
  <c r="M6" i="2"/>
  <c r="M7" i="2"/>
  <c r="M8" i="2"/>
  <c r="M9" i="2"/>
  <c r="M10" i="2"/>
  <c r="M11" i="2"/>
  <c r="M12" i="2"/>
  <c r="M13" i="2"/>
  <c r="M14" i="2"/>
  <c r="N5" i="2"/>
  <c r="N6" i="2"/>
  <c r="N7" i="2"/>
  <c r="N8" i="2"/>
  <c r="N9" i="2"/>
  <c r="N10" i="2"/>
  <c r="N11" i="2"/>
  <c r="N16" i="2" s="1"/>
  <c r="N12" i="2"/>
  <c r="N13" i="2"/>
  <c r="N14" i="2"/>
  <c r="D20" i="2"/>
  <c r="S36" i="2"/>
  <c r="T36" i="2" s="1"/>
  <c r="U36" i="2" s="1"/>
  <c r="V36" i="2" s="1"/>
  <c r="W36" i="2" s="1"/>
  <c r="X36" i="2" s="1"/>
  <c r="Y36" i="2"/>
  <c r="Z36" i="2" s="1"/>
  <c r="AA36" i="2" s="1"/>
  <c r="AB36" i="2" s="1"/>
  <c r="AC36" i="2" s="1"/>
  <c r="AD36" i="2" s="1"/>
  <c r="AE36" i="2" s="1"/>
  <c r="AF36" i="2" s="1"/>
  <c r="AG36" i="2"/>
  <c r="AH36" i="2" s="1"/>
  <c r="AI36" i="2" s="1"/>
  <c r="AJ36" i="2" s="1"/>
  <c r="AK36" i="2" s="1"/>
  <c r="AL36" i="2" s="1"/>
  <c r="AM36" i="2" s="1"/>
  <c r="AN36" i="2" s="1"/>
  <c r="S37" i="2"/>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S38" i="2"/>
  <c r="T38" i="2" s="1"/>
  <c r="U38" i="2"/>
  <c r="V38" i="2" s="1"/>
  <c r="W38" i="2" s="1"/>
  <c r="X38" i="2" s="1"/>
  <c r="Y38" i="2" s="1"/>
  <c r="Z38" i="2" s="1"/>
  <c r="AA38" i="2" s="1"/>
  <c r="AB38" i="2" s="1"/>
  <c r="AC38" i="2" s="1"/>
  <c r="AD38" i="2" s="1"/>
  <c r="AE38" i="2" s="1"/>
  <c r="AF38" i="2" s="1"/>
  <c r="AG38" i="2" s="1"/>
  <c r="AH38" i="2" s="1"/>
  <c r="AI38" i="2" s="1"/>
  <c r="AJ38" i="2" s="1"/>
  <c r="AK38" i="2" s="1"/>
  <c r="AL38" i="2" s="1"/>
  <c r="AM38" i="2" s="1"/>
  <c r="AN38" i="2" s="1"/>
  <c r="S39" i="2"/>
  <c r="T39" i="2" s="1"/>
  <c r="U39" i="2" s="1"/>
  <c r="V39" i="2" s="1"/>
  <c r="W39" i="2"/>
  <c r="X39" i="2" s="1"/>
  <c r="Y39" i="2" s="1"/>
  <c r="Z39" i="2" s="1"/>
  <c r="AA39" i="2" s="1"/>
  <c r="AB39" i="2" s="1"/>
  <c r="AC39" i="2" s="1"/>
  <c r="AD39" i="2" s="1"/>
  <c r="AE39" i="2" s="1"/>
  <c r="AF39" i="2" s="1"/>
  <c r="AG39" i="2" s="1"/>
  <c r="AH39" i="2" s="1"/>
  <c r="AI39" i="2" s="1"/>
  <c r="AJ39" i="2" s="1"/>
  <c r="AK39" i="2" s="1"/>
  <c r="AL39" i="2" s="1"/>
  <c r="AM39" i="2" s="1"/>
  <c r="AN39" i="2" s="1"/>
  <c r="S40" i="2"/>
  <c r="T40" i="2" s="1"/>
  <c r="U40" i="2" s="1"/>
  <c r="V40" i="2" s="1"/>
  <c r="W40" i="2" s="1"/>
  <c r="X40" i="2" s="1"/>
  <c r="Y40" i="2"/>
  <c r="Z40" i="2" s="1"/>
  <c r="AA40" i="2" s="1"/>
  <c r="AB40" i="2" s="1"/>
  <c r="AC40" i="2" s="1"/>
  <c r="AD40" i="2" s="1"/>
  <c r="AE40" i="2" s="1"/>
  <c r="AF40" i="2" s="1"/>
  <c r="AG40" i="2" s="1"/>
  <c r="AH40" i="2" s="1"/>
  <c r="AI40" i="2" s="1"/>
  <c r="AJ40" i="2" s="1"/>
  <c r="AK40" i="2" s="1"/>
  <c r="AL40" i="2" s="1"/>
  <c r="AM40" i="2" s="1"/>
  <c r="AN40" i="2" s="1"/>
  <c r="S41" i="2"/>
  <c r="T41" i="2" s="1"/>
  <c r="U41" i="2" s="1"/>
  <c r="V41" i="2" s="1"/>
  <c r="W41" i="2" s="1"/>
  <c r="X41" i="2" s="1"/>
  <c r="Y41" i="2" s="1"/>
  <c r="Z41" i="2" s="1"/>
  <c r="AA41" i="2"/>
  <c r="AB41" i="2" s="1"/>
  <c r="AC41" i="2" s="1"/>
  <c r="AD41" i="2" s="1"/>
  <c r="AE41" i="2" s="1"/>
  <c r="AF41" i="2" s="1"/>
  <c r="AG41" i="2" s="1"/>
  <c r="AH41" i="2" s="1"/>
  <c r="AI41" i="2"/>
  <c r="AJ41" i="2" s="1"/>
  <c r="AK41" i="2" s="1"/>
  <c r="AL41" i="2" s="1"/>
  <c r="AM41" i="2" s="1"/>
  <c r="AN41" i="2" s="1"/>
  <c r="S42" i="2"/>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S43" i="2"/>
  <c r="T43" i="2" s="1"/>
  <c r="U43" i="2" s="1"/>
  <c r="V43" i="2" s="1"/>
  <c r="W43" i="2"/>
  <c r="X43" i="2" s="1"/>
  <c r="Y43" i="2" s="1"/>
  <c r="Z43" i="2" s="1"/>
  <c r="AA43" i="2" s="1"/>
  <c r="AB43" i="2" s="1"/>
  <c r="AC43" i="2" s="1"/>
  <c r="AD43" i="2" s="1"/>
  <c r="AE43" i="2"/>
  <c r="AF43" i="2" s="1"/>
  <c r="AG43" i="2" s="1"/>
  <c r="AH43" i="2" s="1"/>
  <c r="AI43" i="2" s="1"/>
  <c r="AJ43" i="2" s="1"/>
  <c r="AK43" i="2" s="1"/>
  <c r="AL43" i="2" s="1"/>
  <c r="AM43" i="2"/>
  <c r="AN43" i="2" s="1"/>
  <c r="S44" i="2"/>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C61" i="2"/>
  <c r="C93" i="48" s="1"/>
  <c r="D35" i="2"/>
  <c r="D2" i="2"/>
  <c r="D50" i="2" s="1"/>
  <c r="D66" i="32"/>
  <c r="D78" i="32"/>
  <c r="D67" i="32"/>
  <c r="D68" i="32"/>
  <c r="D69" i="32"/>
  <c r="D70" i="32"/>
  <c r="D71" i="32"/>
  <c r="D72" i="32"/>
  <c r="D73" i="32"/>
  <c r="D74" i="32"/>
  <c r="D75" i="32"/>
  <c r="E28" i="47"/>
  <c r="E2" i="47"/>
  <c r="E35" i="2"/>
  <c r="D36" i="2"/>
  <c r="E36" i="2" s="1"/>
  <c r="F36" i="2" s="1"/>
  <c r="G36" i="2" s="1"/>
  <c r="H36" i="2" s="1"/>
  <c r="D38" i="2"/>
  <c r="E38" i="2" s="1"/>
  <c r="D39" i="2"/>
  <c r="E39" i="2" s="1"/>
  <c r="F39" i="2" s="1"/>
  <c r="G39" i="2" s="1"/>
  <c r="H39" i="2" s="1"/>
  <c r="D40" i="2"/>
  <c r="E40" i="2" s="1"/>
  <c r="F40" i="2" s="1"/>
  <c r="G40" i="2" s="1"/>
  <c r="H40" i="2" s="1"/>
  <c r="D41" i="2"/>
  <c r="E41" i="2" s="1"/>
  <c r="F41" i="2" s="1"/>
  <c r="G41" i="2" s="1"/>
  <c r="H41" i="2" s="1"/>
  <c r="I41" i="2" s="1"/>
  <c r="E66" i="32"/>
  <c r="E78" i="32"/>
  <c r="E2" i="32"/>
  <c r="E67" i="32"/>
  <c r="E68" i="32"/>
  <c r="E69" i="32"/>
  <c r="E70" i="32"/>
  <c r="E71" i="32"/>
  <c r="E72" i="32"/>
  <c r="E73" i="32"/>
  <c r="E74" i="32"/>
  <c r="E75" i="32"/>
  <c r="E2" i="10"/>
  <c r="E2" i="43"/>
  <c r="F2" i="43" s="1"/>
  <c r="G2" i="43" s="1"/>
  <c r="E2" i="29"/>
  <c r="F28" i="47"/>
  <c r="F2" i="47"/>
  <c r="F35" i="2"/>
  <c r="F2" i="2"/>
  <c r="G2" i="2" s="1"/>
  <c r="H2" i="2" s="1"/>
  <c r="F38" i="2"/>
  <c r="G38" i="2" s="1"/>
  <c r="D42" i="2"/>
  <c r="E42" i="2" s="1"/>
  <c r="F42" i="2" s="1"/>
  <c r="G42" i="2" s="1"/>
  <c r="H42" i="2" s="1"/>
  <c r="D44" i="2"/>
  <c r="E44" i="2"/>
  <c r="F44" i="2" s="1"/>
  <c r="G44" i="2" s="1"/>
  <c r="H44" i="2" s="1"/>
  <c r="F66" i="32"/>
  <c r="F78" i="32"/>
  <c r="F2" i="32"/>
  <c r="G2" i="32" s="1"/>
  <c r="F67" i="32"/>
  <c r="F68" i="32"/>
  <c r="F69" i="32"/>
  <c r="F70" i="32"/>
  <c r="F71" i="32"/>
  <c r="F72" i="32"/>
  <c r="F73" i="32"/>
  <c r="F74" i="32"/>
  <c r="F75" i="32"/>
  <c r="F2" i="10"/>
  <c r="G2" i="10" s="1"/>
  <c r="F2" i="29"/>
  <c r="E2" i="30"/>
  <c r="F2" i="30"/>
  <c r="E2" i="31"/>
  <c r="F2" i="31" s="1"/>
  <c r="G28" i="47"/>
  <c r="G2" i="47"/>
  <c r="G35" i="2"/>
  <c r="D37" i="2"/>
  <c r="E37" i="2"/>
  <c r="F37" i="2"/>
  <c r="G37" i="2" s="1"/>
  <c r="H37" i="2" s="1"/>
  <c r="D43" i="2"/>
  <c r="E43" i="2" s="1"/>
  <c r="F43" i="2"/>
  <c r="G43" i="2" s="1"/>
  <c r="H43" i="2" s="1"/>
  <c r="G66" i="32"/>
  <c r="G78" i="32"/>
  <c r="G67" i="32"/>
  <c r="G68" i="32"/>
  <c r="G69" i="32"/>
  <c r="G70" i="32"/>
  <c r="G71" i="32"/>
  <c r="G72" i="32"/>
  <c r="G73" i="32"/>
  <c r="G74" i="32"/>
  <c r="G75" i="32"/>
  <c r="H28" i="47"/>
  <c r="H35" i="2"/>
  <c r="H38" i="2"/>
  <c r="I38" i="2" s="1"/>
  <c r="J38" i="2" s="1"/>
  <c r="K38" i="2" s="1"/>
  <c r="H66" i="32"/>
  <c r="H78" i="32"/>
  <c r="H67" i="32"/>
  <c r="H68" i="32"/>
  <c r="H69" i="32"/>
  <c r="H70" i="32"/>
  <c r="H71" i="32"/>
  <c r="H72" i="32"/>
  <c r="H73" i="32"/>
  <c r="H74" i="32"/>
  <c r="H75" i="32"/>
  <c r="I28" i="47"/>
  <c r="I35" i="2"/>
  <c r="J35" i="2" s="1"/>
  <c r="K35" i="2" s="1"/>
  <c r="L35" i="2" s="1"/>
  <c r="I2" i="2"/>
  <c r="I36" i="2"/>
  <c r="I37" i="2"/>
  <c r="I39" i="2"/>
  <c r="I40" i="2"/>
  <c r="J40" i="2" s="1"/>
  <c r="K40" i="2" s="1"/>
  <c r="L40" i="2" s="1"/>
  <c r="I42" i="2"/>
  <c r="I43" i="2"/>
  <c r="I44" i="2"/>
  <c r="I66" i="32"/>
  <c r="I78" i="32"/>
  <c r="I67" i="32"/>
  <c r="I68" i="32"/>
  <c r="I69" i="32"/>
  <c r="I70" i="32"/>
  <c r="I71" i="32"/>
  <c r="I72" i="32"/>
  <c r="I73" i="32"/>
  <c r="I74" i="32"/>
  <c r="I75" i="32"/>
  <c r="I78" i="29"/>
  <c r="J28" i="47"/>
  <c r="J2" i="2"/>
  <c r="K2" i="2" s="1"/>
  <c r="J36" i="2"/>
  <c r="J37" i="2"/>
  <c r="J39" i="2"/>
  <c r="J41" i="2"/>
  <c r="K41" i="2" s="1"/>
  <c r="J42" i="2"/>
  <c r="J43" i="2"/>
  <c r="K43" i="2" s="1"/>
  <c r="J44" i="2"/>
  <c r="J66" i="32"/>
  <c r="J78" i="32"/>
  <c r="J67" i="32"/>
  <c r="J68" i="32"/>
  <c r="J69" i="32"/>
  <c r="J70" i="32"/>
  <c r="J71" i="32"/>
  <c r="J72" i="32"/>
  <c r="J73" i="32"/>
  <c r="J74" i="32"/>
  <c r="J75" i="32"/>
  <c r="E2" i="33"/>
  <c r="F2" i="33" s="1"/>
  <c r="G2" i="33" s="1"/>
  <c r="H2" i="33" s="1"/>
  <c r="I2" i="33" s="1"/>
  <c r="J2" i="33" s="1"/>
  <c r="J78" i="29"/>
  <c r="J80" i="29"/>
  <c r="K28" i="47"/>
  <c r="K36" i="2"/>
  <c r="K37" i="2"/>
  <c r="K39" i="2"/>
  <c r="K42" i="2"/>
  <c r="L42" i="2" s="1"/>
  <c r="K44" i="2"/>
  <c r="K66" i="32"/>
  <c r="K78" i="32"/>
  <c r="K67" i="32"/>
  <c r="K68" i="32"/>
  <c r="K69" i="32"/>
  <c r="K70" i="32"/>
  <c r="K71" i="32"/>
  <c r="K72" i="32"/>
  <c r="K73" i="32"/>
  <c r="K74" i="32"/>
  <c r="K75" i="32"/>
  <c r="K2" i="33"/>
  <c r="K78" i="29"/>
  <c r="K79" i="29"/>
  <c r="K80" i="29"/>
  <c r="L28" i="47"/>
  <c r="L2" i="2"/>
  <c r="L36" i="2"/>
  <c r="L37" i="2"/>
  <c r="M37" i="2" s="1"/>
  <c r="L38" i="2"/>
  <c r="L39" i="2"/>
  <c r="M39" i="2" s="1"/>
  <c r="L41" i="2"/>
  <c r="L43" i="2"/>
  <c r="L44" i="2"/>
  <c r="M44" i="2" s="1"/>
  <c r="N44" i="2" s="1"/>
  <c r="L66" i="32"/>
  <c r="L78" i="32"/>
  <c r="L67" i="32"/>
  <c r="L68" i="32"/>
  <c r="L69" i="32"/>
  <c r="L70" i="32"/>
  <c r="L71" i="32"/>
  <c r="L72" i="32"/>
  <c r="L73" i="32"/>
  <c r="L74" i="32"/>
  <c r="L75" i="32"/>
  <c r="L78" i="29"/>
  <c r="L79" i="29"/>
  <c r="L80" i="29"/>
  <c r="E2" i="34"/>
  <c r="F2" i="34" s="1"/>
  <c r="G2" i="34" s="1"/>
  <c r="H2" i="34" s="1"/>
  <c r="I2" i="34" s="1"/>
  <c r="J2" i="34" s="1"/>
  <c r="K2" i="34" s="1"/>
  <c r="L2" i="34" s="1"/>
  <c r="M28" i="47"/>
  <c r="M35" i="2"/>
  <c r="M2" i="2"/>
  <c r="N2" i="2" s="1"/>
  <c r="M36" i="2"/>
  <c r="M38" i="2"/>
  <c r="M40" i="2"/>
  <c r="M41" i="2"/>
  <c r="N41" i="2" s="1"/>
  <c r="M42" i="2"/>
  <c r="M43" i="2"/>
  <c r="N43" i="2" s="1"/>
  <c r="M66" i="32"/>
  <c r="M78" i="32"/>
  <c r="M67" i="32"/>
  <c r="M68" i="32"/>
  <c r="M69" i="32"/>
  <c r="M70" i="32"/>
  <c r="M71" i="32"/>
  <c r="M72" i="32"/>
  <c r="M73" i="32"/>
  <c r="M74" i="32"/>
  <c r="M75" i="32"/>
  <c r="M78" i="29"/>
  <c r="M79" i="29"/>
  <c r="M80" i="29"/>
  <c r="M78" i="30"/>
  <c r="M78" i="31"/>
  <c r="N28" i="47"/>
  <c r="N35" i="2"/>
  <c r="N36" i="2"/>
  <c r="N37" i="2"/>
  <c r="N38" i="2"/>
  <c r="N39" i="2"/>
  <c r="N40" i="2"/>
  <c r="N42" i="2"/>
  <c r="O42" i="2" s="1"/>
  <c r="P42" i="2" s="1"/>
  <c r="Q42" i="2" s="1"/>
  <c r="N66" i="32"/>
  <c r="N78" i="32"/>
  <c r="N67" i="32"/>
  <c r="N68" i="32"/>
  <c r="N69" i="32"/>
  <c r="N70" i="32"/>
  <c r="N71" i="32"/>
  <c r="N72" i="32"/>
  <c r="N73" i="32"/>
  <c r="N74" i="32"/>
  <c r="N75" i="32"/>
  <c r="N78" i="29"/>
  <c r="N79" i="29"/>
  <c r="N80" i="29"/>
  <c r="N78" i="30"/>
  <c r="N78" i="31"/>
  <c r="O28" i="47"/>
  <c r="O66" i="2"/>
  <c r="O66" i="32" s="1"/>
  <c r="O2" i="2"/>
  <c r="P2" i="2" s="1"/>
  <c r="Q2" i="2" s="1"/>
  <c r="R2" i="2" s="1"/>
  <c r="S2" i="2" s="1"/>
  <c r="O36" i="2"/>
  <c r="P36" i="2" s="1"/>
  <c r="O67" i="2"/>
  <c r="O37" i="2"/>
  <c r="O68" i="2"/>
  <c r="O38" i="2"/>
  <c r="P38" i="2" s="1"/>
  <c r="O69" i="2"/>
  <c r="O39" i="2"/>
  <c r="O70" i="2"/>
  <c r="O40" i="2"/>
  <c r="P40" i="2" s="1"/>
  <c r="O71" i="2"/>
  <c r="O41" i="2"/>
  <c r="O72" i="2"/>
  <c r="O72" i="32" s="1"/>
  <c r="O73" i="2"/>
  <c r="O43" i="2"/>
  <c r="O74" i="2"/>
  <c r="O44" i="2"/>
  <c r="P44" i="2" s="1"/>
  <c r="O75" i="2"/>
  <c r="O78" i="32"/>
  <c r="O67" i="32"/>
  <c r="O68" i="32"/>
  <c r="O69" i="32"/>
  <c r="O70" i="32"/>
  <c r="O71" i="32"/>
  <c r="O73" i="32"/>
  <c r="O74" i="32"/>
  <c r="O75" i="32"/>
  <c r="O78" i="10"/>
  <c r="O78" i="29"/>
  <c r="O78" i="30"/>
  <c r="O78" i="31"/>
  <c r="P28" i="47"/>
  <c r="P66" i="2"/>
  <c r="P67" i="2"/>
  <c r="P67" i="32" s="1"/>
  <c r="P37" i="2"/>
  <c r="Q37" i="2" s="1"/>
  <c r="P68" i="2"/>
  <c r="P69" i="2"/>
  <c r="P39" i="2"/>
  <c r="Q39" i="2" s="1"/>
  <c r="P70" i="2"/>
  <c r="P70" i="32" s="1"/>
  <c r="P71" i="2"/>
  <c r="P71" i="32" s="1"/>
  <c r="P41" i="2"/>
  <c r="Q41" i="2" s="1"/>
  <c r="P72" i="2"/>
  <c r="P72" i="32" s="1"/>
  <c r="P73" i="2"/>
  <c r="P43" i="2"/>
  <c r="Q43" i="2" s="1"/>
  <c r="P74" i="2"/>
  <c r="P74" i="32" s="1"/>
  <c r="P75" i="2"/>
  <c r="P75" i="32" s="1"/>
  <c r="P66" i="32"/>
  <c r="P78" i="32"/>
  <c r="P68" i="32"/>
  <c r="P69" i="32"/>
  <c r="P73" i="32"/>
  <c r="Q28" i="47"/>
  <c r="Q66" i="2"/>
  <c r="Q36" i="2"/>
  <c r="Q67" i="2"/>
  <c r="Q68" i="2"/>
  <c r="Q68" i="32" s="1"/>
  <c r="Q38" i="2"/>
  <c r="Q69" i="2"/>
  <c r="Q69" i="32" s="1"/>
  <c r="Q70" i="2"/>
  <c r="Q40" i="2"/>
  <c r="Q71" i="2"/>
  <c r="Q72" i="2"/>
  <c r="Q72" i="32" s="1"/>
  <c r="Q73" i="2"/>
  <c r="Q73" i="32" s="1"/>
  <c r="Q74" i="2"/>
  <c r="Q44" i="2"/>
  <c r="Q75" i="2"/>
  <c r="Q66" i="32"/>
  <c r="Q78" i="32"/>
  <c r="Q67" i="32"/>
  <c r="Q70" i="32"/>
  <c r="Q71" i="32"/>
  <c r="Q74" i="32"/>
  <c r="Q75" i="32"/>
  <c r="R28" i="47"/>
  <c r="R66" i="2"/>
  <c r="R66" i="32" s="1"/>
  <c r="R67" i="2"/>
  <c r="R68" i="2"/>
  <c r="R69" i="2"/>
  <c r="R69" i="32" s="1"/>
  <c r="R70" i="2"/>
  <c r="R70" i="32" s="1"/>
  <c r="R71" i="2"/>
  <c r="R72" i="2"/>
  <c r="R73" i="2"/>
  <c r="R73" i="32" s="1"/>
  <c r="R74" i="2"/>
  <c r="R75" i="2"/>
  <c r="R78" i="32"/>
  <c r="R67" i="32"/>
  <c r="R68" i="32"/>
  <c r="R71" i="32"/>
  <c r="R72" i="32"/>
  <c r="R74" i="32"/>
  <c r="R75" i="32"/>
  <c r="S28" i="47"/>
  <c r="S66" i="2"/>
  <c r="S66" i="32" s="1"/>
  <c r="S67" i="2"/>
  <c r="S68" i="2"/>
  <c r="S69" i="2"/>
  <c r="S70" i="2"/>
  <c r="S71" i="2"/>
  <c r="S71" i="32" s="1"/>
  <c r="S72" i="2"/>
  <c r="S73" i="2"/>
  <c r="S73" i="32" s="1"/>
  <c r="S74" i="2"/>
  <c r="S75" i="2"/>
  <c r="S78" i="32"/>
  <c r="S67" i="32"/>
  <c r="S68" i="32"/>
  <c r="S69" i="32"/>
  <c r="S70" i="32"/>
  <c r="S72" i="32"/>
  <c r="S74" i="32"/>
  <c r="S75" i="32"/>
  <c r="T28" i="47"/>
  <c r="T66" i="2"/>
  <c r="T2" i="2"/>
  <c r="U2" i="2" s="1"/>
  <c r="V2" i="2" s="1"/>
  <c r="W2" i="2" s="1"/>
  <c r="X2" i="2" s="1"/>
  <c r="Y2" i="2" s="1"/>
  <c r="Z2" i="2" s="1"/>
  <c r="AA2" i="2" s="1"/>
  <c r="T67" i="2"/>
  <c r="T67" i="32" s="1"/>
  <c r="T68" i="2"/>
  <c r="T69" i="2"/>
  <c r="T70" i="2"/>
  <c r="T71" i="2"/>
  <c r="T71" i="32" s="1"/>
  <c r="T72" i="2"/>
  <c r="T73" i="2"/>
  <c r="T74" i="2"/>
  <c r="T74" i="32" s="1"/>
  <c r="T75" i="2"/>
  <c r="T75" i="32" s="1"/>
  <c r="T66" i="32"/>
  <c r="T78" i="32"/>
  <c r="T68" i="32"/>
  <c r="T69" i="32"/>
  <c r="T70" i="32"/>
  <c r="T72" i="32"/>
  <c r="T73" i="32"/>
  <c r="U28" i="47"/>
  <c r="U66" i="2"/>
  <c r="U67" i="2"/>
  <c r="U67" i="32" s="1"/>
  <c r="U68" i="2"/>
  <c r="U69" i="2"/>
  <c r="U70" i="2"/>
  <c r="U71" i="2"/>
  <c r="U71" i="32" s="1"/>
  <c r="U72" i="2"/>
  <c r="U72" i="32" s="1"/>
  <c r="U73" i="2"/>
  <c r="U74" i="2"/>
  <c r="U74" i="32" s="1"/>
  <c r="U75" i="2"/>
  <c r="U75" i="32" s="1"/>
  <c r="U66" i="32"/>
  <c r="U78" i="32"/>
  <c r="U68" i="32"/>
  <c r="U69" i="32"/>
  <c r="U70" i="32"/>
  <c r="U73" i="32"/>
  <c r="V28" i="47"/>
  <c r="V66" i="2"/>
  <c r="V67" i="2"/>
  <c r="V68" i="2"/>
  <c r="V69" i="2"/>
  <c r="V69" i="32" s="1"/>
  <c r="V70" i="2"/>
  <c r="V71" i="2"/>
  <c r="V72" i="2"/>
  <c r="V73" i="2"/>
  <c r="V74" i="2"/>
  <c r="V74" i="32" s="1"/>
  <c r="V75" i="2"/>
  <c r="V75" i="32" s="1"/>
  <c r="V66" i="32"/>
  <c r="V78" i="32"/>
  <c r="V67" i="32"/>
  <c r="V68" i="32"/>
  <c r="V70" i="32"/>
  <c r="V71" i="32"/>
  <c r="V72" i="32"/>
  <c r="V73" i="32"/>
  <c r="W28" i="47"/>
  <c r="W66" i="2"/>
  <c r="W67" i="2"/>
  <c r="W67" i="32" s="1"/>
  <c r="W68" i="2"/>
  <c r="W69" i="2"/>
  <c r="W70" i="2"/>
  <c r="W71" i="2"/>
  <c r="W71" i="32" s="1"/>
  <c r="W72" i="2"/>
  <c r="W73" i="2"/>
  <c r="W74" i="2"/>
  <c r="W74" i="32" s="1"/>
  <c r="W75" i="2"/>
  <c r="W75" i="32" s="1"/>
  <c r="W66" i="32"/>
  <c r="W78" i="32"/>
  <c r="W68" i="32"/>
  <c r="W69" i="32"/>
  <c r="W70" i="32"/>
  <c r="W72" i="32"/>
  <c r="W73" i="32"/>
  <c r="X28" i="47"/>
  <c r="X66" i="2"/>
  <c r="X66" i="32" s="1"/>
  <c r="X67" i="2"/>
  <c r="X68" i="2"/>
  <c r="X69" i="2"/>
  <c r="X70" i="2"/>
  <c r="X70" i="32" s="1"/>
  <c r="X71" i="2"/>
  <c r="X72" i="2"/>
  <c r="X73" i="2"/>
  <c r="X74" i="2"/>
  <c r="X75" i="2"/>
  <c r="X78" i="32"/>
  <c r="X67" i="32"/>
  <c r="X68" i="32"/>
  <c r="X69" i="32"/>
  <c r="X71" i="32"/>
  <c r="X72" i="32"/>
  <c r="X73" i="32"/>
  <c r="X74" i="32"/>
  <c r="X75" i="32"/>
  <c r="Y28" i="47"/>
  <c r="Y66" i="2"/>
  <c r="Y67" i="2"/>
  <c r="Y68" i="2"/>
  <c r="Y69" i="2"/>
  <c r="Y69" i="32" s="1"/>
  <c r="Y70" i="2"/>
  <c r="Y71" i="2"/>
  <c r="Y72" i="2"/>
  <c r="Y73" i="2"/>
  <c r="Y74" i="2"/>
  <c r="Y75" i="2"/>
  <c r="Y75" i="32" s="1"/>
  <c r="Y66" i="32"/>
  <c r="Y78" i="32"/>
  <c r="Y67" i="32"/>
  <c r="Y68" i="32"/>
  <c r="Y70" i="32"/>
  <c r="Y71" i="32"/>
  <c r="Y72" i="32"/>
  <c r="Y73" i="32"/>
  <c r="Y74" i="32"/>
  <c r="Z28" i="47"/>
  <c r="Z66" i="2"/>
  <c r="Z66" i="32" s="1"/>
  <c r="Z67" i="2"/>
  <c r="Z68" i="2"/>
  <c r="Z69" i="2"/>
  <c r="Z69" i="32" s="1"/>
  <c r="Z70" i="2"/>
  <c r="Z71" i="2"/>
  <c r="Z72" i="2"/>
  <c r="Z72" i="32" s="1"/>
  <c r="Z73" i="2"/>
  <c r="Z73" i="32" s="1"/>
  <c r="Z74" i="2"/>
  <c r="Z75" i="2"/>
  <c r="Z75" i="32" s="1"/>
  <c r="Z78" i="32"/>
  <c r="Z67" i="32"/>
  <c r="Z68" i="32"/>
  <c r="Z70" i="32"/>
  <c r="Z71" i="32"/>
  <c r="Z74" i="32"/>
  <c r="AA28" i="47"/>
  <c r="AA66" i="2"/>
  <c r="AA66" i="32" s="1"/>
  <c r="AA67" i="2"/>
  <c r="AA68" i="2"/>
  <c r="AA68" i="32" s="1"/>
  <c r="AA69" i="2"/>
  <c r="AA69" i="32" s="1"/>
  <c r="AA70" i="2"/>
  <c r="AA70" i="32" s="1"/>
  <c r="AA71" i="2"/>
  <c r="AA71" i="32" s="1"/>
  <c r="AA72" i="2"/>
  <c r="AA73" i="2"/>
  <c r="AA73" i="32" s="1"/>
  <c r="AA74" i="2"/>
  <c r="AA75" i="2"/>
  <c r="AA75" i="32" s="1"/>
  <c r="AA78" i="32"/>
  <c r="AA67" i="32"/>
  <c r="AA72" i="32"/>
  <c r="AA74" i="32"/>
  <c r="AA78" i="10"/>
  <c r="AA78" i="30" s="1"/>
  <c r="AB28" i="47"/>
  <c r="AB66" i="2"/>
  <c r="AB2" i="2"/>
  <c r="AB67" i="2"/>
  <c r="AB68" i="2"/>
  <c r="AB68" i="32" s="1"/>
  <c r="AB69" i="2"/>
  <c r="AB70" i="2"/>
  <c r="AB71" i="2"/>
  <c r="AB72" i="2"/>
  <c r="AB73" i="2"/>
  <c r="AB73" i="32" s="1"/>
  <c r="AB74" i="2"/>
  <c r="AB75" i="2"/>
  <c r="AB66" i="32"/>
  <c r="AB78" i="32"/>
  <c r="AB67" i="32"/>
  <c r="AB69" i="32"/>
  <c r="AB70" i="32"/>
  <c r="AB71" i="32"/>
  <c r="AB72" i="32"/>
  <c r="AB74" i="32"/>
  <c r="AB75" i="32"/>
  <c r="AC28" i="47"/>
  <c r="AC66" i="2"/>
  <c r="AC66" i="32" s="1"/>
  <c r="AC2" i="2"/>
  <c r="AC67" i="2"/>
  <c r="AC68" i="2"/>
  <c r="AC69" i="2"/>
  <c r="AC69" i="32" s="1"/>
  <c r="AC70" i="2"/>
  <c r="AC71" i="2"/>
  <c r="AC71" i="32" s="1"/>
  <c r="AC72" i="2"/>
  <c r="AC72" i="32" s="1"/>
  <c r="AC73" i="2"/>
  <c r="AC73" i="32" s="1"/>
  <c r="AC74" i="2"/>
  <c r="AC75" i="2"/>
  <c r="AC78" i="32"/>
  <c r="AC67" i="32"/>
  <c r="AC68" i="32"/>
  <c r="AC70" i="32"/>
  <c r="AC74" i="32"/>
  <c r="AC75" i="32"/>
  <c r="AD28" i="47"/>
  <c r="AD66" i="2"/>
  <c r="AD2" i="2"/>
  <c r="AE2" i="2" s="1"/>
  <c r="AD67" i="2"/>
  <c r="AD67" i="32" s="1"/>
  <c r="AD68" i="2"/>
  <c r="AD69" i="2"/>
  <c r="AD70" i="2"/>
  <c r="AD70" i="32" s="1"/>
  <c r="AD71" i="2"/>
  <c r="AD72" i="2"/>
  <c r="AD73" i="2"/>
  <c r="AD74" i="2"/>
  <c r="AD74" i="32" s="1"/>
  <c r="AD75" i="2"/>
  <c r="AD75" i="32" s="1"/>
  <c r="AD66" i="32"/>
  <c r="AD78" i="32"/>
  <c r="AD68" i="32"/>
  <c r="AD69" i="32"/>
  <c r="AD71" i="32"/>
  <c r="AD72" i="32"/>
  <c r="AD73" i="32"/>
  <c r="AE28" i="47"/>
  <c r="AE66" i="2"/>
  <c r="AE66" i="32" s="1"/>
  <c r="AE67" i="2"/>
  <c r="AE68" i="2"/>
  <c r="AE69" i="2"/>
  <c r="AE70" i="2"/>
  <c r="AE71" i="2"/>
  <c r="AE71" i="32" s="1"/>
  <c r="AE72" i="2"/>
  <c r="AE72" i="32" s="1"/>
  <c r="AE73" i="2"/>
  <c r="AE73" i="32" s="1"/>
  <c r="AE74" i="2"/>
  <c r="AE75" i="2"/>
  <c r="AE78" i="32"/>
  <c r="AE67" i="32"/>
  <c r="AE68" i="32"/>
  <c r="AE69" i="32"/>
  <c r="AE70" i="32"/>
  <c r="AE74" i="32"/>
  <c r="AE75" i="32"/>
  <c r="AF28" i="47"/>
  <c r="AF66" i="2"/>
  <c r="AF2" i="2"/>
  <c r="AG2" i="2" s="1"/>
  <c r="AF67" i="2"/>
  <c r="AF67" i="32" s="1"/>
  <c r="AF68" i="2"/>
  <c r="AF69" i="2"/>
  <c r="AF69" i="32" s="1"/>
  <c r="AF70" i="2"/>
  <c r="AF71" i="2"/>
  <c r="AF71" i="32" s="1"/>
  <c r="AF72" i="2"/>
  <c r="AF72" i="32" s="1"/>
  <c r="AF73" i="2"/>
  <c r="AF73" i="32" s="1"/>
  <c r="AF74" i="2"/>
  <c r="AF75" i="2"/>
  <c r="AF75" i="32" s="1"/>
  <c r="AF66" i="32"/>
  <c r="AF78" i="32"/>
  <c r="AF68" i="32"/>
  <c r="AF70" i="32"/>
  <c r="AF74" i="32"/>
  <c r="AG28" i="47"/>
  <c r="AG66" i="2"/>
  <c r="AG66" i="32" s="1"/>
  <c r="AG67" i="2"/>
  <c r="AG68" i="2"/>
  <c r="AG69" i="2"/>
  <c r="AG69" i="32" s="1"/>
  <c r="AG70" i="2"/>
  <c r="AG71" i="2"/>
  <c r="AG72" i="2"/>
  <c r="AG72" i="32" s="1"/>
  <c r="AG73" i="2"/>
  <c r="AG73" i="32" s="1"/>
  <c r="AG74" i="2"/>
  <c r="AG75" i="2"/>
  <c r="AG78" i="32"/>
  <c r="AG67" i="32"/>
  <c r="AG68" i="32"/>
  <c r="AG70" i="32"/>
  <c r="AG71" i="32"/>
  <c r="AG74" i="32"/>
  <c r="AG75" i="32"/>
  <c r="AH28" i="47"/>
  <c r="AH66" i="2"/>
  <c r="AH2" i="2"/>
  <c r="AI2" i="2" s="1"/>
  <c r="AJ2" i="2" s="1"/>
  <c r="AK2" i="2" s="1"/>
  <c r="AL2" i="2" s="1"/>
  <c r="AM2" i="2" s="1"/>
  <c r="AH67" i="2"/>
  <c r="AH67" i="32" s="1"/>
  <c r="AH68" i="2"/>
  <c r="AH69" i="2"/>
  <c r="AH69" i="32" s="1"/>
  <c r="AH70" i="2"/>
  <c r="AH71" i="2"/>
  <c r="AH72" i="2"/>
  <c r="AH73" i="2"/>
  <c r="AH74" i="2"/>
  <c r="AH75" i="2"/>
  <c r="AH75" i="32" s="1"/>
  <c r="AH66" i="32"/>
  <c r="AH78" i="32"/>
  <c r="AH68" i="32"/>
  <c r="AH70" i="32"/>
  <c r="AH71" i="32"/>
  <c r="AH72" i="32"/>
  <c r="AH73" i="32"/>
  <c r="AH74" i="32"/>
  <c r="AI28" i="47"/>
  <c r="AI66" i="2"/>
  <c r="AI66" i="32" s="1"/>
  <c r="AI67" i="2"/>
  <c r="AI68" i="2"/>
  <c r="AI69" i="2"/>
  <c r="AI69" i="32" s="1"/>
  <c r="AI70" i="2"/>
  <c r="AI71" i="2"/>
  <c r="AI71" i="32" s="1"/>
  <c r="AI72" i="2"/>
  <c r="AI72" i="32" s="1"/>
  <c r="AI73" i="2"/>
  <c r="AI73" i="32" s="1"/>
  <c r="AI74" i="2"/>
  <c r="AI75" i="2"/>
  <c r="AI78" i="32"/>
  <c r="AI67" i="32"/>
  <c r="AI68" i="32"/>
  <c r="AI70" i="32"/>
  <c r="AI74" i="32"/>
  <c r="AI75" i="32"/>
  <c r="AJ28" i="47"/>
  <c r="AJ66" i="2"/>
  <c r="AJ66" i="32" s="1"/>
  <c r="AJ67" i="2"/>
  <c r="AJ68" i="2"/>
  <c r="AJ69" i="2"/>
  <c r="AJ70" i="2"/>
  <c r="AJ71" i="2"/>
  <c r="AJ71" i="32" s="1"/>
  <c r="AJ72" i="2"/>
  <c r="AJ72" i="32" s="1"/>
  <c r="AJ73" i="2"/>
  <c r="AJ73" i="32" s="1"/>
  <c r="AJ74" i="2"/>
  <c r="AJ75" i="2"/>
  <c r="AJ78" i="32"/>
  <c r="AJ67" i="32"/>
  <c r="AJ68" i="32"/>
  <c r="AJ69" i="32"/>
  <c r="AJ70" i="32"/>
  <c r="AJ74" i="32"/>
  <c r="AJ75" i="32"/>
  <c r="AK28" i="47"/>
  <c r="AK66" i="2"/>
  <c r="AK67" i="2"/>
  <c r="AK67" i="32" s="1"/>
  <c r="AK68" i="2"/>
  <c r="AK69" i="2"/>
  <c r="AK70" i="2"/>
  <c r="AK71" i="2"/>
  <c r="AK71" i="32" s="1"/>
  <c r="AK72" i="2"/>
  <c r="AK72" i="32" s="1"/>
  <c r="AK73" i="2"/>
  <c r="AK74" i="2"/>
  <c r="AK74" i="32" s="1"/>
  <c r="AK75" i="2"/>
  <c r="AK75" i="32" s="1"/>
  <c r="AK66" i="32"/>
  <c r="AK78" i="32"/>
  <c r="AK68" i="32"/>
  <c r="AK69" i="32"/>
  <c r="AK70" i="32"/>
  <c r="AK73" i="32"/>
  <c r="AL28" i="47"/>
  <c r="AL66" i="2"/>
  <c r="AL67" i="2"/>
  <c r="AL68" i="2"/>
  <c r="AL69" i="2"/>
  <c r="AL69" i="32" s="1"/>
  <c r="AL70" i="2"/>
  <c r="AL71" i="2"/>
  <c r="AX71" i="2" s="1"/>
  <c r="AL72" i="2"/>
  <c r="AL72" i="32" s="1"/>
  <c r="AL73" i="2"/>
  <c r="AL73" i="32" s="1"/>
  <c r="AL74" i="2"/>
  <c r="AL75" i="2"/>
  <c r="AL78" i="32"/>
  <c r="AL67" i="32"/>
  <c r="AL68" i="32"/>
  <c r="AL70" i="32"/>
  <c r="AL71" i="32"/>
  <c r="AL74" i="32"/>
  <c r="AL75" i="32"/>
  <c r="AM28" i="47"/>
  <c r="AM66" i="2"/>
  <c r="AM66" i="32" s="1"/>
  <c r="AM67" i="2"/>
  <c r="AM67" i="32" s="1"/>
  <c r="AM68" i="2"/>
  <c r="AM69" i="2"/>
  <c r="AM70" i="2"/>
  <c r="AM70" i="32" s="1"/>
  <c r="AM71" i="2"/>
  <c r="AM72" i="2"/>
  <c r="AM73" i="2"/>
  <c r="AM73" i="32" s="1"/>
  <c r="AM74" i="2"/>
  <c r="AM75" i="2"/>
  <c r="AM75" i="32" s="1"/>
  <c r="AM78" i="32"/>
  <c r="AM68" i="32"/>
  <c r="AM72" i="32"/>
  <c r="AM74" i="32"/>
  <c r="AM78" i="10"/>
  <c r="AM78" i="30" s="1"/>
  <c r="AN28" i="47"/>
  <c r="AN66" i="2"/>
  <c r="AN66" i="32" s="1"/>
  <c r="AN2" i="2"/>
  <c r="AN67" i="2"/>
  <c r="AN68" i="2"/>
  <c r="AN69" i="2"/>
  <c r="AN70" i="2"/>
  <c r="AN71" i="2"/>
  <c r="AZ71" i="2" s="1"/>
  <c r="AZ71" i="32" s="1"/>
  <c r="AN72" i="2"/>
  <c r="AN73" i="2"/>
  <c r="AN74" i="2"/>
  <c r="AN75" i="2"/>
  <c r="AN78" i="32"/>
  <c r="AN67" i="32"/>
  <c r="AN68" i="32"/>
  <c r="AN69" i="32"/>
  <c r="AN72" i="32"/>
  <c r="AN73" i="32"/>
  <c r="AN74" i="32"/>
  <c r="AN75" i="32"/>
  <c r="U111" i="48"/>
  <c r="AO66" i="2"/>
  <c r="AO66" i="32"/>
  <c r="AO78" i="32"/>
  <c r="AO67" i="2"/>
  <c r="AO67" i="32" s="1"/>
  <c r="AO68" i="2"/>
  <c r="AO68" i="32"/>
  <c r="AO69" i="2"/>
  <c r="AO69" i="32"/>
  <c r="AO70" i="2"/>
  <c r="AO70" i="32"/>
  <c r="AO71" i="2"/>
  <c r="AO71" i="32" s="1"/>
  <c r="AO72" i="2"/>
  <c r="AO73" i="2"/>
  <c r="AO73" i="32" s="1"/>
  <c r="AO74" i="2"/>
  <c r="AO74" i="32"/>
  <c r="AO75" i="2"/>
  <c r="AO75" i="32" s="1"/>
  <c r="AP66" i="2"/>
  <c r="AP66" i="32"/>
  <c r="AP78" i="32"/>
  <c r="AP35" i="32"/>
  <c r="AP67" i="2"/>
  <c r="AP36" i="32"/>
  <c r="AP68" i="2"/>
  <c r="AP68" i="32" s="1"/>
  <c r="AP69" i="2"/>
  <c r="AP69" i="32"/>
  <c r="AP38" i="32"/>
  <c r="AP70" i="2"/>
  <c r="AP39" i="32"/>
  <c r="AP71" i="2"/>
  <c r="AP71" i="32"/>
  <c r="AP40" i="32"/>
  <c r="AP72" i="2"/>
  <c r="AP41" i="32"/>
  <c r="AP73" i="2"/>
  <c r="AP73" i="32"/>
  <c r="AP74" i="2"/>
  <c r="AP74" i="32"/>
  <c r="AP43" i="32"/>
  <c r="AP75" i="2"/>
  <c r="AP75" i="32" s="1"/>
  <c r="AP44" i="32"/>
  <c r="AQ66" i="2"/>
  <c r="BC66" i="2" s="1"/>
  <c r="BC66" i="32" s="1"/>
  <c r="AQ66" i="32"/>
  <c r="AQ78" i="32"/>
  <c r="AQ35" i="32"/>
  <c r="AQ67" i="2"/>
  <c r="AQ36" i="32"/>
  <c r="AQ68" i="2"/>
  <c r="AQ68" i="32"/>
  <c r="AQ69" i="2"/>
  <c r="AQ69" i="32"/>
  <c r="AQ38" i="32"/>
  <c r="AQ70" i="2"/>
  <c r="AQ70" i="32" s="1"/>
  <c r="AQ39" i="32"/>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AQ71" i="2"/>
  <c r="AQ71" i="32"/>
  <c r="AQ40" i="32"/>
  <c r="AQ72" i="2"/>
  <c r="AQ72" i="32" s="1"/>
  <c r="AQ41" i="32"/>
  <c r="AQ73" i="2"/>
  <c r="AQ73" i="32"/>
  <c r="AQ74" i="2"/>
  <c r="AQ74" i="32"/>
  <c r="AQ43" i="32"/>
  <c r="AQ75" i="2"/>
  <c r="AQ75" i="32"/>
  <c r="AQ44" i="32"/>
  <c r="AR66" i="2"/>
  <c r="AR78" i="32"/>
  <c r="AR35" i="32"/>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AR67" i="2"/>
  <c r="AR67" i="32" s="1"/>
  <c r="AR36" i="32"/>
  <c r="AR68" i="2"/>
  <c r="AR68" i="32"/>
  <c r="AR69" i="2"/>
  <c r="AR69" i="32"/>
  <c r="AR38" i="32"/>
  <c r="AR70" i="2"/>
  <c r="AR70" i="32"/>
  <c r="AR71" i="2"/>
  <c r="AR71" i="32"/>
  <c r="AR40" i="32"/>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AR72" i="2"/>
  <c r="AR72" i="32"/>
  <c r="AR41" i="32"/>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AR73" i="2"/>
  <c r="AR73" i="32"/>
  <c r="AR74" i="2"/>
  <c r="AR43" i="32"/>
  <c r="AR75" i="2"/>
  <c r="AR75" i="32"/>
  <c r="AR44" i="32"/>
  <c r="AS66" i="2"/>
  <c r="AS78" i="32"/>
  <c r="AS67" i="2"/>
  <c r="AS67" i="32"/>
  <c r="AS36" i="32"/>
  <c r="AS68" i="2"/>
  <c r="AS68" i="32"/>
  <c r="AS69" i="2"/>
  <c r="AS38" i="32"/>
  <c r="AS70" i="2"/>
  <c r="AS70" i="32"/>
  <c r="AS71" i="2"/>
  <c r="AS72" i="2"/>
  <c r="AS72" i="32"/>
  <c r="AS73" i="2"/>
  <c r="AS74" i="2"/>
  <c r="AS43" i="32"/>
  <c r="AT43" i="32" s="1"/>
  <c r="AU43" i="32" s="1"/>
  <c r="AV43" i="32" s="1"/>
  <c r="AW43" i="32" s="1"/>
  <c r="AX43" i="32" s="1"/>
  <c r="AY43" i="32" s="1"/>
  <c r="AZ43" i="32" s="1"/>
  <c r="BA43" i="32" s="1"/>
  <c r="BB43" i="32" s="1"/>
  <c r="BC43" i="32" s="1"/>
  <c r="BD43" i="32" s="1"/>
  <c r="BE43" i="32" s="1"/>
  <c r="BF43" i="32" s="1"/>
  <c r="BG43" i="32" s="1"/>
  <c r="BH43" i="32" s="1"/>
  <c r="BI43" i="32" s="1"/>
  <c r="BJ43" i="32" s="1"/>
  <c r="BK43" i="32" s="1"/>
  <c r="AS75" i="2"/>
  <c r="AS75" i="32"/>
  <c r="AS44" i="32"/>
  <c r="AT44" i="32" s="1"/>
  <c r="AU44" i="32" s="1"/>
  <c r="AV44" i="32" s="1"/>
  <c r="AW44" i="32" s="1"/>
  <c r="AT66" i="2"/>
  <c r="AT66" i="32" s="1"/>
  <c r="AT78" i="32"/>
  <c r="AT67" i="2"/>
  <c r="AT67" i="32" s="1"/>
  <c r="AT36" i="32"/>
  <c r="AT68" i="2"/>
  <c r="AT69" i="2"/>
  <c r="AT38" i="32"/>
  <c r="AT70" i="2"/>
  <c r="AT70" i="32"/>
  <c r="AT71" i="2"/>
  <c r="AT72" i="2"/>
  <c r="AT72" i="32"/>
  <c r="AT73" i="2"/>
  <c r="AT74" i="2"/>
  <c r="AT74" i="32" s="1"/>
  <c r="AT75" i="2"/>
  <c r="AT75" i="32"/>
  <c r="AU66" i="2"/>
  <c r="AU66" i="32"/>
  <c r="AU78" i="32"/>
  <c r="AU67" i="2"/>
  <c r="AU67" i="32"/>
  <c r="AU36" i="32"/>
  <c r="AV36" i="32" s="1"/>
  <c r="AW36" i="32" s="1"/>
  <c r="AU68" i="2"/>
  <c r="AU69" i="2"/>
  <c r="AU69" i="32" s="1"/>
  <c r="AU38" i="32"/>
  <c r="AU70" i="2"/>
  <c r="AU70" i="32"/>
  <c r="AU71" i="2"/>
  <c r="AU71" i="32" s="1"/>
  <c r="AU72" i="2"/>
  <c r="AU72" i="32"/>
  <c r="AU73" i="2"/>
  <c r="AU73" i="32" s="1"/>
  <c r="AU74" i="2"/>
  <c r="AU74" i="32"/>
  <c r="AU75" i="2"/>
  <c r="AU75" i="32"/>
  <c r="AV66" i="2"/>
  <c r="AV66" i="32"/>
  <c r="AV78" i="32"/>
  <c r="AV67" i="2"/>
  <c r="AV67" i="32"/>
  <c r="AV68" i="2"/>
  <c r="AV68" i="32" s="1"/>
  <c r="AV69" i="2"/>
  <c r="AV69" i="32"/>
  <c r="AV38" i="32"/>
  <c r="AW38" i="32" s="1"/>
  <c r="AX38" i="32" s="1"/>
  <c r="AY38" i="32" s="1"/>
  <c r="AZ38" i="32" s="1"/>
  <c r="BA38" i="32" s="1"/>
  <c r="BB38" i="32" s="1"/>
  <c r="BC38" i="32" s="1"/>
  <c r="BD38" i="32" s="1"/>
  <c r="BE38" i="32" s="1"/>
  <c r="BF38" i="32" s="1"/>
  <c r="BG38" i="32" s="1"/>
  <c r="BH38" i="32" s="1"/>
  <c r="BI38" i="32" s="1"/>
  <c r="BJ38" i="32" s="1"/>
  <c r="BK38" i="32" s="1"/>
  <c r="AV70" i="2"/>
  <c r="AV70" i="32"/>
  <c r="AV71" i="2"/>
  <c r="AV71" i="32"/>
  <c r="AV72" i="2"/>
  <c r="AV72" i="32"/>
  <c r="AV73" i="2"/>
  <c r="AV73" i="32"/>
  <c r="AV74" i="2"/>
  <c r="AV74" i="32"/>
  <c r="AV75" i="2"/>
  <c r="AW66" i="2"/>
  <c r="AW66" i="32"/>
  <c r="AW78" i="32"/>
  <c r="AW67" i="2"/>
  <c r="AW67" i="32"/>
  <c r="AW68" i="2"/>
  <c r="AW68" i="32"/>
  <c r="AW69" i="2"/>
  <c r="AW69" i="32"/>
  <c r="AW70" i="2"/>
  <c r="AW71" i="2"/>
  <c r="AW71" i="32"/>
  <c r="AW72" i="2"/>
  <c r="AW73" i="2"/>
  <c r="AW73" i="32"/>
  <c r="AW74" i="2"/>
  <c r="AW74" i="32"/>
  <c r="AW75" i="2"/>
  <c r="AX78" i="32"/>
  <c r="AX67" i="2"/>
  <c r="AX68" i="2"/>
  <c r="AX68" i="32" s="1"/>
  <c r="AX69" i="2"/>
  <c r="AX69" i="32"/>
  <c r="AX70" i="2"/>
  <c r="AX71" i="32"/>
  <c r="AX72" i="2"/>
  <c r="AX73" i="2"/>
  <c r="AX73" i="32"/>
  <c r="AX74" i="2"/>
  <c r="AX74" i="32"/>
  <c r="AX75" i="2"/>
  <c r="AX75" i="32" s="1"/>
  <c r="AX44" i="32"/>
  <c r="AY44" i="32" s="1"/>
  <c r="AZ44" i="32" s="1"/>
  <c r="BA44" i="32" s="1"/>
  <c r="BB44" i="32" s="1"/>
  <c r="BC44" i="32" s="1"/>
  <c r="BD44" i="32" s="1"/>
  <c r="BE44" i="32" s="1"/>
  <c r="BF44" i="32" s="1"/>
  <c r="BG44" i="32" s="1"/>
  <c r="BH44" i="32" s="1"/>
  <c r="BI44" i="32" s="1"/>
  <c r="BJ44" i="32" s="1"/>
  <c r="BK44" i="32" s="1"/>
  <c r="AY66" i="2"/>
  <c r="AY66" i="32"/>
  <c r="AY78" i="32"/>
  <c r="AY67" i="2"/>
  <c r="AY68" i="2"/>
  <c r="AY68" i="32"/>
  <c r="AY70" i="2"/>
  <c r="AY70" i="32" s="1"/>
  <c r="AY72" i="2"/>
  <c r="AY72" i="32" s="1"/>
  <c r="AY73" i="2"/>
  <c r="AY73" i="32"/>
  <c r="AY74" i="2"/>
  <c r="AY74" i="32"/>
  <c r="AZ66" i="2"/>
  <c r="AZ66" i="32" s="1"/>
  <c r="AZ78" i="32"/>
  <c r="AZ67" i="2"/>
  <c r="AZ67" i="32" s="1"/>
  <c r="AZ68" i="2"/>
  <c r="AZ68" i="32"/>
  <c r="AZ69" i="2"/>
  <c r="AZ69" i="32"/>
  <c r="AZ72" i="2"/>
  <c r="AZ72" i="32"/>
  <c r="AZ73" i="2"/>
  <c r="AZ73" i="32"/>
  <c r="AZ74" i="2"/>
  <c r="AZ74" i="32" s="1"/>
  <c r="AZ75" i="2"/>
  <c r="AZ75" i="32" s="1"/>
  <c r="BA66" i="2"/>
  <c r="BA66" i="32" s="1"/>
  <c r="BA78" i="32"/>
  <c r="BA68" i="2"/>
  <c r="BA68" i="32"/>
  <c r="BA69" i="2"/>
  <c r="BA69" i="32" s="1"/>
  <c r="BA70" i="2"/>
  <c r="BA70" i="32" s="1"/>
  <c r="BA71" i="2"/>
  <c r="BA71" i="32" s="1"/>
  <c r="BA73" i="2"/>
  <c r="BA73" i="32" s="1"/>
  <c r="BA74" i="2"/>
  <c r="BA74" i="32" s="1"/>
  <c r="BB66" i="2"/>
  <c r="BB66" i="32" s="1"/>
  <c r="BB78" i="32"/>
  <c r="BB68" i="2"/>
  <c r="BB68" i="32" s="1"/>
  <c r="BB69" i="2"/>
  <c r="BB69" i="32" s="1"/>
  <c r="BB71" i="2"/>
  <c r="BB71" i="32" s="1"/>
  <c r="BB73" i="2"/>
  <c r="BB73" i="32" s="1"/>
  <c r="BB74" i="2"/>
  <c r="BB74" i="32" s="1"/>
  <c r="BB75" i="2"/>
  <c r="BB75" i="32"/>
  <c r="BC78" i="32"/>
  <c r="BC68" i="2"/>
  <c r="BC68" i="32" s="1"/>
  <c r="BC69" i="2"/>
  <c r="BC69" i="32" s="1"/>
  <c r="BC70" i="2"/>
  <c r="BC70" i="32"/>
  <c r="BC71" i="2"/>
  <c r="BC71" i="32" s="1"/>
  <c r="BC72" i="2"/>
  <c r="BC72" i="32"/>
  <c r="BC73" i="2"/>
  <c r="BC73" i="32" s="1"/>
  <c r="BC74" i="2"/>
  <c r="BC74" i="32"/>
  <c r="BC75" i="2"/>
  <c r="BC75" i="32"/>
  <c r="BD78" i="32"/>
  <c r="BD67" i="2"/>
  <c r="BD67" i="32"/>
  <c r="BD68" i="2"/>
  <c r="BD68" i="32" s="1"/>
  <c r="BD69" i="2"/>
  <c r="BD69" i="32"/>
  <c r="BD70" i="2"/>
  <c r="BD70" i="32"/>
  <c r="BD71" i="2"/>
  <c r="BD71" i="32"/>
  <c r="BD72" i="2"/>
  <c r="BD72" i="32"/>
  <c r="BD73" i="2"/>
  <c r="BD73" i="32"/>
  <c r="BD75" i="2"/>
  <c r="BD75" i="32" s="1"/>
  <c r="BE78" i="32"/>
  <c r="BE67" i="2"/>
  <c r="BE67" i="32"/>
  <c r="BE68" i="2"/>
  <c r="BE68" i="32"/>
  <c r="BE70" i="2"/>
  <c r="BE70" i="32" s="1"/>
  <c r="BE72" i="2"/>
  <c r="BE72" i="32" s="1"/>
  <c r="BE75" i="2"/>
  <c r="BE75" i="32" s="1"/>
  <c r="BF66" i="2"/>
  <c r="BF66" i="32"/>
  <c r="BF78" i="32"/>
  <c r="BF67" i="2"/>
  <c r="BF67" i="32" s="1"/>
  <c r="BF70" i="2"/>
  <c r="BF70" i="32" s="1"/>
  <c r="BF72" i="2"/>
  <c r="BF72" i="32" s="1"/>
  <c r="BF74" i="2"/>
  <c r="BF74" i="32"/>
  <c r="BF75" i="2"/>
  <c r="BF75" i="32" s="1"/>
  <c r="BG66" i="2"/>
  <c r="BG66" i="32"/>
  <c r="BG78" i="32"/>
  <c r="BG67" i="2"/>
  <c r="BG67" i="32" s="1"/>
  <c r="BG69" i="2"/>
  <c r="BG69" i="32"/>
  <c r="BG70" i="2"/>
  <c r="BG70" i="32" s="1"/>
  <c r="BG71" i="2"/>
  <c r="BG71" i="32" s="1"/>
  <c r="BG72" i="2"/>
  <c r="BG72" i="32" s="1"/>
  <c r="BG73" i="2"/>
  <c r="BG73" i="32"/>
  <c r="BG74" i="2"/>
  <c r="BG74" i="32"/>
  <c r="BG75" i="2"/>
  <c r="BG75" i="32"/>
  <c r="BH66" i="2"/>
  <c r="BH66" i="32" s="1"/>
  <c r="BH78" i="32"/>
  <c r="BH67" i="2"/>
  <c r="BH67" i="32" s="1"/>
  <c r="BH68" i="2"/>
  <c r="BH68" i="32"/>
  <c r="BH69" i="2"/>
  <c r="BH69" i="32"/>
  <c r="BH70" i="2"/>
  <c r="BH70" i="32"/>
  <c r="BH71" i="2"/>
  <c r="BH71" i="32"/>
  <c r="BH72" i="2"/>
  <c r="BH72" i="32"/>
  <c r="BH73" i="2"/>
  <c r="BH73" i="32"/>
  <c r="BH74" i="2"/>
  <c r="BH74" i="32" s="1"/>
  <c r="BI66" i="2"/>
  <c r="BI66" i="32" s="1"/>
  <c r="BI78" i="32"/>
  <c r="BI67" i="2"/>
  <c r="BI67" i="32"/>
  <c r="BI68" i="2"/>
  <c r="BI68" i="32"/>
  <c r="BI69" i="2"/>
  <c r="BI69" i="32" s="1"/>
  <c r="BI71" i="2"/>
  <c r="BI71" i="32" s="1"/>
  <c r="BI73" i="2"/>
  <c r="BI73" i="32" s="1"/>
  <c r="BI74" i="2"/>
  <c r="BI74" i="32" s="1"/>
  <c r="BJ78" i="32"/>
  <c r="BJ68" i="2"/>
  <c r="BJ68" i="32" s="1"/>
  <c r="BJ69" i="2"/>
  <c r="BJ69" i="32" s="1"/>
  <c r="BJ71" i="2"/>
  <c r="BJ71" i="32" s="1"/>
  <c r="BJ73" i="2"/>
  <c r="BJ73" i="32" s="1"/>
  <c r="BJ74" i="2"/>
  <c r="BJ74" i="32" s="1"/>
  <c r="BJ75" i="2"/>
  <c r="BJ75" i="32"/>
  <c r="BK66" i="2"/>
  <c r="BK66" i="32"/>
  <c r="BK78" i="32"/>
  <c r="BK68" i="2"/>
  <c r="BK68" i="32" s="1"/>
  <c r="BK70" i="2"/>
  <c r="BK70" i="32"/>
  <c r="BK72" i="2"/>
  <c r="BK72" i="32" s="1"/>
  <c r="BK73" i="2"/>
  <c r="BK73" i="32" s="1"/>
  <c r="BK74" i="2"/>
  <c r="BK74" i="32"/>
  <c r="AP44" i="33"/>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AP45" i="33"/>
  <c r="AP48" i="33"/>
  <c r="AQ45" i="33"/>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AQ48" i="33"/>
  <c r="AR48" i="33"/>
  <c r="AS48" i="33" s="1"/>
  <c r="AT48" i="33" s="1"/>
  <c r="AU48" i="33" s="1"/>
  <c r="AV48" i="33" s="1"/>
  <c r="AW48" i="33" s="1"/>
  <c r="AX48" i="33" s="1"/>
  <c r="AY48" i="33" s="1"/>
  <c r="AZ48" i="33"/>
  <c r="BA48" i="33" s="1"/>
  <c r="BB48" i="33" s="1"/>
  <c r="BC48" i="33" s="1"/>
  <c r="BD48" i="33" s="1"/>
  <c r="BE48" i="33" s="1"/>
  <c r="BF48" i="33" s="1"/>
  <c r="BG48" i="33" s="1"/>
  <c r="BH48" i="33"/>
  <c r="BI48" i="33" s="1"/>
  <c r="BJ48" i="33" s="1"/>
  <c r="BK48" i="33" s="1"/>
  <c r="AP48" i="34"/>
  <c r="AQ48" i="34"/>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AP41" i="31"/>
  <c r="AP44" i="31"/>
  <c r="AP47" i="31"/>
  <c r="AP48" i="31"/>
  <c r="AQ48" i="31" s="1"/>
  <c r="AR48" i="31" s="1"/>
  <c r="AS48" i="31" s="1"/>
  <c r="AT48" i="31" s="1"/>
  <c r="AU48" i="31" s="1"/>
  <c r="AV48" i="31" s="1"/>
  <c r="AW48" i="31" s="1"/>
  <c r="AP49" i="31"/>
  <c r="AQ41" i="31"/>
  <c r="AR41" i="31" s="1"/>
  <c r="AQ44" i="3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AQ47" i="31"/>
  <c r="AR47" i="31" s="1"/>
  <c r="AS47" i="31" s="1"/>
  <c r="AT47" i="31" s="1"/>
  <c r="AU47" i="31" s="1"/>
  <c r="AV47" i="31" s="1"/>
  <c r="AW47" i="31" s="1"/>
  <c r="AX47" i="31" s="1"/>
  <c r="AY47" i="31" s="1"/>
  <c r="AZ47" i="31" s="1"/>
  <c r="BA47" i="31" s="1"/>
  <c r="BB47" i="31" s="1"/>
  <c r="BC47" i="31" s="1"/>
  <c r="BD47" i="31" s="1"/>
  <c r="BE47" i="31" s="1"/>
  <c r="AQ49" i="3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AS41" i="31"/>
  <c r="AT41" i="31" s="1"/>
  <c r="AU41" i="31"/>
  <c r="AV41" i="31" s="1"/>
  <c r="AW41" i="31" s="1"/>
  <c r="AX41" i="31" s="1"/>
  <c r="AY41" i="31" s="1"/>
  <c r="AZ41" i="31" s="1"/>
  <c r="BA41" i="31" s="1"/>
  <c r="BB41" i="31" s="1"/>
  <c r="BC41" i="31" s="1"/>
  <c r="BD41" i="31" s="1"/>
  <c r="BE41" i="31" s="1"/>
  <c r="BF41" i="31" s="1"/>
  <c r="BG41" i="31" s="1"/>
  <c r="BH41" i="31" s="1"/>
  <c r="BI41" i="31" s="1"/>
  <c r="BJ41" i="31" s="1"/>
  <c r="BK41" i="31" s="1"/>
  <c r="AX48" i="31"/>
  <c r="AY48" i="31" s="1"/>
  <c r="AZ48" i="31" s="1"/>
  <c r="BA48" i="31" s="1"/>
  <c r="BB48" i="31" s="1"/>
  <c r="BC48" i="31" s="1"/>
  <c r="BD48" i="31" s="1"/>
  <c r="BE48" i="31" s="1"/>
  <c r="BF48" i="31" s="1"/>
  <c r="BG48" i="31" s="1"/>
  <c r="BH48" i="31" s="1"/>
  <c r="BI48" i="31" s="1"/>
  <c r="BJ48" i="31" s="1"/>
  <c r="BK48" i="31" s="1"/>
  <c r="AY78" i="10"/>
  <c r="BF47" i="31"/>
  <c r="BG47" i="31" s="1"/>
  <c r="BH47" i="31" s="1"/>
  <c r="BI47" i="31" s="1"/>
  <c r="BJ47" i="31" s="1"/>
  <c r="BK47" i="31" s="1"/>
  <c r="AP41" i="30"/>
  <c r="AQ41" i="30" s="1"/>
  <c r="AP44" i="30"/>
  <c r="AP47" i="30"/>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AP48" i="30"/>
  <c r="AP49" i="30"/>
  <c r="AP50" i="30"/>
  <c r="AQ50" i="30" s="1"/>
  <c r="AR50" i="30" s="1"/>
  <c r="AS50" i="30" s="1"/>
  <c r="AT50" i="30" s="1"/>
  <c r="AU50" i="30" s="1"/>
  <c r="AV50" i="30" s="1"/>
  <c r="AW50" i="30" s="1"/>
  <c r="AX50" i="30" s="1"/>
  <c r="AY50" i="30" s="1"/>
  <c r="AZ50" i="30" s="1"/>
  <c r="BA50" i="30" s="1"/>
  <c r="BB50" i="30" s="1"/>
  <c r="BC50" i="30" s="1"/>
  <c r="BD50" i="30" s="1"/>
  <c r="BE50" i="30" s="1"/>
  <c r="BF50" i="30" s="1"/>
  <c r="BG50" i="30" s="1"/>
  <c r="BH50" i="30" s="1"/>
  <c r="AQ44" i="30"/>
  <c r="AQ48" i="30"/>
  <c r="AQ49" i="30"/>
  <c r="AR44" i="30"/>
  <c r="AR48" i="30"/>
  <c r="AR49" i="30"/>
  <c r="AS44" i="30"/>
  <c r="AS48" i="30"/>
  <c r="AS49" i="30"/>
  <c r="AT44" i="30"/>
  <c r="AT48" i="30"/>
  <c r="AT49" i="30"/>
  <c r="AU44" i="30"/>
  <c r="AU48" i="30"/>
  <c r="AU49" i="30"/>
  <c r="AV44" i="30"/>
  <c r="AV48" i="30"/>
  <c r="AV49" i="30"/>
  <c r="AW44" i="30"/>
  <c r="AW48" i="30"/>
  <c r="AW49" i="30"/>
  <c r="AX44" i="30"/>
  <c r="AX48" i="30"/>
  <c r="AX49" i="30"/>
  <c r="AY78" i="30"/>
  <c r="AY44" i="30"/>
  <c r="AY48" i="30"/>
  <c r="AY49" i="30"/>
  <c r="AZ44" i="30"/>
  <c r="AZ48" i="30"/>
  <c r="AZ49" i="30"/>
  <c r="BA49" i="30" s="1"/>
  <c r="BB49" i="30" s="1"/>
  <c r="BC49" i="30" s="1"/>
  <c r="BD49" i="30" s="1"/>
  <c r="BE49" i="30" s="1"/>
  <c r="BF49" i="30" s="1"/>
  <c r="BG49" i="30" s="1"/>
  <c r="BH49" i="30" s="1"/>
  <c r="BI49" i="30" s="1"/>
  <c r="BJ49" i="30" s="1"/>
  <c r="BK49" i="30" s="1"/>
  <c r="BA44" i="30"/>
  <c r="BA48" i="30"/>
  <c r="BB44" i="30"/>
  <c r="BB48" i="30"/>
  <c r="BC44" i="30"/>
  <c r="BC48" i="30"/>
  <c r="BD48" i="30" s="1"/>
  <c r="BE48" i="30" s="1"/>
  <c r="BF48" i="30" s="1"/>
  <c r="BG48" i="30" s="1"/>
  <c r="BH48" i="30" s="1"/>
  <c r="BI48" i="30" s="1"/>
  <c r="BJ48" i="30" s="1"/>
  <c r="BK48" i="30" s="1"/>
  <c r="BD44" i="30"/>
  <c r="BE44" i="30" s="1"/>
  <c r="BF44" i="30" s="1"/>
  <c r="BG44" i="30" s="1"/>
  <c r="BH44" i="30" s="1"/>
  <c r="BI44" i="30" s="1"/>
  <c r="BJ44" i="30" s="1"/>
  <c r="BK44" i="30" s="1"/>
  <c r="BI50" i="30"/>
  <c r="BJ50" i="30" s="1"/>
  <c r="BK50" i="30" s="1"/>
  <c r="AP41" i="29"/>
  <c r="AP42" i="29"/>
  <c r="AQ42" i="29" s="1"/>
  <c r="AR42" i="29" s="1"/>
  <c r="AS42" i="29" s="1"/>
  <c r="AT42" i="29" s="1"/>
  <c r="AU42" i="29" s="1"/>
  <c r="AV42" i="29" s="1"/>
  <c r="AW42" i="29" s="1"/>
  <c r="AP43" i="29"/>
  <c r="AP44" i="29"/>
  <c r="AP45" i="29"/>
  <c r="AP47" i="29"/>
  <c r="AP48" i="29"/>
  <c r="AP49" i="29"/>
  <c r="AP50" i="29"/>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AP52" i="29"/>
  <c r="AP53" i="29"/>
  <c r="AQ41" i="29"/>
  <c r="AQ43" i="29"/>
  <c r="AQ44" i="29"/>
  <c r="AQ45" i="29"/>
  <c r="AR45" i="29" s="1"/>
  <c r="AS45" i="29" s="1"/>
  <c r="AT45" i="29" s="1"/>
  <c r="AU45" i="29" s="1"/>
  <c r="AV45" i="29" s="1"/>
  <c r="AW45" i="29" s="1"/>
  <c r="AX45" i="29" s="1"/>
  <c r="AY45" i="29" s="1"/>
  <c r="AZ45" i="29" s="1"/>
  <c r="BA45" i="29" s="1"/>
  <c r="BB45" i="29" s="1"/>
  <c r="BC45" i="29" s="1"/>
  <c r="AQ47" i="29"/>
  <c r="AQ48" i="29"/>
  <c r="AQ49" i="29"/>
  <c r="AQ52" i="29"/>
  <c r="AQ53" i="29"/>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AR41" i="29"/>
  <c r="AR43" i="29"/>
  <c r="AR44" i="29"/>
  <c r="AR47" i="29"/>
  <c r="AR48" i="29"/>
  <c r="AS48" i="29" s="1"/>
  <c r="AT48" i="29" s="1"/>
  <c r="AU48" i="29" s="1"/>
  <c r="AV48" i="29" s="1"/>
  <c r="AW48" i="29" s="1"/>
  <c r="AX48" i="29" s="1"/>
  <c r="AY48" i="29" s="1"/>
  <c r="AZ48" i="29" s="1"/>
  <c r="BA48" i="29" s="1"/>
  <c r="BB48" i="29" s="1"/>
  <c r="AR49" i="29"/>
  <c r="AR52" i="29"/>
  <c r="AS41" i="29"/>
  <c r="AS43" i="29"/>
  <c r="AT43" i="29" s="1"/>
  <c r="AU43" i="29" s="1"/>
  <c r="AV43" i="29" s="1"/>
  <c r="AW43" i="29" s="1"/>
  <c r="AX43" i="29" s="1"/>
  <c r="AY43" i="29" s="1"/>
  <c r="AZ43" i="29" s="1"/>
  <c r="BA43" i="29" s="1"/>
  <c r="BB43" i="29" s="1"/>
  <c r="BC43" i="29" s="1"/>
  <c r="AS44" i="29"/>
  <c r="AS47" i="29"/>
  <c r="AS49" i="29"/>
  <c r="AS52" i="29"/>
  <c r="AT41" i="29"/>
  <c r="AT44" i="29"/>
  <c r="AT47" i="29"/>
  <c r="AT49" i="29"/>
  <c r="AT52" i="29"/>
  <c r="AU41" i="29"/>
  <c r="AV41" i="29" s="1"/>
  <c r="AW41" i="29" s="1"/>
  <c r="AX41" i="29" s="1"/>
  <c r="AY41" i="29" s="1"/>
  <c r="AZ41" i="29" s="1"/>
  <c r="BA41" i="29" s="1"/>
  <c r="BB41" i="29" s="1"/>
  <c r="BC41" i="29" s="1"/>
  <c r="BD41" i="29" s="1"/>
  <c r="BE41" i="29" s="1"/>
  <c r="AU44" i="29"/>
  <c r="AU47" i="29"/>
  <c r="AU49" i="29"/>
  <c r="AV49" i="29" s="1"/>
  <c r="AW49" i="29" s="1"/>
  <c r="AX49" i="29" s="1"/>
  <c r="AY49" i="29" s="1"/>
  <c r="AZ49" i="29" s="1"/>
  <c r="BA49" i="29" s="1"/>
  <c r="BB49" i="29" s="1"/>
  <c r="BC49" i="29" s="1"/>
  <c r="BD49" i="29" s="1"/>
  <c r="BE49" i="29" s="1"/>
  <c r="BF49" i="29" s="1"/>
  <c r="BG49" i="29" s="1"/>
  <c r="BH49" i="29" s="1"/>
  <c r="BI49" i="29" s="1"/>
  <c r="BJ49" i="29" s="1"/>
  <c r="BK49" i="29" s="1"/>
  <c r="AU52" i="29"/>
  <c r="AV44" i="29"/>
  <c r="AW44" i="29" s="1"/>
  <c r="AX44" i="29" s="1"/>
  <c r="AV47" i="29"/>
  <c r="AV52" i="29"/>
  <c r="AW52" i="29" s="1"/>
  <c r="AX52" i="29" s="1"/>
  <c r="AY52" i="29" s="1"/>
  <c r="AZ52" i="29" s="1"/>
  <c r="BA52" i="29" s="1"/>
  <c r="BB52" i="29" s="1"/>
  <c r="BC52" i="29" s="1"/>
  <c r="BD52" i="29" s="1"/>
  <c r="BE52" i="29" s="1"/>
  <c r="BF52" i="29" s="1"/>
  <c r="BG52" i="29" s="1"/>
  <c r="BH52" i="29" s="1"/>
  <c r="BI52" i="29" s="1"/>
  <c r="BJ52" i="29" s="1"/>
  <c r="BK52" i="29" s="1"/>
  <c r="AW47" i="29"/>
  <c r="AX47" i="29" s="1"/>
  <c r="AY47" i="29" s="1"/>
  <c r="AX42" i="29"/>
  <c r="AY42" i="29" s="1"/>
  <c r="AZ42" i="29" s="1"/>
  <c r="AY78" i="29"/>
  <c r="AY44" i="29"/>
  <c r="AZ44" i="29" s="1"/>
  <c r="BA44" i="29" s="1"/>
  <c r="BB44" i="29" s="1"/>
  <c r="BC44" i="29" s="1"/>
  <c r="BD44" i="29" s="1"/>
  <c r="BE44" i="29" s="1"/>
  <c r="BF44" i="29" s="1"/>
  <c r="AZ47" i="29"/>
  <c r="BA47" i="29" s="1"/>
  <c r="BB47" i="29" s="1"/>
  <c r="BC47" i="29" s="1"/>
  <c r="BD47" i="29" s="1"/>
  <c r="BE47" i="29" s="1"/>
  <c r="BF47" i="29" s="1"/>
  <c r="BG47" i="29" s="1"/>
  <c r="BH47" i="29" s="1"/>
  <c r="BI47" i="29" s="1"/>
  <c r="BJ47" i="29" s="1"/>
  <c r="BK47" i="29" s="1"/>
  <c r="BA42" i="29"/>
  <c r="BB42" i="29" s="1"/>
  <c r="BC42" i="29" s="1"/>
  <c r="BD42" i="29" s="1"/>
  <c r="BE42" i="29" s="1"/>
  <c r="BF42" i="29" s="1"/>
  <c r="BG42" i="29" s="1"/>
  <c r="BH42" i="29" s="1"/>
  <c r="BI42" i="29" s="1"/>
  <c r="BC48" i="29"/>
  <c r="BD48" i="29" s="1"/>
  <c r="BE48" i="29" s="1"/>
  <c r="BF48" i="29" s="1"/>
  <c r="BG48" i="29" s="1"/>
  <c r="BH48" i="29" s="1"/>
  <c r="BI48" i="29" s="1"/>
  <c r="BJ48" i="29" s="1"/>
  <c r="BK48" i="29" s="1"/>
  <c r="BD43" i="29"/>
  <c r="BE43" i="29" s="1"/>
  <c r="BF43" i="29" s="1"/>
  <c r="BG43" i="29" s="1"/>
  <c r="BH43" i="29" s="1"/>
  <c r="BI43" i="29" s="1"/>
  <c r="BJ43" i="29" s="1"/>
  <c r="BK43" i="29" s="1"/>
  <c r="BF41" i="29"/>
  <c r="BG41" i="29" s="1"/>
  <c r="BH41" i="29" s="1"/>
  <c r="BI41" i="29" s="1"/>
  <c r="BJ41" i="29" s="1"/>
  <c r="BK41" i="29" s="1"/>
  <c r="BG44" i="29"/>
  <c r="BH44" i="29" s="1"/>
  <c r="BI44" i="29" s="1"/>
  <c r="BJ44" i="29" s="1"/>
  <c r="BK44" i="29" s="1"/>
  <c r="AP42" i="10"/>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AP44" i="10"/>
  <c r="AP45" i="10"/>
  <c r="AP46" i="10"/>
  <c r="AQ46" i="10" s="1"/>
  <c r="AR46" i="10" s="1"/>
  <c r="AS46" i="10" s="1"/>
  <c r="AP47" i="10"/>
  <c r="AP48" i="10"/>
  <c r="AP50" i="10"/>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AP52" i="10"/>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AP53" i="10"/>
  <c r="AQ44" i="10"/>
  <c r="AQ45" i="10"/>
  <c r="AQ47" i="10"/>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AQ48" i="10"/>
  <c r="AQ53" i="10"/>
  <c r="AR44" i="10"/>
  <c r="AR45" i="10"/>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AR48" i="10"/>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AR53" i="10"/>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AS44" i="10"/>
  <c r="AT44" i="10" s="1"/>
  <c r="AU44" i="10" s="1"/>
  <c r="AT46" i="10"/>
  <c r="AU46" i="10"/>
  <c r="AV46" i="10" s="1"/>
  <c r="AW46" i="10" s="1"/>
  <c r="AX46" i="10" s="1"/>
  <c r="AY46" i="10" s="1"/>
  <c r="AZ46" i="10" s="1"/>
  <c r="BA46" i="10" s="1"/>
  <c r="BB46" i="10" s="1"/>
  <c r="BC46" i="10" s="1"/>
  <c r="BD46" i="10" s="1"/>
  <c r="BE46" i="10" s="1"/>
  <c r="BF46" i="10" s="1"/>
  <c r="BG46" i="10" s="1"/>
  <c r="BH46" i="10" s="1"/>
  <c r="BI46" i="10" s="1"/>
  <c r="BJ46" i="10" s="1"/>
  <c r="BK46" i="10" s="1"/>
  <c r="AV44" i="10"/>
  <c r="AW44" i="10" s="1"/>
  <c r="AX44" i="10" s="1"/>
  <c r="AY44" i="10" s="1"/>
  <c r="AZ44" i="10" s="1"/>
  <c r="BA44" i="10" s="1"/>
  <c r="BB44" i="10" s="1"/>
  <c r="BC44" i="10" s="1"/>
  <c r="BD44" i="10" s="1"/>
  <c r="BE44" i="10" s="1"/>
  <c r="BF44" i="10" s="1"/>
  <c r="BG44" i="10" s="1"/>
  <c r="BH44" i="10" s="1"/>
  <c r="BI44" i="10" s="1"/>
  <c r="BJ44" i="10" s="1"/>
  <c r="BK44" i="10" s="1"/>
  <c r="AO2" i="2"/>
  <c r="AO28" i="47"/>
  <c r="AP35" i="2"/>
  <c r="AQ35" i="2" s="1"/>
  <c r="AR35" i="2" s="1"/>
  <c r="AS35" i="2" s="1"/>
  <c r="AT35" i="2" s="1"/>
  <c r="AU35" i="2" s="1"/>
  <c r="AV35" i="2" s="1"/>
  <c r="AW35" i="2" s="1"/>
  <c r="AX35" i="2" s="1"/>
  <c r="AY35" i="2" s="1"/>
  <c r="AZ35" i="2" s="1"/>
  <c r="BA35" i="2" s="1"/>
  <c r="BB35" i="2" s="1"/>
  <c r="BC35" i="2" s="1"/>
  <c r="BD35" i="2" s="1"/>
  <c r="BE35" i="2" s="1"/>
  <c r="BF35" i="2" s="1"/>
  <c r="BG35" i="2" s="1"/>
  <c r="BH35" i="2" s="1"/>
  <c r="BI35" i="2" s="1"/>
  <c r="BJ35" i="2" s="1"/>
  <c r="BK35" i="2" s="1"/>
  <c r="AP2" i="2"/>
  <c r="AP36" i="2"/>
  <c r="AP37" i="2"/>
  <c r="AQ37" i="2" s="1"/>
  <c r="AR37" i="2" s="1"/>
  <c r="AS37" i="2" s="1"/>
  <c r="AT37" i="2" s="1"/>
  <c r="AU37" i="2" s="1"/>
  <c r="AV37" i="2" s="1"/>
  <c r="AW37" i="2" s="1"/>
  <c r="AX37" i="2" s="1"/>
  <c r="AY37" i="2" s="1"/>
  <c r="AP38" i="2"/>
  <c r="AQ38" i="2" s="1"/>
  <c r="AP39" i="2"/>
  <c r="AQ39" i="2" s="1"/>
  <c r="AR39" i="2" s="1"/>
  <c r="AS39" i="2" s="1"/>
  <c r="AT39" i="2" s="1"/>
  <c r="AU39" i="2" s="1"/>
  <c r="AV39" i="2" s="1"/>
  <c r="AW39" i="2" s="1"/>
  <c r="AX39" i="2" s="1"/>
  <c r="AY39" i="2" s="1"/>
  <c r="AZ39" i="2" s="1"/>
  <c r="BA39" i="2" s="1"/>
  <c r="BB39" i="2" s="1"/>
  <c r="BC39" i="2" s="1"/>
  <c r="BD39" i="2" s="1"/>
  <c r="BE39" i="2" s="1"/>
  <c r="BF39" i="2" s="1"/>
  <c r="BG39" i="2" s="1"/>
  <c r="BH39" i="2" s="1"/>
  <c r="BI39" i="2" s="1"/>
  <c r="BJ39" i="2" s="1"/>
  <c r="BK39" i="2" s="1"/>
  <c r="AP40" i="2"/>
  <c r="AQ40" i="2" s="1"/>
  <c r="AP41" i="2"/>
  <c r="AP42" i="2"/>
  <c r="AP43" i="2"/>
  <c r="AP44" i="2"/>
  <c r="AP28" i="47"/>
  <c r="AQ2" i="2"/>
  <c r="AR2" i="2" s="1"/>
  <c r="AQ36" i="2"/>
  <c r="AR36" i="2" s="1"/>
  <c r="AQ41" i="2"/>
  <c r="AR41" i="2" s="1"/>
  <c r="AS41" i="2" s="1"/>
  <c r="AT41" i="2" s="1"/>
  <c r="AU41" i="2" s="1"/>
  <c r="AV41" i="2" s="1"/>
  <c r="AW41" i="2" s="1"/>
  <c r="AX41" i="2" s="1"/>
  <c r="AY41" i="2" s="1"/>
  <c r="AZ41" i="2" s="1"/>
  <c r="AQ42" i="2"/>
  <c r="AR42" i="2" s="1"/>
  <c r="AS42" i="2" s="1"/>
  <c r="AT42" i="2" s="1"/>
  <c r="AU42" i="2" s="1"/>
  <c r="AV42" i="2" s="1"/>
  <c r="AW42" i="2" s="1"/>
  <c r="AX42" i="2" s="1"/>
  <c r="AQ43" i="2"/>
  <c r="AR43" i="2" s="1"/>
  <c r="AQ44" i="2"/>
  <c r="AR44" i="2" s="1"/>
  <c r="AQ28" i="47"/>
  <c r="AR38" i="2"/>
  <c r="AS38" i="2" s="1"/>
  <c r="AR40" i="2"/>
  <c r="AS40" i="2" s="1"/>
  <c r="AT40" i="2" s="1"/>
  <c r="AU40" i="2" s="1"/>
  <c r="AR28" i="47"/>
  <c r="AS2" i="2"/>
  <c r="AT2" i="2" s="1"/>
  <c r="AS36" i="2"/>
  <c r="AT36" i="2" s="1"/>
  <c r="AU36" i="2" s="1"/>
  <c r="AV36" i="2" s="1"/>
  <c r="AW36" i="2" s="1"/>
  <c r="AX36" i="2" s="1"/>
  <c r="AY36" i="2" s="1"/>
  <c r="AZ36" i="2" s="1"/>
  <c r="BA36" i="2" s="1"/>
  <c r="BB36" i="2" s="1"/>
  <c r="BC36" i="2" s="1"/>
  <c r="BD36" i="2" s="1"/>
  <c r="BE36" i="2" s="1"/>
  <c r="BF36" i="2" s="1"/>
  <c r="BG36" i="2" s="1"/>
  <c r="BH36" i="2" s="1"/>
  <c r="AS43" i="2"/>
  <c r="AT43" i="2" s="1"/>
  <c r="AU43" i="2" s="1"/>
  <c r="AV43" i="2" s="1"/>
  <c r="AW43" i="2" s="1"/>
  <c r="AX43" i="2" s="1"/>
  <c r="AY43" i="2" s="1"/>
  <c r="AZ43" i="2" s="1"/>
  <c r="BA43" i="2" s="1"/>
  <c r="BB43" i="2" s="1"/>
  <c r="BC43" i="2" s="1"/>
  <c r="BD43" i="2" s="1"/>
  <c r="BE43" i="2" s="1"/>
  <c r="BF43" i="2" s="1"/>
  <c r="BG43" i="2" s="1"/>
  <c r="BH43" i="2" s="1"/>
  <c r="BI43" i="2" s="1"/>
  <c r="BJ43" i="2" s="1"/>
  <c r="BK43" i="2" s="1"/>
  <c r="AS44" i="2"/>
  <c r="AT44" i="2" s="1"/>
  <c r="AS28" i="47"/>
  <c r="AT38" i="2"/>
  <c r="AU38" i="2" s="1"/>
  <c r="AT28" i="47"/>
  <c r="AU2" i="2"/>
  <c r="AV2" i="2" s="1"/>
  <c r="AU44" i="2"/>
  <c r="AV44" i="2" s="1"/>
  <c r="AW44" i="2" s="1"/>
  <c r="AX44" i="2" s="1"/>
  <c r="AU28" i="47"/>
  <c r="AV38" i="2"/>
  <c r="AW38" i="2" s="1"/>
  <c r="AX38" i="2" s="1"/>
  <c r="AY38" i="2" s="1"/>
  <c r="AZ38" i="2" s="1"/>
  <c r="BA38" i="2" s="1"/>
  <c r="BB38" i="2" s="1"/>
  <c r="BC38" i="2" s="1"/>
  <c r="BD38" i="2" s="1"/>
  <c r="BE38" i="2" s="1"/>
  <c r="BF38" i="2" s="1"/>
  <c r="BG38" i="2" s="1"/>
  <c r="BH38" i="2" s="1"/>
  <c r="BI38" i="2" s="1"/>
  <c r="BJ38" i="2" s="1"/>
  <c r="BK38" i="2" s="1"/>
  <c r="AV40" i="2"/>
  <c r="AW40" i="2" s="1"/>
  <c r="AX40" i="2" s="1"/>
  <c r="AY40" i="2" s="1"/>
  <c r="AZ40" i="2" s="1"/>
  <c r="BA40" i="2" s="1"/>
  <c r="BB40" i="2" s="1"/>
  <c r="BC40" i="2" s="1"/>
  <c r="BD40" i="2" s="1"/>
  <c r="BE40" i="2" s="1"/>
  <c r="BF40" i="2" s="1"/>
  <c r="BG40" i="2" s="1"/>
  <c r="BH40" i="2" s="1"/>
  <c r="BI40" i="2" s="1"/>
  <c r="BJ40" i="2" s="1"/>
  <c r="BK40" i="2" s="1"/>
  <c r="AV28" i="47"/>
  <c r="AW2" i="2"/>
  <c r="AX2" i="2" s="1"/>
  <c r="AW28" i="47"/>
  <c r="AX28" i="47"/>
  <c r="AY2" i="2"/>
  <c r="AZ2" i="2" s="1"/>
  <c r="BA2" i="2" s="1"/>
  <c r="BB2" i="2" s="1"/>
  <c r="BC2" i="2" s="1"/>
  <c r="BD2" i="2" s="1"/>
  <c r="BE2" i="2" s="1"/>
  <c r="BF2" i="2" s="1"/>
  <c r="AY42" i="2"/>
  <c r="AZ42" i="2" s="1"/>
  <c r="BA42" i="2" s="1"/>
  <c r="BB42" i="2" s="1"/>
  <c r="BC42" i="2" s="1"/>
  <c r="BD42" i="2" s="1"/>
  <c r="BE42" i="2" s="1"/>
  <c r="BF42" i="2" s="1"/>
  <c r="BG42" i="2" s="1"/>
  <c r="BH42" i="2" s="1"/>
  <c r="BI42" i="2" s="1"/>
  <c r="AY44" i="2"/>
  <c r="AZ44" i="2" s="1"/>
  <c r="BA44" i="2" s="1"/>
  <c r="BB44" i="2" s="1"/>
  <c r="BC44" i="2" s="1"/>
  <c r="BD44" i="2" s="1"/>
  <c r="BE44" i="2" s="1"/>
  <c r="BF44" i="2" s="1"/>
  <c r="BG44" i="2" s="1"/>
  <c r="BH44" i="2" s="1"/>
  <c r="BI44" i="2" s="1"/>
  <c r="BJ44" i="2" s="1"/>
  <c r="BK44" i="2" s="1"/>
  <c r="AY28" i="47"/>
  <c r="AZ37" i="2"/>
  <c r="BA37" i="2" s="1"/>
  <c r="BB37" i="2" s="1"/>
  <c r="BC37" i="2" s="1"/>
  <c r="BD37" i="2" s="1"/>
  <c r="BE37" i="2" s="1"/>
  <c r="BF37" i="2" s="1"/>
  <c r="BG37" i="2" s="1"/>
  <c r="BH37" i="2" s="1"/>
  <c r="BI37" i="2" s="1"/>
  <c r="BJ37" i="2" s="1"/>
  <c r="BK37" i="2" s="1"/>
  <c r="AZ28" i="47"/>
  <c r="BA41" i="2"/>
  <c r="BB41" i="2" s="1"/>
  <c r="BC41" i="2" s="1"/>
  <c r="BD41" i="2" s="1"/>
  <c r="BE41" i="2" s="1"/>
  <c r="BF41" i="2" s="1"/>
  <c r="BG41" i="2" s="1"/>
  <c r="BH41" i="2" s="1"/>
  <c r="BI41" i="2" s="1"/>
  <c r="BJ41" i="2" s="1"/>
  <c r="BK41" i="2" s="1"/>
  <c r="BA28" i="47"/>
  <c r="BB28" i="47"/>
  <c r="BC28" i="47"/>
  <c r="BD28" i="47"/>
  <c r="BE28" i="47"/>
  <c r="BF28" i="47"/>
  <c r="BG2" i="2"/>
  <c r="BH2" i="2" s="1"/>
  <c r="BI2" i="2" s="1"/>
  <c r="BJ2" i="2" s="1"/>
  <c r="BK2" i="2" s="1"/>
  <c r="BG28" i="47"/>
  <c r="BH28" i="47"/>
  <c r="BI36" i="2"/>
  <c r="BJ36" i="2" s="1"/>
  <c r="BK36" i="2" s="1"/>
  <c r="BI28" i="47"/>
  <c r="BJ42" i="2"/>
  <c r="BK42" i="2" s="1"/>
  <c r="BJ28" i="47"/>
  <c r="BK28" i="47"/>
  <c r="D22" i="48"/>
  <c r="D6" i="48" s="1"/>
  <c r="E17" i="48"/>
  <c r="F17" i="48" s="1"/>
  <c r="G17" i="48" s="1"/>
  <c r="H17" i="48" s="1"/>
  <c r="I17" i="48" s="1"/>
  <c r="J17" i="48" s="1"/>
  <c r="K17" i="48" s="1"/>
  <c r="L17" i="48" s="1"/>
  <c r="D16" i="48"/>
  <c r="D19" i="48" s="1"/>
  <c r="C26" i="48"/>
  <c r="D26" i="48" s="1"/>
  <c r="E26" i="48" s="1"/>
  <c r="F26" i="48" s="1"/>
  <c r="G26" i="48" s="1"/>
  <c r="H26" i="48" s="1"/>
  <c r="I26" i="48"/>
  <c r="J26" i="48" s="1"/>
  <c r="K26" i="48" s="1"/>
  <c r="L26" i="48" s="1"/>
  <c r="M26" i="48" s="1"/>
  <c r="N26" i="48" s="1"/>
  <c r="O26" i="48" s="1"/>
  <c r="P26" i="48" s="1"/>
  <c r="Q26" i="48" s="1"/>
  <c r="R26" i="48" s="1"/>
  <c r="S26" i="48" s="1"/>
  <c r="T26" i="48" s="1"/>
  <c r="U26" i="48" s="1"/>
  <c r="C25" i="48"/>
  <c r="D25" i="48"/>
  <c r="E25" i="48" s="1"/>
  <c r="F25" i="48" s="1"/>
  <c r="G25" i="48" s="1"/>
  <c r="C24" i="48"/>
  <c r="C23" i="48"/>
  <c r="D23" i="48" s="1"/>
  <c r="C22" i="48"/>
  <c r="C18" i="48"/>
  <c r="D18" i="48" s="1"/>
  <c r="E18" i="48" s="1"/>
  <c r="F18" i="48" s="1"/>
  <c r="G18" i="48" s="1"/>
  <c r="H18" i="48" s="1"/>
  <c r="C17" i="48"/>
  <c r="D17" i="48" s="1"/>
  <c r="D9" i="48" s="1"/>
  <c r="C16" i="48"/>
  <c r="C15" i="48"/>
  <c r="D15" i="48" s="1"/>
  <c r="C14" i="48"/>
  <c r="D14" i="48" s="1"/>
  <c r="E14" i="48" s="1"/>
  <c r="F14" i="48" s="1"/>
  <c r="G14" i="48" s="1"/>
  <c r="H14" i="48" s="1"/>
  <c r="S115" i="48"/>
  <c r="S116" i="48" s="1"/>
  <c r="N115" i="48"/>
  <c r="J115" i="48"/>
  <c r="G115" i="48"/>
  <c r="F115" i="48"/>
  <c r="C115" i="48"/>
  <c r="U114" i="48"/>
  <c r="Q132" i="48"/>
  <c r="N114" i="48"/>
  <c r="M132" i="48"/>
  <c r="J114" i="48"/>
  <c r="I114" i="48"/>
  <c r="E114" i="48"/>
  <c r="T113" i="48"/>
  <c r="M113" i="48"/>
  <c r="L113" i="48"/>
  <c r="I113" i="48"/>
  <c r="H113" i="48"/>
  <c r="E132" i="48"/>
  <c r="D113" i="48"/>
  <c r="O112" i="48"/>
  <c r="L112" i="48"/>
  <c r="K112" i="48"/>
  <c r="H112" i="48"/>
  <c r="G112" i="48"/>
  <c r="D132" i="48"/>
  <c r="C132" i="48"/>
  <c r="S132" i="48"/>
  <c r="R132" i="48"/>
  <c r="O132" i="48"/>
  <c r="N132" i="48"/>
  <c r="J132" i="48"/>
  <c r="G132" i="48"/>
  <c r="F111" i="48"/>
  <c r="BG132" i="48"/>
  <c r="BC132" i="48"/>
  <c r="AQ132" i="48"/>
  <c r="AM132" i="48"/>
  <c r="AA132" i="48"/>
  <c r="W132" i="48"/>
  <c r="K132" i="48"/>
  <c r="BK132" i="48"/>
  <c r="BJ132" i="48"/>
  <c r="BI132" i="48"/>
  <c r="BH132" i="48"/>
  <c r="BF132" i="48"/>
  <c r="BE132" i="48"/>
  <c r="BD132" i="48"/>
  <c r="BB132" i="48"/>
  <c r="BA132" i="48"/>
  <c r="AZ132" i="48"/>
  <c r="AY132" i="48"/>
  <c r="AX132" i="48"/>
  <c r="AW132" i="48"/>
  <c r="AV132" i="48"/>
  <c r="AU132" i="48"/>
  <c r="AT132" i="48"/>
  <c r="AS132" i="48"/>
  <c r="AR132" i="48"/>
  <c r="AP132" i="48"/>
  <c r="AO132" i="48"/>
  <c r="AN132" i="48"/>
  <c r="AL132" i="48"/>
  <c r="AK132" i="48"/>
  <c r="AJ132" i="48"/>
  <c r="AI132" i="48"/>
  <c r="AH132" i="48"/>
  <c r="AG132" i="48"/>
  <c r="AF132" i="48"/>
  <c r="AE132" i="48"/>
  <c r="AD132" i="48"/>
  <c r="AC132" i="48"/>
  <c r="AB132" i="48"/>
  <c r="Z132" i="48"/>
  <c r="Y132" i="48"/>
  <c r="X132" i="48"/>
  <c r="V132" i="48"/>
  <c r="T132" i="48"/>
  <c r="P132" i="48"/>
  <c r="L132" i="48"/>
  <c r="F132" i="48"/>
  <c r="BK124" i="48"/>
  <c r="AU124" i="48"/>
  <c r="AE124" i="48"/>
  <c r="O124" i="48"/>
  <c r="O115" i="48"/>
  <c r="K115" i="48"/>
  <c r="S114" i="48"/>
  <c r="O114" i="48"/>
  <c r="K114" i="48"/>
  <c r="G114" i="48"/>
  <c r="C114" i="48"/>
  <c r="S113" i="48"/>
  <c r="O113" i="48"/>
  <c r="K113" i="48"/>
  <c r="G113" i="48"/>
  <c r="C113" i="48"/>
  <c r="C116" i="48" s="1"/>
  <c r="S112" i="48"/>
  <c r="C112" i="48"/>
  <c r="BJ124" i="48"/>
  <c r="BI124" i="48"/>
  <c r="BH124" i="48"/>
  <c r="BG124" i="48"/>
  <c r="BF124" i="48"/>
  <c r="BE124" i="48"/>
  <c r="BD124" i="48"/>
  <c r="BC124" i="48"/>
  <c r="BB124" i="48"/>
  <c r="BA124" i="48"/>
  <c r="AZ124" i="48"/>
  <c r="AY124" i="48"/>
  <c r="AX124" i="48"/>
  <c r="AW124" i="48"/>
  <c r="AV124" i="48"/>
  <c r="AT124" i="48"/>
  <c r="AS124" i="48"/>
  <c r="AR124" i="48"/>
  <c r="AQ124" i="48"/>
  <c r="AP124" i="48"/>
  <c r="AO124" i="48"/>
  <c r="AN124" i="48"/>
  <c r="AM124" i="48"/>
  <c r="AL124" i="48"/>
  <c r="AK124" i="48"/>
  <c r="AJ124" i="48"/>
  <c r="AI124" i="48"/>
  <c r="AH124" i="48"/>
  <c r="AG124" i="48"/>
  <c r="AF124" i="48"/>
  <c r="AD124" i="48"/>
  <c r="AC124" i="48"/>
  <c r="AB124" i="48"/>
  <c r="AA124" i="48"/>
  <c r="Z124" i="48"/>
  <c r="Y124" i="48"/>
  <c r="X124" i="48"/>
  <c r="W124" i="48"/>
  <c r="V124" i="48"/>
  <c r="U124" i="48"/>
  <c r="T124" i="48"/>
  <c r="S111" i="48"/>
  <c r="R124" i="48"/>
  <c r="Q124" i="48"/>
  <c r="P124" i="48"/>
  <c r="O111" i="48"/>
  <c r="O116" i="48" s="1"/>
  <c r="N124" i="48"/>
  <c r="M124" i="48"/>
  <c r="L124" i="48"/>
  <c r="K124" i="48"/>
  <c r="J124" i="48"/>
  <c r="I124" i="48"/>
  <c r="H124" i="48"/>
  <c r="G111" i="48"/>
  <c r="G116" i="48" s="1"/>
  <c r="F124" i="48"/>
  <c r="E124" i="48"/>
  <c r="D124" i="48"/>
  <c r="C111" i="48"/>
  <c r="BK115" i="48"/>
  <c r="BJ115" i="48"/>
  <c r="BI115" i="48"/>
  <c r="BH115" i="48"/>
  <c r="BG115" i="48"/>
  <c r="BF115" i="48"/>
  <c r="BE115" i="48"/>
  <c r="BD115" i="48"/>
  <c r="BC115" i="48"/>
  <c r="BB115" i="48"/>
  <c r="BA115" i="48"/>
  <c r="AZ115" i="48"/>
  <c r="AZ116" i="48" s="1"/>
  <c r="AY115" i="48"/>
  <c r="AX115" i="48"/>
  <c r="AW115" i="48"/>
  <c r="AV115" i="48"/>
  <c r="AU115" i="48"/>
  <c r="AT115" i="48"/>
  <c r="AS115" i="48"/>
  <c r="AR115" i="48"/>
  <c r="AR116" i="48" s="1"/>
  <c r="AQ115" i="48"/>
  <c r="AP115" i="48"/>
  <c r="AO115" i="48"/>
  <c r="AN115" i="48"/>
  <c r="AM115" i="48"/>
  <c r="AL115" i="48"/>
  <c r="AK115" i="48"/>
  <c r="AJ115" i="48"/>
  <c r="AJ116" i="48" s="1"/>
  <c r="AI115" i="48"/>
  <c r="AH115" i="48"/>
  <c r="AG115" i="48"/>
  <c r="AF115" i="48"/>
  <c r="AE115" i="48"/>
  <c r="AD115" i="48"/>
  <c r="AC115" i="48"/>
  <c r="AB115" i="48"/>
  <c r="AA115" i="48"/>
  <c r="Z115" i="48"/>
  <c r="Y115" i="48"/>
  <c r="X115" i="48"/>
  <c r="W115" i="48"/>
  <c r="V115" i="48"/>
  <c r="U115" i="48"/>
  <c r="T115" i="48"/>
  <c r="T116" i="48" s="1"/>
  <c r="R115" i="48"/>
  <c r="Q115" i="48"/>
  <c r="P115" i="48"/>
  <c r="M115" i="48"/>
  <c r="L115" i="48"/>
  <c r="I115" i="48"/>
  <c r="H115" i="48"/>
  <c r="E115" i="48"/>
  <c r="E116" i="48" s="1"/>
  <c r="D115" i="48"/>
  <c r="BK114" i="48"/>
  <c r="BJ114" i="48"/>
  <c r="BI114" i="48"/>
  <c r="BH114" i="48"/>
  <c r="BG114" i="48"/>
  <c r="BF114" i="48"/>
  <c r="BE114" i="48"/>
  <c r="BE116" i="48" s="1"/>
  <c r="BD114" i="48"/>
  <c r="BC114" i="48"/>
  <c r="BB114" i="48"/>
  <c r="BA114" i="48"/>
  <c r="AZ114" i="48"/>
  <c r="AY114" i="48"/>
  <c r="AX114" i="48"/>
  <c r="AW114" i="48"/>
  <c r="AW116" i="48" s="1"/>
  <c r="AV114" i="48"/>
  <c r="AU114" i="48"/>
  <c r="AT114" i="48"/>
  <c r="AS114" i="48"/>
  <c r="AR114" i="48"/>
  <c r="AQ114" i="48"/>
  <c r="AP114" i="48"/>
  <c r="AO114" i="48"/>
  <c r="AO116" i="48" s="1"/>
  <c r="AN114" i="48"/>
  <c r="AM114" i="48"/>
  <c r="AL114" i="48"/>
  <c r="AK114" i="48"/>
  <c r="AJ114" i="48"/>
  <c r="AI114" i="48"/>
  <c r="AH114" i="48"/>
  <c r="AG114" i="48"/>
  <c r="AG116" i="48" s="1"/>
  <c r="AF114" i="48"/>
  <c r="AE114" i="48"/>
  <c r="AD114" i="48"/>
  <c r="AC114" i="48"/>
  <c r="AB114" i="48"/>
  <c r="AA114" i="48"/>
  <c r="Z114" i="48"/>
  <c r="Y114" i="48"/>
  <c r="Y116" i="48" s="1"/>
  <c r="X114" i="48"/>
  <c r="W114" i="48"/>
  <c r="V114" i="48"/>
  <c r="T114" i="48"/>
  <c r="R114" i="48"/>
  <c r="Q114" i="48"/>
  <c r="P114" i="48"/>
  <c r="L114" i="48"/>
  <c r="L116" i="48" s="1"/>
  <c r="H114" i="48"/>
  <c r="F114" i="48"/>
  <c r="D114" i="48"/>
  <c r="BK113" i="48"/>
  <c r="BJ113" i="48"/>
  <c r="BI113" i="48"/>
  <c r="BH113" i="48"/>
  <c r="BG113" i="48"/>
  <c r="BF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R113" i="48"/>
  <c r="Q113" i="48"/>
  <c r="P113" i="48"/>
  <c r="N113" i="48"/>
  <c r="J113" i="48"/>
  <c r="F113" i="48"/>
  <c r="E113" i="48"/>
  <c r="BK112" i="48"/>
  <c r="BJ112" i="48"/>
  <c r="BI112" i="48"/>
  <c r="BI116" i="48" s="1"/>
  <c r="BH112" i="48"/>
  <c r="BG112" i="48"/>
  <c r="BF112" i="48"/>
  <c r="BE112" i="48"/>
  <c r="BD112" i="48"/>
  <c r="BC112" i="48"/>
  <c r="BB112" i="48"/>
  <c r="BA112" i="48"/>
  <c r="BA116" i="48" s="1"/>
  <c r="AZ112" i="48"/>
  <c r="AY112" i="48"/>
  <c r="AX112" i="48"/>
  <c r="AW112" i="48"/>
  <c r="AV112" i="48"/>
  <c r="AU112" i="48"/>
  <c r="AT112" i="48"/>
  <c r="AS112" i="48"/>
  <c r="AS116" i="48" s="1"/>
  <c r="AR112" i="48"/>
  <c r="AQ112" i="48"/>
  <c r="AP112" i="48"/>
  <c r="AO112" i="48"/>
  <c r="AN112" i="48"/>
  <c r="AM112" i="48"/>
  <c r="AL112" i="48"/>
  <c r="AK112" i="48"/>
  <c r="AK116" i="48" s="1"/>
  <c r="AJ112" i="48"/>
  <c r="AI112" i="48"/>
  <c r="AH112" i="48"/>
  <c r="AG112" i="48"/>
  <c r="AF112" i="48"/>
  <c r="AE112" i="48"/>
  <c r="AD112" i="48"/>
  <c r="AC112" i="48"/>
  <c r="AC116" i="48" s="1"/>
  <c r="AB112" i="48"/>
  <c r="AA112" i="48"/>
  <c r="Z112" i="48"/>
  <c r="Y112" i="48"/>
  <c r="X112" i="48"/>
  <c r="W112" i="48"/>
  <c r="V112" i="48"/>
  <c r="U112" i="48"/>
  <c r="U116" i="48" s="1"/>
  <c r="T112" i="48"/>
  <c r="R112" i="48"/>
  <c r="Q112" i="48"/>
  <c r="P112" i="48"/>
  <c r="N112" i="48"/>
  <c r="M112" i="48"/>
  <c r="J112" i="48"/>
  <c r="I112" i="48"/>
  <c r="I116" i="48" s="1"/>
  <c r="F112" i="48"/>
  <c r="E112" i="48"/>
  <c r="D112" i="48"/>
  <c r="BK111" i="48"/>
  <c r="BJ111" i="48"/>
  <c r="BI111" i="48"/>
  <c r="BH111" i="48"/>
  <c r="BG111" i="48"/>
  <c r="BG116" i="48" s="1"/>
  <c r="BF111" i="48"/>
  <c r="BE111" i="48"/>
  <c r="BD111" i="48"/>
  <c r="BC111" i="48"/>
  <c r="BB111" i="48"/>
  <c r="BA111" i="48"/>
  <c r="AZ111" i="48"/>
  <c r="AY111" i="48"/>
  <c r="AY116" i="48" s="1"/>
  <c r="AX111" i="48"/>
  <c r="AW111" i="48"/>
  <c r="AV111" i="48"/>
  <c r="AU111" i="48"/>
  <c r="AT111" i="48"/>
  <c r="AS111" i="48"/>
  <c r="AR111" i="48"/>
  <c r="AQ111" i="48"/>
  <c r="AQ116" i="48" s="1"/>
  <c r="AP111" i="48"/>
  <c r="AO111" i="48"/>
  <c r="AN111" i="48"/>
  <c r="AM111" i="48"/>
  <c r="AL111" i="48"/>
  <c r="AK111" i="48"/>
  <c r="AJ111" i="48"/>
  <c r="AI111" i="48"/>
  <c r="AI116" i="48" s="1"/>
  <c r="AH111" i="48"/>
  <c r="AG111" i="48"/>
  <c r="AF111" i="48"/>
  <c r="AE111" i="48"/>
  <c r="AD111" i="48"/>
  <c r="AC111" i="48"/>
  <c r="AB111" i="48"/>
  <c r="AA111" i="48"/>
  <c r="AA116" i="48" s="1"/>
  <c r="Z111" i="48"/>
  <c r="Y111" i="48"/>
  <c r="X111" i="48"/>
  <c r="W111" i="48"/>
  <c r="V111" i="48"/>
  <c r="T111" i="48"/>
  <c r="R111" i="48"/>
  <c r="Q111" i="48"/>
  <c r="Q116" i="48" s="1"/>
  <c r="P111" i="48"/>
  <c r="M111" i="48"/>
  <c r="L111" i="48"/>
  <c r="I111" i="48"/>
  <c r="H111" i="48"/>
  <c r="E111" i="48"/>
  <c r="D111" i="48"/>
  <c r="M51" i="48"/>
  <c r="L51" i="48"/>
  <c r="K51" i="48"/>
  <c r="J51" i="48"/>
  <c r="I51" i="48"/>
  <c r="H51" i="48"/>
  <c r="G51" i="48"/>
  <c r="F51" i="48"/>
  <c r="E51" i="48"/>
  <c r="BN49" i="48"/>
  <c r="BN48" i="48"/>
  <c r="BM48" i="48"/>
  <c r="N47" i="48" s="1"/>
  <c r="M48" i="48"/>
  <c r="L48" i="48"/>
  <c r="K48" i="48"/>
  <c r="J48" i="48"/>
  <c r="I48" i="48"/>
  <c r="H48" i="48"/>
  <c r="G48" i="48"/>
  <c r="F48" i="48"/>
  <c r="E48" i="48"/>
  <c r="BN45" i="48"/>
  <c r="BM45" i="48"/>
  <c r="M45" i="48"/>
  <c r="L45" i="48"/>
  <c r="K45" i="48"/>
  <c r="J45" i="48"/>
  <c r="I45" i="48"/>
  <c r="H45" i="48"/>
  <c r="G45" i="48"/>
  <c r="F45" i="48"/>
  <c r="E45" i="48"/>
  <c r="BN42" i="48"/>
  <c r="BM42" i="48"/>
  <c r="M42" i="48"/>
  <c r="L42" i="48"/>
  <c r="K42" i="48"/>
  <c r="J42" i="48"/>
  <c r="I42" i="48"/>
  <c r="H42" i="48"/>
  <c r="G42" i="48"/>
  <c r="F42" i="48"/>
  <c r="E42" i="48"/>
  <c r="M39" i="48"/>
  <c r="L39" i="48"/>
  <c r="K39" i="48"/>
  <c r="J39" i="48"/>
  <c r="I39" i="48"/>
  <c r="H39" i="48"/>
  <c r="G39" i="48"/>
  <c r="F39" i="48"/>
  <c r="E39" i="48"/>
  <c r="BN38" i="48"/>
  <c r="BN50" i="48" s="1"/>
  <c r="BM38" i="48"/>
  <c r="BN37" i="48"/>
  <c r="BM37" i="48"/>
  <c r="BM49" i="48"/>
  <c r="BK5" i="48"/>
  <c r="BJ5" i="48"/>
  <c r="BI5" i="48"/>
  <c r="BH5" i="48"/>
  <c r="BG5" i="48"/>
  <c r="BF5" i="48"/>
  <c r="BF56" i="48" s="1"/>
  <c r="BE5" i="48"/>
  <c r="BE13" i="48" s="1"/>
  <c r="BD5" i="48"/>
  <c r="BD56" i="48" s="1"/>
  <c r="BD84" i="48" s="1"/>
  <c r="BD92" i="48" s="1"/>
  <c r="BD100" i="48" s="1"/>
  <c r="BC5" i="48"/>
  <c r="BB5" i="48"/>
  <c r="BA5" i="48"/>
  <c r="AZ5" i="48"/>
  <c r="AY5" i="48"/>
  <c r="AX5" i="48"/>
  <c r="AX56" i="48" s="1"/>
  <c r="AX64" i="48" s="1"/>
  <c r="AX72" i="48" s="1"/>
  <c r="AW5" i="48"/>
  <c r="AV5" i="48"/>
  <c r="AV13" i="48" s="1"/>
  <c r="AU5" i="48"/>
  <c r="AT5" i="48"/>
  <c r="AS5" i="48"/>
  <c r="AR5" i="48"/>
  <c r="AQ5" i="48"/>
  <c r="AP5" i="48"/>
  <c r="AP13" i="48" s="1"/>
  <c r="AO5" i="48"/>
  <c r="AN5" i="48"/>
  <c r="AN13" i="48" s="1"/>
  <c r="AM5" i="48"/>
  <c r="AL5" i="48"/>
  <c r="AK5" i="48"/>
  <c r="AJ5" i="48"/>
  <c r="AI5" i="48"/>
  <c r="AH5" i="48"/>
  <c r="AH13" i="48" s="1"/>
  <c r="AG5" i="48"/>
  <c r="AF5" i="48"/>
  <c r="AF56" i="48" s="1"/>
  <c r="AF64" i="48" s="1"/>
  <c r="AF72" i="48" s="1"/>
  <c r="AE5" i="48"/>
  <c r="AD5" i="48"/>
  <c r="AC5" i="48"/>
  <c r="AB5" i="48"/>
  <c r="AA5" i="48"/>
  <c r="AA13" i="48" s="1"/>
  <c r="Z5" i="48"/>
  <c r="Z13" i="48" s="1"/>
  <c r="Y5" i="48"/>
  <c r="Y13" i="48" s="1"/>
  <c r="X5" i="48"/>
  <c r="X56" i="48" s="1"/>
  <c r="X84" i="48" s="1"/>
  <c r="X92" i="48" s="1"/>
  <c r="X100" i="48" s="1"/>
  <c r="W5" i="48"/>
  <c r="V5" i="48"/>
  <c r="U5" i="48"/>
  <c r="T5" i="48"/>
  <c r="S5" i="48"/>
  <c r="S13" i="48" s="1"/>
  <c r="R5" i="48"/>
  <c r="R13" i="48" s="1"/>
  <c r="Q5" i="48"/>
  <c r="P5" i="48"/>
  <c r="P13" i="48" s="1"/>
  <c r="O5" i="48"/>
  <c r="N5" i="48"/>
  <c r="M5" i="48"/>
  <c r="M13" i="48" s="1"/>
  <c r="L5" i="48"/>
  <c r="K5" i="48"/>
  <c r="J5" i="48"/>
  <c r="J56" i="48" s="1"/>
  <c r="I5" i="48"/>
  <c r="H5" i="48"/>
  <c r="H13" i="48" s="1"/>
  <c r="G5" i="48"/>
  <c r="F5" i="48"/>
  <c r="E5" i="48"/>
  <c r="D5" i="48"/>
  <c r="C5" i="48"/>
  <c r="C13" i="48" s="1"/>
  <c r="C21" i="48" s="1"/>
  <c r="C36" i="48" s="1"/>
  <c r="W13" i="48"/>
  <c r="W56" i="48"/>
  <c r="AM13" i="48"/>
  <c r="AM56" i="48"/>
  <c r="BK13" i="48"/>
  <c r="BK56" i="48"/>
  <c r="BK84" i="48" s="1"/>
  <c r="BK92" i="48" s="1"/>
  <c r="BK100" i="48" s="1"/>
  <c r="G13" i="48"/>
  <c r="G56" i="48"/>
  <c r="O13" i="48"/>
  <c r="O56" i="48"/>
  <c r="AE13" i="48"/>
  <c r="AE56" i="48"/>
  <c r="AE64" i="48" s="1"/>
  <c r="AE72" i="48" s="1"/>
  <c r="AU13" i="48"/>
  <c r="AU56" i="48"/>
  <c r="BC13" i="48"/>
  <c r="BC56" i="48"/>
  <c r="R56" i="48"/>
  <c r="R84" i="48" s="1"/>
  <c r="R92" i="48" s="1"/>
  <c r="R100" i="48" s="1"/>
  <c r="AH56" i="48"/>
  <c r="AH64" i="48" s="1"/>
  <c r="AH72" i="48" s="1"/>
  <c r="AX13" i="48"/>
  <c r="J13" i="48"/>
  <c r="Z56" i="48"/>
  <c r="AP56" i="48"/>
  <c r="AP64" i="48" s="1"/>
  <c r="AP72" i="48" s="1"/>
  <c r="BF13" i="48"/>
  <c r="F13" i="48"/>
  <c r="F56" i="48"/>
  <c r="N13" i="48"/>
  <c r="N56" i="48"/>
  <c r="N64" i="48" s="1"/>
  <c r="N72" i="48" s="1"/>
  <c r="V13" i="48"/>
  <c r="V56" i="48"/>
  <c r="AD13" i="48"/>
  <c r="AD56" i="48"/>
  <c r="AL13" i="48"/>
  <c r="AL56" i="48"/>
  <c r="AT13" i="48"/>
  <c r="AT56" i="48"/>
  <c r="BB13" i="48"/>
  <c r="BB56" i="48"/>
  <c r="BB64" i="48" s="1"/>
  <c r="BB72" i="48" s="1"/>
  <c r="BJ13" i="48"/>
  <c r="BJ56" i="48"/>
  <c r="D13" i="48"/>
  <c r="D56" i="48"/>
  <c r="L13" i="48"/>
  <c r="L56" i="48"/>
  <c r="L110" i="48" s="1"/>
  <c r="L118" i="48" s="1"/>
  <c r="L126" i="48" s="1"/>
  <c r="T13" i="48"/>
  <c r="T56" i="48"/>
  <c r="AB13" i="48"/>
  <c r="AB56" i="48"/>
  <c r="AJ13" i="48"/>
  <c r="AJ56" i="48"/>
  <c r="AR13" i="48"/>
  <c r="AR56" i="48"/>
  <c r="AZ13" i="48"/>
  <c r="AZ56" i="48"/>
  <c r="BH13" i="48"/>
  <c r="BH56" i="48"/>
  <c r="M56" i="48"/>
  <c r="H56" i="48"/>
  <c r="P56" i="48"/>
  <c r="P84" i="48" s="1"/>
  <c r="P92" i="48" s="1"/>
  <c r="P100" i="48" s="1"/>
  <c r="X13" i="48"/>
  <c r="AF13" i="48"/>
  <c r="AN56" i="48"/>
  <c r="AV56" i="48"/>
  <c r="AV64" i="48" s="1"/>
  <c r="AV72" i="48" s="1"/>
  <c r="BD13" i="48"/>
  <c r="Y56" i="48"/>
  <c r="Y110" i="48" s="1"/>
  <c r="Y118" i="48" s="1"/>
  <c r="Y126" i="48" s="1"/>
  <c r="BM39" i="48"/>
  <c r="BC64" i="48"/>
  <c r="BC72" i="48" s="1"/>
  <c r="BC110" i="48"/>
  <c r="BC118" i="48"/>
  <c r="BC126" i="48" s="1"/>
  <c r="D110" i="48"/>
  <c r="D118" i="48" s="1"/>
  <c r="D126" i="48" s="1"/>
  <c r="AF110" i="48"/>
  <c r="AF118" i="48" s="1"/>
  <c r="AF126" i="48" s="1"/>
  <c r="BH110" i="48"/>
  <c r="BH118" i="48" s="1"/>
  <c r="BH126" i="48" s="1"/>
  <c r="F110" i="48"/>
  <c r="F118" i="48" s="1"/>
  <c r="F126" i="48" s="1"/>
  <c r="AL110" i="48"/>
  <c r="AL118" i="48" s="1"/>
  <c r="AL126" i="48" s="1"/>
  <c r="E23" i="48"/>
  <c r="F23" i="48" s="1"/>
  <c r="G23" i="48" s="1"/>
  <c r="H23" i="48" s="1"/>
  <c r="I23" i="48" s="1"/>
  <c r="J23" i="48" s="1"/>
  <c r="K23" i="48" s="1"/>
  <c r="L23" i="48" s="1"/>
  <c r="M23" i="48" s="1"/>
  <c r="N23" i="48" s="1"/>
  <c r="O23" i="48" s="1"/>
  <c r="P23" i="48" s="1"/>
  <c r="Q23" i="48" s="1"/>
  <c r="R23" i="48" s="1"/>
  <c r="S23" i="48" s="1"/>
  <c r="T23" i="48" s="1"/>
  <c r="U23" i="48" s="1"/>
  <c r="V116" i="48"/>
  <c r="Z116" i="48"/>
  <c r="AD116" i="48"/>
  <c r="AH116" i="48"/>
  <c r="AL116" i="48"/>
  <c r="AP116" i="48"/>
  <c r="AT116" i="48"/>
  <c r="AX116" i="48"/>
  <c r="BB116" i="48"/>
  <c r="BF116" i="48"/>
  <c r="BJ116" i="48"/>
  <c r="W116" i="48"/>
  <c r="AE116" i="48"/>
  <c r="AM116" i="48"/>
  <c r="AU116" i="48"/>
  <c r="BC116" i="48"/>
  <c r="BK116" i="48"/>
  <c r="X116" i="48"/>
  <c r="AB116" i="48"/>
  <c r="AF116" i="48"/>
  <c r="AN116" i="48"/>
  <c r="AV116" i="48"/>
  <c r="BD116" i="48"/>
  <c r="BH116" i="48"/>
  <c r="F116" i="48"/>
  <c r="N111" i="48"/>
  <c r="N116" i="48" s="1"/>
  <c r="H132" i="48"/>
  <c r="J111" i="48"/>
  <c r="J116" i="48" s="1"/>
  <c r="I132" i="48"/>
  <c r="M114" i="48"/>
  <c r="M116" i="48" s="1"/>
  <c r="U132" i="48"/>
  <c r="R116" i="48"/>
  <c r="D116" i="48"/>
  <c r="H116" i="48"/>
  <c r="P116" i="48"/>
  <c r="C124" i="48"/>
  <c r="G124" i="48"/>
  <c r="S124" i="48"/>
  <c r="C6" i="48"/>
  <c r="C7" i="48"/>
  <c r="C8" i="48"/>
  <c r="C9" i="48"/>
  <c r="C10" i="48"/>
  <c r="K111" i="48"/>
  <c r="K116" i="48" s="1"/>
  <c r="F10" i="48"/>
  <c r="BH64" i="48"/>
  <c r="BH72" i="48" s="1"/>
  <c r="N41" i="48"/>
  <c r="BN39" i="48"/>
  <c r="N37" i="48"/>
  <c r="N39" i="48" s="1"/>
  <c r="R64" i="48"/>
  <c r="R72" i="48" s="1"/>
  <c r="AD64" i="48"/>
  <c r="AD72" i="48" s="1"/>
  <c r="AD84" i="48"/>
  <c r="AD92" i="48" s="1"/>
  <c r="AD100" i="48" s="1"/>
  <c r="AH84" i="48"/>
  <c r="AH92" i="48" s="1"/>
  <c r="AH100" i="48" s="1"/>
  <c r="AX84" i="48"/>
  <c r="AX92" i="48" s="1"/>
  <c r="AX100" i="48" s="1"/>
  <c r="BJ64" i="48"/>
  <c r="BJ72" i="48" s="1"/>
  <c r="BJ84" i="48"/>
  <c r="BJ92" i="48"/>
  <c r="BJ100" i="48" s="1"/>
  <c r="O64" i="48"/>
  <c r="O72" i="48" s="1"/>
  <c r="O84" i="48"/>
  <c r="O92" i="48" s="1"/>
  <c r="O100" i="48" s="1"/>
  <c r="BN51" i="48"/>
  <c r="N50" i="48" s="1"/>
  <c r="C19" i="48"/>
  <c r="BB84" i="48"/>
  <c r="BB92" i="48" s="1"/>
  <c r="BB100" i="48" s="1"/>
  <c r="AU64" i="48"/>
  <c r="AU72" i="48" s="1"/>
  <c r="AU84" i="48"/>
  <c r="AU92" i="48" s="1"/>
  <c r="AU100" i="48" s="1"/>
  <c r="AL64" i="48"/>
  <c r="AL72" i="48" s="1"/>
  <c r="BC84" i="48"/>
  <c r="BC92" i="48" s="1"/>
  <c r="BC100" i="48" s="1"/>
  <c r="AV84" i="48"/>
  <c r="AV92" i="48" s="1"/>
  <c r="AV100" i="48" s="1"/>
  <c r="F84" i="48"/>
  <c r="F92" i="48" s="1"/>
  <c r="F100" i="48" s="1"/>
  <c r="G64" i="48"/>
  <c r="G72" i="48" s="1"/>
  <c r="G84" i="48"/>
  <c r="G92" i="48" s="1"/>
  <c r="G100" i="48" s="1"/>
  <c r="W64" i="48"/>
  <c r="W72" i="48" s="1"/>
  <c r="W84" i="48"/>
  <c r="W92" i="48"/>
  <c r="W100" i="48" s="1"/>
  <c r="AM64" i="48"/>
  <c r="AM72" i="48" s="1"/>
  <c r="AM84" i="48"/>
  <c r="AM92" i="48" s="1"/>
  <c r="AM100" i="48" s="1"/>
  <c r="P64" i="48"/>
  <c r="P72" i="48" s="1"/>
  <c r="N44" i="48"/>
  <c r="N43" i="48"/>
  <c r="N45" i="48" s="1"/>
  <c r="AJ84" i="48"/>
  <c r="AJ92" i="48" s="1"/>
  <c r="AJ100" i="48" s="1"/>
  <c r="AJ64" i="48"/>
  <c r="AJ72" i="48" s="1"/>
  <c r="Y64" i="48"/>
  <c r="Y72" i="48" s="1"/>
  <c r="X64" i="48"/>
  <c r="X72" i="48" s="1"/>
  <c r="AB84" i="48"/>
  <c r="AB92" i="48" s="1"/>
  <c r="AB100" i="48" s="1"/>
  <c r="AB64" i="48"/>
  <c r="AB72" i="48" s="1"/>
  <c r="BM50" i="48"/>
  <c r="N40" i="48"/>
  <c r="N42" i="48" s="1"/>
  <c r="D64" i="48"/>
  <c r="D72" i="48" s="1"/>
  <c r="AE84" i="48"/>
  <c r="AE92" i="48" s="1"/>
  <c r="AE100" i="48" s="1"/>
  <c r="N84" i="48"/>
  <c r="N92" i="48" s="1"/>
  <c r="N100" i="48" s="1"/>
  <c r="BK64" i="48"/>
  <c r="BK72" i="48" s="1"/>
  <c r="N38" i="48"/>
  <c r="I14" i="48"/>
  <c r="C11" i="48"/>
  <c r="BM51" i="48"/>
  <c r="J14" i="48"/>
  <c r="O44" i="39"/>
  <c r="O80" i="48"/>
  <c r="O78"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D28" i="47"/>
  <c r="C28" i="47"/>
  <c r="C23" i="47"/>
  <c r="BK17" i="47"/>
  <c r="BJ17" i="47"/>
  <c r="BI17" i="47"/>
  <c r="BH17" i="47"/>
  <c r="BG17" i="47"/>
  <c r="BG63" i="28" s="1"/>
  <c r="BF17" i="47"/>
  <c r="BE17" i="47"/>
  <c r="BD17" i="47"/>
  <c r="BC17" i="47"/>
  <c r="BB17" i="47"/>
  <c r="BA17" i="47"/>
  <c r="AZ17" i="47"/>
  <c r="AY17" i="47"/>
  <c r="AY65" i="48" s="1"/>
  <c r="AX17" i="47"/>
  <c r="AW17" i="47"/>
  <c r="AV17" i="47"/>
  <c r="AU17" i="47"/>
  <c r="AT17" i="47"/>
  <c r="AS17" i="47"/>
  <c r="AS65" i="48" s="1"/>
  <c r="AS57" i="48" s="1"/>
  <c r="AR17" i="47"/>
  <c r="AQ17" i="47"/>
  <c r="AQ65" i="48" s="1"/>
  <c r="AQ57" i="48" s="1"/>
  <c r="AP17" i="47"/>
  <c r="AO17" i="47"/>
  <c r="AN17" i="47"/>
  <c r="AM17" i="47"/>
  <c r="AL17" i="47"/>
  <c r="AK17" i="47"/>
  <c r="AK63" i="28" s="1"/>
  <c r="AJ17" i="47"/>
  <c r="AI17" i="47"/>
  <c r="AI65" i="48" s="1"/>
  <c r="AH17" i="47"/>
  <c r="AG17" i="47"/>
  <c r="AF17" i="47"/>
  <c r="AE17" i="47"/>
  <c r="AD17" i="47"/>
  <c r="AC17" i="47"/>
  <c r="AC63" i="28" s="1"/>
  <c r="AC55" i="28" s="1"/>
  <c r="AB17" i="47"/>
  <c r="AA17" i="47"/>
  <c r="AA63" i="28" s="1"/>
  <c r="Z17" i="47"/>
  <c r="Y17" i="47"/>
  <c r="X17" i="47"/>
  <c r="W17" i="47"/>
  <c r="V17" i="47"/>
  <c r="U17" i="47"/>
  <c r="U65" i="48" s="1"/>
  <c r="U57" i="48" s="1"/>
  <c r="T17" i="47"/>
  <c r="S17" i="47"/>
  <c r="S63" i="28" s="1"/>
  <c r="R17" i="47"/>
  <c r="Q17" i="47"/>
  <c r="P17" i="47"/>
  <c r="O17" i="47"/>
  <c r="F155" i="39"/>
  <c r="J155" i="39"/>
  <c r="L155" i="39"/>
  <c r="M155" i="39"/>
  <c r="K172" i="39"/>
  <c r="I174" i="39"/>
  <c r="F175" i="39"/>
  <c r="N175" i="39"/>
  <c r="C155" i="39"/>
  <c r="G155" i="39"/>
  <c r="K155" i="39"/>
  <c r="C5" i="47"/>
  <c r="C17" i="47" s="1"/>
  <c r="G5" i="47"/>
  <c r="K5" i="47"/>
  <c r="C6" i="47"/>
  <c r="G6" i="47"/>
  <c r="K6" i="47"/>
  <c r="C7" i="47"/>
  <c r="G7" i="47"/>
  <c r="K7" i="47"/>
  <c r="K17" i="47" s="1"/>
  <c r="C8" i="47"/>
  <c r="G8" i="47"/>
  <c r="K8" i="47"/>
  <c r="C9" i="47"/>
  <c r="G9" i="47"/>
  <c r="K9" i="47"/>
  <c r="C10" i="47"/>
  <c r="G10" i="47"/>
  <c r="G17" i="47" s="1"/>
  <c r="K10" i="47"/>
  <c r="C11" i="47"/>
  <c r="G11" i="47"/>
  <c r="K11" i="47"/>
  <c r="C12" i="47"/>
  <c r="G12" i="47"/>
  <c r="K12" i="47"/>
  <c r="C13" i="47"/>
  <c r="G13" i="47"/>
  <c r="K13" i="47"/>
  <c r="C14" i="47"/>
  <c r="G14" i="47"/>
  <c r="K14" i="47"/>
  <c r="C15" i="47"/>
  <c r="G15" i="47"/>
  <c r="K15" i="47"/>
  <c r="D172" i="39"/>
  <c r="H172" i="39"/>
  <c r="L172" i="39"/>
  <c r="E173" i="39"/>
  <c r="I173" i="39"/>
  <c r="M173" i="39"/>
  <c r="F174" i="39"/>
  <c r="J174" i="39"/>
  <c r="O7" i="39"/>
  <c r="G175" i="39"/>
  <c r="K175" i="39"/>
  <c r="D176" i="39"/>
  <c r="H176" i="39"/>
  <c r="L176" i="39"/>
  <c r="E177" i="39"/>
  <c r="I177" i="39"/>
  <c r="M177" i="39"/>
  <c r="F178" i="39"/>
  <c r="J178" i="39"/>
  <c r="C179" i="39"/>
  <c r="G179" i="39"/>
  <c r="K179" i="39"/>
  <c r="D180" i="39"/>
  <c r="H180" i="39"/>
  <c r="L180" i="39"/>
  <c r="E181" i="39"/>
  <c r="I181" i="39"/>
  <c r="M181" i="39"/>
  <c r="F182" i="39"/>
  <c r="J182" i="39"/>
  <c r="D173" i="39"/>
  <c r="H173" i="39"/>
  <c r="L173" i="39"/>
  <c r="D177" i="39"/>
  <c r="H177" i="39"/>
  <c r="L177" i="39"/>
  <c r="D181" i="39"/>
  <c r="H181" i="39"/>
  <c r="L181" i="39"/>
  <c r="D174" i="39"/>
  <c r="H174" i="39"/>
  <c r="L174" i="39"/>
  <c r="D178" i="39"/>
  <c r="H178" i="39"/>
  <c r="L178" i="39"/>
  <c r="D182" i="39"/>
  <c r="H182" i="39"/>
  <c r="L182" i="39"/>
  <c r="L175" i="39"/>
  <c r="N172" i="39"/>
  <c r="N176" i="39"/>
  <c r="N180" i="39"/>
  <c r="I155" i="39"/>
  <c r="D155" i="39"/>
  <c r="H155" i="39"/>
  <c r="D5" i="47"/>
  <c r="D17" i="47" s="1"/>
  <c r="H5" i="47"/>
  <c r="L5" i="47"/>
  <c r="D6" i="47"/>
  <c r="H6" i="47"/>
  <c r="L6" i="47"/>
  <c r="D7" i="47"/>
  <c r="H7" i="47"/>
  <c r="L7" i="47"/>
  <c r="D8" i="47"/>
  <c r="H8" i="47"/>
  <c r="L8" i="47"/>
  <c r="D9" i="47"/>
  <c r="H9" i="47"/>
  <c r="L9" i="47"/>
  <c r="D10" i="47"/>
  <c r="H10" i="47"/>
  <c r="L10" i="47"/>
  <c r="D11" i="47"/>
  <c r="H11" i="47"/>
  <c r="L11" i="47"/>
  <c r="D12" i="47"/>
  <c r="H12" i="47"/>
  <c r="L12" i="47"/>
  <c r="D13" i="47"/>
  <c r="H13" i="47"/>
  <c r="L13" i="47"/>
  <c r="D14" i="47"/>
  <c r="H14" i="47"/>
  <c r="L14" i="47"/>
  <c r="D15" i="47"/>
  <c r="H15" i="47"/>
  <c r="L15" i="47"/>
  <c r="C172" i="39"/>
  <c r="M174" i="39"/>
  <c r="C176" i="39"/>
  <c r="G176" i="39"/>
  <c r="K176" i="39"/>
  <c r="E178" i="39"/>
  <c r="I178" i="39"/>
  <c r="M178" i="39"/>
  <c r="F179" i="39"/>
  <c r="J179" i="39"/>
  <c r="C180" i="39"/>
  <c r="G180" i="39"/>
  <c r="K180" i="39"/>
  <c r="E182" i="39"/>
  <c r="I182" i="39"/>
  <c r="M182" i="39"/>
  <c r="H175" i="39"/>
  <c r="N179" i="39"/>
  <c r="E172" i="39"/>
  <c r="M172" i="39"/>
  <c r="J173" i="39"/>
  <c r="G174" i="39"/>
  <c r="K174" i="39"/>
  <c r="E176" i="39"/>
  <c r="M176" i="39"/>
  <c r="J177" i="39"/>
  <c r="I180" i="39"/>
  <c r="F181" i="39"/>
  <c r="C182" i="39"/>
  <c r="K182" i="39"/>
  <c r="D179" i="39"/>
  <c r="N177" i="39"/>
  <c r="N181" i="39"/>
  <c r="G172" i="39"/>
  <c r="E174" i="39"/>
  <c r="J175" i="39"/>
  <c r="L179" i="39"/>
  <c r="I172" i="39"/>
  <c r="F173" i="39"/>
  <c r="C174" i="39"/>
  <c r="I176" i="39"/>
  <c r="F177" i="39"/>
  <c r="C178" i="39"/>
  <c r="G178" i="39"/>
  <c r="K178" i="39"/>
  <c r="E180" i="39"/>
  <c r="M180" i="39"/>
  <c r="J181" i="39"/>
  <c r="G182" i="39"/>
  <c r="N173" i="39"/>
  <c r="E5" i="47"/>
  <c r="I5" i="47"/>
  <c r="M5" i="47"/>
  <c r="E6" i="47"/>
  <c r="I6" i="47"/>
  <c r="M6" i="47"/>
  <c r="M17" i="47" s="1"/>
  <c r="E7" i="47"/>
  <c r="I7" i="47"/>
  <c r="M7" i="47"/>
  <c r="E8" i="47"/>
  <c r="I8" i="47"/>
  <c r="M8" i="47"/>
  <c r="E9" i="47"/>
  <c r="I9" i="47"/>
  <c r="I17" i="47" s="1"/>
  <c r="M9" i="47"/>
  <c r="E10" i="47"/>
  <c r="I10" i="47"/>
  <c r="M10" i="47"/>
  <c r="E11" i="47"/>
  <c r="I11" i="47"/>
  <c r="M11" i="47"/>
  <c r="E12" i="47"/>
  <c r="E17" i="47" s="1"/>
  <c r="E21" i="47" s="1"/>
  <c r="I12" i="47"/>
  <c r="M12" i="47"/>
  <c r="E13" i="47"/>
  <c r="I13" i="47"/>
  <c r="M13" i="47"/>
  <c r="E14" i="47"/>
  <c r="I14" i="47"/>
  <c r="M14" i="47"/>
  <c r="E15" i="47"/>
  <c r="I15" i="47"/>
  <c r="M15" i="47"/>
  <c r="F172" i="39"/>
  <c r="J172" i="39"/>
  <c r="C173" i="39"/>
  <c r="G173" i="39"/>
  <c r="K173" i="39"/>
  <c r="E175" i="39"/>
  <c r="I175" i="39"/>
  <c r="M175" i="39"/>
  <c r="F176" i="39"/>
  <c r="J176" i="39"/>
  <c r="C177" i="39"/>
  <c r="G177" i="39"/>
  <c r="K177" i="39"/>
  <c r="E179" i="39"/>
  <c r="I179" i="39"/>
  <c r="M179" i="39"/>
  <c r="F180" i="39"/>
  <c r="J180" i="39"/>
  <c r="C181" i="39"/>
  <c r="G181" i="39"/>
  <c r="K181" i="39"/>
  <c r="D175" i="39"/>
  <c r="H179" i="39"/>
  <c r="N174" i="39"/>
  <c r="N178" i="39"/>
  <c r="N182" i="39"/>
  <c r="E155" i="39"/>
  <c r="F5" i="47"/>
  <c r="J5" i="47"/>
  <c r="J17" i="47" s="1"/>
  <c r="N5" i="47"/>
  <c r="F6" i="47"/>
  <c r="J6" i="47"/>
  <c r="N6" i="47"/>
  <c r="F7" i="47"/>
  <c r="J7" i="47"/>
  <c r="N7" i="47"/>
  <c r="F8" i="47"/>
  <c r="F17" i="47" s="1"/>
  <c r="J8" i="47"/>
  <c r="N8" i="47"/>
  <c r="F9" i="47"/>
  <c r="J9" i="47"/>
  <c r="N9" i="47"/>
  <c r="F10" i="47"/>
  <c r="J10" i="47"/>
  <c r="N10" i="47"/>
  <c r="N17" i="47" s="1"/>
  <c r="F11" i="47"/>
  <c r="J11" i="47"/>
  <c r="N11" i="47"/>
  <c r="F12" i="47"/>
  <c r="J12" i="47"/>
  <c r="N12" i="47"/>
  <c r="F13" i="47"/>
  <c r="J13" i="47"/>
  <c r="N13" i="47"/>
  <c r="F14" i="47"/>
  <c r="J14" i="47"/>
  <c r="N14" i="47"/>
  <c r="F15" i="47"/>
  <c r="J15" i="47"/>
  <c r="N15" i="47"/>
  <c r="L17" i="47"/>
  <c r="L63" i="28" s="1"/>
  <c r="C175" i="39"/>
  <c r="O6" i="39"/>
  <c r="O9" i="39"/>
  <c r="O10" i="39"/>
  <c r="O13" i="39"/>
  <c r="O14" i="39"/>
  <c r="O5" i="39"/>
  <c r="O11" i="39"/>
  <c r="O12" i="39"/>
  <c r="O8" i="39"/>
  <c r="O4" i="39"/>
  <c r="H17" i="47"/>
  <c r="D53" i="36"/>
  <c r="E53" i="36"/>
  <c r="F53" i="36" s="1"/>
  <c r="G53" i="36" s="1"/>
  <c r="H53" i="36" s="1"/>
  <c r="I53" i="36" s="1"/>
  <c r="J53" i="36" s="1"/>
  <c r="K53" i="36" s="1"/>
  <c r="L53" i="36" s="1"/>
  <c r="M53" i="36"/>
  <c r="N53" i="36" s="1"/>
  <c r="O53" i="36" s="1"/>
  <c r="P53" i="36" s="1"/>
  <c r="Q53" i="36" s="1"/>
  <c r="D52" i="36"/>
  <c r="E52" i="36" s="1"/>
  <c r="F52" i="36" s="1"/>
  <c r="G52" i="36"/>
  <c r="H52" i="36" s="1"/>
  <c r="I52" i="36" s="1"/>
  <c r="J52" i="36" s="1"/>
  <c r="K52" i="36" s="1"/>
  <c r="L52" i="36" s="1"/>
  <c r="M52" i="36" s="1"/>
  <c r="N52" i="36" s="1"/>
  <c r="O52" i="36" s="1"/>
  <c r="P52" i="36" s="1"/>
  <c r="Q52" i="36" s="1"/>
  <c r="D51" i="36"/>
  <c r="E51" i="36" s="1"/>
  <c r="F51" i="36" s="1"/>
  <c r="G51" i="36" s="1"/>
  <c r="H51" i="36" s="1"/>
  <c r="I51" i="36" s="1"/>
  <c r="J51" i="36" s="1"/>
  <c r="K51" i="36" s="1"/>
  <c r="L51" i="36" s="1"/>
  <c r="M51" i="36" s="1"/>
  <c r="N51" i="36" s="1"/>
  <c r="O51" i="36" s="1"/>
  <c r="P51" i="36" s="1"/>
  <c r="Q51" i="36" s="1"/>
  <c r="D50" i="36"/>
  <c r="E50" i="36" s="1"/>
  <c r="F50" i="36" s="1"/>
  <c r="G50" i="36" s="1"/>
  <c r="H50" i="36" s="1"/>
  <c r="I50" i="36" s="1"/>
  <c r="J50" i="36" s="1"/>
  <c r="K50" i="36"/>
  <c r="L50" i="36" s="1"/>
  <c r="M50" i="36" s="1"/>
  <c r="N50" i="36" s="1"/>
  <c r="O50" i="36" s="1"/>
  <c r="P50" i="36" s="1"/>
  <c r="Q50" i="36" s="1"/>
  <c r="D49" i="36"/>
  <c r="E49" i="36"/>
  <c r="F49" i="36" s="1"/>
  <c r="G49" i="36" s="1"/>
  <c r="H49" i="36" s="1"/>
  <c r="I49" i="36" s="1"/>
  <c r="J49" i="36" s="1"/>
  <c r="K49" i="36" s="1"/>
  <c r="L49" i="36" s="1"/>
  <c r="M49" i="36" s="1"/>
  <c r="N49" i="36" s="1"/>
  <c r="O49" i="36" s="1"/>
  <c r="P49" i="36" s="1"/>
  <c r="Q49" i="36" s="1"/>
  <c r="D48" i="36"/>
  <c r="E48" i="36" s="1"/>
  <c r="F48" i="36" s="1"/>
  <c r="G48" i="36" s="1"/>
  <c r="H48" i="36" s="1"/>
  <c r="I48" i="36" s="1"/>
  <c r="J48" i="36" s="1"/>
  <c r="K48" i="36" s="1"/>
  <c r="L48" i="36" s="1"/>
  <c r="M48" i="36" s="1"/>
  <c r="N48" i="36" s="1"/>
  <c r="O48" i="36" s="1"/>
  <c r="P48" i="36" s="1"/>
  <c r="Q48" i="36" s="1"/>
  <c r="D47" i="36"/>
  <c r="E47" i="36" s="1"/>
  <c r="F47" i="36" s="1"/>
  <c r="G47" i="36" s="1"/>
  <c r="H47" i="36" s="1"/>
  <c r="I47" i="36"/>
  <c r="J47" i="36" s="1"/>
  <c r="K47" i="36" s="1"/>
  <c r="L47" i="36" s="1"/>
  <c r="M47" i="36" s="1"/>
  <c r="N47" i="36" s="1"/>
  <c r="O47" i="36" s="1"/>
  <c r="P47" i="36" s="1"/>
  <c r="Q47" i="36" s="1"/>
  <c r="D46" i="36"/>
  <c r="E46" i="36" s="1"/>
  <c r="F46" i="36" s="1"/>
  <c r="G46" i="36" s="1"/>
  <c r="H46" i="36" s="1"/>
  <c r="I46" i="36" s="1"/>
  <c r="J46" i="36" s="1"/>
  <c r="K46" i="36" s="1"/>
  <c r="L46" i="36" s="1"/>
  <c r="M46" i="36" s="1"/>
  <c r="N46" i="36" s="1"/>
  <c r="O46" i="36" s="1"/>
  <c r="P46" i="36" s="1"/>
  <c r="Q46" i="36" s="1"/>
  <c r="D45" i="36"/>
  <c r="E45" i="36"/>
  <c r="F45" i="36" s="1"/>
  <c r="G45" i="36" s="1"/>
  <c r="H45" i="36" s="1"/>
  <c r="I45" i="36" s="1"/>
  <c r="J45" i="36" s="1"/>
  <c r="K45" i="36" s="1"/>
  <c r="L45" i="36" s="1"/>
  <c r="M45" i="36" s="1"/>
  <c r="N45" i="36" s="1"/>
  <c r="O45" i="36" s="1"/>
  <c r="P45" i="36" s="1"/>
  <c r="Q45" i="36" s="1"/>
  <c r="D44" i="36"/>
  <c r="E44" i="36" s="1"/>
  <c r="F44" i="36" s="1"/>
  <c r="G44" i="36"/>
  <c r="H44" i="36" s="1"/>
  <c r="I44" i="36" s="1"/>
  <c r="J44" i="36" s="1"/>
  <c r="K44" i="36" s="1"/>
  <c r="L44" i="36" s="1"/>
  <c r="M44" i="36" s="1"/>
  <c r="N44" i="36" s="1"/>
  <c r="O44" i="36" s="1"/>
  <c r="P44" i="36" s="1"/>
  <c r="Q44" i="36" s="1"/>
  <c r="D43" i="36"/>
  <c r="E43" i="36" s="1"/>
  <c r="D42" i="36"/>
  <c r="E42" i="36" s="1"/>
  <c r="F42" i="36" s="1"/>
  <c r="G42" i="36" s="1"/>
  <c r="H42" i="36" s="1"/>
  <c r="I42" i="36" s="1"/>
  <c r="J42" i="36" s="1"/>
  <c r="K42" i="36" s="1"/>
  <c r="D41" i="36"/>
  <c r="E41" i="36"/>
  <c r="F41" i="36" s="1"/>
  <c r="G41" i="36" s="1"/>
  <c r="H41" i="36" s="1"/>
  <c r="I41" i="36" s="1"/>
  <c r="J41" i="36" s="1"/>
  <c r="K41" i="36" s="1"/>
  <c r="L41" i="36" s="1"/>
  <c r="M41" i="36" s="1"/>
  <c r="D53" i="35"/>
  <c r="E53" i="35" s="1"/>
  <c r="F53" i="35" s="1"/>
  <c r="G53" i="35" s="1"/>
  <c r="H53" i="35" s="1"/>
  <c r="I53" i="35"/>
  <c r="J53" i="35" s="1"/>
  <c r="K53" i="35" s="1"/>
  <c r="L53" i="35" s="1"/>
  <c r="M53" i="35" s="1"/>
  <c r="N53" i="35" s="1"/>
  <c r="O53" i="35" s="1"/>
  <c r="P53" i="35" s="1"/>
  <c r="Q53" i="35" s="1"/>
  <c r="D52" i="35"/>
  <c r="E52" i="35" s="1"/>
  <c r="F52" i="35" s="1"/>
  <c r="G52" i="35" s="1"/>
  <c r="H52" i="35" s="1"/>
  <c r="I52" i="35" s="1"/>
  <c r="J52" i="35" s="1"/>
  <c r="K52" i="35"/>
  <c r="L52" i="35" s="1"/>
  <c r="M52" i="35" s="1"/>
  <c r="N52" i="35" s="1"/>
  <c r="O52" i="35" s="1"/>
  <c r="P52" i="35" s="1"/>
  <c r="Q52" i="35" s="1"/>
  <c r="D51" i="35"/>
  <c r="E51" i="35"/>
  <c r="F51" i="35" s="1"/>
  <c r="G51" i="35" s="1"/>
  <c r="H51" i="35" s="1"/>
  <c r="I51" i="35" s="1"/>
  <c r="J51" i="35" s="1"/>
  <c r="K51" i="35" s="1"/>
  <c r="L51" i="35" s="1"/>
  <c r="M51" i="35" s="1"/>
  <c r="N51" i="35" s="1"/>
  <c r="O51" i="35" s="1"/>
  <c r="P51" i="35" s="1"/>
  <c r="Q51" i="35" s="1"/>
  <c r="D50" i="35"/>
  <c r="E50" i="35" s="1"/>
  <c r="F50" i="35" s="1"/>
  <c r="G50" i="35"/>
  <c r="H50" i="35" s="1"/>
  <c r="I50" i="35" s="1"/>
  <c r="J50" i="35" s="1"/>
  <c r="K50" i="35" s="1"/>
  <c r="L50" i="35" s="1"/>
  <c r="M50" i="35" s="1"/>
  <c r="N50" i="35" s="1"/>
  <c r="O50" i="35" s="1"/>
  <c r="P50" i="35" s="1"/>
  <c r="Q50" i="35" s="1"/>
  <c r="D49" i="35"/>
  <c r="E49" i="35" s="1"/>
  <c r="F49" i="35" s="1"/>
  <c r="G49" i="35" s="1"/>
  <c r="H49" i="35" s="1"/>
  <c r="I49" i="35" s="1"/>
  <c r="J49" i="35" s="1"/>
  <c r="K49" i="35" s="1"/>
  <c r="L49" i="35" s="1"/>
  <c r="M49" i="35" s="1"/>
  <c r="N49" i="35" s="1"/>
  <c r="O49" i="35" s="1"/>
  <c r="P49" i="35" s="1"/>
  <c r="Q49" i="35" s="1"/>
  <c r="D48" i="35"/>
  <c r="E48" i="35" s="1"/>
  <c r="F48" i="35" s="1"/>
  <c r="G48" i="35" s="1"/>
  <c r="H48" i="35" s="1"/>
  <c r="I48" i="35" s="1"/>
  <c r="J48" i="35" s="1"/>
  <c r="K48" i="35" s="1"/>
  <c r="L48" i="35" s="1"/>
  <c r="M48" i="35" s="1"/>
  <c r="N48" i="35" s="1"/>
  <c r="O48" i="35" s="1"/>
  <c r="P48" i="35" s="1"/>
  <c r="Q48" i="35" s="1"/>
  <c r="D47" i="35"/>
  <c r="E47" i="35"/>
  <c r="F47" i="35" s="1"/>
  <c r="G47" i="35" s="1"/>
  <c r="H47" i="35" s="1"/>
  <c r="I47" i="35" s="1"/>
  <c r="J47" i="35" s="1"/>
  <c r="K47" i="35" s="1"/>
  <c r="L47" i="35" s="1"/>
  <c r="M47" i="35"/>
  <c r="N47" i="35" s="1"/>
  <c r="O47" i="35" s="1"/>
  <c r="P47" i="35" s="1"/>
  <c r="Q47" i="35" s="1"/>
  <c r="D46" i="35"/>
  <c r="E46" i="35" s="1"/>
  <c r="F46" i="35" s="1"/>
  <c r="G46" i="35"/>
  <c r="H46" i="35" s="1"/>
  <c r="I46" i="35" s="1"/>
  <c r="J46" i="35" s="1"/>
  <c r="K46" i="35" s="1"/>
  <c r="L46" i="35" s="1"/>
  <c r="M46" i="35" s="1"/>
  <c r="N46" i="35" s="1"/>
  <c r="O46" i="35"/>
  <c r="P46" i="35" s="1"/>
  <c r="Q46" i="35" s="1"/>
  <c r="D45" i="35"/>
  <c r="E45" i="35" s="1"/>
  <c r="F45" i="35" s="1"/>
  <c r="G45" i="35" s="1"/>
  <c r="H45" i="35" s="1"/>
  <c r="I45" i="35" s="1"/>
  <c r="J45" i="35" s="1"/>
  <c r="K45" i="35" s="1"/>
  <c r="L45" i="35" s="1"/>
  <c r="M45" i="35" s="1"/>
  <c r="N45" i="35" s="1"/>
  <c r="O45" i="35" s="1"/>
  <c r="P45" i="35" s="1"/>
  <c r="Q45" i="35" s="1"/>
  <c r="D44" i="35"/>
  <c r="E44" i="35" s="1"/>
  <c r="F44" i="35" s="1"/>
  <c r="G44" i="35" s="1"/>
  <c r="H44" i="35" s="1"/>
  <c r="I44" i="35" s="1"/>
  <c r="J44" i="35" s="1"/>
  <c r="K44" i="35"/>
  <c r="L44" i="35" s="1"/>
  <c r="M44" i="35" s="1"/>
  <c r="N44" i="35" s="1"/>
  <c r="O44" i="35" s="1"/>
  <c r="P44" i="35" s="1"/>
  <c r="Q44" i="35" s="1"/>
  <c r="D43" i="35"/>
  <c r="E43" i="35"/>
  <c r="F43" i="35" s="1"/>
  <c r="G43" i="35" s="1"/>
  <c r="H43" i="35" s="1"/>
  <c r="I43" i="35" s="1"/>
  <c r="J43" i="35" s="1"/>
  <c r="K43" i="35" s="1"/>
  <c r="L43" i="35" s="1"/>
  <c r="M43" i="35"/>
  <c r="N43" i="35" s="1"/>
  <c r="O43" i="35" s="1"/>
  <c r="P43" i="35" s="1"/>
  <c r="Q43" i="35" s="1"/>
  <c r="D42" i="35"/>
  <c r="E42" i="35" s="1"/>
  <c r="F42" i="35" s="1"/>
  <c r="G42" i="35" s="1"/>
  <c r="D41" i="35"/>
  <c r="E41" i="35" s="1"/>
  <c r="F41" i="35" s="1"/>
  <c r="G41" i="35" s="1"/>
  <c r="H41" i="35" s="1"/>
  <c r="I41" i="35"/>
  <c r="J41" i="35" s="1"/>
  <c r="K41" i="35" s="1"/>
  <c r="L41" i="35" s="1"/>
  <c r="M41" i="35" s="1"/>
  <c r="N41" i="35" s="1"/>
  <c r="O41" i="35" s="1"/>
  <c r="P41" i="35" s="1"/>
  <c r="Q41" i="35" s="1"/>
  <c r="D53" i="34"/>
  <c r="E53" i="34"/>
  <c r="F53" i="34" s="1"/>
  <c r="G53" i="34" s="1"/>
  <c r="H53" i="34" s="1"/>
  <c r="I53" i="34" s="1"/>
  <c r="J53" i="34" s="1"/>
  <c r="K53" i="34" s="1"/>
  <c r="L53" i="34" s="1"/>
  <c r="M53" i="34" s="1"/>
  <c r="N53" i="34" s="1"/>
  <c r="O53" i="34" s="1"/>
  <c r="P53" i="34" s="1"/>
  <c r="Q53" i="34" s="1"/>
  <c r="D52" i="34"/>
  <c r="E52" i="34" s="1"/>
  <c r="F52" i="34" s="1"/>
  <c r="G52" i="34" s="1"/>
  <c r="H52" i="34"/>
  <c r="I52" i="34" s="1"/>
  <c r="J52" i="34" s="1"/>
  <c r="K52" i="34" s="1"/>
  <c r="L52" i="34" s="1"/>
  <c r="M52" i="34" s="1"/>
  <c r="N52" i="34" s="1"/>
  <c r="O52" i="34" s="1"/>
  <c r="P52" i="34" s="1"/>
  <c r="Q52" i="34" s="1"/>
  <c r="D51" i="34"/>
  <c r="E51" i="34" s="1"/>
  <c r="F51" i="34" s="1"/>
  <c r="G51" i="34" s="1"/>
  <c r="H51" i="34" s="1"/>
  <c r="I51" i="34"/>
  <c r="J51" i="34" s="1"/>
  <c r="K51" i="34" s="1"/>
  <c r="L51" i="34" s="1"/>
  <c r="M51" i="34" s="1"/>
  <c r="N51" i="34" s="1"/>
  <c r="O51" i="34" s="1"/>
  <c r="P51" i="34" s="1"/>
  <c r="Q51" i="34" s="1"/>
  <c r="D50" i="34"/>
  <c r="E50" i="34" s="1"/>
  <c r="F50" i="34" s="1"/>
  <c r="G50" i="34" s="1"/>
  <c r="H50" i="34" s="1"/>
  <c r="I50" i="34" s="1"/>
  <c r="J50" i="34" s="1"/>
  <c r="K50" i="34" s="1"/>
  <c r="L50" i="34" s="1"/>
  <c r="M50" i="34" s="1"/>
  <c r="N50" i="34" s="1"/>
  <c r="O50" i="34" s="1"/>
  <c r="P50" i="34" s="1"/>
  <c r="Q50" i="34" s="1"/>
  <c r="D49" i="34"/>
  <c r="E49" i="34"/>
  <c r="F49" i="34" s="1"/>
  <c r="G49" i="34" s="1"/>
  <c r="H49" i="34" s="1"/>
  <c r="I49" i="34" s="1"/>
  <c r="J49" i="34" s="1"/>
  <c r="K49" i="34" s="1"/>
  <c r="L49" i="34" s="1"/>
  <c r="M49" i="34" s="1"/>
  <c r="N49" i="34" s="1"/>
  <c r="O49" i="34" s="1"/>
  <c r="P49" i="34" s="1"/>
  <c r="Q49" i="34" s="1"/>
  <c r="D48" i="34"/>
  <c r="E48" i="34" s="1"/>
  <c r="F48" i="34" s="1"/>
  <c r="G48" i="34" s="1"/>
  <c r="H48" i="34" s="1"/>
  <c r="I48" i="34" s="1"/>
  <c r="J48" i="34" s="1"/>
  <c r="K48" i="34" s="1"/>
  <c r="L48" i="34" s="1"/>
  <c r="M48" i="34" s="1"/>
  <c r="N48" i="34" s="1"/>
  <c r="O48" i="34" s="1"/>
  <c r="P48" i="34" s="1"/>
  <c r="Q48" i="34" s="1"/>
  <c r="D47" i="34"/>
  <c r="E47" i="34" s="1"/>
  <c r="F47" i="34" s="1"/>
  <c r="G47" i="34" s="1"/>
  <c r="H47" i="34" s="1"/>
  <c r="I47" i="34"/>
  <c r="J47" i="34" s="1"/>
  <c r="K47" i="34"/>
  <c r="L47" i="34" s="1"/>
  <c r="M47" i="34" s="1"/>
  <c r="N47" i="34" s="1"/>
  <c r="O47" i="34" s="1"/>
  <c r="P47" i="34" s="1"/>
  <c r="Q47" i="34" s="1"/>
  <c r="D46" i="34"/>
  <c r="E46" i="34"/>
  <c r="F46" i="34" s="1"/>
  <c r="G46" i="34" s="1"/>
  <c r="H46" i="34" s="1"/>
  <c r="I46" i="34" s="1"/>
  <c r="J46" i="34" s="1"/>
  <c r="K46" i="34"/>
  <c r="L46" i="34" s="1"/>
  <c r="M46" i="34"/>
  <c r="N46" i="34" s="1"/>
  <c r="O46" i="34" s="1"/>
  <c r="P46" i="34" s="1"/>
  <c r="Q46" i="34" s="1"/>
  <c r="D45" i="34"/>
  <c r="E45" i="34"/>
  <c r="D44" i="34"/>
  <c r="E44" i="34" s="1"/>
  <c r="F44" i="34" s="1"/>
  <c r="G44" i="34" s="1"/>
  <c r="H44" i="34"/>
  <c r="I44" i="34" s="1"/>
  <c r="J44" i="34" s="1"/>
  <c r="K44" i="34" s="1"/>
  <c r="L44" i="34" s="1"/>
  <c r="M44" i="34" s="1"/>
  <c r="N44" i="34" s="1"/>
  <c r="O44" i="34" s="1"/>
  <c r="P44" i="34" s="1"/>
  <c r="Q44" i="34" s="1"/>
  <c r="D43" i="34"/>
  <c r="E43" i="34" s="1"/>
  <c r="F43" i="34" s="1"/>
  <c r="G43" i="34" s="1"/>
  <c r="H43" i="34" s="1"/>
  <c r="I43" i="34"/>
  <c r="J43" i="34" s="1"/>
  <c r="K43" i="34"/>
  <c r="L43" i="34" s="1"/>
  <c r="M43" i="34" s="1"/>
  <c r="N43" i="34" s="1"/>
  <c r="O43" i="34" s="1"/>
  <c r="P43" i="34" s="1"/>
  <c r="Q43" i="34" s="1"/>
  <c r="D42" i="34"/>
  <c r="E42" i="34"/>
  <c r="F42" i="34" s="1"/>
  <c r="G42" i="34" s="1"/>
  <c r="H42" i="34" s="1"/>
  <c r="I42" i="34" s="1"/>
  <c r="J42" i="34" s="1"/>
  <c r="K42" i="34"/>
  <c r="L42" i="34" s="1"/>
  <c r="D41" i="34"/>
  <c r="E41" i="34"/>
  <c r="F41" i="34" s="1"/>
  <c r="G41" i="34" s="1"/>
  <c r="H41" i="34" s="1"/>
  <c r="I41" i="34" s="1"/>
  <c r="J41" i="34" s="1"/>
  <c r="K41" i="34" s="1"/>
  <c r="L41" i="34" s="1"/>
  <c r="M41" i="34" s="1"/>
  <c r="N41" i="34" s="1"/>
  <c r="O41" i="34" s="1"/>
  <c r="P41" i="34" s="1"/>
  <c r="Q41" i="34" s="1"/>
  <c r="D53" i="33"/>
  <c r="E53" i="33" s="1"/>
  <c r="F53" i="33" s="1"/>
  <c r="G53" i="33" s="1"/>
  <c r="H53" i="33" s="1"/>
  <c r="I53" i="33" s="1"/>
  <c r="J53" i="33" s="1"/>
  <c r="K53" i="33" s="1"/>
  <c r="L53" i="33" s="1"/>
  <c r="M53" i="33" s="1"/>
  <c r="N53" i="33" s="1"/>
  <c r="O53" i="33" s="1"/>
  <c r="P53" i="33" s="1"/>
  <c r="Q53" i="33" s="1"/>
  <c r="D52" i="33"/>
  <c r="E52" i="33" s="1"/>
  <c r="F52" i="33" s="1"/>
  <c r="G52" i="33" s="1"/>
  <c r="H52" i="33" s="1"/>
  <c r="I52" i="33" s="1"/>
  <c r="J52" i="33" s="1"/>
  <c r="K52" i="33" s="1"/>
  <c r="L52" i="33" s="1"/>
  <c r="M52" i="33" s="1"/>
  <c r="N52" i="33" s="1"/>
  <c r="O52" i="33" s="1"/>
  <c r="P52" i="33" s="1"/>
  <c r="Q52" i="33" s="1"/>
  <c r="D51" i="33"/>
  <c r="E51" i="33"/>
  <c r="F51" i="33" s="1"/>
  <c r="G51" i="33" s="1"/>
  <c r="H51" i="33" s="1"/>
  <c r="I51" i="33" s="1"/>
  <c r="J51" i="33" s="1"/>
  <c r="K51" i="33" s="1"/>
  <c r="L51" i="33" s="1"/>
  <c r="M51" i="33" s="1"/>
  <c r="N51" i="33" s="1"/>
  <c r="O51" i="33" s="1"/>
  <c r="P51" i="33" s="1"/>
  <c r="Q51" i="33" s="1"/>
  <c r="D50" i="33"/>
  <c r="E50" i="33" s="1"/>
  <c r="F50" i="33" s="1"/>
  <c r="G50" i="33" s="1"/>
  <c r="H50" i="33" s="1"/>
  <c r="I50" i="33" s="1"/>
  <c r="J50" i="33" s="1"/>
  <c r="K50" i="33" s="1"/>
  <c r="L50" i="33" s="1"/>
  <c r="M50" i="33" s="1"/>
  <c r="N50" i="33" s="1"/>
  <c r="O50" i="33" s="1"/>
  <c r="P50" i="33" s="1"/>
  <c r="Q50" i="33" s="1"/>
  <c r="D49" i="33"/>
  <c r="E49" i="33" s="1"/>
  <c r="F49" i="33" s="1"/>
  <c r="G49" i="33" s="1"/>
  <c r="H49" i="33" s="1"/>
  <c r="I49" i="33" s="1"/>
  <c r="J49" i="33" s="1"/>
  <c r="K49" i="33" s="1"/>
  <c r="L49" i="33" s="1"/>
  <c r="M49" i="33" s="1"/>
  <c r="N49" i="33" s="1"/>
  <c r="O49" i="33" s="1"/>
  <c r="P49" i="33" s="1"/>
  <c r="Q49" i="33" s="1"/>
  <c r="D48" i="33"/>
  <c r="E48" i="33" s="1"/>
  <c r="F48" i="33" s="1"/>
  <c r="G48" i="33" s="1"/>
  <c r="H48" i="33" s="1"/>
  <c r="I48" i="33" s="1"/>
  <c r="J48" i="33" s="1"/>
  <c r="K48" i="33" s="1"/>
  <c r="L48" i="33" s="1"/>
  <c r="M48" i="33" s="1"/>
  <c r="N48" i="33" s="1"/>
  <c r="O48" i="33" s="1"/>
  <c r="P48" i="33" s="1"/>
  <c r="Q48" i="33" s="1"/>
  <c r="D47" i="33"/>
  <c r="E47" i="33"/>
  <c r="F47" i="33" s="1"/>
  <c r="G47" i="33" s="1"/>
  <c r="H47" i="33" s="1"/>
  <c r="I47" i="33" s="1"/>
  <c r="J47" i="33" s="1"/>
  <c r="K47" i="33" s="1"/>
  <c r="L47" i="33" s="1"/>
  <c r="M47" i="33" s="1"/>
  <c r="N47" i="33" s="1"/>
  <c r="O47" i="33" s="1"/>
  <c r="P47" i="33" s="1"/>
  <c r="Q47" i="33" s="1"/>
  <c r="D46" i="33"/>
  <c r="E46" i="33" s="1"/>
  <c r="F46" i="33" s="1"/>
  <c r="G46" i="33" s="1"/>
  <c r="H46" i="33" s="1"/>
  <c r="I46" i="33" s="1"/>
  <c r="J46" i="33" s="1"/>
  <c r="K46" i="33" s="1"/>
  <c r="L46" i="33" s="1"/>
  <c r="M46" i="33" s="1"/>
  <c r="N46" i="33" s="1"/>
  <c r="O46" i="33" s="1"/>
  <c r="P46" i="33" s="1"/>
  <c r="Q46" i="33" s="1"/>
  <c r="D45" i="33"/>
  <c r="E45" i="33" s="1"/>
  <c r="F45" i="33" s="1"/>
  <c r="G45" i="33" s="1"/>
  <c r="H45" i="33" s="1"/>
  <c r="I45" i="33" s="1"/>
  <c r="J45" i="33" s="1"/>
  <c r="K45" i="33" s="1"/>
  <c r="L45" i="33" s="1"/>
  <c r="M45" i="33" s="1"/>
  <c r="N45" i="33" s="1"/>
  <c r="O45" i="33" s="1"/>
  <c r="P45" i="33" s="1"/>
  <c r="Q45" i="33" s="1"/>
  <c r="D44" i="33"/>
  <c r="E44" i="33" s="1"/>
  <c r="F44" i="33" s="1"/>
  <c r="G44" i="33" s="1"/>
  <c r="H44" i="33" s="1"/>
  <c r="I44" i="33" s="1"/>
  <c r="J44" i="33" s="1"/>
  <c r="K44" i="33" s="1"/>
  <c r="L44" i="33" s="1"/>
  <c r="M44" i="33" s="1"/>
  <c r="N44" i="33" s="1"/>
  <c r="O44" i="33" s="1"/>
  <c r="P44" i="33" s="1"/>
  <c r="Q44" i="33" s="1"/>
  <c r="D43" i="33"/>
  <c r="E43" i="33"/>
  <c r="F43" i="33" s="1"/>
  <c r="G43" i="33" s="1"/>
  <c r="H43" i="33" s="1"/>
  <c r="I43" i="33" s="1"/>
  <c r="J43" i="33" s="1"/>
  <c r="K43" i="33" s="1"/>
  <c r="L43" i="33" s="1"/>
  <c r="M43" i="33" s="1"/>
  <c r="N43" i="33" s="1"/>
  <c r="O43" i="33" s="1"/>
  <c r="P43" i="33" s="1"/>
  <c r="Q43" i="33" s="1"/>
  <c r="D42" i="33"/>
  <c r="E42" i="33" s="1"/>
  <c r="F42" i="33" s="1"/>
  <c r="G42" i="33"/>
  <c r="H42" i="33" s="1"/>
  <c r="I42" i="33" s="1"/>
  <c r="J42" i="33" s="1"/>
  <c r="K42" i="33" s="1"/>
  <c r="L42" i="33" s="1"/>
  <c r="M42" i="33" s="1"/>
  <c r="N42" i="33" s="1"/>
  <c r="O42" i="33" s="1"/>
  <c r="P42" i="33" s="1"/>
  <c r="Q42" i="33" s="1"/>
  <c r="D41" i="33"/>
  <c r="E41" i="33" s="1"/>
  <c r="F41" i="33" s="1"/>
  <c r="G41" i="33" s="1"/>
  <c r="H41" i="33" s="1"/>
  <c r="I41" i="33" s="1"/>
  <c r="D45" i="32"/>
  <c r="E45" i="32" s="1"/>
  <c r="F45" i="32" s="1"/>
  <c r="G45" i="32" s="1"/>
  <c r="H45" i="32" s="1"/>
  <c r="I45" i="32" s="1"/>
  <c r="J45" i="32" s="1"/>
  <c r="K45" i="32" s="1"/>
  <c r="L45" i="32" s="1"/>
  <c r="M45" i="32" s="1"/>
  <c r="N45" i="32" s="1"/>
  <c r="O45" i="32" s="1"/>
  <c r="P45" i="32" s="1"/>
  <c r="Q45" i="32" s="1"/>
  <c r="D44" i="32"/>
  <c r="E44" i="32" s="1"/>
  <c r="F44" i="32" s="1"/>
  <c r="G44" i="32" s="1"/>
  <c r="H44" i="32" s="1"/>
  <c r="I44" i="32" s="1"/>
  <c r="J44" i="32" s="1"/>
  <c r="K44" i="32" s="1"/>
  <c r="L44" i="32" s="1"/>
  <c r="M44" i="32" s="1"/>
  <c r="N44" i="32" s="1"/>
  <c r="O44" i="32" s="1"/>
  <c r="P44" i="32" s="1"/>
  <c r="Q44" i="32" s="1"/>
  <c r="D43" i="32"/>
  <c r="E43" i="32" s="1"/>
  <c r="F43" i="32" s="1"/>
  <c r="G43" i="32" s="1"/>
  <c r="H43" i="32" s="1"/>
  <c r="I43" i="32" s="1"/>
  <c r="J43" i="32" s="1"/>
  <c r="K43" i="32" s="1"/>
  <c r="L43" i="32"/>
  <c r="M43" i="32" s="1"/>
  <c r="N43" i="32" s="1"/>
  <c r="O43" i="32" s="1"/>
  <c r="P43" i="32" s="1"/>
  <c r="Q43" i="32" s="1"/>
  <c r="D42" i="32"/>
  <c r="E42" i="32" s="1"/>
  <c r="F42" i="32"/>
  <c r="G42" i="32" s="1"/>
  <c r="H42" i="32" s="1"/>
  <c r="I42" i="32" s="1"/>
  <c r="J42" i="32" s="1"/>
  <c r="K42" i="32" s="1"/>
  <c r="L42" i="32" s="1"/>
  <c r="M42" i="32" s="1"/>
  <c r="N42" i="32" s="1"/>
  <c r="O42" i="32" s="1"/>
  <c r="P42" i="32" s="1"/>
  <c r="Q42" i="32" s="1"/>
  <c r="D41" i="32"/>
  <c r="E41" i="32" s="1"/>
  <c r="F41" i="32" s="1"/>
  <c r="G41" i="32" s="1"/>
  <c r="H41" i="32" s="1"/>
  <c r="D40" i="32"/>
  <c r="E40" i="32" s="1"/>
  <c r="F40" i="32" s="1"/>
  <c r="G40" i="32" s="1"/>
  <c r="H40" i="32" s="1"/>
  <c r="I40" i="32" s="1"/>
  <c r="J40" i="32"/>
  <c r="K40" i="32" s="1"/>
  <c r="L40" i="32" s="1"/>
  <c r="M40" i="32" s="1"/>
  <c r="N40" i="32" s="1"/>
  <c r="O40" i="32" s="1"/>
  <c r="P40" i="32" s="1"/>
  <c r="Q40" i="32" s="1"/>
  <c r="D39" i="32"/>
  <c r="E39" i="32" s="1"/>
  <c r="F39" i="32" s="1"/>
  <c r="G39" i="32" s="1"/>
  <c r="H39" i="32" s="1"/>
  <c r="I39" i="32" s="1"/>
  <c r="J39" i="32" s="1"/>
  <c r="K39" i="32" s="1"/>
  <c r="L39" i="32"/>
  <c r="M39" i="32" s="1"/>
  <c r="N39" i="32" s="1"/>
  <c r="O39" i="32" s="1"/>
  <c r="P39" i="32" s="1"/>
  <c r="Q39" i="32" s="1"/>
  <c r="D38" i="32"/>
  <c r="E38" i="32" s="1"/>
  <c r="F38" i="32"/>
  <c r="G38" i="32" s="1"/>
  <c r="H38" i="32" s="1"/>
  <c r="I38" i="32" s="1"/>
  <c r="J38" i="32" s="1"/>
  <c r="K38" i="32" s="1"/>
  <c r="L38" i="32" s="1"/>
  <c r="M38" i="32" s="1"/>
  <c r="N38" i="32" s="1"/>
  <c r="D37" i="32"/>
  <c r="E37" i="32" s="1"/>
  <c r="F37" i="32" s="1"/>
  <c r="G37" i="32" s="1"/>
  <c r="H37" i="32"/>
  <c r="I37" i="32" s="1"/>
  <c r="J37" i="32" s="1"/>
  <c r="K37" i="32" s="1"/>
  <c r="L37" i="32" s="1"/>
  <c r="M37" i="32" s="1"/>
  <c r="N37" i="32" s="1"/>
  <c r="O37" i="32" s="1"/>
  <c r="P37" i="32"/>
  <c r="Q37" i="32" s="1"/>
  <c r="D36" i="32"/>
  <c r="E36" i="32" s="1"/>
  <c r="F36" i="32" s="1"/>
  <c r="G36" i="32" s="1"/>
  <c r="H36" i="32" s="1"/>
  <c r="I36" i="32" s="1"/>
  <c r="J36" i="32"/>
  <c r="K36" i="32" s="1"/>
  <c r="L36" i="32" s="1"/>
  <c r="M36" i="32" s="1"/>
  <c r="N36" i="32" s="1"/>
  <c r="O36" i="32" s="1"/>
  <c r="P36" i="32" s="1"/>
  <c r="Q36" i="32" s="1"/>
  <c r="D35" i="32"/>
  <c r="E35" i="32" s="1"/>
  <c r="F35" i="32" s="1"/>
  <c r="G35" i="32" s="1"/>
  <c r="H35" i="32" s="1"/>
  <c r="I35" i="32" s="1"/>
  <c r="J35" i="32" s="1"/>
  <c r="K35" i="32" s="1"/>
  <c r="L35" i="32"/>
  <c r="M35" i="32" s="1"/>
  <c r="N35" i="32" s="1"/>
  <c r="O35" i="32" s="1"/>
  <c r="P35" i="32" s="1"/>
  <c r="Q35" i="32" s="1"/>
  <c r="D53" i="31"/>
  <c r="E53" i="31" s="1"/>
  <c r="F53" i="31" s="1"/>
  <c r="G53" i="31" s="1"/>
  <c r="H53" i="31" s="1"/>
  <c r="I53" i="31" s="1"/>
  <c r="J53" i="31" s="1"/>
  <c r="K53" i="31" s="1"/>
  <c r="L53" i="31" s="1"/>
  <c r="M53" i="31" s="1"/>
  <c r="N53" i="31" s="1"/>
  <c r="O53" i="31" s="1"/>
  <c r="P53" i="31" s="1"/>
  <c r="Q53" i="31" s="1"/>
  <c r="D52" i="31"/>
  <c r="E52" i="31" s="1"/>
  <c r="F52" i="31" s="1"/>
  <c r="G52" i="31" s="1"/>
  <c r="H52" i="31" s="1"/>
  <c r="I52" i="31" s="1"/>
  <c r="J52" i="31" s="1"/>
  <c r="K52" i="31" s="1"/>
  <c r="L52" i="31" s="1"/>
  <c r="M52" i="31" s="1"/>
  <c r="N52" i="31" s="1"/>
  <c r="O52" i="31" s="1"/>
  <c r="P52" i="31" s="1"/>
  <c r="Q52" i="31" s="1"/>
  <c r="D51" i="31"/>
  <c r="E51" i="31" s="1"/>
  <c r="F51" i="31" s="1"/>
  <c r="G51" i="31" s="1"/>
  <c r="H51" i="31" s="1"/>
  <c r="I51" i="31" s="1"/>
  <c r="J51" i="31" s="1"/>
  <c r="K51" i="31" s="1"/>
  <c r="L51" i="31" s="1"/>
  <c r="M51" i="31" s="1"/>
  <c r="N51" i="31" s="1"/>
  <c r="O51" i="31" s="1"/>
  <c r="P51" i="31" s="1"/>
  <c r="Q51" i="31" s="1"/>
  <c r="D50" i="31"/>
  <c r="E50" i="31"/>
  <c r="F50" i="31" s="1"/>
  <c r="G50" i="31" s="1"/>
  <c r="H50" i="31"/>
  <c r="I50" i="31" s="1"/>
  <c r="J50" i="31" s="1"/>
  <c r="K50" i="31" s="1"/>
  <c r="L50" i="31" s="1"/>
  <c r="M50" i="31" s="1"/>
  <c r="N50" i="31" s="1"/>
  <c r="O50" i="31" s="1"/>
  <c r="P50" i="31" s="1"/>
  <c r="Q50" i="31" s="1"/>
  <c r="D49" i="31"/>
  <c r="E49" i="31" s="1"/>
  <c r="F49" i="31" s="1"/>
  <c r="G49" i="31"/>
  <c r="H49" i="31" s="1"/>
  <c r="I49" i="31" s="1"/>
  <c r="J49" i="31" s="1"/>
  <c r="K49" i="31" s="1"/>
  <c r="L49" i="31"/>
  <c r="M49" i="31" s="1"/>
  <c r="N49" i="31" s="1"/>
  <c r="O49" i="31" s="1"/>
  <c r="P49" i="31" s="1"/>
  <c r="Q49" i="31" s="1"/>
  <c r="D48" i="31"/>
  <c r="E48" i="31" s="1"/>
  <c r="F48" i="31" s="1"/>
  <c r="G48" i="31" s="1"/>
  <c r="H48" i="31" s="1"/>
  <c r="I48" i="31" s="1"/>
  <c r="J48" i="31" s="1"/>
  <c r="K48" i="31" s="1"/>
  <c r="L48" i="31" s="1"/>
  <c r="M48" i="31" s="1"/>
  <c r="N48" i="31" s="1"/>
  <c r="O48" i="31" s="1"/>
  <c r="P48" i="31" s="1"/>
  <c r="Q48" i="31" s="1"/>
  <c r="D47" i="31"/>
  <c r="E47" i="31"/>
  <c r="F47" i="31"/>
  <c r="G47" i="31" s="1"/>
  <c r="H47" i="31" s="1"/>
  <c r="I47" i="31" s="1"/>
  <c r="J47" i="31" s="1"/>
  <c r="K47" i="31" s="1"/>
  <c r="L47" i="31" s="1"/>
  <c r="M47" i="31" s="1"/>
  <c r="N47" i="31" s="1"/>
  <c r="O47" i="31" s="1"/>
  <c r="P47" i="31" s="1"/>
  <c r="Q47" i="31" s="1"/>
  <c r="D46" i="31"/>
  <c r="E46" i="31"/>
  <c r="F46" i="31" s="1"/>
  <c r="G46" i="31" s="1"/>
  <c r="H46" i="31"/>
  <c r="I46" i="31" s="1"/>
  <c r="J46" i="31" s="1"/>
  <c r="K46" i="31" s="1"/>
  <c r="L46" i="31" s="1"/>
  <c r="M46" i="31" s="1"/>
  <c r="N46" i="31" s="1"/>
  <c r="O46" i="31" s="1"/>
  <c r="P46" i="31" s="1"/>
  <c r="Q46" i="31" s="1"/>
  <c r="D45" i="31"/>
  <c r="E45" i="31" s="1"/>
  <c r="F45" i="31" s="1"/>
  <c r="G45" i="31" s="1"/>
  <c r="H45" i="31" s="1"/>
  <c r="I45" i="31"/>
  <c r="J45" i="31"/>
  <c r="K45" i="31" s="1"/>
  <c r="L45" i="31" s="1"/>
  <c r="M45" i="31" s="1"/>
  <c r="N45" i="31" s="1"/>
  <c r="O45" i="31" s="1"/>
  <c r="P45" i="31" s="1"/>
  <c r="Q45" i="31" s="1"/>
  <c r="D44" i="31"/>
  <c r="E44" i="31"/>
  <c r="F44" i="31" s="1"/>
  <c r="D43" i="31"/>
  <c r="E43" i="31"/>
  <c r="F43" i="31" s="1"/>
  <c r="G43" i="31"/>
  <c r="H43" i="31" s="1"/>
  <c r="D42" i="31"/>
  <c r="E42" i="31" s="1"/>
  <c r="F42" i="31" s="1"/>
  <c r="G42" i="31" s="1"/>
  <c r="H42" i="31" s="1"/>
  <c r="I42" i="31"/>
  <c r="J42" i="31" s="1"/>
  <c r="D41" i="31"/>
  <c r="E41" i="31" s="1"/>
  <c r="F41" i="31" s="1"/>
  <c r="G41" i="31" s="1"/>
  <c r="H41" i="31" s="1"/>
  <c r="I41" i="31" s="1"/>
  <c r="J41" i="31" s="1"/>
  <c r="K41" i="31" s="1"/>
  <c r="D53" i="30"/>
  <c r="E53" i="30" s="1"/>
  <c r="F53" i="30" s="1"/>
  <c r="G53" i="30" s="1"/>
  <c r="H53" i="30" s="1"/>
  <c r="I53" i="30" s="1"/>
  <c r="J53" i="30" s="1"/>
  <c r="K53" i="30" s="1"/>
  <c r="L53" i="30" s="1"/>
  <c r="M53" i="30" s="1"/>
  <c r="N53" i="30" s="1"/>
  <c r="O53" i="30" s="1"/>
  <c r="P53" i="30" s="1"/>
  <c r="Q53" i="30" s="1"/>
  <c r="D52" i="30"/>
  <c r="E52" i="30" s="1"/>
  <c r="F52" i="30" s="1"/>
  <c r="G52" i="30" s="1"/>
  <c r="H52" i="30" s="1"/>
  <c r="I52" i="30" s="1"/>
  <c r="J52" i="30" s="1"/>
  <c r="K52" i="30" s="1"/>
  <c r="L52" i="30"/>
  <c r="M52" i="30" s="1"/>
  <c r="N52" i="30" s="1"/>
  <c r="O52" i="30" s="1"/>
  <c r="P52" i="30" s="1"/>
  <c r="Q52" i="30" s="1"/>
  <c r="D51" i="30"/>
  <c r="E51" i="30" s="1"/>
  <c r="F51" i="30"/>
  <c r="G51" i="30" s="1"/>
  <c r="H51" i="30" s="1"/>
  <c r="I51" i="30" s="1"/>
  <c r="J51" i="30" s="1"/>
  <c r="K51" i="30" s="1"/>
  <c r="L51" i="30" s="1"/>
  <c r="M51" i="30" s="1"/>
  <c r="N51" i="30"/>
  <c r="O51" i="30" s="1"/>
  <c r="P51" i="30" s="1"/>
  <c r="Q51" i="30" s="1"/>
  <c r="D50" i="30"/>
  <c r="E50" i="30" s="1"/>
  <c r="F50" i="30" s="1"/>
  <c r="G50" i="30" s="1"/>
  <c r="H50" i="30"/>
  <c r="I50" i="30" s="1"/>
  <c r="J50" i="30" s="1"/>
  <c r="K50" i="30" s="1"/>
  <c r="L50" i="30" s="1"/>
  <c r="M50" i="30" s="1"/>
  <c r="N50" i="30" s="1"/>
  <c r="O50" i="30" s="1"/>
  <c r="P50" i="30" s="1"/>
  <c r="Q50" i="30" s="1"/>
  <c r="D49" i="30"/>
  <c r="E49" i="30" s="1"/>
  <c r="F49" i="30" s="1"/>
  <c r="G49" i="30" s="1"/>
  <c r="H49" i="30" s="1"/>
  <c r="I49" i="30" s="1"/>
  <c r="J49" i="30"/>
  <c r="K49" i="30" s="1"/>
  <c r="L49" i="30" s="1"/>
  <c r="M49" i="30" s="1"/>
  <c r="N49" i="30" s="1"/>
  <c r="O49" i="30" s="1"/>
  <c r="P49" i="30" s="1"/>
  <c r="Q49" i="30" s="1"/>
  <c r="D48" i="30"/>
  <c r="E48" i="30" s="1"/>
  <c r="F48" i="30" s="1"/>
  <c r="G48" i="30" s="1"/>
  <c r="H48" i="30" s="1"/>
  <c r="I48" i="30" s="1"/>
  <c r="J48" i="30" s="1"/>
  <c r="K48" i="30" s="1"/>
  <c r="L48" i="30"/>
  <c r="M48" i="30" s="1"/>
  <c r="N48" i="30" s="1"/>
  <c r="O48" i="30" s="1"/>
  <c r="P48" i="30" s="1"/>
  <c r="Q48" i="30" s="1"/>
  <c r="D47" i="30"/>
  <c r="E47" i="30" s="1"/>
  <c r="F47" i="30" s="1"/>
  <c r="G47" i="30" s="1"/>
  <c r="H47" i="30" s="1"/>
  <c r="I47" i="30" s="1"/>
  <c r="J47" i="30" s="1"/>
  <c r="K47" i="30" s="1"/>
  <c r="L47" i="30" s="1"/>
  <c r="M47" i="30" s="1"/>
  <c r="N47" i="30" s="1"/>
  <c r="O47" i="30" s="1"/>
  <c r="P47" i="30" s="1"/>
  <c r="Q47" i="30" s="1"/>
  <c r="D46" i="30"/>
  <c r="E46" i="30" s="1"/>
  <c r="F46" i="30" s="1"/>
  <c r="G46" i="30" s="1"/>
  <c r="H46" i="30" s="1"/>
  <c r="I46" i="30" s="1"/>
  <c r="J46" i="30" s="1"/>
  <c r="K46" i="30" s="1"/>
  <c r="L46" i="30" s="1"/>
  <c r="M46" i="30" s="1"/>
  <c r="N46" i="30" s="1"/>
  <c r="O46" i="30" s="1"/>
  <c r="P46" i="30" s="1"/>
  <c r="Q46" i="30" s="1"/>
  <c r="D45" i="30"/>
  <c r="E45" i="30"/>
  <c r="F45" i="30" s="1"/>
  <c r="G45" i="30" s="1"/>
  <c r="H45" i="30" s="1"/>
  <c r="I45" i="30" s="1"/>
  <c r="J45" i="30"/>
  <c r="K45" i="30" s="1"/>
  <c r="L45" i="30" s="1"/>
  <c r="M45" i="30" s="1"/>
  <c r="N45" i="30" s="1"/>
  <c r="O45" i="30" s="1"/>
  <c r="P45" i="30" s="1"/>
  <c r="Q45" i="30" s="1"/>
  <c r="D44" i="30"/>
  <c r="E44" i="30" s="1"/>
  <c r="F44" i="30" s="1"/>
  <c r="G44" i="30" s="1"/>
  <c r="H44" i="30" s="1"/>
  <c r="I44" i="30" s="1"/>
  <c r="J44" i="30" s="1"/>
  <c r="K44" i="30" s="1"/>
  <c r="L44" i="30"/>
  <c r="M44" i="30" s="1"/>
  <c r="N44" i="30" s="1"/>
  <c r="O44" i="30" s="1"/>
  <c r="P44" i="30" s="1"/>
  <c r="Q44" i="30" s="1"/>
  <c r="D43" i="30"/>
  <c r="E43" i="30"/>
  <c r="F43" i="30" s="1"/>
  <c r="G43" i="30" s="1"/>
  <c r="H43" i="30"/>
  <c r="I43" i="30" s="1"/>
  <c r="J43" i="30" s="1"/>
  <c r="K43" i="30" s="1"/>
  <c r="L43" i="30" s="1"/>
  <c r="M43" i="30" s="1"/>
  <c r="N43" i="30" s="1"/>
  <c r="O43" i="30" s="1"/>
  <c r="P43" i="30" s="1"/>
  <c r="Q43" i="30" s="1"/>
  <c r="D42" i="30"/>
  <c r="E42" i="30" s="1"/>
  <c r="F42" i="30" s="1"/>
  <c r="G42" i="30" s="1"/>
  <c r="H42" i="30" s="1"/>
  <c r="I42" i="30" s="1"/>
  <c r="J42" i="30"/>
  <c r="K42" i="30" s="1"/>
  <c r="L42" i="30" s="1"/>
  <c r="M42" i="30" s="1"/>
  <c r="N42" i="30" s="1"/>
  <c r="O42" i="30" s="1"/>
  <c r="P42" i="30" s="1"/>
  <c r="Q42" i="30" s="1"/>
  <c r="D41" i="30"/>
  <c r="D53" i="29"/>
  <c r="E53" i="29" s="1"/>
  <c r="F53" i="29" s="1"/>
  <c r="G53" i="29" s="1"/>
  <c r="H53" i="29" s="1"/>
  <c r="I53" i="29" s="1"/>
  <c r="J53" i="29"/>
  <c r="K53" i="29" s="1"/>
  <c r="L53" i="29" s="1"/>
  <c r="M53" i="29" s="1"/>
  <c r="N53" i="29" s="1"/>
  <c r="O53" i="29" s="1"/>
  <c r="P53" i="29" s="1"/>
  <c r="Q53" i="29" s="1"/>
  <c r="D52" i="29"/>
  <c r="E52" i="29" s="1"/>
  <c r="F52" i="29" s="1"/>
  <c r="G52" i="29" s="1"/>
  <c r="H52" i="29" s="1"/>
  <c r="I52" i="29" s="1"/>
  <c r="J52" i="29" s="1"/>
  <c r="K52" i="29" s="1"/>
  <c r="L52" i="29" s="1"/>
  <c r="M52" i="29" s="1"/>
  <c r="N52" i="29" s="1"/>
  <c r="O52" i="29" s="1"/>
  <c r="P52" i="29" s="1"/>
  <c r="Q52" i="29" s="1"/>
  <c r="D51" i="29"/>
  <c r="E51" i="29" s="1"/>
  <c r="F51" i="29" s="1"/>
  <c r="G51" i="29" s="1"/>
  <c r="H51" i="29" s="1"/>
  <c r="I51" i="29" s="1"/>
  <c r="J51" i="29" s="1"/>
  <c r="K51" i="29" s="1"/>
  <c r="L51" i="29" s="1"/>
  <c r="M51" i="29" s="1"/>
  <c r="N51" i="29" s="1"/>
  <c r="O51" i="29" s="1"/>
  <c r="P51" i="29" s="1"/>
  <c r="Q51" i="29" s="1"/>
  <c r="D50" i="29"/>
  <c r="E50" i="29" s="1"/>
  <c r="F50" i="29" s="1"/>
  <c r="G50" i="29" s="1"/>
  <c r="H50" i="29"/>
  <c r="I50" i="29" s="1"/>
  <c r="J50" i="29" s="1"/>
  <c r="K50" i="29" s="1"/>
  <c r="L50" i="29" s="1"/>
  <c r="M50" i="29" s="1"/>
  <c r="N50" i="29" s="1"/>
  <c r="O50" i="29" s="1"/>
  <c r="P50" i="29"/>
  <c r="Q50" i="29" s="1"/>
  <c r="D49" i="29"/>
  <c r="E49" i="29" s="1"/>
  <c r="F49" i="29" s="1"/>
  <c r="G49" i="29" s="1"/>
  <c r="H49" i="29" s="1"/>
  <c r="I49" i="29" s="1"/>
  <c r="J49" i="29" s="1"/>
  <c r="K49" i="29" s="1"/>
  <c r="L49" i="29" s="1"/>
  <c r="M49" i="29" s="1"/>
  <c r="N49" i="29" s="1"/>
  <c r="O49" i="29" s="1"/>
  <c r="P49" i="29" s="1"/>
  <c r="Q49" i="29" s="1"/>
  <c r="D48" i="29"/>
  <c r="E48" i="29" s="1"/>
  <c r="F48" i="29" s="1"/>
  <c r="G48" i="29" s="1"/>
  <c r="H48" i="29" s="1"/>
  <c r="I48" i="29" s="1"/>
  <c r="J48" i="29" s="1"/>
  <c r="K48" i="29" s="1"/>
  <c r="L48" i="29" s="1"/>
  <c r="M48" i="29" s="1"/>
  <c r="N48" i="29" s="1"/>
  <c r="O48" i="29" s="1"/>
  <c r="P48" i="29" s="1"/>
  <c r="Q48" i="29" s="1"/>
  <c r="D47" i="29"/>
  <c r="E47" i="29" s="1"/>
  <c r="F47" i="29" s="1"/>
  <c r="G47" i="29" s="1"/>
  <c r="D46" i="29"/>
  <c r="E46" i="29" s="1"/>
  <c r="F46" i="29" s="1"/>
  <c r="G46" i="29" s="1"/>
  <c r="H46" i="29" s="1"/>
  <c r="D45" i="29"/>
  <c r="E45" i="29" s="1"/>
  <c r="F45" i="29" s="1"/>
  <c r="G45" i="29" s="1"/>
  <c r="H45" i="29" s="1"/>
  <c r="I45" i="29" s="1"/>
  <c r="J45" i="29" s="1"/>
  <c r="K45" i="29" s="1"/>
  <c r="L45" i="29" s="1"/>
  <c r="M45" i="29" s="1"/>
  <c r="N45" i="29" s="1"/>
  <c r="O45" i="29" s="1"/>
  <c r="P45" i="29" s="1"/>
  <c r="Q45" i="29" s="1"/>
  <c r="D44" i="29"/>
  <c r="E44" i="29" s="1"/>
  <c r="F44" i="29" s="1"/>
  <c r="G44" i="29" s="1"/>
  <c r="H44" i="29" s="1"/>
  <c r="I44" i="29" s="1"/>
  <c r="J44" i="29" s="1"/>
  <c r="K44" i="29" s="1"/>
  <c r="L44" i="29" s="1"/>
  <c r="M44" i="29" s="1"/>
  <c r="N44" i="29" s="1"/>
  <c r="O44" i="29" s="1"/>
  <c r="P44" i="29" s="1"/>
  <c r="Q44" i="29" s="1"/>
  <c r="D43" i="29"/>
  <c r="E43" i="29" s="1"/>
  <c r="F43" i="29"/>
  <c r="G43" i="29" s="1"/>
  <c r="H43" i="29" s="1"/>
  <c r="I43" i="29" s="1"/>
  <c r="J43" i="29" s="1"/>
  <c r="K43" i="29" s="1"/>
  <c r="L43" i="29" s="1"/>
  <c r="M43" i="29" s="1"/>
  <c r="N43" i="29" s="1"/>
  <c r="O43" i="29" s="1"/>
  <c r="P43" i="29" s="1"/>
  <c r="Q43" i="29" s="1"/>
  <c r="D42" i="29"/>
  <c r="E42" i="29" s="1"/>
  <c r="F42" i="29" s="1"/>
  <c r="G42" i="29" s="1"/>
  <c r="H42" i="29"/>
  <c r="I42" i="29" s="1"/>
  <c r="J42" i="29" s="1"/>
  <c r="K42" i="29" s="1"/>
  <c r="L42" i="29" s="1"/>
  <c r="M42" i="29" s="1"/>
  <c r="N42" i="29" s="1"/>
  <c r="O42" i="29" s="1"/>
  <c r="P42" i="29" s="1"/>
  <c r="Q42" i="29" s="1"/>
  <c r="D41" i="29"/>
  <c r="E41" i="29" s="1"/>
  <c r="F41" i="29" s="1"/>
  <c r="G41" i="29" s="1"/>
  <c r="H41" i="29" s="1"/>
  <c r="I41" i="29" s="1"/>
  <c r="J41" i="29" s="1"/>
  <c r="D53" i="10"/>
  <c r="E53" i="10" s="1"/>
  <c r="F53" i="10" s="1"/>
  <c r="G53" i="10" s="1"/>
  <c r="H53" i="10" s="1"/>
  <c r="I53" i="10" s="1"/>
  <c r="J53" i="10" s="1"/>
  <c r="K53" i="10" s="1"/>
  <c r="L53" i="10" s="1"/>
  <c r="M53" i="10" s="1"/>
  <c r="N53" i="10" s="1"/>
  <c r="O53" i="10" s="1"/>
  <c r="P53" i="10" s="1"/>
  <c r="Q53" i="10" s="1"/>
  <c r="D52" i="10"/>
  <c r="E52" i="10" s="1"/>
  <c r="F52" i="10" s="1"/>
  <c r="G52" i="10" s="1"/>
  <c r="H52" i="10" s="1"/>
  <c r="I52" i="10" s="1"/>
  <c r="J52" i="10" s="1"/>
  <c r="K52" i="10" s="1"/>
  <c r="L52" i="10" s="1"/>
  <c r="M52" i="10" s="1"/>
  <c r="N52" i="10" s="1"/>
  <c r="O52" i="10" s="1"/>
  <c r="P52" i="10" s="1"/>
  <c r="Q52" i="10" s="1"/>
  <c r="D51" i="10"/>
  <c r="E51" i="10" s="1"/>
  <c r="F51" i="10" s="1"/>
  <c r="G51" i="10" s="1"/>
  <c r="H51" i="10" s="1"/>
  <c r="I51" i="10" s="1"/>
  <c r="J51" i="10" s="1"/>
  <c r="K51" i="10" s="1"/>
  <c r="L51" i="10" s="1"/>
  <c r="M51" i="10" s="1"/>
  <c r="N51" i="10" s="1"/>
  <c r="O51" i="10" s="1"/>
  <c r="P51" i="10" s="1"/>
  <c r="Q51" i="10" s="1"/>
  <c r="D50" i="10"/>
  <c r="E50" i="10" s="1"/>
  <c r="F50" i="10" s="1"/>
  <c r="G50" i="10" s="1"/>
  <c r="H50" i="10" s="1"/>
  <c r="I50" i="10" s="1"/>
  <c r="J50" i="10" s="1"/>
  <c r="K50" i="10" s="1"/>
  <c r="L50" i="10" s="1"/>
  <c r="M50" i="10" s="1"/>
  <c r="N50" i="10" s="1"/>
  <c r="O50" i="10" s="1"/>
  <c r="P50" i="10" s="1"/>
  <c r="Q50" i="10" s="1"/>
  <c r="D49" i="10"/>
  <c r="E49" i="10" s="1"/>
  <c r="F49" i="10" s="1"/>
  <c r="G49" i="10" s="1"/>
  <c r="H49" i="10" s="1"/>
  <c r="I49" i="10" s="1"/>
  <c r="J49" i="10" s="1"/>
  <c r="K49" i="10" s="1"/>
  <c r="L49" i="10" s="1"/>
  <c r="M49" i="10" s="1"/>
  <c r="N49" i="10" s="1"/>
  <c r="O49" i="10" s="1"/>
  <c r="P49" i="10" s="1"/>
  <c r="Q49" i="10" s="1"/>
  <c r="D48" i="10"/>
  <c r="E48" i="10" s="1"/>
  <c r="F48" i="10" s="1"/>
  <c r="G48" i="10" s="1"/>
  <c r="H48" i="10" s="1"/>
  <c r="I48" i="10" s="1"/>
  <c r="J48" i="10" s="1"/>
  <c r="K48" i="10" s="1"/>
  <c r="L48" i="10" s="1"/>
  <c r="M48" i="10" s="1"/>
  <c r="N48" i="10" s="1"/>
  <c r="O48" i="10" s="1"/>
  <c r="P48" i="10" s="1"/>
  <c r="Q48" i="10" s="1"/>
  <c r="D47" i="10"/>
  <c r="E47" i="10" s="1"/>
  <c r="F47" i="10" s="1"/>
  <c r="G47" i="10" s="1"/>
  <c r="H47" i="10" s="1"/>
  <c r="I47" i="10" s="1"/>
  <c r="J47" i="10" s="1"/>
  <c r="K47" i="10" s="1"/>
  <c r="L47" i="10" s="1"/>
  <c r="M47" i="10" s="1"/>
  <c r="N47" i="10" s="1"/>
  <c r="O47" i="10" s="1"/>
  <c r="P47" i="10" s="1"/>
  <c r="Q47" i="10" s="1"/>
  <c r="D46" i="10"/>
  <c r="E46" i="10" s="1"/>
  <c r="F46" i="10" s="1"/>
  <c r="G46" i="10" s="1"/>
  <c r="H46" i="10" s="1"/>
  <c r="I46" i="10" s="1"/>
  <c r="J46" i="10" s="1"/>
  <c r="K46" i="10" s="1"/>
  <c r="L46" i="10" s="1"/>
  <c r="M46" i="10" s="1"/>
  <c r="N46" i="10" s="1"/>
  <c r="O46" i="10" s="1"/>
  <c r="P46" i="10" s="1"/>
  <c r="Q46" i="10" s="1"/>
  <c r="D45" i="10"/>
  <c r="E45" i="10" s="1"/>
  <c r="F45" i="10" s="1"/>
  <c r="G45" i="10" s="1"/>
  <c r="H45" i="10" s="1"/>
  <c r="I45" i="10" s="1"/>
  <c r="J45" i="10" s="1"/>
  <c r="K45" i="10" s="1"/>
  <c r="L45" i="10" s="1"/>
  <c r="M45" i="10" s="1"/>
  <c r="N45" i="10" s="1"/>
  <c r="O45" i="10" s="1"/>
  <c r="P45" i="10" s="1"/>
  <c r="Q45" i="10" s="1"/>
  <c r="D44" i="10"/>
  <c r="E44" i="10" s="1"/>
  <c r="F44" i="10" s="1"/>
  <c r="G44" i="10" s="1"/>
  <c r="H44" i="10" s="1"/>
  <c r="I44" i="10" s="1"/>
  <c r="J44" i="10" s="1"/>
  <c r="K44" i="10" s="1"/>
  <c r="L44" i="10" s="1"/>
  <c r="M44" i="10" s="1"/>
  <c r="N44" i="10" s="1"/>
  <c r="O44" i="10" s="1"/>
  <c r="P44" i="10" s="1"/>
  <c r="Q44" i="10" s="1"/>
  <c r="D43" i="10"/>
  <c r="E43" i="10" s="1"/>
  <c r="F43" i="10" s="1"/>
  <c r="G43" i="10" s="1"/>
  <c r="H43" i="10" s="1"/>
  <c r="I43" i="10" s="1"/>
  <c r="J43" i="10" s="1"/>
  <c r="K43" i="10" s="1"/>
  <c r="L43" i="10" s="1"/>
  <c r="M43" i="10" s="1"/>
  <c r="N43" i="10" s="1"/>
  <c r="O43" i="10" s="1"/>
  <c r="P43" i="10" s="1"/>
  <c r="Q43" i="10" s="1"/>
  <c r="D42" i="10"/>
  <c r="E42" i="10" s="1"/>
  <c r="F42" i="10" s="1"/>
  <c r="G42" i="10" s="1"/>
  <c r="H42" i="10" s="1"/>
  <c r="I42" i="10" s="1"/>
  <c r="J42" i="10" s="1"/>
  <c r="K42" i="10" s="1"/>
  <c r="L42" i="10" s="1"/>
  <c r="M42" i="10" s="1"/>
  <c r="N42" i="10" s="1"/>
  <c r="O42" i="10" s="1"/>
  <c r="P42" i="10" s="1"/>
  <c r="Q42" i="10" s="1"/>
  <c r="D41" i="10"/>
  <c r="E41" i="10" s="1"/>
  <c r="F41" i="10" s="1"/>
  <c r="G41" i="10" s="1"/>
  <c r="H41" i="10" s="1"/>
  <c r="I41" i="10" s="1"/>
  <c r="J41" i="10" s="1"/>
  <c r="K41" i="10" s="1"/>
  <c r="L41" i="10" s="1"/>
  <c r="M41" i="10" s="1"/>
  <c r="N41" i="10" s="1"/>
  <c r="O41" i="10" s="1"/>
  <c r="P41" i="10" s="1"/>
  <c r="Q41" i="10" s="1"/>
  <c r="N197" i="39"/>
  <c r="M197" i="39"/>
  <c r="L197" i="39"/>
  <c r="K197" i="39"/>
  <c r="J197" i="39"/>
  <c r="I197" i="39"/>
  <c r="H197" i="39"/>
  <c r="G197" i="39"/>
  <c r="F197" i="39"/>
  <c r="E197" i="39"/>
  <c r="D197" i="39"/>
  <c r="C197" i="39"/>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N15" i="2"/>
  <c r="M15" i="2"/>
  <c r="L15" i="2"/>
  <c r="K15" i="2"/>
  <c r="J15" i="2"/>
  <c r="I15" i="2"/>
  <c r="H15" i="2"/>
  <c r="G15" i="2"/>
  <c r="F15" i="2"/>
  <c r="E15" i="2"/>
  <c r="D15" i="2"/>
  <c r="M183" i="39"/>
  <c r="L183" i="39"/>
  <c r="K183" i="39"/>
  <c r="J183" i="39"/>
  <c r="I183" i="39"/>
  <c r="H183" i="39"/>
  <c r="G183" i="39"/>
  <c r="F183" i="39"/>
  <c r="E183" i="39"/>
  <c r="D183" i="39"/>
  <c r="N169" i="39"/>
  <c r="M169" i="39"/>
  <c r="L169" i="39"/>
  <c r="K169" i="39"/>
  <c r="J169" i="39"/>
  <c r="I169" i="39"/>
  <c r="H169" i="39"/>
  <c r="G169" i="39"/>
  <c r="F169" i="39"/>
  <c r="E169" i="39"/>
  <c r="D169" i="39"/>
  <c r="C169" i="39"/>
  <c r="O168" i="39"/>
  <c r="O167" i="39"/>
  <c r="O166" i="39"/>
  <c r="O165" i="39"/>
  <c r="O164" i="39"/>
  <c r="O163" i="39"/>
  <c r="O162" i="39"/>
  <c r="O161" i="39"/>
  <c r="O160" i="39"/>
  <c r="O159" i="39"/>
  <c r="O158" i="39"/>
  <c r="N155" i="39"/>
  <c r="O154" i="39"/>
  <c r="O153" i="39"/>
  <c r="O152" i="39"/>
  <c r="O151" i="39"/>
  <c r="O150" i="39"/>
  <c r="O149" i="39"/>
  <c r="O148" i="39"/>
  <c r="O147" i="39"/>
  <c r="O146" i="39"/>
  <c r="O145" i="39"/>
  <c r="O144" i="39"/>
  <c r="N141" i="39"/>
  <c r="M141" i="39"/>
  <c r="L141" i="39"/>
  <c r="K141" i="39"/>
  <c r="J141" i="39"/>
  <c r="I141" i="39"/>
  <c r="H141" i="39"/>
  <c r="G141" i="39"/>
  <c r="F141" i="39"/>
  <c r="E141" i="39"/>
  <c r="D141" i="39"/>
  <c r="C141" i="39"/>
  <c r="O140" i="39"/>
  <c r="O139" i="39"/>
  <c r="O138" i="39"/>
  <c r="O137" i="39"/>
  <c r="O136" i="39"/>
  <c r="O135" i="39"/>
  <c r="O134" i="39"/>
  <c r="O133" i="39"/>
  <c r="O132" i="39"/>
  <c r="O131" i="39"/>
  <c r="O130" i="39"/>
  <c r="N127" i="39"/>
  <c r="M127" i="39"/>
  <c r="L127" i="39"/>
  <c r="K127" i="39"/>
  <c r="J127" i="39"/>
  <c r="I127" i="39"/>
  <c r="H127" i="39"/>
  <c r="G127" i="39"/>
  <c r="F127" i="39"/>
  <c r="E127" i="39"/>
  <c r="D127" i="39"/>
  <c r="C127" i="39"/>
  <c r="O126" i="39"/>
  <c r="O125" i="39"/>
  <c r="O124" i="39"/>
  <c r="O123" i="39"/>
  <c r="O122" i="39"/>
  <c r="O121" i="39"/>
  <c r="O120" i="39"/>
  <c r="O119" i="39"/>
  <c r="O118" i="39"/>
  <c r="O117" i="39"/>
  <c r="O116" i="39"/>
  <c r="N113" i="39"/>
  <c r="M113" i="39"/>
  <c r="L113" i="39"/>
  <c r="K113" i="39"/>
  <c r="J113" i="39"/>
  <c r="I113" i="39"/>
  <c r="H113" i="39"/>
  <c r="G113" i="39"/>
  <c r="F113" i="39"/>
  <c r="E113" i="39"/>
  <c r="D113" i="39"/>
  <c r="C113" i="39"/>
  <c r="O112" i="39"/>
  <c r="O111" i="39"/>
  <c r="O110" i="39"/>
  <c r="O109" i="39"/>
  <c r="O108" i="39"/>
  <c r="O107" i="39"/>
  <c r="O106" i="39"/>
  <c r="O105" i="39"/>
  <c r="O104" i="39"/>
  <c r="O103" i="39"/>
  <c r="O102" i="39"/>
  <c r="N99" i="39"/>
  <c r="M99" i="39"/>
  <c r="L99" i="39"/>
  <c r="K99" i="39"/>
  <c r="J99" i="39"/>
  <c r="I99" i="39"/>
  <c r="H99" i="39"/>
  <c r="G99" i="39"/>
  <c r="F99" i="39"/>
  <c r="E99" i="39"/>
  <c r="D99" i="39"/>
  <c r="C99" i="39"/>
  <c r="O98" i="39"/>
  <c r="O97" i="39"/>
  <c r="O96" i="39"/>
  <c r="O95" i="39"/>
  <c r="O94" i="39"/>
  <c r="O93" i="39"/>
  <c r="O92" i="39"/>
  <c r="O91" i="39"/>
  <c r="O90" i="39"/>
  <c r="O89" i="39"/>
  <c r="O88" i="39"/>
  <c r="N85" i="39"/>
  <c r="M85" i="39"/>
  <c r="L85" i="39"/>
  <c r="K85" i="39"/>
  <c r="J85" i="39"/>
  <c r="I85" i="39"/>
  <c r="H85" i="39"/>
  <c r="G85" i="39"/>
  <c r="F85" i="39"/>
  <c r="E85" i="39"/>
  <c r="D85" i="39"/>
  <c r="C85" i="39"/>
  <c r="O84" i="39"/>
  <c r="O83" i="39"/>
  <c r="O82" i="39"/>
  <c r="O81" i="39"/>
  <c r="O80" i="39"/>
  <c r="O79" i="39"/>
  <c r="O78" i="39"/>
  <c r="O77" i="39"/>
  <c r="O76" i="39"/>
  <c r="O75" i="39"/>
  <c r="O74" i="39"/>
  <c r="N71" i="39"/>
  <c r="M71" i="39"/>
  <c r="L71" i="39"/>
  <c r="K71" i="39"/>
  <c r="J71" i="39"/>
  <c r="I71" i="39"/>
  <c r="H71" i="39"/>
  <c r="G71" i="39"/>
  <c r="F71" i="39"/>
  <c r="E71" i="39"/>
  <c r="D71" i="39"/>
  <c r="C71" i="39"/>
  <c r="O70" i="39"/>
  <c r="O69" i="39"/>
  <c r="O68" i="39"/>
  <c r="O67" i="39"/>
  <c r="O66" i="39"/>
  <c r="O65" i="39"/>
  <c r="O64" i="39"/>
  <c r="O63" i="39"/>
  <c r="O62" i="39"/>
  <c r="O61" i="39"/>
  <c r="O60" i="39"/>
  <c r="N57" i="39"/>
  <c r="M57" i="39"/>
  <c r="L57" i="39"/>
  <c r="K57" i="39"/>
  <c r="J57" i="39"/>
  <c r="I57" i="39"/>
  <c r="H57" i="39"/>
  <c r="G57" i="39"/>
  <c r="F57" i="39"/>
  <c r="E57" i="39"/>
  <c r="D57" i="39"/>
  <c r="C57" i="39"/>
  <c r="O56" i="39"/>
  <c r="O55" i="39"/>
  <c r="O54" i="39"/>
  <c r="O53" i="39"/>
  <c r="O52" i="39"/>
  <c r="O51" i="39"/>
  <c r="O50" i="39"/>
  <c r="O49" i="39"/>
  <c r="O48" i="39"/>
  <c r="O47" i="39"/>
  <c r="O46" i="39"/>
  <c r="N43" i="39"/>
  <c r="M43" i="39"/>
  <c r="L43" i="39"/>
  <c r="K43" i="39"/>
  <c r="J43" i="39"/>
  <c r="I43" i="39"/>
  <c r="H43" i="39"/>
  <c r="G43" i="39"/>
  <c r="F43" i="39"/>
  <c r="E43" i="39"/>
  <c r="D43" i="39"/>
  <c r="C43" i="39"/>
  <c r="O42" i="39"/>
  <c r="O41" i="39"/>
  <c r="O40" i="39"/>
  <c r="O39" i="39"/>
  <c r="O38" i="39"/>
  <c r="O37" i="39"/>
  <c r="O36" i="39"/>
  <c r="O35" i="39"/>
  <c r="O34" i="39"/>
  <c r="O33" i="39"/>
  <c r="O32" i="39"/>
  <c r="N29" i="39"/>
  <c r="M29" i="39"/>
  <c r="L29" i="39"/>
  <c r="K29" i="39"/>
  <c r="J29" i="39"/>
  <c r="I29" i="39"/>
  <c r="H29" i="39"/>
  <c r="G29" i="39"/>
  <c r="F29" i="39"/>
  <c r="E29" i="39"/>
  <c r="D29" i="39"/>
  <c r="C29" i="39"/>
  <c r="O28" i="39"/>
  <c r="O27" i="39"/>
  <c r="O26" i="39"/>
  <c r="O25" i="39"/>
  <c r="O24" i="39"/>
  <c r="O23" i="39"/>
  <c r="O22" i="39"/>
  <c r="O21" i="39"/>
  <c r="O20" i="39"/>
  <c r="O19" i="39"/>
  <c r="O18" i="39"/>
  <c r="N15" i="39"/>
  <c r="M15" i="39"/>
  <c r="L15" i="39"/>
  <c r="K15" i="39"/>
  <c r="J15" i="39"/>
  <c r="I15" i="39"/>
  <c r="G15" i="39"/>
  <c r="F15" i="39"/>
  <c r="E15" i="39"/>
  <c r="D15" i="39"/>
  <c r="C15" i="39"/>
  <c r="C8" i="32"/>
  <c r="C212" i="39"/>
  <c r="G212" i="39"/>
  <c r="D212" i="39"/>
  <c r="H212" i="39"/>
  <c r="L212" i="39"/>
  <c r="K212" i="39"/>
  <c r="E206" i="39"/>
  <c r="E210" i="39"/>
  <c r="E212" i="39"/>
  <c r="I212" i="39"/>
  <c r="M212" i="39"/>
  <c r="F212" i="39"/>
  <c r="J212" i="39"/>
  <c r="N212" i="39"/>
  <c r="F198" i="39"/>
  <c r="F202" i="39"/>
  <c r="J198" i="39"/>
  <c r="J202" i="39"/>
  <c r="N198" i="39"/>
  <c r="N202" i="39"/>
  <c r="F6" i="32"/>
  <c r="F203" i="39"/>
  <c r="J6" i="32"/>
  <c r="J203" i="39"/>
  <c r="N6" i="32"/>
  <c r="N203" i="39"/>
  <c r="F7" i="32"/>
  <c r="F204" i="39"/>
  <c r="J7" i="32"/>
  <c r="J204" i="39"/>
  <c r="N7" i="32"/>
  <c r="N204" i="39"/>
  <c r="F8" i="32"/>
  <c r="F205" i="39"/>
  <c r="J8" i="32"/>
  <c r="J205" i="39"/>
  <c r="N8" i="32"/>
  <c r="N205" i="39"/>
  <c r="F9" i="32"/>
  <c r="F206" i="39"/>
  <c r="J9" i="32"/>
  <c r="J206" i="39"/>
  <c r="N9" i="32"/>
  <c r="N206" i="39"/>
  <c r="F10" i="32"/>
  <c r="F207" i="39"/>
  <c r="J10" i="32"/>
  <c r="J207" i="39"/>
  <c r="N10" i="32"/>
  <c r="N207" i="39"/>
  <c r="F11" i="32"/>
  <c r="F208" i="39"/>
  <c r="J11" i="32"/>
  <c r="J208" i="39"/>
  <c r="N11" i="32"/>
  <c r="N208" i="39"/>
  <c r="F12" i="32"/>
  <c r="F209" i="39"/>
  <c r="J12" i="32"/>
  <c r="J209" i="39"/>
  <c r="N12" i="32"/>
  <c r="N209" i="39"/>
  <c r="F13" i="32"/>
  <c r="F210" i="39"/>
  <c r="J13" i="32"/>
  <c r="J210" i="39"/>
  <c r="N13" i="32"/>
  <c r="N210" i="39"/>
  <c r="F14" i="32"/>
  <c r="F211" i="39"/>
  <c r="J14" i="32"/>
  <c r="J211" i="39"/>
  <c r="N14" i="32"/>
  <c r="N211" i="39"/>
  <c r="G198" i="39"/>
  <c r="G202" i="39"/>
  <c r="K198" i="39"/>
  <c r="K202" i="39"/>
  <c r="C6" i="32"/>
  <c r="C203" i="39"/>
  <c r="G6" i="32"/>
  <c r="G203" i="39"/>
  <c r="K6" i="32"/>
  <c r="K203" i="39"/>
  <c r="C7" i="32"/>
  <c r="C204" i="39"/>
  <c r="G7" i="32"/>
  <c r="G204" i="39"/>
  <c r="K7" i="32"/>
  <c r="K204" i="39"/>
  <c r="G8" i="32"/>
  <c r="G205" i="39"/>
  <c r="K8" i="32"/>
  <c r="K205" i="39"/>
  <c r="C9" i="32"/>
  <c r="C206" i="39"/>
  <c r="G9" i="32"/>
  <c r="G206" i="39"/>
  <c r="K9" i="32"/>
  <c r="K206" i="39"/>
  <c r="C10" i="32"/>
  <c r="C207" i="39"/>
  <c r="G10" i="32"/>
  <c r="G207" i="39"/>
  <c r="K10" i="32"/>
  <c r="K207" i="39"/>
  <c r="C11" i="32"/>
  <c r="C208" i="39"/>
  <c r="G11" i="32"/>
  <c r="G208" i="39"/>
  <c r="K11" i="32"/>
  <c r="K208" i="39"/>
  <c r="C12" i="32"/>
  <c r="C209" i="39"/>
  <c r="G12" i="32"/>
  <c r="G209" i="39"/>
  <c r="K12" i="32"/>
  <c r="K209" i="39"/>
  <c r="C13" i="32"/>
  <c r="C210" i="39"/>
  <c r="G13" i="32"/>
  <c r="G210" i="39"/>
  <c r="K13" i="32"/>
  <c r="K210" i="39"/>
  <c r="C14" i="32"/>
  <c r="C211" i="39"/>
  <c r="G14" i="32"/>
  <c r="G211" i="39"/>
  <c r="K14" i="32"/>
  <c r="K211" i="39"/>
  <c r="D198" i="39"/>
  <c r="D202" i="39"/>
  <c r="H198" i="39"/>
  <c r="H202" i="39"/>
  <c r="L198" i="39"/>
  <c r="L202" i="39"/>
  <c r="D6" i="32"/>
  <c r="D203" i="39"/>
  <c r="H6" i="32"/>
  <c r="H203" i="39"/>
  <c r="L6" i="32"/>
  <c r="L203" i="39"/>
  <c r="D7" i="32"/>
  <c r="D204" i="39"/>
  <c r="H7" i="32"/>
  <c r="H204" i="39"/>
  <c r="L7" i="32"/>
  <c r="L204" i="39"/>
  <c r="D8" i="32"/>
  <c r="D205" i="39"/>
  <c r="H8" i="32"/>
  <c r="H205" i="39"/>
  <c r="L8" i="32"/>
  <c r="L205" i="39"/>
  <c r="D9" i="32"/>
  <c r="D206" i="39"/>
  <c r="H9" i="32"/>
  <c r="H206" i="39"/>
  <c r="L9" i="32"/>
  <c r="L206" i="39"/>
  <c r="D10" i="32"/>
  <c r="D207" i="39"/>
  <c r="H10" i="32"/>
  <c r="H207" i="39"/>
  <c r="L10" i="32"/>
  <c r="L207" i="39"/>
  <c r="D11" i="32"/>
  <c r="D208" i="39"/>
  <c r="H11" i="32"/>
  <c r="H208" i="39"/>
  <c r="L11" i="32"/>
  <c r="L208" i="39"/>
  <c r="D12" i="32"/>
  <c r="D209" i="39"/>
  <c r="H12" i="32"/>
  <c r="H209" i="39"/>
  <c r="L12" i="32"/>
  <c r="L209" i="39"/>
  <c r="D13" i="32"/>
  <c r="D210" i="39"/>
  <c r="H13" i="32"/>
  <c r="H210" i="39"/>
  <c r="L13" i="32"/>
  <c r="L210" i="39"/>
  <c r="D14" i="32"/>
  <c r="D211" i="39"/>
  <c r="H14" i="32"/>
  <c r="H211" i="39"/>
  <c r="L14" i="32"/>
  <c r="L211" i="39"/>
  <c r="E198" i="39"/>
  <c r="E202" i="39"/>
  <c r="I198" i="39"/>
  <c r="I202" i="39"/>
  <c r="M198" i="39"/>
  <c r="M202" i="39"/>
  <c r="E6" i="32"/>
  <c r="E203" i="39"/>
  <c r="I6" i="32"/>
  <c r="I203" i="39"/>
  <c r="M6" i="32"/>
  <c r="M203" i="39"/>
  <c r="E7" i="32"/>
  <c r="E204" i="39"/>
  <c r="I7" i="32"/>
  <c r="I204" i="39"/>
  <c r="M7" i="32"/>
  <c r="M204" i="39"/>
  <c r="E8" i="32"/>
  <c r="E205" i="39"/>
  <c r="I8" i="32"/>
  <c r="I205" i="39"/>
  <c r="M8" i="32"/>
  <c r="M205" i="39"/>
  <c r="I9" i="32"/>
  <c r="I206" i="39"/>
  <c r="M9" i="32"/>
  <c r="M206" i="39"/>
  <c r="E10" i="32"/>
  <c r="E207" i="39"/>
  <c r="I10" i="32"/>
  <c r="I207" i="39"/>
  <c r="M10" i="32"/>
  <c r="M207" i="39"/>
  <c r="E11" i="32"/>
  <c r="E208" i="39"/>
  <c r="I11" i="32"/>
  <c r="I208" i="39"/>
  <c r="M11" i="32"/>
  <c r="M208" i="39"/>
  <c r="E12" i="32"/>
  <c r="E209" i="39"/>
  <c r="I12" i="32"/>
  <c r="I16" i="32" s="1"/>
  <c r="I209" i="39"/>
  <c r="M12" i="32"/>
  <c r="M209" i="39"/>
  <c r="I13" i="32"/>
  <c r="I210" i="39"/>
  <c r="M13" i="32"/>
  <c r="M210" i="39"/>
  <c r="E14" i="32"/>
  <c r="E211" i="39"/>
  <c r="I14" i="32"/>
  <c r="I211" i="39"/>
  <c r="M14" i="32"/>
  <c r="M211" i="39"/>
  <c r="C205" i="39"/>
  <c r="O141" i="39"/>
  <c r="N5" i="32"/>
  <c r="N16" i="32" s="1"/>
  <c r="O191" i="39"/>
  <c r="O195" i="39"/>
  <c r="F5" i="32"/>
  <c r="J5" i="32"/>
  <c r="G5" i="32"/>
  <c r="K5" i="32"/>
  <c r="O188" i="39"/>
  <c r="O189" i="39"/>
  <c r="O190" i="39"/>
  <c r="O192" i="39"/>
  <c r="O193" i="39"/>
  <c r="O194" i="39"/>
  <c r="O196" i="39"/>
  <c r="O197" i="39"/>
  <c r="D5" i="32"/>
  <c r="H5" i="32"/>
  <c r="H16" i="32" s="1"/>
  <c r="L5" i="32"/>
  <c r="E5" i="32"/>
  <c r="I5" i="32"/>
  <c r="M5" i="32"/>
  <c r="E9" i="32"/>
  <c r="E13" i="32"/>
  <c r="O85" i="39"/>
  <c r="N183" i="39"/>
  <c r="O29" i="39"/>
  <c r="O173" i="39"/>
  <c r="O174" i="39"/>
  <c r="O175" i="39"/>
  <c r="O176" i="39"/>
  <c r="O177" i="39"/>
  <c r="O178" i="39"/>
  <c r="O179" i="39"/>
  <c r="O209" i="39"/>
  <c r="O180" i="39"/>
  <c r="O181" i="39"/>
  <c r="O182" i="39"/>
  <c r="C15" i="2"/>
  <c r="O71" i="39"/>
  <c r="O113" i="39"/>
  <c r="O127" i="39"/>
  <c r="O57" i="39"/>
  <c r="O169" i="39"/>
  <c r="O43" i="39"/>
  <c r="O99" i="39"/>
  <c r="O155" i="39"/>
  <c r="O208" i="39"/>
  <c r="L65" i="48"/>
  <c r="O207" i="39"/>
  <c r="O156" i="39"/>
  <c r="O203" i="39"/>
  <c r="O210" i="39"/>
  <c r="N213" i="39"/>
  <c r="O205" i="39"/>
  <c r="L213" i="39"/>
  <c r="D213" i="39"/>
  <c r="J213" i="39"/>
  <c r="O212" i="39"/>
  <c r="O204" i="39"/>
  <c r="I213" i="39"/>
  <c r="K213" i="39"/>
  <c r="H213" i="39"/>
  <c r="G213" i="39"/>
  <c r="F213" i="39"/>
  <c r="O206" i="39"/>
  <c r="M213" i="39"/>
  <c r="E213" i="39"/>
  <c r="O211" i="39"/>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BK101" i="36"/>
  <c r="BK93" i="43" s="1"/>
  <c r="BJ101" i="36"/>
  <c r="BI101" i="36"/>
  <c r="BH101" i="36"/>
  <c r="BG101" i="36"/>
  <c r="BF101" i="36"/>
  <c r="BE101" i="36"/>
  <c r="BD101" i="36"/>
  <c r="BD93" i="43" s="1"/>
  <c r="BC101" i="36"/>
  <c r="BC93" i="43" s="1"/>
  <c r="BB101" i="36"/>
  <c r="BA101" i="36"/>
  <c r="AZ101" i="36"/>
  <c r="AY101" i="36"/>
  <c r="AX101" i="36"/>
  <c r="AW101" i="36"/>
  <c r="AV101" i="36"/>
  <c r="AV93" i="43" s="1"/>
  <c r="AU101" i="36"/>
  <c r="AU93" i="43" s="1"/>
  <c r="AT101" i="36"/>
  <c r="AS101" i="36"/>
  <c r="AR101" i="36"/>
  <c r="AQ101" i="36"/>
  <c r="AP101" i="36"/>
  <c r="AO101" i="36"/>
  <c r="AN101" i="36"/>
  <c r="AN93" i="43" s="1"/>
  <c r="AM101" i="36"/>
  <c r="AM93" i="43" s="1"/>
  <c r="AL101" i="36"/>
  <c r="AK101" i="36"/>
  <c r="AJ101" i="36"/>
  <c r="AI101" i="36"/>
  <c r="AH101" i="36"/>
  <c r="AG101" i="36"/>
  <c r="AF101" i="36"/>
  <c r="AF93" i="43" s="1"/>
  <c r="AE101" i="36"/>
  <c r="AE93" i="43" s="1"/>
  <c r="AD101" i="36"/>
  <c r="AC101" i="36"/>
  <c r="AB101" i="36"/>
  <c r="AA101" i="36"/>
  <c r="Z101" i="36"/>
  <c r="Y101" i="36"/>
  <c r="X101" i="36"/>
  <c r="X93" i="43" s="1"/>
  <c r="W101" i="36"/>
  <c r="W93" i="43" s="1"/>
  <c r="V101" i="36"/>
  <c r="U101" i="36"/>
  <c r="T101" i="36"/>
  <c r="S101" i="36"/>
  <c r="R101" i="36"/>
  <c r="Q101" i="36"/>
  <c r="P101" i="36"/>
  <c r="O101" i="36"/>
  <c r="N101" i="36"/>
  <c r="M101" i="36"/>
  <c r="L101" i="36"/>
  <c r="K101" i="36"/>
  <c r="J101" i="36"/>
  <c r="I101" i="36"/>
  <c r="H101" i="36"/>
  <c r="G101" i="36"/>
  <c r="F101" i="36"/>
  <c r="E101" i="36"/>
  <c r="D101" i="36"/>
  <c r="C101"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BK101" i="35"/>
  <c r="BK92" i="43" s="1"/>
  <c r="BJ101" i="35"/>
  <c r="BI101" i="35"/>
  <c r="BH101" i="35"/>
  <c r="BH92" i="43" s="1"/>
  <c r="BG101" i="35"/>
  <c r="BF101" i="35"/>
  <c r="BE101" i="35"/>
  <c r="BE92" i="43" s="1"/>
  <c r="BD101" i="35"/>
  <c r="BC101" i="35"/>
  <c r="BC92" i="43" s="1"/>
  <c r="BB101" i="35"/>
  <c r="BA101" i="35"/>
  <c r="AZ101" i="35"/>
  <c r="AZ92" i="43" s="1"/>
  <c r="AY101" i="35"/>
  <c r="AX101" i="35"/>
  <c r="AW101" i="35"/>
  <c r="AW92" i="43" s="1"/>
  <c r="AV101" i="35"/>
  <c r="AU101" i="35"/>
  <c r="AT101" i="35"/>
  <c r="AS101" i="35"/>
  <c r="AR101" i="35"/>
  <c r="AR92" i="43" s="1"/>
  <c r="AQ101" i="35"/>
  <c r="AP101" i="35"/>
  <c r="AO101" i="35"/>
  <c r="AO92" i="43" s="1"/>
  <c r="AN101" i="35"/>
  <c r="AM101" i="35"/>
  <c r="AM92" i="43" s="1"/>
  <c r="AL101" i="35"/>
  <c r="AK101" i="35"/>
  <c r="AJ101" i="35"/>
  <c r="AJ92" i="43" s="1"/>
  <c r="AI101" i="35"/>
  <c r="AH101" i="35"/>
  <c r="AG101" i="35"/>
  <c r="AG92" i="43" s="1"/>
  <c r="AF101" i="35"/>
  <c r="AE101" i="35"/>
  <c r="AE92" i="43" s="1"/>
  <c r="AD101" i="35"/>
  <c r="AC101" i="35"/>
  <c r="AB101" i="35"/>
  <c r="AB92" i="43" s="1"/>
  <c r="AA101" i="35"/>
  <c r="Z101" i="35"/>
  <c r="Y101" i="35"/>
  <c r="Y92" i="43" s="1"/>
  <c r="X101" i="35"/>
  <c r="W101" i="35"/>
  <c r="W92" i="43" s="1"/>
  <c r="V101" i="35"/>
  <c r="U101" i="35"/>
  <c r="T101" i="35"/>
  <c r="T92" i="43" s="1"/>
  <c r="S101" i="35"/>
  <c r="R101" i="35"/>
  <c r="Q101" i="35"/>
  <c r="Q92" i="43" s="1"/>
  <c r="P101" i="35"/>
  <c r="O101" i="35"/>
  <c r="N101" i="35"/>
  <c r="M101" i="35"/>
  <c r="L101" i="35"/>
  <c r="K101" i="35"/>
  <c r="J101" i="35"/>
  <c r="I101" i="35"/>
  <c r="I92" i="43" s="1"/>
  <c r="H101" i="35"/>
  <c r="G101" i="35"/>
  <c r="F101" i="35"/>
  <c r="E101" i="35"/>
  <c r="D101" i="35"/>
  <c r="C101"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BK105" i="34"/>
  <c r="BJ105" i="34"/>
  <c r="BI105" i="34"/>
  <c r="BH105" i="34"/>
  <c r="BG105" i="34"/>
  <c r="BF105" i="34"/>
  <c r="BE105" i="34"/>
  <c r="BD105" i="34"/>
  <c r="BC105" i="34"/>
  <c r="BB105" i="34"/>
  <c r="BA105" i="34"/>
  <c r="AZ105" i="34"/>
  <c r="AY105" i="34"/>
  <c r="AX105" i="34"/>
  <c r="AW105" i="34"/>
  <c r="AV105" i="34"/>
  <c r="AU105"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D105" i="34"/>
  <c r="C105" i="34"/>
  <c r="BK104" i="34"/>
  <c r="BJ104" i="34"/>
  <c r="BI104" i="34"/>
  <c r="BH104" i="34"/>
  <c r="BG104" i="34"/>
  <c r="BF104" i="34"/>
  <c r="BE104" i="34"/>
  <c r="BD104" i="34"/>
  <c r="BC104" i="34"/>
  <c r="BB104" i="34"/>
  <c r="BA104" i="34"/>
  <c r="AZ104" i="34"/>
  <c r="AY104" i="34"/>
  <c r="AX104" i="34"/>
  <c r="AW104" i="34"/>
  <c r="AV104" i="34"/>
  <c r="AU104"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D104" i="34"/>
  <c r="C104" i="34"/>
  <c r="BK103" i="34"/>
  <c r="BJ103" i="34"/>
  <c r="BI103" i="34"/>
  <c r="BH103" i="34"/>
  <c r="BG103" i="34"/>
  <c r="BF103" i="34"/>
  <c r="BE103" i="34"/>
  <c r="BD103" i="34"/>
  <c r="BC103" i="34"/>
  <c r="BB103" i="34"/>
  <c r="BA103" i="34"/>
  <c r="AZ103" i="34"/>
  <c r="AY103" i="34"/>
  <c r="AX103" i="34"/>
  <c r="AW103" i="34"/>
  <c r="AV103" i="34"/>
  <c r="AU103"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D103" i="34"/>
  <c r="C103" i="34"/>
  <c r="BK102" i="34"/>
  <c r="BJ102" i="34"/>
  <c r="BI102" i="34"/>
  <c r="BH102" i="34"/>
  <c r="BG102" i="34"/>
  <c r="BF102" i="34"/>
  <c r="BE102" i="34"/>
  <c r="BD102" i="34"/>
  <c r="BC102" i="34"/>
  <c r="BB102" i="34"/>
  <c r="BA102" i="34"/>
  <c r="AZ102" i="34"/>
  <c r="AY102" i="34"/>
  <c r="AX102" i="34"/>
  <c r="AW102" i="34"/>
  <c r="AV102" i="34"/>
  <c r="AU102"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D102" i="34"/>
  <c r="C102" i="34"/>
  <c r="BK101" i="34"/>
  <c r="BJ101" i="34"/>
  <c r="BJ91" i="43" s="1"/>
  <c r="BI101" i="34"/>
  <c r="BI91" i="43" s="1"/>
  <c r="BH101" i="34"/>
  <c r="BH91" i="43" s="1"/>
  <c r="BG101" i="34"/>
  <c r="BF101" i="34"/>
  <c r="BE101" i="34"/>
  <c r="BD101" i="34"/>
  <c r="BC101" i="34"/>
  <c r="BB101" i="34"/>
  <c r="BA101" i="34"/>
  <c r="BA91" i="43" s="1"/>
  <c r="AZ101" i="34"/>
  <c r="AZ91" i="43" s="1"/>
  <c r="AY101" i="34"/>
  <c r="AX101" i="34"/>
  <c r="AW101" i="34"/>
  <c r="AV101" i="34"/>
  <c r="AU101" i="34"/>
  <c r="AT101" i="34"/>
  <c r="AS101" i="34"/>
  <c r="AR101" i="34"/>
  <c r="AR91" i="43" s="1"/>
  <c r="AQ101" i="34"/>
  <c r="AP101" i="34"/>
  <c r="AO101" i="34"/>
  <c r="AN101" i="34"/>
  <c r="AM101" i="34"/>
  <c r="AL101" i="34"/>
  <c r="AK101" i="34"/>
  <c r="AJ101" i="34"/>
  <c r="AJ91" i="43" s="1"/>
  <c r="AI101" i="34"/>
  <c r="AH101" i="34"/>
  <c r="AG101" i="34"/>
  <c r="AF101" i="34"/>
  <c r="AE101" i="34"/>
  <c r="AD101" i="34"/>
  <c r="AD91" i="43" s="1"/>
  <c r="AC101" i="34"/>
  <c r="AB101" i="34"/>
  <c r="AB91" i="43" s="1"/>
  <c r="AA101" i="34"/>
  <c r="Z101" i="34"/>
  <c r="Y101" i="34"/>
  <c r="X101" i="34"/>
  <c r="W101" i="34"/>
  <c r="V101" i="34"/>
  <c r="V91" i="43" s="1"/>
  <c r="U101" i="34"/>
  <c r="U91" i="43" s="1"/>
  <c r="T101" i="34"/>
  <c r="T91" i="43" s="1"/>
  <c r="S101" i="34"/>
  <c r="R101" i="34"/>
  <c r="Q101" i="34"/>
  <c r="P101" i="34"/>
  <c r="O101" i="34"/>
  <c r="N101" i="34"/>
  <c r="M101" i="34"/>
  <c r="L101" i="34"/>
  <c r="K101" i="34"/>
  <c r="J101" i="34"/>
  <c r="I101" i="34"/>
  <c r="H101" i="34"/>
  <c r="G101" i="34"/>
  <c r="F101" i="34"/>
  <c r="E101" i="34"/>
  <c r="D101" i="34"/>
  <c r="C101" i="34"/>
  <c r="BK100" i="34"/>
  <c r="BJ100" i="34"/>
  <c r="BI100" i="34"/>
  <c r="BH100" i="34"/>
  <c r="BG100" i="34"/>
  <c r="BF100" i="34"/>
  <c r="BE100" i="34"/>
  <c r="BD100" i="34"/>
  <c r="BC100" i="34"/>
  <c r="BB100" i="34"/>
  <c r="BA100" i="34"/>
  <c r="AZ100" i="34"/>
  <c r="AY100" i="34"/>
  <c r="AX100" i="34"/>
  <c r="AW100" i="34"/>
  <c r="AV100" i="34"/>
  <c r="AU100"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D100" i="34"/>
  <c r="C100" i="34"/>
  <c r="BK99" i="34"/>
  <c r="BJ99" i="34"/>
  <c r="BI99" i="34"/>
  <c r="BH99" i="34"/>
  <c r="BG99" i="34"/>
  <c r="BF99" i="34"/>
  <c r="BE99" i="34"/>
  <c r="BD99" i="34"/>
  <c r="BC99" i="34"/>
  <c r="BB99" i="34"/>
  <c r="BA99" i="34"/>
  <c r="AZ99"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K98" i="34"/>
  <c r="BJ98" i="34"/>
  <c r="BI98" i="34"/>
  <c r="BH98" i="34"/>
  <c r="BG98" i="34"/>
  <c r="BF98" i="34"/>
  <c r="BE98" i="34"/>
  <c r="BD98" i="34"/>
  <c r="BC98" i="34"/>
  <c r="BB98" i="34"/>
  <c r="BA98" i="34"/>
  <c r="AZ98" i="34"/>
  <c r="AY98" i="34"/>
  <c r="AX98" i="34"/>
  <c r="AW98" i="34"/>
  <c r="AV98" i="34"/>
  <c r="AU98"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K97" i="34"/>
  <c r="BJ97" i="34"/>
  <c r="BI97" i="34"/>
  <c r="BH97" i="34"/>
  <c r="BG97" i="34"/>
  <c r="BF97" i="34"/>
  <c r="BE97" i="34"/>
  <c r="BD97" i="34"/>
  <c r="BC97" i="34"/>
  <c r="BB97" i="34"/>
  <c r="BA97" i="34"/>
  <c r="AZ97" i="34"/>
  <c r="AY97" i="34"/>
  <c r="AX97" i="34"/>
  <c r="AW97" i="34"/>
  <c r="AV97" i="34"/>
  <c r="AU97" i="34"/>
  <c r="AT97" i="34"/>
  <c r="AS97" i="34"/>
  <c r="AR97" i="34"/>
  <c r="AQ97"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K96" i="34"/>
  <c r="BJ96" i="34"/>
  <c r="BI96" i="34"/>
  <c r="BH96" i="34"/>
  <c r="BG96" i="34"/>
  <c r="BF96" i="34"/>
  <c r="BE96" i="34"/>
  <c r="BD96" i="34"/>
  <c r="BC96" i="34"/>
  <c r="BB96" i="34"/>
  <c r="BA96" i="34"/>
  <c r="AZ96" i="34"/>
  <c r="AY96" i="34"/>
  <c r="AX96" i="34"/>
  <c r="AW96" i="34"/>
  <c r="AV96" i="34"/>
  <c r="AU96"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K95" i="34"/>
  <c r="BJ95" i="34"/>
  <c r="BI95" i="34"/>
  <c r="BH95" i="34"/>
  <c r="BG95" i="34"/>
  <c r="BF95" i="34"/>
  <c r="BE95" i="34"/>
  <c r="BD95" i="34"/>
  <c r="BC95" i="34"/>
  <c r="BB95" i="34"/>
  <c r="BA95" i="34"/>
  <c r="AZ95" i="34"/>
  <c r="AY95" i="34"/>
  <c r="AX95" i="34"/>
  <c r="AW95" i="34"/>
  <c r="AV95" i="34"/>
  <c r="AU95"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D95" i="34"/>
  <c r="C95" i="34"/>
  <c r="BK94" i="34"/>
  <c r="BJ94" i="34"/>
  <c r="BI94" i="34"/>
  <c r="BH94" i="34"/>
  <c r="BG94" i="34"/>
  <c r="BF94" i="34"/>
  <c r="BE94" i="34"/>
  <c r="BD94" i="34"/>
  <c r="BC94" i="34"/>
  <c r="BB94" i="34"/>
  <c r="BA94" i="34"/>
  <c r="AZ94" i="34"/>
  <c r="AY94" i="34"/>
  <c r="AX94" i="34"/>
  <c r="AW94" i="34"/>
  <c r="AV94" i="34"/>
  <c r="AU94"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D94" i="34"/>
  <c r="C94" i="34"/>
  <c r="BK93" i="34"/>
  <c r="BJ93" i="34"/>
  <c r="BI93" i="34"/>
  <c r="BH93" i="34"/>
  <c r="BG93" i="34"/>
  <c r="BF93" i="34"/>
  <c r="BE93" i="34"/>
  <c r="BD93" i="34"/>
  <c r="BC93" i="34"/>
  <c r="BB93" i="34"/>
  <c r="BA93" i="34"/>
  <c r="AZ93" i="34"/>
  <c r="AY93" i="34"/>
  <c r="AX93" i="34"/>
  <c r="AW93" i="34"/>
  <c r="AV93" i="34"/>
  <c r="AU93"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D93" i="34"/>
  <c r="BK93" i="33"/>
  <c r="BJ93" i="33"/>
  <c r="BI93" i="33"/>
  <c r="BI90" i="43" s="1"/>
  <c r="BH93" i="33"/>
  <c r="BG93" i="33"/>
  <c r="BF93" i="33"/>
  <c r="BE93" i="33"/>
  <c r="BD93" i="33"/>
  <c r="BC93" i="33"/>
  <c r="BB93" i="33"/>
  <c r="BA93" i="33"/>
  <c r="BA90" i="43" s="1"/>
  <c r="AZ93" i="33"/>
  <c r="AY93" i="33"/>
  <c r="AX93" i="33"/>
  <c r="AW93" i="33"/>
  <c r="AV93" i="33"/>
  <c r="AU93" i="33"/>
  <c r="AT93" i="33"/>
  <c r="AS93" i="33"/>
  <c r="AS90" i="43" s="1"/>
  <c r="AR93" i="33"/>
  <c r="AQ93" i="33"/>
  <c r="AP93" i="33"/>
  <c r="AO93" i="33"/>
  <c r="AN93" i="33"/>
  <c r="AM93" i="33"/>
  <c r="AL93" i="33"/>
  <c r="AK93" i="33"/>
  <c r="AK90" i="43" s="1"/>
  <c r="AJ93" i="33"/>
  <c r="AI93" i="33"/>
  <c r="AH93" i="33"/>
  <c r="AG93" i="33"/>
  <c r="AF93" i="33"/>
  <c r="AE93" i="33"/>
  <c r="AD93" i="33"/>
  <c r="AC93" i="33"/>
  <c r="AC90" i="43" s="1"/>
  <c r="AB93" i="33"/>
  <c r="AA93" i="33"/>
  <c r="Z93" i="33"/>
  <c r="Y93" i="33"/>
  <c r="X93" i="33"/>
  <c r="W93" i="33"/>
  <c r="V93" i="33"/>
  <c r="U93" i="33"/>
  <c r="U90" i="43" s="1"/>
  <c r="T93" i="33"/>
  <c r="S93" i="33"/>
  <c r="R93" i="33"/>
  <c r="Q93" i="33"/>
  <c r="P93" i="33"/>
  <c r="O93" i="33"/>
  <c r="N93" i="33"/>
  <c r="M93" i="33"/>
  <c r="L93" i="33"/>
  <c r="K93" i="33"/>
  <c r="J93" i="33"/>
  <c r="I93" i="33"/>
  <c r="H93" i="33"/>
  <c r="G93" i="33"/>
  <c r="F93" i="33"/>
  <c r="E93" i="33"/>
  <c r="D93" i="33"/>
  <c r="C93" i="33"/>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C75" i="32"/>
  <c r="C74" i="32"/>
  <c r="C73" i="32"/>
  <c r="C72" i="32"/>
  <c r="C71" i="32"/>
  <c r="C70" i="32"/>
  <c r="C69" i="32"/>
  <c r="C68" i="32"/>
  <c r="C67"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E80" i="29"/>
  <c r="D80" i="29"/>
  <c r="C80" i="29"/>
  <c r="J79" i="29"/>
  <c r="I79" i="29"/>
  <c r="H79" i="29"/>
  <c r="G79" i="29"/>
  <c r="F79" i="29"/>
  <c r="E79" i="29"/>
  <c r="D79" i="29"/>
  <c r="C79" i="29"/>
  <c r="H78" i="29"/>
  <c r="G78" i="29"/>
  <c r="F78" i="29"/>
  <c r="E78" i="29"/>
  <c r="D78" i="29"/>
  <c r="Z90" i="10"/>
  <c r="Y90" i="10"/>
  <c r="X90" i="10"/>
  <c r="W90" i="10"/>
  <c r="V90" i="10"/>
  <c r="U90" i="10"/>
  <c r="U90" i="31" s="1"/>
  <c r="T90" i="10"/>
  <c r="S90" i="10"/>
  <c r="R90" i="10"/>
  <c r="Q90" i="10"/>
  <c r="P90" i="10"/>
  <c r="O90" i="10"/>
  <c r="AK89" i="10"/>
  <c r="AC89" i="10"/>
  <c r="AO89" i="10" s="1"/>
  <c r="Z89" i="10"/>
  <c r="Y89" i="10"/>
  <c r="X89" i="10"/>
  <c r="W89" i="10"/>
  <c r="V89" i="10"/>
  <c r="U89" i="10"/>
  <c r="AG89" i="10"/>
  <c r="T89" i="10"/>
  <c r="S89" i="10"/>
  <c r="R89" i="10"/>
  <c r="Q89" i="10"/>
  <c r="P89" i="10"/>
  <c r="O89" i="10"/>
  <c r="AK88" i="10"/>
  <c r="AC88" i="10"/>
  <c r="AO88" i="10" s="1"/>
  <c r="Z88" i="10"/>
  <c r="Y88" i="10"/>
  <c r="X88" i="10"/>
  <c r="W88" i="10"/>
  <c r="V88" i="10"/>
  <c r="U88" i="10"/>
  <c r="T88" i="10"/>
  <c r="S88" i="10"/>
  <c r="S88" i="35" s="1"/>
  <c r="R88" i="10"/>
  <c r="Q88" i="10"/>
  <c r="P88" i="10"/>
  <c r="O88" i="10"/>
  <c r="Z87" i="10"/>
  <c r="Y87" i="10"/>
  <c r="X87" i="10"/>
  <c r="W87" i="10"/>
  <c r="V87" i="10"/>
  <c r="U87" i="10"/>
  <c r="AG87" i="10"/>
  <c r="T87" i="10"/>
  <c r="S87" i="10"/>
  <c r="R87" i="10"/>
  <c r="Q87" i="10"/>
  <c r="P87" i="10"/>
  <c r="P87" i="31" s="1"/>
  <c r="O87" i="10"/>
  <c r="Z86" i="10"/>
  <c r="Y86" i="10"/>
  <c r="AK86" i="10" s="1"/>
  <c r="X86" i="10"/>
  <c r="W86" i="10"/>
  <c r="V86" i="10"/>
  <c r="U86" i="10"/>
  <c r="T86" i="10"/>
  <c r="S86" i="10"/>
  <c r="AE86" i="10" s="1"/>
  <c r="AE86" i="31" s="1"/>
  <c r="R86" i="10"/>
  <c r="Q86" i="10"/>
  <c r="P86" i="10"/>
  <c r="O86" i="10"/>
  <c r="Z85" i="10"/>
  <c r="Y85" i="10"/>
  <c r="X85" i="10"/>
  <c r="W85" i="10"/>
  <c r="V85" i="10"/>
  <c r="U85" i="10"/>
  <c r="T85" i="10"/>
  <c r="S85" i="10"/>
  <c r="R85" i="10"/>
  <c r="Q85" i="10"/>
  <c r="P85" i="10"/>
  <c r="O85" i="10"/>
  <c r="AL84" i="10"/>
  <c r="Z84" i="10"/>
  <c r="Y84" i="10"/>
  <c r="X84" i="10"/>
  <c r="W84" i="10"/>
  <c r="W84" i="33" s="1"/>
  <c r="V84" i="10"/>
  <c r="U84" i="10"/>
  <c r="T84" i="10"/>
  <c r="S84" i="10"/>
  <c r="R84" i="10"/>
  <c r="Q84" i="10"/>
  <c r="P84" i="10"/>
  <c r="O84" i="10"/>
  <c r="O84" i="36" s="1"/>
  <c r="Z83" i="10"/>
  <c r="Y83" i="10"/>
  <c r="X83" i="10"/>
  <c r="AJ83" i="10" s="1"/>
  <c r="AJ83" i="31" s="1"/>
  <c r="W83" i="10"/>
  <c r="V83" i="10"/>
  <c r="AH83" i="10" s="1"/>
  <c r="U83" i="10"/>
  <c r="T83" i="10"/>
  <c r="S83" i="10"/>
  <c r="R83" i="10"/>
  <c r="Q83" i="10"/>
  <c r="P83" i="10"/>
  <c r="O83" i="10"/>
  <c r="AD82" i="10"/>
  <c r="Z82" i="10"/>
  <c r="Z82" i="29" s="1"/>
  <c r="Y82" i="10"/>
  <c r="Y82" i="29"/>
  <c r="X82" i="10"/>
  <c r="X82" i="29" s="1"/>
  <c r="W82" i="10"/>
  <c r="W82" i="29"/>
  <c r="V82" i="10"/>
  <c r="V82" i="29" s="1"/>
  <c r="U82" i="10"/>
  <c r="T82" i="10"/>
  <c r="S82" i="10"/>
  <c r="S82" i="29" s="1"/>
  <c r="R82" i="10"/>
  <c r="R82" i="29"/>
  <c r="Q82" i="10"/>
  <c r="Q82" i="29" s="1"/>
  <c r="P82" i="10"/>
  <c r="P82" i="29"/>
  <c r="O82" i="10"/>
  <c r="O82" i="29" s="1"/>
  <c r="Z81" i="10"/>
  <c r="Z81" i="36" s="1"/>
  <c r="Y81" i="10"/>
  <c r="X81" i="10"/>
  <c r="W81" i="10"/>
  <c r="V81" i="10"/>
  <c r="U81" i="10"/>
  <c r="T81" i="10"/>
  <c r="T81" i="29"/>
  <c r="S81" i="10"/>
  <c r="S81" i="29" s="1"/>
  <c r="R81" i="10"/>
  <c r="R81" i="29"/>
  <c r="Q81" i="10"/>
  <c r="P81" i="10"/>
  <c r="O81" i="10"/>
  <c r="AH80" i="10"/>
  <c r="AH80" i="34" s="1"/>
  <c r="Z80" i="10"/>
  <c r="Z80" i="29" s="1"/>
  <c r="Y80" i="10"/>
  <c r="Y80" i="29" s="1"/>
  <c r="X80" i="10"/>
  <c r="X80" i="29" s="1"/>
  <c r="W80" i="10"/>
  <c r="W80" i="29" s="1"/>
  <c r="V80" i="10"/>
  <c r="V80" i="29" s="1"/>
  <c r="U80" i="10"/>
  <c r="U80" i="29" s="1"/>
  <c r="T80" i="10"/>
  <c r="T80" i="29" s="1"/>
  <c r="S80" i="10"/>
  <c r="S80" i="35" s="1"/>
  <c r="R80" i="10"/>
  <c r="R80" i="29" s="1"/>
  <c r="Q80" i="10"/>
  <c r="Q80" i="29" s="1"/>
  <c r="P80" i="10"/>
  <c r="P80" i="29" s="1"/>
  <c r="O80" i="10"/>
  <c r="O80" i="29" s="1"/>
  <c r="AL79" i="10"/>
  <c r="AL79" i="29" s="1"/>
  <c r="Z79" i="10"/>
  <c r="Z79" i="29" s="1"/>
  <c r="Y79" i="10"/>
  <c r="Y79" i="36" s="1"/>
  <c r="X79" i="10"/>
  <c r="X79" i="29" s="1"/>
  <c r="W79" i="10"/>
  <c r="W79" i="29" s="1"/>
  <c r="V79" i="10"/>
  <c r="V79" i="29" s="1"/>
  <c r="U79" i="10"/>
  <c r="U79" i="29" s="1"/>
  <c r="T79" i="10"/>
  <c r="T79" i="29" s="1"/>
  <c r="S79" i="10"/>
  <c r="S79" i="29" s="1"/>
  <c r="R79" i="10"/>
  <c r="R79" i="29" s="1"/>
  <c r="Q79" i="10"/>
  <c r="AC79" i="10" s="1"/>
  <c r="P79" i="10"/>
  <c r="P79" i="29" s="1"/>
  <c r="O79" i="10"/>
  <c r="O79" i="29" s="1"/>
  <c r="AH78" i="10"/>
  <c r="AC78" i="10"/>
  <c r="Z78" i="10"/>
  <c r="Y78" i="10"/>
  <c r="X78" i="10"/>
  <c r="W78" i="10"/>
  <c r="W78" i="35" s="1"/>
  <c r="V78" i="10"/>
  <c r="U78" i="10"/>
  <c r="AG78" i="10"/>
  <c r="AS78" i="10" s="1"/>
  <c r="T78" i="10"/>
  <c r="S78" i="10"/>
  <c r="R78" i="10"/>
  <c r="Q78" i="10"/>
  <c r="Q78" i="30" s="1"/>
  <c r="P78" i="10"/>
  <c r="AG89" i="36"/>
  <c r="AG89" i="35"/>
  <c r="AG89" i="34"/>
  <c r="AG89" i="33"/>
  <c r="AG89" i="31"/>
  <c r="AG89" i="30"/>
  <c r="AG89" i="29"/>
  <c r="AS89" i="10"/>
  <c r="AS89" i="34" s="1"/>
  <c r="AW86" i="10"/>
  <c r="AG78" i="35"/>
  <c r="AG78" i="34"/>
  <c r="AG78" i="33"/>
  <c r="AG87" i="36"/>
  <c r="AG87" i="35"/>
  <c r="AG87" i="34"/>
  <c r="AG87" i="33"/>
  <c r="AG87" i="31"/>
  <c r="AG87" i="30"/>
  <c r="AG87" i="29"/>
  <c r="AS87" i="10"/>
  <c r="AB79" i="10"/>
  <c r="AB79" i="29" s="1"/>
  <c r="P79" i="36"/>
  <c r="P79" i="35"/>
  <c r="P79" i="34"/>
  <c r="P79" i="31"/>
  <c r="P79" i="33"/>
  <c r="P79" i="30"/>
  <c r="AJ79" i="10"/>
  <c r="AJ79" i="29" s="1"/>
  <c r="X79" i="36"/>
  <c r="X79" i="35"/>
  <c r="X79" i="34"/>
  <c r="X79" i="31"/>
  <c r="X79" i="33"/>
  <c r="X79" i="30"/>
  <c r="AD80" i="10"/>
  <c r="AD80" i="29" s="1"/>
  <c r="R80" i="36"/>
  <c r="R80" i="35"/>
  <c r="R80" i="34"/>
  <c r="R80" i="31"/>
  <c r="R80" i="33"/>
  <c r="R80" i="30"/>
  <c r="AL80" i="10"/>
  <c r="AL80" i="29" s="1"/>
  <c r="Z80" i="36"/>
  <c r="Z80" i="35"/>
  <c r="Z80" i="34"/>
  <c r="Z80" i="31"/>
  <c r="Z80" i="33"/>
  <c r="Z80" i="30"/>
  <c r="AG81" i="10"/>
  <c r="U81" i="36"/>
  <c r="U81" i="35"/>
  <c r="U81" i="33"/>
  <c r="U81" i="34"/>
  <c r="U81" i="31"/>
  <c r="U81" i="30"/>
  <c r="AF82" i="10"/>
  <c r="T82" i="36"/>
  <c r="T82" i="35"/>
  <c r="T82" i="34"/>
  <c r="T82" i="33"/>
  <c r="T82" i="31"/>
  <c r="T82" i="30"/>
  <c r="AD82" i="33"/>
  <c r="AF83" i="10"/>
  <c r="T83" i="36"/>
  <c r="T83" i="34"/>
  <c r="T83" i="35"/>
  <c r="T83" i="33"/>
  <c r="T83" i="31"/>
  <c r="T83" i="30"/>
  <c r="T83" i="29"/>
  <c r="AH83" i="31"/>
  <c r="AF84" i="10"/>
  <c r="T84" i="36"/>
  <c r="T84" i="35"/>
  <c r="T84" i="34"/>
  <c r="T84" i="33"/>
  <c r="T84" i="31"/>
  <c r="T84" i="29"/>
  <c r="T84" i="30"/>
  <c r="AX84" i="10"/>
  <c r="AL84" i="36"/>
  <c r="AL84" i="35"/>
  <c r="AL84" i="33"/>
  <c r="AL84" i="34"/>
  <c r="AL84" i="31"/>
  <c r="AL84" i="29"/>
  <c r="AL84" i="30"/>
  <c r="AE85" i="10"/>
  <c r="S85" i="36"/>
  <c r="S85" i="35"/>
  <c r="S85" i="34"/>
  <c r="S85" i="33"/>
  <c r="S85" i="31"/>
  <c r="S85" i="30"/>
  <c r="S85" i="29"/>
  <c r="AF86" i="10"/>
  <c r="T86" i="36"/>
  <c r="T86" i="34"/>
  <c r="T86" i="35"/>
  <c r="T86" i="33"/>
  <c r="T86" i="31"/>
  <c r="T86" i="30"/>
  <c r="T86" i="29"/>
  <c r="AJ87" i="10"/>
  <c r="X87" i="36"/>
  <c r="X87" i="34"/>
  <c r="X87" i="33"/>
  <c r="X87" i="35"/>
  <c r="X87" i="31"/>
  <c r="X87" i="29"/>
  <c r="X87" i="30"/>
  <c r="AH88" i="10"/>
  <c r="V88" i="36"/>
  <c r="V88" i="35"/>
  <c r="V88" i="33"/>
  <c r="V88" i="34"/>
  <c r="V88" i="30"/>
  <c r="V88" i="29"/>
  <c r="V88" i="31"/>
  <c r="AK88" i="36"/>
  <c r="AK88" i="35"/>
  <c r="AK88" i="34"/>
  <c r="AK88" i="33"/>
  <c r="AK88" i="31"/>
  <c r="AK88" i="30"/>
  <c r="AK88" i="29"/>
  <c r="AD89" i="10"/>
  <c r="R89" i="36"/>
  <c r="R89" i="35"/>
  <c r="R89" i="33"/>
  <c r="R89" i="34"/>
  <c r="R89" i="31"/>
  <c r="R89" i="30"/>
  <c r="R89" i="29"/>
  <c r="AL89" i="10"/>
  <c r="Z89" i="36"/>
  <c r="Z89" i="35"/>
  <c r="Z89" i="33"/>
  <c r="Z89" i="34"/>
  <c r="Z89" i="30"/>
  <c r="Z89" i="31"/>
  <c r="Z89" i="29"/>
  <c r="AA90" i="10"/>
  <c r="O90" i="36"/>
  <c r="O90" i="35"/>
  <c r="O90" i="34"/>
  <c r="O90" i="33"/>
  <c r="O90" i="31"/>
  <c r="O90" i="30"/>
  <c r="O90" i="29"/>
  <c r="AI90" i="10"/>
  <c r="W90" i="36"/>
  <c r="W90" i="35"/>
  <c r="W90" i="34"/>
  <c r="W90" i="31"/>
  <c r="W90" i="33"/>
  <c r="W90" i="30"/>
  <c r="W90" i="29"/>
  <c r="AJ78" i="10"/>
  <c r="X78" i="36"/>
  <c r="X78" i="35"/>
  <c r="X78" i="34"/>
  <c r="X78" i="33"/>
  <c r="AG82" i="10"/>
  <c r="U82" i="36"/>
  <c r="U82" i="35"/>
  <c r="U82" i="34"/>
  <c r="U82" i="33"/>
  <c r="U82" i="31"/>
  <c r="U82" i="30"/>
  <c r="U83" i="29"/>
  <c r="AG84" i="10"/>
  <c r="U84" i="36"/>
  <c r="U84" i="35"/>
  <c r="U84" i="34"/>
  <c r="U84" i="33"/>
  <c r="U84" i="31"/>
  <c r="U84" i="29"/>
  <c r="U84" i="30"/>
  <c r="AF85" i="10"/>
  <c r="T85" i="36"/>
  <c r="T85" i="35"/>
  <c r="T85" i="33"/>
  <c r="T85" i="34"/>
  <c r="T85" i="30"/>
  <c r="T85" i="31"/>
  <c r="T85" i="29"/>
  <c r="U86" i="36"/>
  <c r="U86" i="34"/>
  <c r="U86" i="35"/>
  <c r="U86" i="33"/>
  <c r="U86" i="31"/>
  <c r="U86" i="30"/>
  <c r="U86" i="29"/>
  <c r="AG86" i="10"/>
  <c r="Q87" i="36"/>
  <c r="Q87" i="35"/>
  <c r="Q87" i="34"/>
  <c r="Q87" i="33"/>
  <c r="Q87" i="31"/>
  <c r="Q87" i="30"/>
  <c r="Q87" i="29"/>
  <c r="Y87" i="36"/>
  <c r="Y87" i="35"/>
  <c r="Y87" i="34"/>
  <c r="Y87" i="33"/>
  <c r="Y87" i="31"/>
  <c r="Y87" i="30"/>
  <c r="Y87" i="29"/>
  <c r="AA88" i="10"/>
  <c r="O88" i="36"/>
  <c r="O88" i="35"/>
  <c r="O88" i="34"/>
  <c r="O88" i="33"/>
  <c r="O88" i="31"/>
  <c r="O88" i="30"/>
  <c r="O88" i="29"/>
  <c r="AI88" i="10"/>
  <c r="W88" i="36"/>
  <c r="W88" i="35"/>
  <c r="W88" i="34"/>
  <c r="W88" i="33"/>
  <c r="W88" i="31"/>
  <c r="W88" i="30"/>
  <c r="W88" i="29"/>
  <c r="BA88" i="10"/>
  <c r="AE89" i="10"/>
  <c r="S89" i="36"/>
  <c r="S89" i="35"/>
  <c r="S89" i="34"/>
  <c r="S89" i="33"/>
  <c r="S89" i="31"/>
  <c r="S89" i="30"/>
  <c r="S89" i="29"/>
  <c r="AB90" i="10"/>
  <c r="P90" i="36"/>
  <c r="P90" i="35"/>
  <c r="P90" i="34"/>
  <c r="P90" i="33"/>
  <c r="P90" i="30"/>
  <c r="P90" i="31"/>
  <c r="P90" i="29"/>
  <c r="AJ90" i="10"/>
  <c r="X90" i="36"/>
  <c r="X90" i="35"/>
  <c r="X90" i="34"/>
  <c r="X90" i="33"/>
  <c r="X90" i="31"/>
  <c r="X90" i="30"/>
  <c r="X90" i="29"/>
  <c r="V81" i="36"/>
  <c r="V81" i="35"/>
  <c r="V81" i="34"/>
  <c r="V81" i="31"/>
  <c r="V81" i="33"/>
  <c r="V81" i="30"/>
  <c r="Q78" i="36"/>
  <c r="Q78" i="35"/>
  <c r="Q78" i="34"/>
  <c r="Q78" i="33"/>
  <c r="AK78" i="10"/>
  <c r="Y78" i="36"/>
  <c r="Y78" i="35"/>
  <c r="Y78" i="34"/>
  <c r="Y78" i="33"/>
  <c r="R79" i="36"/>
  <c r="R79" i="35"/>
  <c r="R79" i="34"/>
  <c r="R79" i="33"/>
  <c r="R79" i="30"/>
  <c r="R79" i="31"/>
  <c r="Z79" i="36"/>
  <c r="Z79" i="35"/>
  <c r="Z79" i="34"/>
  <c r="Z79" i="33"/>
  <c r="Z79" i="31"/>
  <c r="Z79" i="30"/>
  <c r="AF80" i="10"/>
  <c r="AF80" i="29" s="1"/>
  <c r="T80" i="36"/>
  <c r="T80" i="35"/>
  <c r="T80" i="34"/>
  <c r="T80" i="31"/>
  <c r="T80" i="33"/>
  <c r="T80" i="30"/>
  <c r="AA81" i="10"/>
  <c r="O81" i="36"/>
  <c r="O81" i="35"/>
  <c r="O81" i="34"/>
  <c r="O81" i="33"/>
  <c r="O81" i="31"/>
  <c r="O81" i="30"/>
  <c r="AI81" i="10"/>
  <c r="W81" i="36"/>
  <c r="W81" i="35"/>
  <c r="W81" i="34"/>
  <c r="W81" i="33"/>
  <c r="W81" i="31"/>
  <c r="W81" i="30"/>
  <c r="V82" i="36"/>
  <c r="V82" i="35"/>
  <c r="V82" i="34"/>
  <c r="V82" i="33"/>
  <c r="V82" i="31"/>
  <c r="V82" i="30"/>
  <c r="V83" i="36"/>
  <c r="V83" i="34"/>
  <c r="V83" i="35"/>
  <c r="V83" i="33"/>
  <c r="V83" i="31"/>
  <c r="V83" i="29"/>
  <c r="V83" i="30"/>
  <c r="AH84" i="10"/>
  <c r="V84" i="36"/>
  <c r="V84" i="35"/>
  <c r="V84" i="34"/>
  <c r="V84" i="33"/>
  <c r="V84" i="31"/>
  <c r="V84" i="29"/>
  <c r="V84" i="30"/>
  <c r="AG85" i="10"/>
  <c r="U85" i="36"/>
  <c r="U85" i="35"/>
  <c r="U85" i="33"/>
  <c r="U85" i="34"/>
  <c r="U85" i="31"/>
  <c r="U85" i="30"/>
  <c r="U85" i="29"/>
  <c r="V86" i="31"/>
  <c r="AD87" i="10"/>
  <c r="R87" i="36"/>
  <c r="R87" i="35"/>
  <c r="R87" i="33"/>
  <c r="R87" i="34"/>
  <c r="R87" i="30"/>
  <c r="R87" i="31"/>
  <c r="R87" i="29"/>
  <c r="AL87" i="10"/>
  <c r="Z87" i="36"/>
  <c r="Z87" i="35"/>
  <c r="Z87" i="34"/>
  <c r="Z87" i="33"/>
  <c r="Z87" i="31"/>
  <c r="Z87" i="30"/>
  <c r="Z87" i="29"/>
  <c r="AB88" i="10"/>
  <c r="P88" i="36"/>
  <c r="P88" i="35"/>
  <c r="P88" i="34"/>
  <c r="P88" i="33"/>
  <c r="P88" i="30"/>
  <c r="P88" i="31"/>
  <c r="P88" i="29"/>
  <c r="AJ88" i="10"/>
  <c r="X88" i="36"/>
  <c r="X88" i="34"/>
  <c r="X88" i="33"/>
  <c r="X88" i="35"/>
  <c r="X88" i="30"/>
  <c r="X88" i="31"/>
  <c r="X88" i="29"/>
  <c r="AW88" i="10"/>
  <c r="T89" i="30"/>
  <c r="AC90" i="10"/>
  <c r="Q90" i="36"/>
  <c r="Q90" i="35"/>
  <c r="Q90" i="34"/>
  <c r="Q90" i="33"/>
  <c r="Q90" i="31"/>
  <c r="Q90" i="30"/>
  <c r="Q90" i="29"/>
  <c r="AK90" i="10"/>
  <c r="Y90" i="36"/>
  <c r="Y90" i="35"/>
  <c r="Y90" i="34"/>
  <c r="Y90" i="33"/>
  <c r="Y90" i="31"/>
  <c r="Y90" i="30"/>
  <c r="Y90" i="29"/>
  <c r="AD78" i="10"/>
  <c r="R78" i="36"/>
  <c r="R78" i="35"/>
  <c r="R78" i="34"/>
  <c r="R78" i="33"/>
  <c r="AL78" i="10"/>
  <c r="Z78" i="36"/>
  <c r="Z78" i="35"/>
  <c r="Z78" i="34"/>
  <c r="Z78" i="33"/>
  <c r="AE79" i="10"/>
  <c r="AE79" i="29" s="1"/>
  <c r="S79" i="36"/>
  <c r="S79" i="35"/>
  <c r="S79" i="34"/>
  <c r="S79" i="33"/>
  <c r="S79" i="31"/>
  <c r="S79" i="30"/>
  <c r="AG80" i="10"/>
  <c r="AG80" i="29" s="1"/>
  <c r="U80" i="36"/>
  <c r="U80" i="35"/>
  <c r="U80" i="34"/>
  <c r="U80" i="33"/>
  <c r="U80" i="31"/>
  <c r="U80" i="30"/>
  <c r="AB81" i="10"/>
  <c r="P81" i="36"/>
  <c r="P81" i="35"/>
  <c r="P81" i="34"/>
  <c r="P81" i="33"/>
  <c r="P81" i="31"/>
  <c r="P81" i="30"/>
  <c r="AJ81" i="10"/>
  <c r="X81" i="36"/>
  <c r="X81" i="35"/>
  <c r="X81" i="34"/>
  <c r="X81" i="31"/>
  <c r="X81" i="33"/>
  <c r="X81" i="30"/>
  <c r="AA82" i="10"/>
  <c r="O82" i="36"/>
  <c r="O82" i="35"/>
  <c r="O82" i="34"/>
  <c r="O82" i="33"/>
  <c r="O82" i="31"/>
  <c r="O82" i="30"/>
  <c r="AI82" i="10"/>
  <c r="W82" i="36"/>
  <c r="W82" i="35"/>
  <c r="W82" i="34"/>
  <c r="W82" i="33"/>
  <c r="W82" i="30"/>
  <c r="W82" i="31"/>
  <c r="AA83" i="10"/>
  <c r="O83" i="36"/>
  <c r="O83" i="34"/>
  <c r="O83" i="35"/>
  <c r="O83" i="33"/>
  <c r="O83" i="31"/>
  <c r="O83" i="29"/>
  <c r="O83" i="30"/>
  <c r="AI83" i="10"/>
  <c r="W83" i="36"/>
  <c r="W83" i="34"/>
  <c r="W83" i="35"/>
  <c r="W83" i="33"/>
  <c r="W83" i="31"/>
  <c r="W83" i="29"/>
  <c r="W83" i="30"/>
  <c r="O84" i="35"/>
  <c r="O84" i="34"/>
  <c r="O84" i="31"/>
  <c r="O84" i="30"/>
  <c r="O84" i="29"/>
  <c r="W84" i="35"/>
  <c r="W84" i="31"/>
  <c r="W84" i="30"/>
  <c r="W84" i="29"/>
  <c r="AH85" i="10"/>
  <c r="V85" i="36"/>
  <c r="V85" i="34"/>
  <c r="V85" i="35"/>
  <c r="V85" i="33"/>
  <c r="V85" i="31"/>
  <c r="V85" i="30"/>
  <c r="V85" i="29"/>
  <c r="AA86" i="10"/>
  <c r="O86" i="36"/>
  <c r="O86" i="35"/>
  <c r="O86" i="34"/>
  <c r="O86" i="33"/>
  <c r="O86" i="31"/>
  <c r="O86" i="30"/>
  <c r="O86" i="29"/>
  <c r="AI86" i="10"/>
  <c r="W86" i="36"/>
  <c r="W86" i="35"/>
  <c r="W86" i="34"/>
  <c r="W86" i="33"/>
  <c r="W86" i="30"/>
  <c r="W86" i="31"/>
  <c r="W86" i="29"/>
  <c r="AE87" i="10"/>
  <c r="S87" i="36"/>
  <c r="S87" i="35"/>
  <c r="S87" i="34"/>
  <c r="S87" i="33"/>
  <c r="S87" i="31"/>
  <c r="S87" i="30"/>
  <c r="S87" i="29"/>
  <c r="AC87" i="10"/>
  <c r="Q88" i="36"/>
  <c r="Q88" i="35"/>
  <c r="Q88" i="34"/>
  <c r="Q88" i="33"/>
  <c r="Q88" i="31"/>
  <c r="Q88" i="30"/>
  <c r="Q88" i="29"/>
  <c r="Y88" i="36"/>
  <c r="Y88" i="35"/>
  <c r="Y88" i="34"/>
  <c r="Y88" i="33"/>
  <c r="Y88" i="31"/>
  <c r="Y88" i="30"/>
  <c r="Y88" i="29"/>
  <c r="U89" i="36"/>
  <c r="U89" i="35"/>
  <c r="U89" i="34"/>
  <c r="U89" i="33"/>
  <c r="U89" i="31"/>
  <c r="U89" i="30"/>
  <c r="U89" i="29"/>
  <c r="AW89" i="10"/>
  <c r="AW89" i="30" s="1"/>
  <c r="AK89" i="36"/>
  <c r="AK89" i="35"/>
  <c r="AK89" i="34"/>
  <c r="AK89" i="33"/>
  <c r="AK89" i="31"/>
  <c r="AK89" i="30"/>
  <c r="AK89" i="29"/>
  <c r="AD90" i="10"/>
  <c r="AD90" i="30" s="1"/>
  <c r="R90" i="36"/>
  <c r="R90" i="35"/>
  <c r="R90" i="34"/>
  <c r="R90" i="33"/>
  <c r="R90" i="31"/>
  <c r="R90" i="30"/>
  <c r="R90" i="29"/>
  <c r="AL90" i="10"/>
  <c r="AL90" i="30" s="1"/>
  <c r="Z90" i="36"/>
  <c r="Z90" i="35"/>
  <c r="Z90" i="34"/>
  <c r="Z90" i="33"/>
  <c r="Z90" i="31"/>
  <c r="Z90" i="30"/>
  <c r="Z90" i="29"/>
  <c r="U81" i="29"/>
  <c r="AE78" i="10"/>
  <c r="S78" i="36"/>
  <c r="S78" i="34"/>
  <c r="S78" i="35"/>
  <c r="S78" i="33"/>
  <c r="AO78" i="10"/>
  <c r="AC78" i="36"/>
  <c r="AC78" i="34"/>
  <c r="AC78" i="33"/>
  <c r="AC78" i="35"/>
  <c r="AF79" i="10"/>
  <c r="AF79" i="29" s="1"/>
  <c r="T79" i="36"/>
  <c r="T79" i="34"/>
  <c r="T79" i="35"/>
  <c r="T79" i="33"/>
  <c r="T79" i="31"/>
  <c r="T79" i="30"/>
  <c r="AX79" i="10"/>
  <c r="AX79" i="29" s="1"/>
  <c r="AL79" i="35"/>
  <c r="AL79" i="36"/>
  <c r="AL79" i="34"/>
  <c r="AL79" i="31"/>
  <c r="AL79" i="33"/>
  <c r="AL79" i="30"/>
  <c r="V80" i="36"/>
  <c r="V80" i="35"/>
  <c r="V80" i="34"/>
  <c r="V80" i="33"/>
  <c r="V80" i="31"/>
  <c r="V80" i="30"/>
  <c r="AC81" i="10"/>
  <c r="Q81" i="36"/>
  <c r="Q81" i="35"/>
  <c r="Q81" i="34"/>
  <c r="Q81" i="33"/>
  <c r="Q81" i="31"/>
  <c r="Q81" i="30"/>
  <c r="AK81" i="10"/>
  <c r="Y81" i="36"/>
  <c r="Y81" i="35"/>
  <c r="Y81" i="34"/>
  <c r="Y81" i="33"/>
  <c r="Y81" i="31"/>
  <c r="Y81" i="30"/>
  <c r="AB82" i="10"/>
  <c r="P82" i="36"/>
  <c r="P82" i="34"/>
  <c r="P82" i="35"/>
  <c r="P82" i="33"/>
  <c r="P82" i="31"/>
  <c r="P82" i="30"/>
  <c r="AJ82" i="10"/>
  <c r="X82" i="36"/>
  <c r="X82" i="34"/>
  <c r="X82" i="35"/>
  <c r="X82" i="33"/>
  <c r="X82" i="31"/>
  <c r="X82" i="30"/>
  <c r="P83" i="36"/>
  <c r="P83" i="35"/>
  <c r="P83" i="34"/>
  <c r="P83" i="31"/>
  <c r="P83" i="33"/>
  <c r="P83" i="29"/>
  <c r="P83" i="30"/>
  <c r="X83" i="36"/>
  <c r="X83" i="35"/>
  <c r="X83" i="34"/>
  <c r="X83" i="31"/>
  <c r="X83" i="33"/>
  <c r="X83" i="29"/>
  <c r="X83" i="30"/>
  <c r="AB84" i="10"/>
  <c r="AB84" i="35" s="1"/>
  <c r="P84" i="36"/>
  <c r="P84" i="35"/>
  <c r="P84" i="34"/>
  <c r="P84" i="33"/>
  <c r="P84" i="30"/>
  <c r="P84" i="31"/>
  <c r="P84" i="29"/>
  <c r="AJ84" i="10"/>
  <c r="X84" i="36"/>
  <c r="X84" i="35"/>
  <c r="X84" i="34"/>
  <c r="X84" i="33"/>
  <c r="X84" i="31"/>
  <c r="X84" i="30"/>
  <c r="X84" i="29"/>
  <c r="AA85" i="10"/>
  <c r="O85" i="36"/>
  <c r="O85" i="34"/>
  <c r="O85" i="35"/>
  <c r="O85" i="33"/>
  <c r="O85" i="31"/>
  <c r="O85" i="29"/>
  <c r="O85" i="30"/>
  <c r="AI85" i="10"/>
  <c r="AI85" i="34" s="1"/>
  <c r="W85" i="36"/>
  <c r="W85" i="34"/>
  <c r="W85" i="35"/>
  <c r="W85" i="33"/>
  <c r="W85" i="31"/>
  <c r="W85" i="30"/>
  <c r="W85" i="29"/>
  <c r="AB86" i="10"/>
  <c r="P86" i="36"/>
  <c r="P86" i="34"/>
  <c r="P86" i="35"/>
  <c r="P86" i="33"/>
  <c r="P86" i="30"/>
  <c r="P86" i="31"/>
  <c r="P86" i="29"/>
  <c r="AJ86" i="10"/>
  <c r="X86" i="36"/>
  <c r="X86" i="35"/>
  <c r="X86" i="34"/>
  <c r="X86" i="33"/>
  <c r="X86" i="30"/>
  <c r="X86" i="31"/>
  <c r="X86" i="29"/>
  <c r="AF87" i="10"/>
  <c r="T87" i="36"/>
  <c r="T87" i="35"/>
  <c r="T87" i="34"/>
  <c r="T87" i="33"/>
  <c r="T87" i="30"/>
  <c r="T87" i="31"/>
  <c r="T87" i="29"/>
  <c r="AD88" i="10"/>
  <c r="AD88" i="33" s="1"/>
  <c r="R88" i="36"/>
  <c r="R88" i="35"/>
  <c r="R88" i="34"/>
  <c r="R88" i="33"/>
  <c r="R88" i="31"/>
  <c r="R88" i="30"/>
  <c r="R88" i="29"/>
  <c r="AL88" i="10"/>
  <c r="Z88" i="36"/>
  <c r="Z88" i="35"/>
  <c r="Z88" i="34"/>
  <c r="Z88" i="33"/>
  <c r="Z88" i="31"/>
  <c r="Z88" i="30"/>
  <c r="Z88" i="29"/>
  <c r="AH89" i="10"/>
  <c r="V89" i="36"/>
  <c r="V89" i="35"/>
  <c r="V89" i="34"/>
  <c r="V89" i="33"/>
  <c r="V89" i="31"/>
  <c r="V89" i="30"/>
  <c r="V89" i="29"/>
  <c r="AE90" i="10"/>
  <c r="S90" i="36"/>
  <c r="S90" i="35"/>
  <c r="S90" i="34"/>
  <c r="S90" i="33"/>
  <c r="S90" i="31"/>
  <c r="S90" i="29"/>
  <c r="S90" i="30"/>
  <c r="V81" i="29"/>
  <c r="AF78" i="10"/>
  <c r="T78" i="36"/>
  <c r="T78" i="35"/>
  <c r="T78" i="33"/>
  <c r="T78" i="34"/>
  <c r="AG79" i="10"/>
  <c r="AG79" i="29" s="1"/>
  <c r="U79" i="36"/>
  <c r="U79" i="35"/>
  <c r="U79" i="33"/>
  <c r="U79" i="34"/>
  <c r="U79" i="31"/>
  <c r="U79" i="30"/>
  <c r="AA80" i="10"/>
  <c r="AA80" i="29" s="1"/>
  <c r="O80" i="36"/>
  <c r="O80" i="35"/>
  <c r="O80" i="34"/>
  <c r="O80" i="33"/>
  <c r="O80" i="31"/>
  <c r="O80" i="30"/>
  <c r="AI80" i="10"/>
  <c r="AI80" i="29" s="1"/>
  <c r="W80" i="36"/>
  <c r="W80" i="35"/>
  <c r="W80" i="34"/>
  <c r="W80" i="33"/>
  <c r="W80" i="31"/>
  <c r="W80" i="30"/>
  <c r="R81" i="36"/>
  <c r="R81" i="35"/>
  <c r="R81" i="34"/>
  <c r="R81" i="33"/>
  <c r="R81" i="31"/>
  <c r="R81" i="30"/>
  <c r="Z81" i="35"/>
  <c r="Z81" i="33"/>
  <c r="Z81" i="31"/>
  <c r="Z81" i="30"/>
  <c r="Q82" i="36"/>
  <c r="Q82" i="35"/>
  <c r="Q82" i="33"/>
  <c r="Q82" i="34"/>
  <c r="Q82" i="31"/>
  <c r="Q82" i="30"/>
  <c r="AK82" i="10"/>
  <c r="AK82" i="34" s="1"/>
  <c r="Y82" i="36"/>
  <c r="Y82" i="35"/>
  <c r="Y82" i="33"/>
  <c r="Y82" i="31"/>
  <c r="Y82" i="34"/>
  <c r="Y82" i="30"/>
  <c r="AC83" i="10"/>
  <c r="AC83" i="35" s="1"/>
  <c r="Q83" i="36"/>
  <c r="Q83" i="35"/>
  <c r="Q83" i="34"/>
  <c r="Q83" i="33"/>
  <c r="Q83" i="31"/>
  <c r="Q83" i="29"/>
  <c r="Q83" i="30"/>
  <c r="AK83" i="10"/>
  <c r="Y83" i="36"/>
  <c r="Y83" i="35"/>
  <c r="Y83" i="34"/>
  <c r="Y83" i="33"/>
  <c r="Y83" i="31"/>
  <c r="Y83" i="29"/>
  <c r="Y83" i="30"/>
  <c r="AC84" i="10"/>
  <c r="Q84" i="36"/>
  <c r="Q84" i="34"/>
  <c r="Q84" i="33"/>
  <c r="Q84" i="35"/>
  <c r="Q84" i="31"/>
  <c r="Q84" i="29"/>
  <c r="Q84" i="30"/>
  <c r="AK84" i="10"/>
  <c r="Y84" i="36"/>
  <c r="Y84" i="35"/>
  <c r="Y84" i="34"/>
  <c r="Y84" i="33"/>
  <c r="Y84" i="31"/>
  <c r="Y84" i="29"/>
  <c r="Y84" i="30"/>
  <c r="AB85" i="10"/>
  <c r="P85" i="36"/>
  <c r="P85" i="35"/>
  <c r="P85" i="34"/>
  <c r="P85" i="31"/>
  <c r="P85" i="33"/>
  <c r="P85" i="29"/>
  <c r="P85" i="30"/>
  <c r="AJ85" i="10"/>
  <c r="AJ85" i="35" s="1"/>
  <c r="X85" i="36"/>
  <c r="X85" i="35"/>
  <c r="X85" i="34"/>
  <c r="X85" i="33"/>
  <c r="X85" i="31"/>
  <c r="X85" i="30"/>
  <c r="X85" i="29"/>
  <c r="Q86" i="36"/>
  <c r="Q86" i="34"/>
  <c r="Q86" i="35"/>
  <c r="Q86" i="33"/>
  <c r="Q86" i="31"/>
  <c r="Q86" i="30"/>
  <c r="Q86" i="29"/>
  <c r="Y86" i="36"/>
  <c r="Y86" i="34"/>
  <c r="Y86" i="35"/>
  <c r="Y86" i="33"/>
  <c r="Y86" i="31"/>
  <c r="Y86" i="30"/>
  <c r="Y86" i="29"/>
  <c r="U87" i="36"/>
  <c r="U87" i="35"/>
  <c r="U87" i="34"/>
  <c r="U87" i="33"/>
  <c r="U87" i="31"/>
  <c r="U87" i="30"/>
  <c r="U87" i="29"/>
  <c r="AK87" i="10"/>
  <c r="S88" i="36"/>
  <c r="S88" i="34"/>
  <c r="S88" i="33"/>
  <c r="S88" i="31"/>
  <c r="S88" i="30"/>
  <c r="S88" i="29"/>
  <c r="AC88" i="35"/>
  <c r="AC88" i="33"/>
  <c r="AC88" i="31"/>
  <c r="AC88" i="30"/>
  <c r="AC88" i="29"/>
  <c r="AA89" i="10"/>
  <c r="O89" i="36"/>
  <c r="O89" i="35"/>
  <c r="O89" i="34"/>
  <c r="O89" i="33"/>
  <c r="O89" i="31"/>
  <c r="O89" i="30"/>
  <c r="O89" i="29"/>
  <c r="AI89" i="10"/>
  <c r="W89" i="36"/>
  <c r="W89" i="35"/>
  <c r="W89" i="34"/>
  <c r="W89" i="33"/>
  <c r="W89" i="31"/>
  <c r="W89" i="30"/>
  <c r="W89" i="29"/>
  <c r="AF90" i="10"/>
  <c r="T90" i="36"/>
  <c r="T90" i="35"/>
  <c r="T90" i="34"/>
  <c r="T90" i="33"/>
  <c r="T90" i="31"/>
  <c r="T90" i="30"/>
  <c r="T90" i="29"/>
  <c r="O81" i="29"/>
  <c r="W81" i="29"/>
  <c r="U78" i="35"/>
  <c r="U78" i="34"/>
  <c r="U78" i="36"/>
  <c r="U78" i="33"/>
  <c r="AT78" i="10"/>
  <c r="AH78" i="36"/>
  <c r="AH78" i="35"/>
  <c r="AH78" i="34"/>
  <c r="AH78" i="33"/>
  <c r="AH79" i="10"/>
  <c r="AH79" i="29" s="1"/>
  <c r="V79" i="36"/>
  <c r="V79" i="35"/>
  <c r="V79" i="34"/>
  <c r="V79" i="33"/>
  <c r="V79" i="31"/>
  <c r="V79" i="30"/>
  <c r="AB80" i="10"/>
  <c r="AB80" i="29" s="1"/>
  <c r="P80" i="36"/>
  <c r="P80" i="35"/>
  <c r="P80" i="34"/>
  <c r="P80" i="33"/>
  <c r="P80" i="31"/>
  <c r="P80" i="30"/>
  <c r="AJ80" i="10"/>
  <c r="AJ80" i="29" s="1"/>
  <c r="X80" i="36"/>
  <c r="X80" i="34"/>
  <c r="X80" i="35"/>
  <c r="X80" i="33"/>
  <c r="X80" i="31"/>
  <c r="X80" i="30"/>
  <c r="AE81" i="10"/>
  <c r="S81" i="36"/>
  <c r="S81" i="35"/>
  <c r="S81" i="34"/>
  <c r="S81" i="33"/>
  <c r="S81" i="31"/>
  <c r="S81" i="30"/>
  <c r="AD81" i="10"/>
  <c r="R82" i="36"/>
  <c r="R82" i="35"/>
  <c r="R82" i="34"/>
  <c r="R82" i="33"/>
  <c r="R82" i="31"/>
  <c r="R82" i="30"/>
  <c r="AL82" i="10"/>
  <c r="AL82" i="35" s="1"/>
  <c r="Z82" i="36"/>
  <c r="Z82" i="35"/>
  <c r="Z82" i="34"/>
  <c r="Z82" i="33"/>
  <c r="Z82" i="31"/>
  <c r="Z82" i="30"/>
  <c r="AD83" i="10"/>
  <c r="AD83" i="35" s="1"/>
  <c r="R83" i="36"/>
  <c r="R83" i="35"/>
  <c r="R83" i="33"/>
  <c r="R83" i="34"/>
  <c r="R83" i="31"/>
  <c r="R83" i="29"/>
  <c r="R83" i="30"/>
  <c r="AL83" i="10"/>
  <c r="AL83" i="33" s="1"/>
  <c r="Z83" i="36"/>
  <c r="Z83" i="35"/>
  <c r="Z83" i="33"/>
  <c r="Z83" i="34"/>
  <c r="Z83" i="31"/>
  <c r="Z83" i="29"/>
  <c r="Z83" i="30"/>
  <c r="R84" i="36"/>
  <c r="R84" i="34"/>
  <c r="R84" i="35"/>
  <c r="R84" i="33"/>
  <c r="R84" i="31"/>
  <c r="R84" i="29"/>
  <c r="R84" i="30"/>
  <c r="Z84" i="36"/>
  <c r="Z84" i="34"/>
  <c r="Z84" i="35"/>
  <c r="Z84" i="33"/>
  <c r="Z84" i="31"/>
  <c r="Z84" i="29"/>
  <c r="Z84" i="30"/>
  <c r="AC85" i="10"/>
  <c r="Q85" i="36"/>
  <c r="Q85" i="35"/>
  <c r="Q85" i="33"/>
  <c r="Q85" i="34"/>
  <c r="Q85" i="31"/>
  <c r="Q85" i="30"/>
  <c r="Q85" i="29"/>
  <c r="AK85" i="10"/>
  <c r="Y85" i="36"/>
  <c r="Y85" i="35"/>
  <c r="Y85" i="33"/>
  <c r="Y85" i="34"/>
  <c r="Y85" i="31"/>
  <c r="Y85" i="30"/>
  <c r="Y85" i="29"/>
  <c r="AD86" i="10"/>
  <c r="R86" i="36"/>
  <c r="R86" i="34"/>
  <c r="R86" i="35"/>
  <c r="R86" i="33"/>
  <c r="R86" i="31"/>
  <c r="R86" i="30"/>
  <c r="R86" i="29"/>
  <c r="AL86" i="10"/>
  <c r="Z86" i="36"/>
  <c r="Z86" i="34"/>
  <c r="Z86" i="35"/>
  <c r="Z86" i="33"/>
  <c r="Z86" i="31"/>
  <c r="Z86" i="29"/>
  <c r="Z86" i="30"/>
  <c r="AH87" i="10"/>
  <c r="V87" i="36"/>
  <c r="V87" i="35"/>
  <c r="V87" i="34"/>
  <c r="V87" i="33"/>
  <c r="V87" i="31"/>
  <c r="V87" i="30"/>
  <c r="V87" i="29"/>
  <c r="AF88" i="10"/>
  <c r="T88" i="36"/>
  <c r="T88" i="35"/>
  <c r="T88" i="34"/>
  <c r="T88" i="33"/>
  <c r="T88" i="31"/>
  <c r="T88" i="30"/>
  <c r="T88" i="29"/>
  <c r="AE88" i="10"/>
  <c r="AB89" i="10"/>
  <c r="AB89" i="30" s="1"/>
  <c r="P89" i="36"/>
  <c r="P89" i="35"/>
  <c r="P89" i="34"/>
  <c r="P89" i="33"/>
  <c r="P89" i="31"/>
  <c r="P89" i="30"/>
  <c r="P89" i="29"/>
  <c r="AJ89" i="10"/>
  <c r="X89" i="36"/>
  <c r="X89" i="35"/>
  <c r="X89" i="34"/>
  <c r="X89" i="33"/>
  <c r="X89" i="31"/>
  <c r="X89" i="30"/>
  <c r="X89" i="29"/>
  <c r="AG90" i="10"/>
  <c r="AG90" i="35" s="1"/>
  <c r="U90" i="36"/>
  <c r="U90" i="35"/>
  <c r="U90" i="34"/>
  <c r="U90" i="33"/>
  <c r="U90" i="30"/>
  <c r="P81" i="29"/>
  <c r="X81" i="29"/>
  <c r="T82" i="29"/>
  <c r="V78" i="36"/>
  <c r="V78" i="35"/>
  <c r="V78" i="34"/>
  <c r="V78" i="33"/>
  <c r="AA79" i="10"/>
  <c r="AA79" i="29" s="1"/>
  <c r="O79" i="36"/>
  <c r="O79" i="35"/>
  <c r="O79" i="34"/>
  <c r="O79" i="33"/>
  <c r="O79" i="31"/>
  <c r="O79" i="30"/>
  <c r="AI79" i="10"/>
  <c r="AI79" i="29" s="1"/>
  <c r="W79" i="36"/>
  <c r="W79" i="35"/>
  <c r="W79" i="34"/>
  <c r="W79" i="33"/>
  <c r="W79" i="31"/>
  <c r="W79" i="30"/>
  <c r="AC80" i="10"/>
  <c r="AC80" i="29" s="1"/>
  <c r="Q80" i="36"/>
  <c r="Q80" i="35"/>
  <c r="Q80" i="34"/>
  <c r="Q80" i="33"/>
  <c r="Q80" i="31"/>
  <c r="Q80" i="30"/>
  <c r="AK80" i="10"/>
  <c r="AK80" i="29" s="1"/>
  <c r="Y80" i="36"/>
  <c r="Y80" i="35"/>
  <c r="Y80" i="33"/>
  <c r="Y80" i="34"/>
  <c r="Y80" i="31"/>
  <c r="Y80" i="30"/>
  <c r="AF81" i="10"/>
  <c r="AF81" i="35" s="1"/>
  <c r="T81" i="36"/>
  <c r="T81" i="34"/>
  <c r="T81" i="35"/>
  <c r="T81" i="33"/>
  <c r="T81" i="30"/>
  <c r="T81" i="31"/>
  <c r="AH81" i="10"/>
  <c r="AH81" i="33" s="1"/>
  <c r="AE82" i="10"/>
  <c r="AE82" i="35" s="1"/>
  <c r="S82" i="36"/>
  <c r="S82" i="35"/>
  <c r="S82" i="34"/>
  <c r="S82" i="33"/>
  <c r="S82" i="31"/>
  <c r="S82" i="30"/>
  <c r="AC82" i="10"/>
  <c r="AC82" i="34" s="1"/>
  <c r="AE83" i="10"/>
  <c r="AE83" i="34" s="1"/>
  <c r="S83" i="36"/>
  <c r="S83" i="35"/>
  <c r="S83" i="34"/>
  <c r="S83" i="33"/>
  <c r="S83" i="31"/>
  <c r="S83" i="30"/>
  <c r="S83" i="29"/>
  <c r="AB83" i="10"/>
  <c r="AB83" i="35" s="1"/>
  <c r="AE84" i="10"/>
  <c r="S84" i="36"/>
  <c r="S84" i="34"/>
  <c r="S84" i="35"/>
  <c r="S84" i="33"/>
  <c r="S84" i="31"/>
  <c r="S84" i="29"/>
  <c r="S84" i="30"/>
  <c r="AD84" i="10"/>
  <c r="AD85" i="10"/>
  <c r="R85" i="36"/>
  <c r="R85" i="35"/>
  <c r="R85" i="33"/>
  <c r="R85" i="34"/>
  <c r="R85" i="30"/>
  <c r="R85" i="31"/>
  <c r="R85" i="29"/>
  <c r="AL85" i="10"/>
  <c r="Z85" i="36"/>
  <c r="Z85" i="35"/>
  <c r="Z85" i="33"/>
  <c r="Z85" i="34"/>
  <c r="Z85" i="30"/>
  <c r="Z85" i="31"/>
  <c r="Z85" i="29"/>
  <c r="S86" i="36"/>
  <c r="S86" i="34"/>
  <c r="S86" i="35"/>
  <c r="S86" i="33"/>
  <c r="S86" i="31"/>
  <c r="S86" i="30"/>
  <c r="S86" i="29"/>
  <c r="AC86" i="10"/>
  <c r="AA87" i="10"/>
  <c r="O87" i="36"/>
  <c r="O87" i="34"/>
  <c r="O87" i="35"/>
  <c r="O87" i="33"/>
  <c r="O87" i="31"/>
  <c r="O87" i="30"/>
  <c r="O87" i="29"/>
  <c r="AI87" i="10"/>
  <c r="W87" i="36"/>
  <c r="W87" i="34"/>
  <c r="W87" i="33"/>
  <c r="W87" i="35"/>
  <c r="W87" i="31"/>
  <c r="W87" i="29"/>
  <c r="W87" i="30"/>
  <c r="U88" i="36"/>
  <c r="U88" i="35"/>
  <c r="U88" i="34"/>
  <c r="U88" i="33"/>
  <c r="U88" i="31"/>
  <c r="U88" i="30"/>
  <c r="U88" i="29"/>
  <c r="AG88" i="10"/>
  <c r="Q89" i="36"/>
  <c r="Q89" i="35"/>
  <c r="Q89" i="34"/>
  <c r="Q89" i="33"/>
  <c r="Q89" i="31"/>
  <c r="Q89" i="30"/>
  <c r="Q89" i="29"/>
  <c r="Y89" i="36"/>
  <c r="Y89" i="35"/>
  <c r="Y89" i="34"/>
  <c r="Y89" i="33"/>
  <c r="Y89" i="31"/>
  <c r="Y89" i="30"/>
  <c r="Y89" i="29"/>
  <c r="AH90" i="10"/>
  <c r="AH90" i="31" s="1"/>
  <c r="V90" i="36"/>
  <c r="V90" i="35"/>
  <c r="V90" i="33"/>
  <c r="V90" i="34"/>
  <c r="V90" i="30"/>
  <c r="V90" i="29"/>
  <c r="V90" i="31"/>
  <c r="Q81" i="29"/>
  <c r="Y81" i="29"/>
  <c r="U82" i="29"/>
  <c r="AA78" i="33"/>
  <c r="AY78" i="33"/>
  <c r="O78" i="34"/>
  <c r="AM78" i="34"/>
  <c r="AA78" i="35"/>
  <c r="AY78" i="35"/>
  <c r="O78" i="36"/>
  <c r="AM78" i="36"/>
  <c r="O78" i="33"/>
  <c r="AM78" i="33"/>
  <c r="AA78" i="34"/>
  <c r="AY78" i="34"/>
  <c r="O78" i="35"/>
  <c r="AM78" i="35"/>
  <c r="AA78" i="36"/>
  <c r="AY78" i="36"/>
  <c r="AS90" i="10"/>
  <c r="AG90" i="36"/>
  <c r="AG90" i="34"/>
  <c r="AG90" i="31"/>
  <c r="AG90" i="30"/>
  <c r="AG90" i="29"/>
  <c r="AO83" i="10"/>
  <c r="AC83" i="36"/>
  <c r="AC83" i="34"/>
  <c r="AC83" i="31"/>
  <c r="AC83" i="29"/>
  <c r="AC83" i="30"/>
  <c r="AN84" i="10"/>
  <c r="AB84" i="36"/>
  <c r="AB84" i="34"/>
  <c r="AB84" i="33"/>
  <c r="AB84" i="29"/>
  <c r="AB84" i="30"/>
  <c r="AT90" i="10"/>
  <c r="AH90" i="34"/>
  <c r="AH90" i="30"/>
  <c r="AH90" i="29"/>
  <c r="AN83" i="10"/>
  <c r="AB83" i="36"/>
  <c r="AB83" i="34"/>
  <c r="AB83" i="31"/>
  <c r="AB83" i="30"/>
  <c r="AB83" i="29"/>
  <c r="AQ83" i="10"/>
  <c r="AE83" i="36"/>
  <c r="AE83" i="35"/>
  <c r="AE83" i="31"/>
  <c r="AE83" i="29"/>
  <c r="AE83" i="30"/>
  <c r="AQ82" i="10"/>
  <c r="AE82" i="36"/>
  <c r="AE82" i="34"/>
  <c r="AE82" i="31"/>
  <c r="AE82" i="30"/>
  <c r="AE82" i="29"/>
  <c r="AR81" i="10"/>
  <c r="AF81" i="36"/>
  <c r="AF81" i="34"/>
  <c r="AF81" i="33"/>
  <c r="AF81" i="30"/>
  <c r="AF81" i="29"/>
  <c r="AX82" i="10"/>
  <c r="AL82" i="36"/>
  <c r="AL82" i="34"/>
  <c r="AL82" i="31"/>
  <c r="AL82" i="30"/>
  <c r="AL82" i="29"/>
  <c r="AS79" i="10"/>
  <c r="AS79" i="29" s="1"/>
  <c r="AG79" i="36"/>
  <c r="AG79" i="34"/>
  <c r="AG79" i="31"/>
  <c r="AG79" i="30"/>
  <c r="AR79" i="10"/>
  <c r="AR79" i="29" s="1"/>
  <c r="AF79" i="36"/>
  <c r="AF79" i="35"/>
  <c r="AF79" i="33"/>
  <c r="AF79" i="30"/>
  <c r="AQ79" i="10"/>
  <c r="AQ79" i="29" s="1"/>
  <c r="AE79" i="36"/>
  <c r="AE79" i="35"/>
  <c r="AE79" i="34"/>
  <c r="AE79" i="33"/>
  <c r="AE79" i="31"/>
  <c r="AE79" i="30"/>
  <c r="AW78" i="10"/>
  <c r="AK78" i="36"/>
  <c r="AK78" i="35"/>
  <c r="AK78" i="33"/>
  <c r="AK78" i="34"/>
  <c r="AS86" i="10"/>
  <c r="AG86" i="36"/>
  <c r="AG86" i="35"/>
  <c r="AG86" i="34"/>
  <c r="AG86" i="33"/>
  <c r="AG86" i="31"/>
  <c r="AG86" i="30"/>
  <c r="AG86" i="29"/>
  <c r="AV78" i="10"/>
  <c r="AJ78" i="36"/>
  <c r="AJ78" i="34"/>
  <c r="AJ78" i="35"/>
  <c r="AJ78" i="33"/>
  <c r="AR82" i="10"/>
  <c r="AF82" i="36"/>
  <c r="AF82" i="35"/>
  <c r="AF82" i="34"/>
  <c r="AF82" i="33"/>
  <c r="AF82" i="30"/>
  <c r="AF82" i="31"/>
  <c r="AF82" i="29"/>
  <c r="BE87" i="10"/>
  <c r="AS87" i="36"/>
  <c r="AS87" i="35"/>
  <c r="AS87" i="34"/>
  <c r="AS87" i="33"/>
  <c r="AS87" i="31"/>
  <c r="AS87" i="30"/>
  <c r="AS87" i="29"/>
  <c r="BI86" i="10"/>
  <c r="AW86" i="36"/>
  <c r="AW86" i="35"/>
  <c r="AW86" i="34"/>
  <c r="AW86" i="33"/>
  <c r="AW86" i="31"/>
  <c r="AW86" i="30"/>
  <c r="AW86" i="29"/>
  <c r="BE89" i="10"/>
  <c r="AS89" i="36"/>
  <c r="AS89" i="35"/>
  <c r="AS89" i="33"/>
  <c r="AS89" i="30"/>
  <c r="AS89" i="29"/>
  <c r="AV85" i="10"/>
  <c r="AJ85" i="36"/>
  <c r="AJ85" i="34"/>
  <c r="AJ85" i="33"/>
  <c r="AJ85" i="31"/>
  <c r="AJ85" i="29"/>
  <c r="AP88" i="10"/>
  <c r="AD88" i="36"/>
  <c r="AD88" i="35"/>
  <c r="AD88" i="34"/>
  <c r="AD88" i="31"/>
  <c r="AD88" i="29"/>
  <c r="AU85" i="10"/>
  <c r="AI85" i="36"/>
  <c r="AI85" i="35"/>
  <c r="AI85" i="33"/>
  <c r="AI85" i="30"/>
  <c r="AI85" i="29"/>
  <c r="AO90" i="10"/>
  <c r="AC90" i="36"/>
  <c r="AC90" i="35"/>
  <c r="AC90" i="34"/>
  <c r="AC90" i="33"/>
  <c r="AC90" i="31"/>
  <c r="AC90" i="30"/>
  <c r="AC90" i="29"/>
  <c r="AO82" i="10"/>
  <c r="AC82" i="36"/>
  <c r="AC82" i="35"/>
  <c r="AC82" i="33"/>
  <c r="AC82" i="30"/>
  <c r="AC82" i="29"/>
  <c r="AH81" i="36"/>
  <c r="AH81" i="35"/>
  <c r="AH81" i="34"/>
  <c r="AH81" i="30"/>
  <c r="AT81" i="10"/>
  <c r="AH81" i="29"/>
  <c r="AL83" i="36"/>
  <c r="AL83" i="34"/>
  <c r="AL83" i="35"/>
  <c r="AL83" i="31"/>
  <c r="AL83" i="30"/>
  <c r="AX83" i="10"/>
  <c r="AP83" i="10"/>
  <c r="AD83" i="36"/>
  <c r="AD83" i="34"/>
  <c r="AD83" i="33"/>
  <c r="AD83" i="29"/>
  <c r="AD83" i="30"/>
  <c r="AW82" i="10"/>
  <c r="AK82" i="36"/>
  <c r="AK82" i="35"/>
  <c r="AK82" i="33"/>
  <c r="AK82" i="30"/>
  <c r="AK82" i="29"/>
  <c r="AM80" i="10"/>
  <c r="AM80" i="29" s="1"/>
  <c r="AA80" i="36"/>
  <c r="AA80" i="35"/>
  <c r="AA80" i="33"/>
  <c r="AA80" i="30"/>
  <c r="BJ79" i="10"/>
  <c r="BJ79" i="29" s="1"/>
  <c r="AX79" i="36"/>
  <c r="AX79" i="35"/>
  <c r="AX79" i="34"/>
  <c r="AX79" i="33"/>
  <c r="AX79" i="31"/>
  <c r="AX79" i="30"/>
  <c r="AX90" i="10"/>
  <c r="AL90" i="36"/>
  <c r="AL90" i="35"/>
  <c r="AL90" i="33"/>
  <c r="AL90" i="34"/>
  <c r="AL90" i="29"/>
  <c r="AP90" i="10"/>
  <c r="AD90" i="36"/>
  <c r="AD90" i="35"/>
  <c r="AD90" i="33"/>
  <c r="AD90" i="34"/>
  <c r="AD90" i="31"/>
  <c r="AW89" i="36"/>
  <c r="AW89" i="35"/>
  <c r="AW89" i="34"/>
  <c r="AW89" i="33"/>
  <c r="AW89" i="31"/>
  <c r="AW89" i="29"/>
  <c r="AV90" i="10"/>
  <c r="AJ90" i="36"/>
  <c r="AJ90" i="35"/>
  <c r="AJ90" i="34"/>
  <c r="AJ90" i="33"/>
  <c r="AJ90" i="31"/>
  <c r="AJ90" i="30"/>
  <c r="AJ90" i="29"/>
  <c r="AN90" i="10"/>
  <c r="AB90" i="36"/>
  <c r="AB90" i="35"/>
  <c r="AB90" i="34"/>
  <c r="AB90" i="33"/>
  <c r="AB90" i="31"/>
  <c r="AB90" i="30"/>
  <c r="AB90" i="29"/>
  <c r="AQ89" i="10"/>
  <c r="AE89" i="36"/>
  <c r="AE89" i="35"/>
  <c r="AE89" i="34"/>
  <c r="AE89" i="33"/>
  <c r="AE89" i="31"/>
  <c r="AE89" i="29"/>
  <c r="AE89" i="30"/>
  <c r="BA88" i="36"/>
  <c r="BA88" i="35"/>
  <c r="BA88" i="34"/>
  <c r="BA88" i="33"/>
  <c r="BA88" i="31"/>
  <c r="BA88" i="30"/>
  <c r="BA88" i="29"/>
  <c r="AU88" i="10"/>
  <c r="AI88" i="36"/>
  <c r="AI88" i="35"/>
  <c r="AI88" i="34"/>
  <c r="AI88" i="33"/>
  <c r="AI88" i="31"/>
  <c r="AI88" i="29"/>
  <c r="AI88" i="30"/>
  <c r="AM88" i="10"/>
  <c r="AA88" i="36"/>
  <c r="AA88" i="35"/>
  <c r="AA88" i="34"/>
  <c r="AA88" i="33"/>
  <c r="AA88" i="31"/>
  <c r="AA88" i="29"/>
  <c r="AA88" i="30"/>
  <c r="AT88" i="10"/>
  <c r="AH88" i="36"/>
  <c r="AH88" i="35"/>
  <c r="AH88" i="34"/>
  <c r="AH88" i="33"/>
  <c r="AH88" i="31"/>
  <c r="AH88" i="30"/>
  <c r="AH88" i="29"/>
  <c r="AV87" i="10"/>
  <c r="AJ87" i="36"/>
  <c r="AJ87" i="35"/>
  <c r="AJ87" i="34"/>
  <c r="AJ87" i="33"/>
  <c r="AJ87" i="30"/>
  <c r="AJ87" i="31"/>
  <c r="AJ87" i="29"/>
  <c r="AR86" i="10"/>
  <c r="AF86" i="36"/>
  <c r="AF86" i="35"/>
  <c r="AF86" i="34"/>
  <c r="AF86" i="33"/>
  <c r="AF86" i="30"/>
  <c r="AF86" i="31"/>
  <c r="AF86" i="29"/>
  <c r="AQ85" i="10"/>
  <c r="AE85" i="36"/>
  <c r="AE85" i="34"/>
  <c r="AE85" i="35"/>
  <c r="AE85" i="33"/>
  <c r="AE85" i="31"/>
  <c r="AE85" i="29"/>
  <c r="AE85" i="30"/>
  <c r="AX84" i="36"/>
  <c r="AX84" i="34"/>
  <c r="AX84" i="35"/>
  <c r="AX84" i="33"/>
  <c r="AX84" i="31"/>
  <c r="AX84" i="29"/>
  <c r="AX84" i="30"/>
  <c r="BJ84" i="10"/>
  <c r="AR84" i="10"/>
  <c r="AF84" i="36"/>
  <c r="AF84" i="34"/>
  <c r="AF84" i="35"/>
  <c r="AF84" i="33"/>
  <c r="AF84" i="31"/>
  <c r="AF84" i="30"/>
  <c r="AF84" i="29"/>
  <c r="AR83" i="10"/>
  <c r="AF83" i="36"/>
  <c r="AF83" i="35"/>
  <c r="AF83" i="34"/>
  <c r="AF83" i="33"/>
  <c r="AF83" i="31"/>
  <c r="AF83" i="29"/>
  <c r="AF83" i="30"/>
  <c r="AN79" i="10"/>
  <c r="AN79" i="29" s="1"/>
  <c r="AB79" i="36"/>
  <c r="AB79" i="34"/>
  <c r="AB79" i="35"/>
  <c r="AB79" i="33"/>
  <c r="AB79" i="31"/>
  <c r="AB79" i="30"/>
  <c r="AN89" i="10"/>
  <c r="AB89" i="36"/>
  <c r="AB89" i="35"/>
  <c r="AB89" i="34"/>
  <c r="AB89" i="33"/>
  <c r="AB89" i="31"/>
  <c r="BF78" i="10"/>
  <c r="AT78" i="36"/>
  <c r="AT78" i="35"/>
  <c r="AT78" i="33"/>
  <c r="AT78" i="34"/>
  <c r="AW83" i="10"/>
  <c r="AK83" i="36"/>
  <c r="AK83" i="35"/>
  <c r="AK83" i="33"/>
  <c r="AK83" i="34"/>
  <c r="AK83" i="31"/>
  <c r="AK83" i="29"/>
  <c r="AK83" i="30"/>
  <c r="AR87" i="10"/>
  <c r="AF87" i="36"/>
  <c r="AF87" i="34"/>
  <c r="AF87" i="35"/>
  <c r="AF87" i="33"/>
  <c r="AF87" i="31"/>
  <c r="AF87" i="30"/>
  <c r="AF87" i="29"/>
  <c r="AM85" i="10"/>
  <c r="AA85" i="36"/>
  <c r="AA85" i="35"/>
  <c r="AA85" i="34"/>
  <c r="AA85" i="33"/>
  <c r="AA85" i="31"/>
  <c r="AA85" i="30"/>
  <c r="AA85" i="29"/>
  <c r="AQ88" i="10"/>
  <c r="AE88" i="36"/>
  <c r="AE88" i="35"/>
  <c r="AE88" i="34"/>
  <c r="AE88" i="33"/>
  <c r="AE88" i="31"/>
  <c r="AE88" i="30"/>
  <c r="AE88" i="29"/>
  <c r="AR88" i="10"/>
  <c r="AF88" i="36"/>
  <c r="AF88" i="35"/>
  <c r="AF88" i="34"/>
  <c r="AF88" i="33"/>
  <c r="AF88" i="30"/>
  <c r="AF88" i="31"/>
  <c r="AF88" i="29"/>
  <c r="AT87" i="10"/>
  <c r="AH87" i="36"/>
  <c r="AH87" i="35"/>
  <c r="AH87" i="33"/>
  <c r="AH87" i="34"/>
  <c r="AH87" i="31"/>
  <c r="AH87" i="30"/>
  <c r="AH87" i="29"/>
  <c r="AX86" i="10"/>
  <c r="AL86" i="36"/>
  <c r="AL86" i="35"/>
  <c r="AL86" i="33"/>
  <c r="AL86" i="34"/>
  <c r="AL86" i="31"/>
  <c r="AL86" i="30"/>
  <c r="AL86" i="29"/>
  <c r="AP86" i="10"/>
  <c r="AD86" i="36"/>
  <c r="AD86" i="35"/>
  <c r="AD86" i="33"/>
  <c r="AD86" i="34"/>
  <c r="AD86" i="30"/>
  <c r="AD86" i="31"/>
  <c r="AD86" i="29"/>
  <c r="AW85" i="10"/>
  <c r="AK85" i="36"/>
  <c r="AK85" i="34"/>
  <c r="AK85" i="35"/>
  <c r="AK85" i="33"/>
  <c r="AK85" i="31"/>
  <c r="AK85" i="30"/>
  <c r="AK85" i="29"/>
  <c r="AO85" i="10"/>
  <c r="AC85" i="36"/>
  <c r="AC85" i="34"/>
  <c r="AC85" i="33"/>
  <c r="AC85" i="35"/>
  <c r="AC85" i="31"/>
  <c r="AC85" i="29"/>
  <c r="AC85" i="30"/>
  <c r="AT79" i="10"/>
  <c r="AT79" i="29" s="1"/>
  <c r="AH79" i="36"/>
  <c r="AH79" i="35"/>
  <c r="AH79" i="34"/>
  <c r="AH79" i="33"/>
  <c r="AH79" i="31"/>
  <c r="AH79" i="30"/>
  <c r="AN81" i="10"/>
  <c r="AB81" i="36"/>
  <c r="AB81" i="35"/>
  <c r="AB81" i="34"/>
  <c r="AB81" i="33"/>
  <c r="AB81" i="31"/>
  <c r="AB81" i="30"/>
  <c r="AB81" i="29"/>
  <c r="BI88" i="10"/>
  <c r="AW88" i="36"/>
  <c r="AW88" i="35"/>
  <c r="AW88" i="34"/>
  <c r="AW88" i="33"/>
  <c r="AW88" i="31"/>
  <c r="AW88" i="30"/>
  <c r="AW88" i="29"/>
  <c r="AV88" i="10"/>
  <c r="AJ88" i="36"/>
  <c r="AJ88" i="35"/>
  <c r="AJ88" i="34"/>
  <c r="AJ88" i="33"/>
  <c r="AJ88" i="31"/>
  <c r="AJ88" i="30"/>
  <c r="AJ88" i="29"/>
  <c r="AN88" i="10"/>
  <c r="AB88" i="36"/>
  <c r="AB88" i="35"/>
  <c r="AB88" i="34"/>
  <c r="AB88" i="33"/>
  <c r="AB88" i="31"/>
  <c r="AB88" i="30"/>
  <c r="AB88" i="29"/>
  <c r="AX87" i="10"/>
  <c r="AX87" i="35" s="1"/>
  <c r="AL87" i="36"/>
  <c r="AL87" i="35"/>
  <c r="AL87" i="34"/>
  <c r="AL87" i="33"/>
  <c r="AL87" i="31"/>
  <c r="AL87" i="30"/>
  <c r="AL87" i="29"/>
  <c r="AP87" i="10"/>
  <c r="AD87" i="36"/>
  <c r="AD87" i="35"/>
  <c r="AD87" i="34"/>
  <c r="AD87" i="33"/>
  <c r="AD87" i="31"/>
  <c r="AD87" i="30"/>
  <c r="AD87" i="29"/>
  <c r="AS85" i="10"/>
  <c r="AG85" i="36"/>
  <c r="AG85" i="35"/>
  <c r="AG85" i="33"/>
  <c r="AG85" i="34"/>
  <c r="AG85" i="31"/>
  <c r="AG85" i="30"/>
  <c r="AG85" i="29"/>
  <c r="AT84" i="10"/>
  <c r="AH84" i="36"/>
  <c r="AH84" i="34"/>
  <c r="AH84" i="35"/>
  <c r="AH84" i="33"/>
  <c r="AH84" i="31"/>
  <c r="AH84" i="29"/>
  <c r="AH84" i="30"/>
  <c r="AU90" i="10"/>
  <c r="AI90" i="36"/>
  <c r="AI90" i="35"/>
  <c r="AI90" i="34"/>
  <c r="AI90" i="33"/>
  <c r="AI90" i="31"/>
  <c r="AI90" i="30"/>
  <c r="AI90" i="29"/>
  <c r="AM90" i="10"/>
  <c r="AM90" i="35" s="1"/>
  <c r="AA90" i="36"/>
  <c r="AA90" i="35"/>
  <c r="AA90" i="34"/>
  <c r="AA90" i="33"/>
  <c r="AA90" i="31"/>
  <c r="AA90" i="30"/>
  <c r="AA90" i="29"/>
  <c r="AX89" i="10"/>
  <c r="AL89" i="36"/>
  <c r="AL89" i="35"/>
  <c r="AL89" i="34"/>
  <c r="AL89" i="33"/>
  <c r="AL89" i="31"/>
  <c r="AL89" i="30"/>
  <c r="AL89" i="29"/>
  <c r="AP89" i="10"/>
  <c r="AD89" i="36"/>
  <c r="AD89" i="35"/>
  <c r="AD89" i="34"/>
  <c r="AD89" i="33"/>
  <c r="AD89" i="31"/>
  <c r="AD89" i="30"/>
  <c r="AD89" i="29"/>
  <c r="AV79" i="10"/>
  <c r="AV79" i="29" s="1"/>
  <c r="AJ79" i="36"/>
  <c r="AJ79" i="34"/>
  <c r="AJ79" i="35"/>
  <c r="AJ79" i="33"/>
  <c r="AJ79" i="30"/>
  <c r="AJ79" i="31"/>
  <c r="AW84" i="10"/>
  <c r="AK84" i="36"/>
  <c r="AK84" i="35"/>
  <c r="AK84" i="33"/>
  <c r="AK84" i="34"/>
  <c r="AK84" i="31"/>
  <c r="AK84" i="29"/>
  <c r="AK84" i="30"/>
  <c r="AX88" i="10"/>
  <c r="AL88" i="36"/>
  <c r="AL88" i="35"/>
  <c r="AL88" i="33"/>
  <c r="AL88" i="34"/>
  <c r="AL88" i="30"/>
  <c r="AL88" i="29"/>
  <c r="AL88" i="31"/>
  <c r="AN86" i="10"/>
  <c r="AB86" i="36"/>
  <c r="AB86" i="34"/>
  <c r="AB86" i="35"/>
  <c r="AB86" i="33"/>
  <c r="AB86" i="31"/>
  <c r="AB86" i="29"/>
  <c r="AB86" i="30"/>
  <c r="AW90" i="10"/>
  <c r="AW90" i="36" s="1"/>
  <c r="AK90" i="36"/>
  <c r="AK90" i="35"/>
  <c r="AK90" i="34"/>
  <c r="AK90" i="33"/>
  <c r="AK90" i="31"/>
  <c r="AK90" i="30"/>
  <c r="AK90" i="29"/>
  <c r="AM79" i="10"/>
  <c r="AM79" i="29" s="1"/>
  <c r="AA79" i="36"/>
  <c r="AA79" i="35"/>
  <c r="AA79" i="34"/>
  <c r="AA79" i="33"/>
  <c r="AA79" i="30"/>
  <c r="AA79" i="31"/>
  <c r="AN80" i="10"/>
  <c r="AN80" i="29" s="1"/>
  <c r="AB80" i="36"/>
  <c r="AB80" i="35"/>
  <c r="AB80" i="34"/>
  <c r="AB80" i="31"/>
  <c r="AB80" i="33"/>
  <c r="AB80" i="30"/>
  <c r="AO81" i="10"/>
  <c r="AC81" i="36"/>
  <c r="AC81" i="33"/>
  <c r="AC81" i="35"/>
  <c r="AC81" i="34"/>
  <c r="AC81" i="31"/>
  <c r="AC81" i="30"/>
  <c r="AC81" i="29"/>
  <c r="AV81" i="10"/>
  <c r="AJ81" i="36"/>
  <c r="AJ81" i="34"/>
  <c r="AJ81" i="35"/>
  <c r="AJ81" i="33"/>
  <c r="AJ81" i="31"/>
  <c r="AJ81" i="30"/>
  <c r="AJ81" i="29"/>
  <c r="AP80" i="10"/>
  <c r="AP80" i="29" s="1"/>
  <c r="AD80" i="36"/>
  <c r="AD80" i="35"/>
  <c r="AD80" i="34"/>
  <c r="AD80" i="33"/>
  <c r="AD80" i="30"/>
  <c r="AD80" i="31"/>
  <c r="AN85" i="10"/>
  <c r="AB85" i="36"/>
  <c r="AB85" i="34"/>
  <c r="AB85" i="35"/>
  <c r="AB85" i="30"/>
  <c r="AB85" i="31"/>
  <c r="AB85" i="33"/>
  <c r="AB85" i="29"/>
  <c r="AU80" i="10"/>
  <c r="AU80" i="29" s="1"/>
  <c r="AI80" i="36"/>
  <c r="AI80" i="35"/>
  <c r="AI80" i="34"/>
  <c r="AI80" i="33"/>
  <c r="AI80" i="31"/>
  <c r="AI80" i="30"/>
  <c r="AT89" i="10"/>
  <c r="AH89" i="36"/>
  <c r="AH89" i="35"/>
  <c r="AH89" i="33"/>
  <c r="AH89" i="34"/>
  <c r="AH89" i="30"/>
  <c r="AH89" i="31"/>
  <c r="AH89" i="29"/>
  <c r="AU79" i="10"/>
  <c r="AU79" i="29" s="1"/>
  <c r="AI79" i="36"/>
  <c r="AI79" i="35"/>
  <c r="AI79" i="34"/>
  <c r="AI79" i="33"/>
  <c r="AI79" i="31"/>
  <c r="AI79" i="30"/>
  <c r="AV80" i="10"/>
  <c r="AV80" i="29" s="1"/>
  <c r="AJ80" i="36"/>
  <c r="AJ80" i="35"/>
  <c r="AJ80" i="34"/>
  <c r="AJ80" i="33"/>
  <c r="AJ80" i="31"/>
  <c r="AJ80" i="30"/>
  <c r="AW87" i="10"/>
  <c r="AW87" i="35" s="1"/>
  <c r="AK87" i="36"/>
  <c r="AK87" i="35"/>
  <c r="AK87" i="34"/>
  <c r="AK87" i="33"/>
  <c r="AK87" i="31"/>
  <c r="AK87" i="30"/>
  <c r="AK87" i="29"/>
  <c r="AW81" i="10"/>
  <c r="AW81" i="35" s="1"/>
  <c r="AK81" i="36"/>
  <c r="AK81" i="35"/>
  <c r="AK81" i="33"/>
  <c r="AK81" i="34"/>
  <c r="AK81" i="31"/>
  <c r="AK81" i="30"/>
  <c r="AK81" i="29"/>
  <c r="AM82" i="10"/>
  <c r="AA82" i="36"/>
  <c r="AA82" i="35"/>
  <c r="AA82" i="34"/>
  <c r="AA82" i="33"/>
  <c r="AA82" i="31"/>
  <c r="AA82" i="30"/>
  <c r="AA82" i="29"/>
  <c r="AR80" i="10"/>
  <c r="AR80" i="29" s="1"/>
  <c r="AF80" i="36"/>
  <c r="AF80" i="34"/>
  <c r="AF80" i="35"/>
  <c r="AF80" i="33"/>
  <c r="AF80" i="31"/>
  <c r="AF80" i="30"/>
  <c r="AS82" i="10"/>
  <c r="BE82" i="10" s="1"/>
  <c r="AG82" i="36"/>
  <c r="AG82" i="33"/>
  <c r="AG82" i="35"/>
  <c r="AG82" i="34"/>
  <c r="AG82" i="31"/>
  <c r="AG82" i="30"/>
  <c r="AG82" i="29"/>
  <c r="AX80" i="10"/>
  <c r="AX80" i="29" s="1"/>
  <c r="AL80" i="36"/>
  <c r="AL80" i="35"/>
  <c r="AL80" i="34"/>
  <c r="AL80" i="33"/>
  <c r="AL80" i="31"/>
  <c r="AL80" i="30"/>
  <c r="AV89" i="10"/>
  <c r="AV89" i="29" s="1"/>
  <c r="AJ89" i="36"/>
  <c r="AJ89" i="34"/>
  <c r="AJ89" i="33"/>
  <c r="AJ89" i="35"/>
  <c r="AJ89" i="30"/>
  <c r="AJ89" i="31"/>
  <c r="AJ89" i="29"/>
  <c r="AO84" i="10"/>
  <c r="AO84" i="30" s="1"/>
  <c r="AC84" i="36"/>
  <c r="AC84" i="35"/>
  <c r="AC84" i="33"/>
  <c r="AC84" i="34"/>
  <c r="AC84" i="31"/>
  <c r="AC84" i="29"/>
  <c r="AC84" i="30"/>
  <c r="AQ90" i="10"/>
  <c r="AQ90" i="30" s="1"/>
  <c r="AE90" i="36"/>
  <c r="AE90" i="35"/>
  <c r="AE90" i="34"/>
  <c r="AE90" i="33"/>
  <c r="AE90" i="31"/>
  <c r="AE90" i="30"/>
  <c r="AE90" i="29"/>
  <c r="AV86" i="10"/>
  <c r="AV86" i="29" s="1"/>
  <c r="AJ86" i="36"/>
  <c r="AJ86" i="34"/>
  <c r="AJ86" i="35"/>
  <c r="AJ86" i="33"/>
  <c r="AJ86" i="31"/>
  <c r="AJ86" i="30"/>
  <c r="AJ86" i="29"/>
  <c r="AV84" i="10"/>
  <c r="AV84" i="29" s="1"/>
  <c r="AJ84" i="36"/>
  <c r="AJ84" i="35"/>
  <c r="AJ84" i="34"/>
  <c r="AJ84" i="33"/>
  <c r="AJ84" i="31"/>
  <c r="AJ84" i="29"/>
  <c r="AJ84" i="30"/>
  <c r="AS80" i="10"/>
  <c r="AS80" i="29" s="1"/>
  <c r="AG80" i="36"/>
  <c r="AG80" i="35"/>
  <c r="AG80" i="33"/>
  <c r="AG80" i="34"/>
  <c r="AG80" i="31"/>
  <c r="AG80" i="30"/>
  <c r="AU87" i="10"/>
  <c r="AI87" i="36"/>
  <c r="AI87" i="35"/>
  <c r="AI87" i="34"/>
  <c r="AI87" i="33"/>
  <c r="AI87" i="31"/>
  <c r="AI87" i="30"/>
  <c r="AI87" i="29"/>
  <c r="AM87" i="10"/>
  <c r="AA87" i="36"/>
  <c r="AA87" i="35"/>
  <c r="AA87" i="33"/>
  <c r="AA87" i="31"/>
  <c r="AA87" i="34"/>
  <c r="AA87" i="30"/>
  <c r="AA87" i="29"/>
  <c r="AX85" i="10"/>
  <c r="AL85" i="36"/>
  <c r="AL85" i="34"/>
  <c r="AL85" i="35"/>
  <c r="AL85" i="33"/>
  <c r="AL85" i="31"/>
  <c r="AL85" i="30"/>
  <c r="AL85" i="29"/>
  <c r="AP85" i="10"/>
  <c r="AD85" i="36"/>
  <c r="AD85" i="34"/>
  <c r="AD85" i="35"/>
  <c r="AD85" i="33"/>
  <c r="AD85" i="31"/>
  <c r="AD85" i="29"/>
  <c r="AD85" i="30"/>
  <c r="AO80" i="10"/>
  <c r="AO80" i="29" s="1"/>
  <c r="AC80" i="36"/>
  <c r="AC80" i="35"/>
  <c r="AC80" i="34"/>
  <c r="AC80" i="33"/>
  <c r="AC80" i="31"/>
  <c r="AC80" i="30"/>
  <c r="AQ81" i="10"/>
  <c r="AE81" i="36"/>
  <c r="AE81" i="35"/>
  <c r="AE81" i="34"/>
  <c r="AE81" i="33"/>
  <c r="AE81" i="31"/>
  <c r="AE81" i="30"/>
  <c r="AE81" i="29"/>
  <c r="AR90" i="10"/>
  <c r="AF90" i="35"/>
  <c r="AF90" i="36"/>
  <c r="AF90" i="34"/>
  <c r="AF90" i="33"/>
  <c r="AF90" i="30"/>
  <c r="AF90" i="31"/>
  <c r="AF90" i="29"/>
  <c r="AU89" i="10"/>
  <c r="AI89" i="36"/>
  <c r="AI89" i="35"/>
  <c r="AI89" i="34"/>
  <c r="AI89" i="33"/>
  <c r="AI89" i="31"/>
  <c r="AI89" i="30"/>
  <c r="AI89" i="29"/>
  <c r="AM89" i="10"/>
  <c r="AA89" i="36"/>
  <c r="AA89" i="35"/>
  <c r="AA89" i="34"/>
  <c r="AA89" i="33"/>
  <c r="AA89" i="31"/>
  <c r="AA89" i="30"/>
  <c r="AA89" i="29"/>
  <c r="AN82" i="10"/>
  <c r="AB82" i="36"/>
  <c r="AB82" i="35"/>
  <c r="AB82" i="34"/>
  <c r="AB82" i="31"/>
  <c r="AB82" i="33"/>
  <c r="AB82" i="30"/>
  <c r="AB82" i="29"/>
  <c r="AQ78" i="10"/>
  <c r="AE78" i="36"/>
  <c r="AE78" i="35"/>
  <c r="AE78" i="34"/>
  <c r="AE78" i="33"/>
  <c r="AU82" i="10"/>
  <c r="AI82" i="36"/>
  <c r="AI82" i="35"/>
  <c r="AI82" i="34"/>
  <c r="AI82" i="33"/>
  <c r="AI82" i="31"/>
  <c r="AI82" i="30"/>
  <c r="AI82" i="29"/>
  <c r="AP78" i="10"/>
  <c r="AD78" i="36"/>
  <c r="AD78" i="35"/>
  <c r="AD78" i="34"/>
  <c r="AD78" i="33"/>
  <c r="AM81" i="10"/>
  <c r="AA81" i="36"/>
  <c r="AA81" i="35"/>
  <c r="AA81" i="34"/>
  <c r="AA81" i="33"/>
  <c r="AA81" i="31"/>
  <c r="AA81" i="30"/>
  <c r="AA81" i="29"/>
  <c r="AS81" i="10"/>
  <c r="AS81" i="36" s="1"/>
  <c r="AG81" i="36"/>
  <c r="AG81" i="35"/>
  <c r="AG81" i="34"/>
  <c r="AG81" i="33"/>
  <c r="AG81" i="31"/>
  <c r="AG81" i="30"/>
  <c r="AG81" i="29"/>
  <c r="AS88" i="10"/>
  <c r="AS88" i="29" s="1"/>
  <c r="AG88" i="36"/>
  <c r="AG88" i="35"/>
  <c r="AG88" i="34"/>
  <c r="AG88" i="33"/>
  <c r="AG88" i="31"/>
  <c r="AG88" i="30"/>
  <c r="AG88" i="29"/>
  <c r="AC86" i="36"/>
  <c r="AC86" i="34"/>
  <c r="AC86" i="35"/>
  <c r="AC86" i="33"/>
  <c r="AC86" i="31"/>
  <c r="AC86" i="30"/>
  <c r="AC86" i="29"/>
  <c r="AO86" i="10"/>
  <c r="AP84" i="10"/>
  <c r="BB84" i="10" s="1"/>
  <c r="AD84" i="36"/>
  <c r="AD84" i="35"/>
  <c r="AD84" i="33"/>
  <c r="AD84" i="34"/>
  <c r="AD84" i="29"/>
  <c r="AD84" i="30"/>
  <c r="AD84" i="31"/>
  <c r="AQ84" i="10"/>
  <c r="AQ84" i="30" s="1"/>
  <c r="AE84" i="36"/>
  <c r="AE84" i="35"/>
  <c r="AE84" i="34"/>
  <c r="AE84" i="33"/>
  <c r="AE84" i="31"/>
  <c r="AE84" i="30"/>
  <c r="AE84" i="29"/>
  <c r="AW80" i="10"/>
  <c r="AW80" i="29" s="1"/>
  <c r="AK80" i="36"/>
  <c r="AK80" i="35"/>
  <c r="AK80" i="34"/>
  <c r="AK80" i="33"/>
  <c r="AK80" i="31"/>
  <c r="AK80" i="30"/>
  <c r="AP81" i="10"/>
  <c r="AD81" i="36"/>
  <c r="AD81" i="35"/>
  <c r="AD81" i="34"/>
  <c r="AD81" i="31"/>
  <c r="AD81" i="33"/>
  <c r="AD81" i="30"/>
  <c r="AD81" i="29"/>
  <c r="AR78" i="10"/>
  <c r="AF78" i="36"/>
  <c r="AF78" i="35"/>
  <c r="AF78" i="34"/>
  <c r="AF78" i="33"/>
  <c r="AV82" i="10"/>
  <c r="AJ82" i="36"/>
  <c r="AJ82" i="35"/>
  <c r="AJ82" i="34"/>
  <c r="AJ82" i="31"/>
  <c r="AJ82" i="30"/>
  <c r="AJ82" i="33"/>
  <c r="AJ82" i="29"/>
  <c r="BA78" i="10"/>
  <c r="AO78" i="36"/>
  <c r="AO78" i="35"/>
  <c r="AO78" i="34"/>
  <c r="AO78" i="33"/>
  <c r="AO87" i="10"/>
  <c r="AC87" i="36"/>
  <c r="AC87" i="35"/>
  <c r="AC87" i="34"/>
  <c r="AC87" i="33"/>
  <c r="AC87" i="31"/>
  <c r="AC87" i="30"/>
  <c r="AC87" i="29"/>
  <c r="AQ87" i="10"/>
  <c r="AE87" i="36"/>
  <c r="AE87" i="34"/>
  <c r="AE87" i="35"/>
  <c r="AE87" i="33"/>
  <c r="AE87" i="31"/>
  <c r="AE87" i="30"/>
  <c r="AE87" i="29"/>
  <c r="AU86" i="10"/>
  <c r="AI86" i="36"/>
  <c r="AI86" i="34"/>
  <c r="AI86" i="35"/>
  <c r="AI86" i="33"/>
  <c r="AI86" i="31"/>
  <c r="AI86" i="30"/>
  <c r="AI86" i="29"/>
  <c r="AM86" i="10"/>
  <c r="AA86" i="36"/>
  <c r="AA86" i="34"/>
  <c r="AA86" i="35"/>
  <c r="AA86" i="33"/>
  <c r="AA86" i="31"/>
  <c r="AA86" i="29"/>
  <c r="AA86" i="30"/>
  <c r="AT85" i="10"/>
  <c r="AH85" i="36"/>
  <c r="AH85" i="35"/>
  <c r="AH85" i="33"/>
  <c r="AH85" i="34"/>
  <c r="AH85" i="30"/>
  <c r="AH85" i="29"/>
  <c r="AH85" i="31"/>
  <c r="AU83" i="10"/>
  <c r="AI83" i="36"/>
  <c r="AI83" i="35"/>
  <c r="AI83" i="34"/>
  <c r="AI83" i="33"/>
  <c r="AI83" i="31"/>
  <c r="AI83" i="30"/>
  <c r="AI83" i="29"/>
  <c r="AM83" i="10"/>
  <c r="AA83" i="36"/>
  <c r="AA83" i="35"/>
  <c r="AA83" i="34"/>
  <c r="AA83" i="33"/>
  <c r="AA83" i="30"/>
  <c r="AA83" i="31"/>
  <c r="AA83" i="29"/>
  <c r="AX78" i="10"/>
  <c r="AL78" i="36"/>
  <c r="AL78" i="35"/>
  <c r="AL78" i="34"/>
  <c r="AL78" i="33"/>
  <c r="AU81" i="10"/>
  <c r="AI81" i="36"/>
  <c r="AI81" i="35"/>
  <c r="AI81" i="34"/>
  <c r="AI81" i="33"/>
  <c r="AI81" i="31"/>
  <c r="AI81" i="30"/>
  <c r="AI81" i="29"/>
  <c r="AR85" i="10"/>
  <c r="AR85" i="31" s="1"/>
  <c r="AF85" i="36"/>
  <c r="AF85" i="35"/>
  <c r="AF85" i="34"/>
  <c r="AF85" i="31"/>
  <c r="AF85" i="33"/>
  <c r="AF85" i="29"/>
  <c r="AF85" i="30"/>
  <c r="AS84" i="10"/>
  <c r="AS84" i="29" s="1"/>
  <c r="AG84" i="36"/>
  <c r="AG84" i="35"/>
  <c r="AG84" i="33"/>
  <c r="AG84" i="34"/>
  <c r="AG84" i="31"/>
  <c r="AG84" i="29"/>
  <c r="AG84" i="30"/>
  <c r="BE78" i="10"/>
  <c r="AS78" i="36"/>
  <c r="AS78" i="34"/>
  <c r="AS78" i="35"/>
  <c r="AS78" i="33"/>
  <c r="E2" i="36"/>
  <c r="E2" i="35"/>
  <c r="BI81" i="10"/>
  <c r="AW81" i="36"/>
  <c r="AW81" i="34"/>
  <c r="AW81" i="31"/>
  <c r="AW81" i="30"/>
  <c r="AW81" i="29"/>
  <c r="AY90" i="10"/>
  <c r="AM90" i="36"/>
  <c r="AM90" i="34"/>
  <c r="AM90" i="31"/>
  <c r="AM90" i="30"/>
  <c r="AM90" i="29"/>
  <c r="BJ87" i="10"/>
  <c r="AX87" i="36"/>
  <c r="AX87" i="33"/>
  <c r="AX87" i="30"/>
  <c r="AX87" i="31"/>
  <c r="AX87" i="29"/>
  <c r="BJ79" i="36"/>
  <c r="BJ79" i="35"/>
  <c r="BJ79" i="34"/>
  <c r="BJ79" i="33"/>
  <c r="BJ79" i="31"/>
  <c r="BJ79" i="30"/>
  <c r="AS84" i="36"/>
  <c r="AS84" i="35"/>
  <c r="AS84" i="33"/>
  <c r="AS84" i="34"/>
  <c r="AS84" i="31"/>
  <c r="AS84" i="30"/>
  <c r="AR85" i="36"/>
  <c r="AR85" i="34"/>
  <c r="AR85" i="35"/>
  <c r="AR85" i="33"/>
  <c r="AR85" i="30"/>
  <c r="AR85" i="29"/>
  <c r="BB81" i="10"/>
  <c r="AP81" i="36"/>
  <c r="AP81" i="35"/>
  <c r="AP81" i="34"/>
  <c r="AP81" i="33"/>
  <c r="AP81" i="31"/>
  <c r="AP81" i="30"/>
  <c r="AP81" i="29"/>
  <c r="AS80" i="36"/>
  <c r="AS80" i="35"/>
  <c r="AS80" i="34"/>
  <c r="AS80" i="33"/>
  <c r="AS80" i="31"/>
  <c r="BH84" i="10"/>
  <c r="AV84" i="35"/>
  <c r="AV84" i="34"/>
  <c r="AV84" i="33"/>
  <c r="AV84" i="30"/>
  <c r="AV84" i="31"/>
  <c r="BH86" i="10"/>
  <c r="AV86" i="35"/>
  <c r="AV86" i="34"/>
  <c r="AV86" i="33"/>
  <c r="AV86" i="30"/>
  <c r="AV86" i="31"/>
  <c r="BC90" i="10"/>
  <c r="AQ90" i="35"/>
  <c r="AQ90" i="34"/>
  <c r="AQ90" i="33"/>
  <c r="AQ90" i="31"/>
  <c r="AQ90" i="29"/>
  <c r="BA84" i="10"/>
  <c r="AO84" i="35"/>
  <c r="AO84" i="34"/>
  <c r="AO84" i="33"/>
  <c r="AO84" i="31"/>
  <c r="AO84" i="29"/>
  <c r="BH89" i="10"/>
  <c r="AV89" i="35"/>
  <c r="AV89" i="34"/>
  <c r="AV89" i="33"/>
  <c r="AV89" i="31"/>
  <c r="AV89" i="30"/>
  <c r="BJ80" i="10"/>
  <c r="BJ80" i="29" s="1"/>
  <c r="AX80" i="35"/>
  <c r="AX80" i="34"/>
  <c r="AX80" i="31"/>
  <c r="AX80" i="33"/>
  <c r="AX80" i="30"/>
  <c r="AS82" i="36"/>
  <c r="AS82" i="34"/>
  <c r="AS82" i="33"/>
  <c r="AS82" i="31"/>
  <c r="AS82" i="30"/>
  <c r="AS82" i="29"/>
  <c r="AR80" i="36"/>
  <c r="AR80" i="34"/>
  <c r="AR80" i="31"/>
  <c r="AR80" i="33"/>
  <c r="AR80" i="30"/>
  <c r="AW87" i="36"/>
  <c r="AW87" i="34"/>
  <c r="AW87" i="31"/>
  <c r="AW87" i="30"/>
  <c r="AW87" i="29"/>
  <c r="BI87" i="10"/>
  <c r="BI90" i="10"/>
  <c r="AW90" i="35"/>
  <c r="AW90" i="33"/>
  <c r="AW90" i="31"/>
  <c r="AW90" i="30"/>
  <c r="AW90" i="29"/>
  <c r="AM85" i="36"/>
  <c r="AM85" i="34"/>
  <c r="AM85" i="35"/>
  <c r="AM85" i="33"/>
  <c r="AM85" i="31"/>
  <c r="AM85" i="30"/>
  <c r="AM85" i="29"/>
  <c r="AY85" i="10"/>
  <c r="BD87" i="10"/>
  <c r="AR87" i="36"/>
  <c r="AR87" i="35"/>
  <c r="AR87" i="34"/>
  <c r="AR87" i="33"/>
  <c r="AR87" i="30"/>
  <c r="AR87" i="31"/>
  <c r="AR87" i="29"/>
  <c r="BI83" i="10"/>
  <c r="AW83" i="36"/>
  <c r="AW83" i="35"/>
  <c r="AW83" i="34"/>
  <c r="AW83" i="33"/>
  <c r="AW83" i="31"/>
  <c r="AW83" i="29"/>
  <c r="AW83" i="30"/>
  <c r="BF78" i="36"/>
  <c r="BF78" i="35"/>
  <c r="BF78" i="34"/>
  <c r="BF78" i="33"/>
  <c r="AZ89" i="10"/>
  <c r="AN89" i="36"/>
  <c r="AN89" i="35"/>
  <c r="AN89" i="34"/>
  <c r="AN89" i="33"/>
  <c r="AN89" i="31"/>
  <c r="AN89" i="30"/>
  <c r="AN89" i="29"/>
  <c r="AZ79" i="10"/>
  <c r="AZ79" i="29" s="1"/>
  <c r="AN79" i="36"/>
  <c r="AN79" i="35"/>
  <c r="AN79" i="34"/>
  <c r="AN79" i="31"/>
  <c r="AN79" i="33"/>
  <c r="AN79" i="30"/>
  <c r="BD83" i="10"/>
  <c r="AR83" i="36"/>
  <c r="AR83" i="35"/>
  <c r="AR83" i="34"/>
  <c r="AR83" i="33"/>
  <c r="AR83" i="31"/>
  <c r="AR83" i="30"/>
  <c r="AR83" i="29"/>
  <c r="BD84" i="10"/>
  <c r="AR84" i="36"/>
  <c r="AR84" i="35"/>
  <c r="AR84" i="34"/>
  <c r="AR84" i="33"/>
  <c r="AR84" i="31"/>
  <c r="AR84" i="29"/>
  <c r="AR84" i="30"/>
  <c r="BC85" i="10"/>
  <c r="AQ85" i="36"/>
  <c r="AQ85" i="35"/>
  <c r="AQ85" i="34"/>
  <c r="AQ85" i="33"/>
  <c r="AQ85" i="31"/>
  <c r="AQ85" i="30"/>
  <c r="AQ85" i="29"/>
  <c r="BD86" i="10"/>
  <c r="AR86" i="36"/>
  <c r="AR86" i="35"/>
  <c r="AR86" i="34"/>
  <c r="AR86" i="31"/>
  <c r="AR86" i="33"/>
  <c r="AR86" i="29"/>
  <c r="AR86" i="30"/>
  <c r="BH87" i="10"/>
  <c r="AV87" i="36"/>
  <c r="AV87" i="35"/>
  <c r="AV87" i="34"/>
  <c r="AV87" i="33"/>
  <c r="AV87" i="31"/>
  <c r="AV87" i="30"/>
  <c r="AV87" i="29"/>
  <c r="BF88" i="10"/>
  <c r="AT88" i="36"/>
  <c r="AT88" i="35"/>
  <c r="AT88" i="33"/>
  <c r="AT88" i="34"/>
  <c r="AT88" i="30"/>
  <c r="AT88" i="31"/>
  <c r="AT88" i="29"/>
  <c r="BH79" i="10"/>
  <c r="BH79" i="29" s="1"/>
  <c r="AV79" i="36"/>
  <c r="AV79" i="35"/>
  <c r="AV79" i="34"/>
  <c r="AV79" i="31"/>
  <c r="AV79" i="33"/>
  <c r="AV79" i="30"/>
  <c r="AS85" i="36"/>
  <c r="AS85" i="34"/>
  <c r="AS85" i="35"/>
  <c r="AS85" i="33"/>
  <c r="AS85" i="31"/>
  <c r="AS85" i="30"/>
  <c r="AS85" i="29"/>
  <c r="BE85" i="10"/>
  <c r="AZ81" i="10"/>
  <c r="AN81" i="36"/>
  <c r="AN81" i="35"/>
  <c r="AN81" i="34"/>
  <c r="AN81" i="31"/>
  <c r="AN81" i="33"/>
  <c r="AN81" i="30"/>
  <c r="AN81" i="29"/>
  <c r="BE81" i="10"/>
  <c r="AS81" i="35"/>
  <c r="AS81" i="33"/>
  <c r="AS81" i="31"/>
  <c r="AS81" i="30"/>
  <c r="AS81" i="29"/>
  <c r="BC78" i="10"/>
  <c r="AQ78" i="36"/>
  <c r="AQ78" i="35"/>
  <c r="AQ78" i="34"/>
  <c r="AQ78" i="33"/>
  <c r="AZ82" i="10"/>
  <c r="AN82" i="36"/>
  <c r="AN82" i="34"/>
  <c r="AN82" i="35"/>
  <c r="AN82" i="33"/>
  <c r="AN82" i="31"/>
  <c r="AN82" i="30"/>
  <c r="AN82" i="29"/>
  <c r="AY89" i="10"/>
  <c r="AM89" i="36"/>
  <c r="AM89" i="35"/>
  <c r="AM89" i="34"/>
  <c r="AM89" i="33"/>
  <c r="AM89" i="31"/>
  <c r="AM89" i="29"/>
  <c r="AM89" i="30"/>
  <c r="BG89" i="10"/>
  <c r="AU89" i="36"/>
  <c r="AU89" i="35"/>
  <c r="AU89" i="34"/>
  <c r="AU89" i="33"/>
  <c r="AU89" i="31"/>
  <c r="AU89" i="30"/>
  <c r="AU89" i="29"/>
  <c r="BD90" i="10"/>
  <c r="AR90" i="36"/>
  <c r="AR90" i="35"/>
  <c r="AR90" i="34"/>
  <c r="AR90" i="33"/>
  <c r="AR90" i="31"/>
  <c r="AR90" i="30"/>
  <c r="AR90" i="29"/>
  <c r="BJ84" i="36"/>
  <c r="BJ84" i="35"/>
  <c r="BJ84" i="33"/>
  <c r="BJ84" i="34"/>
  <c r="BJ84" i="29"/>
  <c r="BJ84" i="31"/>
  <c r="BJ84" i="30"/>
  <c r="BA90" i="10"/>
  <c r="AO90" i="36"/>
  <c r="AO90" i="35"/>
  <c r="AO90" i="34"/>
  <c r="AO90" i="33"/>
  <c r="AO90" i="31"/>
  <c r="AO90" i="30"/>
  <c r="AO90" i="29"/>
  <c r="BH78" i="10"/>
  <c r="AV78" i="36"/>
  <c r="AV78" i="35"/>
  <c r="AV78" i="34"/>
  <c r="AV78" i="33"/>
  <c r="BE86" i="10"/>
  <c r="AS86" i="36"/>
  <c r="AS86" i="34"/>
  <c r="AS86" i="33"/>
  <c r="AS86" i="35"/>
  <c r="AS86" i="31"/>
  <c r="AS86" i="30"/>
  <c r="AS86" i="29"/>
  <c r="BC79" i="10"/>
  <c r="BC79" i="29" s="1"/>
  <c r="AQ79" i="36"/>
  <c r="AQ79" i="35"/>
  <c r="AQ79" i="34"/>
  <c r="AQ79" i="33"/>
  <c r="AQ79" i="31"/>
  <c r="AQ79" i="30"/>
  <c r="BD79" i="10"/>
  <c r="BD79" i="29" s="1"/>
  <c r="AR79" i="36"/>
  <c r="AR79" i="35"/>
  <c r="AR79" i="34"/>
  <c r="AR79" i="33"/>
  <c r="AR79" i="31"/>
  <c r="AR79" i="30"/>
  <c r="BE79" i="10"/>
  <c r="BE79" i="29" s="1"/>
  <c r="AS79" i="36"/>
  <c r="AS79" i="33"/>
  <c r="AS79" i="34"/>
  <c r="AS79" i="35"/>
  <c r="AS79" i="31"/>
  <c r="AS79" i="30"/>
  <c r="AX82" i="36"/>
  <c r="AX82" i="35"/>
  <c r="AX82" i="34"/>
  <c r="AX82" i="33"/>
  <c r="AX82" i="31"/>
  <c r="AX82" i="30"/>
  <c r="AX82" i="29"/>
  <c r="BJ82" i="10"/>
  <c r="BD81" i="10"/>
  <c r="AR81" i="36"/>
  <c r="AR81" i="34"/>
  <c r="AR81" i="35"/>
  <c r="AR81" i="33"/>
  <c r="AR81" i="31"/>
  <c r="AR81" i="30"/>
  <c r="AR81" i="29"/>
  <c r="BC82" i="10"/>
  <c r="AQ82" i="36"/>
  <c r="AQ82" i="35"/>
  <c r="AQ82" i="34"/>
  <c r="AQ82" i="33"/>
  <c r="AQ82" i="31"/>
  <c r="AQ82" i="30"/>
  <c r="AQ82" i="29"/>
  <c r="BC83" i="10"/>
  <c r="AQ83" i="36"/>
  <c r="AQ83" i="35"/>
  <c r="AQ83" i="34"/>
  <c r="AQ83" i="33"/>
  <c r="AQ83" i="31"/>
  <c r="AQ83" i="30"/>
  <c r="AQ83" i="29"/>
  <c r="AZ83" i="10"/>
  <c r="AN83" i="36"/>
  <c r="AN83" i="35"/>
  <c r="AN83" i="34"/>
  <c r="AN83" i="33"/>
  <c r="AN83" i="31"/>
  <c r="AN83" i="29"/>
  <c r="AN83" i="30"/>
  <c r="BF90" i="10"/>
  <c r="AT90" i="36"/>
  <c r="AT90" i="35"/>
  <c r="AT90" i="33"/>
  <c r="AT90" i="34"/>
  <c r="AT90" i="30"/>
  <c r="AT90" i="31"/>
  <c r="AT90" i="29"/>
  <c r="AZ84" i="10"/>
  <c r="AN84" i="36"/>
  <c r="AN84" i="35"/>
  <c r="AN84" i="34"/>
  <c r="AN84" i="33"/>
  <c r="AN84" i="31"/>
  <c r="AN84" i="30"/>
  <c r="AN84" i="29"/>
  <c r="BA83" i="10"/>
  <c r="AO83" i="36"/>
  <c r="AO83" i="35"/>
  <c r="AO83" i="34"/>
  <c r="AO83" i="33"/>
  <c r="AO83" i="31"/>
  <c r="AO83" i="29"/>
  <c r="AO83" i="30"/>
  <c r="BE90" i="10"/>
  <c r="AS90" i="36"/>
  <c r="AS90" i="35"/>
  <c r="AS90" i="34"/>
  <c r="AS90" i="33"/>
  <c r="AS90" i="31"/>
  <c r="AS90" i="30"/>
  <c r="AS90" i="29"/>
  <c r="BH80" i="10"/>
  <c r="BH80" i="29" s="1"/>
  <c r="AV80" i="36"/>
  <c r="AV80" i="35"/>
  <c r="AV80" i="34"/>
  <c r="AV80" i="33"/>
  <c r="AV80" i="30"/>
  <c r="AV80" i="31"/>
  <c r="BI88" i="36"/>
  <c r="BI88" i="35"/>
  <c r="BI88" i="34"/>
  <c r="BI88" i="33"/>
  <c r="BI88" i="31"/>
  <c r="BI88" i="30"/>
  <c r="BI88" i="29"/>
  <c r="AY80" i="10"/>
  <c r="AY80" i="29" s="1"/>
  <c r="AM80" i="36"/>
  <c r="AM80" i="35"/>
  <c r="AM80" i="34"/>
  <c r="AM80" i="33"/>
  <c r="AM80" i="30"/>
  <c r="AM80" i="31"/>
  <c r="BB78" i="10"/>
  <c r="AP78" i="36"/>
  <c r="AP78" i="35"/>
  <c r="AP78" i="34"/>
  <c r="AP78" i="33"/>
  <c r="BG82" i="10"/>
  <c r="AU82" i="36"/>
  <c r="AU82" i="35"/>
  <c r="AU82" i="34"/>
  <c r="AU82" i="33"/>
  <c r="AU82" i="31"/>
  <c r="AU82" i="30"/>
  <c r="AU82" i="29"/>
  <c r="BC81" i="10"/>
  <c r="AQ81" i="36"/>
  <c r="AQ81" i="35"/>
  <c r="AQ81" i="34"/>
  <c r="AQ81" i="33"/>
  <c r="AQ81" i="30"/>
  <c r="AQ81" i="31"/>
  <c r="AQ81" i="29"/>
  <c r="BA80" i="10"/>
  <c r="BA80" i="29" s="1"/>
  <c r="AO80" i="36"/>
  <c r="AO80" i="35"/>
  <c r="AO80" i="33"/>
  <c r="AO80" i="34"/>
  <c r="AO80" i="31"/>
  <c r="AO80" i="30"/>
  <c r="BB85" i="10"/>
  <c r="AP85" i="36"/>
  <c r="AP85" i="35"/>
  <c r="AP85" i="33"/>
  <c r="AP85" i="34"/>
  <c r="AP85" i="30"/>
  <c r="AP85" i="31"/>
  <c r="AP85" i="29"/>
  <c r="BJ85" i="10"/>
  <c r="AX85" i="36"/>
  <c r="AX85" i="35"/>
  <c r="AX85" i="33"/>
  <c r="AX85" i="34"/>
  <c r="AX85" i="30"/>
  <c r="AX85" i="31"/>
  <c r="AX85" i="29"/>
  <c r="AY87" i="10"/>
  <c r="AM87" i="36"/>
  <c r="AM87" i="34"/>
  <c r="AM87" i="35"/>
  <c r="AM87" i="33"/>
  <c r="AM87" i="31"/>
  <c r="AM87" i="30"/>
  <c r="AM87" i="29"/>
  <c r="BG87" i="10"/>
  <c r="AU87" i="36"/>
  <c r="AU87" i="34"/>
  <c r="AU87" i="35"/>
  <c r="AU87" i="33"/>
  <c r="AU87" i="31"/>
  <c r="AU87" i="29"/>
  <c r="AU87" i="30"/>
  <c r="BB80" i="10"/>
  <c r="BB80" i="29" s="1"/>
  <c r="AP80" i="36"/>
  <c r="AP80" i="35"/>
  <c r="AP80" i="34"/>
  <c r="AP80" i="33"/>
  <c r="AP80" i="31"/>
  <c r="AP80" i="30"/>
  <c r="BI78" i="10"/>
  <c r="AW78" i="36"/>
  <c r="AW78" i="35"/>
  <c r="AW78" i="34"/>
  <c r="AW78" i="33"/>
  <c r="BF84" i="10"/>
  <c r="AT84" i="36"/>
  <c r="AT84" i="35"/>
  <c r="AT84" i="33"/>
  <c r="AT84" i="34"/>
  <c r="AT84" i="31"/>
  <c r="AT84" i="29"/>
  <c r="AT84" i="30"/>
  <c r="BH88" i="10"/>
  <c r="AV88" i="35"/>
  <c r="AV88" i="36"/>
  <c r="AV88" i="34"/>
  <c r="AV88" i="33"/>
  <c r="AV88" i="30"/>
  <c r="AV88" i="31"/>
  <c r="AV88" i="29"/>
  <c r="BB90" i="10"/>
  <c r="AP90" i="36"/>
  <c r="AP90" i="35"/>
  <c r="AP90" i="34"/>
  <c r="AP90" i="33"/>
  <c r="AP90" i="31"/>
  <c r="AP90" i="30"/>
  <c r="AP90" i="29"/>
  <c r="BG81" i="10"/>
  <c r="AU81" i="36"/>
  <c r="AU81" i="35"/>
  <c r="AU81" i="34"/>
  <c r="AU81" i="33"/>
  <c r="AU81" i="31"/>
  <c r="AU81" i="30"/>
  <c r="AU81" i="29"/>
  <c r="BD78" i="10"/>
  <c r="AR78" i="36"/>
  <c r="AR78" i="35"/>
  <c r="AR78" i="34"/>
  <c r="AR78" i="33"/>
  <c r="AW80" i="36"/>
  <c r="AW80" i="33"/>
  <c r="AW80" i="34"/>
  <c r="AW80" i="35"/>
  <c r="AW80" i="31"/>
  <c r="BC84" i="10"/>
  <c r="AQ84" i="34"/>
  <c r="AQ84" i="35"/>
  <c r="AQ84" i="33"/>
  <c r="AQ84" i="31"/>
  <c r="AQ84" i="29"/>
  <c r="AP84" i="36"/>
  <c r="AP84" i="35"/>
  <c r="AP84" i="33"/>
  <c r="AP84" i="31"/>
  <c r="AP84" i="29"/>
  <c r="AP84" i="30"/>
  <c r="BE88" i="10"/>
  <c r="AS88" i="35"/>
  <c r="AS88" i="34"/>
  <c r="AS88" i="33"/>
  <c r="AS88" i="31"/>
  <c r="AS88" i="30"/>
  <c r="AZ86" i="10"/>
  <c r="AN86" i="36"/>
  <c r="AN86" i="35"/>
  <c r="AN86" i="34"/>
  <c r="AN86" i="33"/>
  <c r="AN86" i="30"/>
  <c r="AN86" i="31"/>
  <c r="AN86" i="29"/>
  <c r="BJ88" i="10"/>
  <c r="AX88" i="36"/>
  <c r="AX88" i="35"/>
  <c r="AX88" i="34"/>
  <c r="AX88" i="33"/>
  <c r="AX88" i="31"/>
  <c r="AX88" i="30"/>
  <c r="AX88" i="29"/>
  <c r="BI84" i="10"/>
  <c r="AW84" i="36"/>
  <c r="AW84" i="34"/>
  <c r="AW84" i="33"/>
  <c r="AW84" i="35"/>
  <c r="AW84" i="31"/>
  <c r="AW84" i="29"/>
  <c r="AW84" i="30"/>
  <c r="BF79" i="10"/>
  <c r="BF79" i="29" s="1"/>
  <c r="AT79" i="36"/>
  <c r="AT79" i="35"/>
  <c r="AT79" i="34"/>
  <c r="AT79" i="31"/>
  <c r="AT79" i="33"/>
  <c r="AT79" i="30"/>
  <c r="BA85" i="10"/>
  <c r="AO85" i="36"/>
  <c r="AO85" i="35"/>
  <c r="AO85" i="33"/>
  <c r="AO85" i="34"/>
  <c r="AO85" i="31"/>
  <c r="AO85" i="30"/>
  <c r="AO85" i="29"/>
  <c r="BI85" i="10"/>
  <c r="AW85" i="36"/>
  <c r="AW85" i="35"/>
  <c r="AW85" i="33"/>
  <c r="AW85" i="34"/>
  <c r="AW85" i="31"/>
  <c r="AW85" i="30"/>
  <c r="AW85" i="29"/>
  <c r="BB86" i="10"/>
  <c r="AP86" i="36"/>
  <c r="AP86" i="35"/>
  <c r="AP86" i="34"/>
  <c r="AP86" i="33"/>
  <c r="AP86" i="31"/>
  <c r="AP86" i="29"/>
  <c r="AP86" i="30"/>
  <c r="BJ86" i="10"/>
  <c r="AX86" i="36"/>
  <c r="AX86" i="34"/>
  <c r="AX86" i="35"/>
  <c r="AX86" i="33"/>
  <c r="AX86" i="31"/>
  <c r="AX86" i="30"/>
  <c r="AX86" i="29"/>
  <c r="BF87" i="10"/>
  <c r="AT87" i="36"/>
  <c r="AT87" i="35"/>
  <c r="AT87" i="34"/>
  <c r="AT87" i="33"/>
  <c r="AT87" i="31"/>
  <c r="AT87" i="30"/>
  <c r="AT87" i="29"/>
  <c r="BD88" i="10"/>
  <c r="AR88" i="36"/>
  <c r="AR88" i="35"/>
  <c r="AR88" i="34"/>
  <c r="AR88" i="33"/>
  <c r="AR88" i="31"/>
  <c r="AR88" i="30"/>
  <c r="AR88" i="29"/>
  <c r="BC88" i="10"/>
  <c r="AQ88" i="36"/>
  <c r="AQ88" i="35"/>
  <c r="AQ88" i="34"/>
  <c r="AQ88" i="33"/>
  <c r="AQ88" i="31"/>
  <c r="AQ88" i="30"/>
  <c r="AQ88" i="29"/>
  <c r="AY88" i="10"/>
  <c r="AM88" i="36"/>
  <c r="AM88" i="35"/>
  <c r="AM88" i="34"/>
  <c r="AM88" i="33"/>
  <c r="AM88" i="31"/>
  <c r="AM88" i="30"/>
  <c r="AM88" i="29"/>
  <c r="BG88" i="10"/>
  <c r="AU88" i="36"/>
  <c r="AU88" i="35"/>
  <c r="AU88" i="34"/>
  <c r="AU88" i="33"/>
  <c r="AU88" i="31"/>
  <c r="AU88" i="30"/>
  <c r="AU88" i="29"/>
  <c r="BC89" i="10"/>
  <c r="AQ89" i="36"/>
  <c r="AQ89" i="35"/>
  <c r="AQ89" i="33"/>
  <c r="AQ89" i="34"/>
  <c r="AQ89" i="31"/>
  <c r="AQ89" i="30"/>
  <c r="AQ89" i="29"/>
  <c r="AZ90" i="10"/>
  <c r="AN90" i="36"/>
  <c r="AN90" i="34"/>
  <c r="AN90" i="33"/>
  <c r="AN90" i="35"/>
  <c r="AN90" i="30"/>
  <c r="AN90" i="31"/>
  <c r="AN90" i="29"/>
  <c r="BH90" i="10"/>
  <c r="AV90" i="36"/>
  <c r="AV90" i="35"/>
  <c r="AV90" i="34"/>
  <c r="AV90" i="33"/>
  <c r="AV90" i="30"/>
  <c r="AV90" i="31"/>
  <c r="AV90" i="29"/>
  <c r="BA82" i="10"/>
  <c r="AO82" i="36"/>
  <c r="AO82" i="35"/>
  <c r="AO82" i="33"/>
  <c r="AO82" i="34"/>
  <c r="AO82" i="31"/>
  <c r="AO82" i="30"/>
  <c r="AO82" i="29"/>
  <c r="BG90" i="10"/>
  <c r="AU90" i="36"/>
  <c r="AU90" i="35"/>
  <c r="AU90" i="34"/>
  <c r="AU90" i="33"/>
  <c r="AU90" i="31"/>
  <c r="AU90" i="30"/>
  <c r="AU90" i="29"/>
  <c r="AZ88" i="10"/>
  <c r="AN88" i="36"/>
  <c r="AN88" i="35"/>
  <c r="AN88" i="34"/>
  <c r="AN88" i="33"/>
  <c r="AN88" i="31"/>
  <c r="AN88" i="30"/>
  <c r="AN88" i="29"/>
  <c r="BI82" i="10"/>
  <c r="AW82" i="36"/>
  <c r="AW82" i="35"/>
  <c r="AW82" i="33"/>
  <c r="AW82" i="34"/>
  <c r="AW82" i="31"/>
  <c r="AW82" i="30"/>
  <c r="AW82" i="29"/>
  <c r="BA86" i="10"/>
  <c r="AO86" i="36"/>
  <c r="AO86" i="35"/>
  <c r="AO86" i="34"/>
  <c r="AO86" i="33"/>
  <c r="AO86" i="31"/>
  <c r="AO86" i="29"/>
  <c r="AO86" i="30"/>
  <c r="BA81" i="10"/>
  <c r="AO81" i="36"/>
  <c r="AO81" i="35"/>
  <c r="AO81" i="34"/>
  <c r="AO81" i="33"/>
  <c r="AO81" i="31"/>
  <c r="AO81" i="30"/>
  <c r="AO81" i="29"/>
  <c r="BG85" i="10"/>
  <c r="AU85" i="36"/>
  <c r="AU85" i="34"/>
  <c r="AU85" i="35"/>
  <c r="AU85" i="33"/>
  <c r="AU85" i="31"/>
  <c r="AU85" i="30"/>
  <c r="AU85" i="29"/>
  <c r="BB88" i="10"/>
  <c r="AP88" i="36"/>
  <c r="AP88" i="35"/>
  <c r="AP88" i="34"/>
  <c r="AP88" i="33"/>
  <c r="AP88" i="31"/>
  <c r="AP88" i="30"/>
  <c r="AP88" i="29"/>
  <c r="BH85" i="10"/>
  <c r="AV85" i="36"/>
  <c r="AV85" i="34"/>
  <c r="AV85" i="35"/>
  <c r="AV85" i="31"/>
  <c r="AV85" i="33"/>
  <c r="AV85" i="30"/>
  <c r="AV85" i="29"/>
  <c r="BE89" i="36"/>
  <c r="BE89" i="35"/>
  <c r="BE89" i="34"/>
  <c r="BE89" i="33"/>
  <c r="BE89" i="31"/>
  <c r="BE89" i="30"/>
  <c r="BE89" i="29"/>
  <c r="BI86" i="36"/>
  <c r="BI86" i="34"/>
  <c r="BI86" i="35"/>
  <c r="BI86" i="33"/>
  <c r="BI86" i="31"/>
  <c r="BI86" i="30"/>
  <c r="BI86" i="29"/>
  <c r="BE87" i="36"/>
  <c r="BE87" i="35"/>
  <c r="BE87" i="34"/>
  <c r="BE87" i="33"/>
  <c r="BE87" i="31"/>
  <c r="BE87" i="30"/>
  <c r="BE87" i="29"/>
  <c r="BD82" i="10"/>
  <c r="AR82" i="36"/>
  <c r="AR82" i="35"/>
  <c r="AR82" i="34"/>
  <c r="AR82" i="31"/>
  <c r="AR82" i="33"/>
  <c r="AR82" i="30"/>
  <c r="AR82" i="29"/>
  <c r="BE78" i="36"/>
  <c r="BE78" i="35"/>
  <c r="BE78" i="34"/>
  <c r="BE78" i="33"/>
  <c r="BB89" i="10"/>
  <c r="AP89" i="36"/>
  <c r="AP89" i="35"/>
  <c r="AP89" i="34"/>
  <c r="AP89" i="33"/>
  <c r="AP89" i="31"/>
  <c r="AP89" i="30"/>
  <c r="AP89" i="29"/>
  <c r="BJ90" i="10"/>
  <c r="AX90" i="36"/>
  <c r="AX90" i="35"/>
  <c r="AX90" i="34"/>
  <c r="AX90" i="33"/>
  <c r="AX90" i="31"/>
  <c r="AX90" i="30"/>
  <c r="AX90" i="29"/>
  <c r="BJ78" i="10"/>
  <c r="AX78" i="36"/>
  <c r="AX78" i="35"/>
  <c r="AX78" i="34"/>
  <c r="AX78" i="33"/>
  <c r="AY83" i="10"/>
  <c r="AM83" i="36"/>
  <c r="AM83" i="34"/>
  <c r="AM83" i="35"/>
  <c r="AM83" i="33"/>
  <c r="AM83" i="31"/>
  <c r="AM83" i="29"/>
  <c r="AM83" i="30"/>
  <c r="BG83" i="10"/>
  <c r="AU83" i="36"/>
  <c r="AU83" i="34"/>
  <c r="AU83" i="35"/>
  <c r="AU83" i="33"/>
  <c r="AU83" i="31"/>
  <c r="AU83" i="29"/>
  <c r="AU83" i="30"/>
  <c r="BF85" i="10"/>
  <c r="AT85" i="36"/>
  <c r="AT85" i="34"/>
  <c r="AT85" i="35"/>
  <c r="AT85" i="33"/>
  <c r="AT85" i="31"/>
  <c r="AT85" i="30"/>
  <c r="AT85" i="29"/>
  <c r="AY86" i="10"/>
  <c r="AM86" i="36"/>
  <c r="AM86" i="35"/>
  <c r="AM86" i="34"/>
  <c r="AM86" i="33"/>
  <c r="AM86" i="31"/>
  <c r="AM86" i="30"/>
  <c r="AM86" i="29"/>
  <c r="BG86" i="10"/>
  <c r="AU86" i="36"/>
  <c r="AU86" i="34"/>
  <c r="AU86" i="35"/>
  <c r="AU86" i="33"/>
  <c r="AU86" i="31"/>
  <c r="AU86" i="30"/>
  <c r="AU86" i="29"/>
  <c r="BC87" i="10"/>
  <c r="AQ87" i="36"/>
  <c r="AQ87" i="35"/>
  <c r="AQ87" i="34"/>
  <c r="AQ87" i="33"/>
  <c r="AQ87" i="31"/>
  <c r="AQ87" i="30"/>
  <c r="AQ87" i="29"/>
  <c r="BA87" i="10"/>
  <c r="AO87" i="36"/>
  <c r="AO87" i="35"/>
  <c r="AO87" i="34"/>
  <c r="AO87" i="33"/>
  <c r="AO87" i="31"/>
  <c r="AO87" i="30"/>
  <c r="AO87" i="29"/>
  <c r="BA78" i="36"/>
  <c r="BA78" i="35"/>
  <c r="BA78" i="34"/>
  <c r="BA78" i="33"/>
  <c r="BH82" i="10"/>
  <c r="AV82" i="36"/>
  <c r="AV82" i="34"/>
  <c r="AV82" i="35"/>
  <c r="AV82" i="33"/>
  <c r="AV82" i="31"/>
  <c r="AV82" i="30"/>
  <c r="AV82" i="29"/>
  <c r="BG79" i="10"/>
  <c r="BG79" i="29" s="1"/>
  <c r="AU79" i="36"/>
  <c r="AU79" i="35"/>
  <c r="AU79" i="34"/>
  <c r="AU79" i="33"/>
  <c r="AU79" i="31"/>
  <c r="AU79" i="30"/>
  <c r="BB83" i="10"/>
  <c r="AP83" i="36"/>
  <c r="AP83" i="35"/>
  <c r="AP83" i="33"/>
  <c r="AP83" i="34"/>
  <c r="AP83" i="31"/>
  <c r="AP83" i="29"/>
  <c r="AP83" i="30"/>
  <c r="BF81" i="10"/>
  <c r="AT81" i="36"/>
  <c r="AT81" i="35"/>
  <c r="AT81" i="34"/>
  <c r="AT81" i="33"/>
  <c r="AT81" i="31"/>
  <c r="AT81" i="30"/>
  <c r="AT81" i="29"/>
  <c r="AY82" i="10"/>
  <c r="AM82" i="36"/>
  <c r="AM82" i="35"/>
  <c r="AM82" i="34"/>
  <c r="AM82" i="33"/>
  <c r="AM82" i="31"/>
  <c r="AM82" i="30"/>
  <c r="AM82" i="29"/>
  <c r="BJ89" i="10"/>
  <c r="AX89" i="36"/>
  <c r="AX89" i="35"/>
  <c r="AX89" i="33"/>
  <c r="AX89" i="34"/>
  <c r="AX89" i="31"/>
  <c r="AX89" i="30"/>
  <c r="AX89" i="29"/>
  <c r="BB87" i="10"/>
  <c r="AP87" i="36"/>
  <c r="AP87" i="35"/>
  <c r="AP87" i="33"/>
  <c r="AP87" i="34"/>
  <c r="AP87" i="30"/>
  <c r="AP87" i="31"/>
  <c r="AP87" i="29"/>
  <c r="AY81" i="10"/>
  <c r="AY81" i="29" s="1"/>
  <c r="AM81" i="36"/>
  <c r="AM81" i="35"/>
  <c r="AM81" i="34"/>
  <c r="AM81" i="33"/>
  <c r="AM81" i="31"/>
  <c r="AM81" i="30"/>
  <c r="AM81" i="29"/>
  <c r="BF89" i="10"/>
  <c r="AT89" i="36"/>
  <c r="AT89" i="35"/>
  <c r="AT89" i="34"/>
  <c r="AT89" i="33"/>
  <c r="AT89" i="31"/>
  <c r="AT89" i="30"/>
  <c r="AT89" i="29"/>
  <c r="BG80" i="10"/>
  <c r="BG80" i="29" s="1"/>
  <c r="AU80" i="36"/>
  <c r="AU80" i="35"/>
  <c r="AU80" i="34"/>
  <c r="AU80" i="33"/>
  <c r="AU80" i="31"/>
  <c r="AU80" i="30"/>
  <c r="AZ85" i="10"/>
  <c r="AN85" i="36"/>
  <c r="AN85" i="35"/>
  <c r="AN85" i="34"/>
  <c r="AN85" i="33"/>
  <c r="AN85" i="31"/>
  <c r="AN85" i="29"/>
  <c r="AN85" i="30"/>
  <c r="BH81" i="10"/>
  <c r="AV81" i="36"/>
  <c r="AV81" i="35"/>
  <c r="AV81" i="34"/>
  <c r="AV81" i="33"/>
  <c r="AV81" i="31"/>
  <c r="AV81" i="30"/>
  <c r="AV81" i="29"/>
  <c r="AZ80" i="10"/>
  <c r="AZ80" i="29" s="1"/>
  <c r="AN80" i="36"/>
  <c r="AN80" i="34"/>
  <c r="AN80" i="35"/>
  <c r="AN80" i="33"/>
  <c r="AN80" i="31"/>
  <c r="AN80" i="30"/>
  <c r="AY79" i="10"/>
  <c r="AY79" i="29" s="1"/>
  <c r="AM79" i="36"/>
  <c r="AM79" i="35"/>
  <c r="AM79" i="34"/>
  <c r="AM79" i="33"/>
  <c r="AM79" i="31"/>
  <c r="AM79" i="30"/>
  <c r="BJ83" i="10"/>
  <c r="AX83" i="36"/>
  <c r="AX83" i="35"/>
  <c r="AX83" i="33"/>
  <c r="AX83" i="34"/>
  <c r="AX83" i="29"/>
  <c r="AX83" i="30"/>
  <c r="AX83" i="31"/>
  <c r="R90" i="43"/>
  <c r="S90" i="43"/>
  <c r="T90" i="43"/>
  <c r="V90" i="43"/>
  <c r="W90" i="43"/>
  <c r="X90" i="43"/>
  <c r="Y90" i="43"/>
  <c r="Z90" i="43"/>
  <c r="AA90" i="43"/>
  <c r="AB90" i="43"/>
  <c r="AD90" i="43"/>
  <c r="AE90" i="43"/>
  <c r="AF90" i="43"/>
  <c r="AG90" i="43"/>
  <c r="AH90" i="43"/>
  <c r="AI90" i="43"/>
  <c r="AJ90" i="43"/>
  <c r="AL90" i="43"/>
  <c r="AM90" i="43"/>
  <c r="AN90" i="43"/>
  <c r="AO90" i="43"/>
  <c r="AP90" i="43"/>
  <c r="AQ90" i="43"/>
  <c r="AR90" i="43"/>
  <c r="AT90" i="43"/>
  <c r="AU90" i="43"/>
  <c r="AV90" i="43"/>
  <c r="AW90" i="43"/>
  <c r="AX90" i="43"/>
  <c r="AY90" i="43"/>
  <c r="AZ90" i="43"/>
  <c r="BB90" i="43"/>
  <c r="BC90" i="43"/>
  <c r="BD90" i="43"/>
  <c r="BE90" i="43"/>
  <c r="BF90" i="43"/>
  <c r="BG90" i="43"/>
  <c r="BH90" i="43"/>
  <c r="BJ90" i="43"/>
  <c r="BK90" i="43"/>
  <c r="R91" i="43"/>
  <c r="S91" i="43"/>
  <c r="W91" i="43"/>
  <c r="X91" i="43"/>
  <c r="Y91" i="43"/>
  <c r="Z91" i="43"/>
  <c r="AA91" i="43"/>
  <c r="AC91" i="43"/>
  <c r="AE91" i="43"/>
  <c r="AF91" i="43"/>
  <c r="AG91" i="43"/>
  <c r="AH91" i="43"/>
  <c r="AI91" i="43"/>
  <c r="AK91" i="43"/>
  <c r="AL91" i="43"/>
  <c r="AM91" i="43"/>
  <c r="AN91" i="43"/>
  <c r="AO91" i="43"/>
  <c r="AP91" i="43"/>
  <c r="AQ91" i="43"/>
  <c r="AS91" i="43"/>
  <c r="AT91" i="43"/>
  <c r="AU91" i="43"/>
  <c r="AV91" i="43"/>
  <c r="AW91" i="43"/>
  <c r="AX91" i="43"/>
  <c r="AY91" i="43"/>
  <c r="BB91" i="43"/>
  <c r="BC91" i="43"/>
  <c r="BD91" i="43"/>
  <c r="BE91" i="43"/>
  <c r="BF91" i="43"/>
  <c r="BG91" i="43"/>
  <c r="BK91" i="43"/>
  <c r="R92" i="43"/>
  <c r="S92" i="43"/>
  <c r="U92" i="43"/>
  <c r="V92" i="43"/>
  <c r="X92" i="43"/>
  <c r="Z92" i="43"/>
  <c r="AA92" i="43"/>
  <c r="AC92" i="43"/>
  <c r="AD92" i="43"/>
  <c r="AF92" i="43"/>
  <c r="AH92" i="43"/>
  <c r="AI92" i="43"/>
  <c r="AK92" i="43"/>
  <c r="AL92" i="43"/>
  <c r="AN92" i="43"/>
  <c r="AP92" i="43"/>
  <c r="AQ92" i="43"/>
  <c r="AS92" i="43"/>
  <c r="AT92" i="43"/>
  <c r="AU92" i="43"/>
  <c r="AV92" i="43"/>
  <c r="AX92" i="43"/>
  <c r="AY92" i="43"/>
  <c r="BA92" i="43"/>
  <c r="BB92" i="43"/>
  <c r="BD92" i="43"/>
  <c r="BF92" i="43"/>
  <c r="BG92" i="43"/>
  <c r="BI92" i="43"/>
  <c r="BJ92" i="43"/>
  <c r="R93" i="43"/>
  <c r="S93" i="43"/>
  <c r="T93" i="43"/>
  <c r="U93" i="43"/>
  <c r="V93" i="43"/>
  <c r="Y93" i="43"/>
  <c r="Z93" i="43"/>
  <c r="AA93" i="43"/>
  <c r="AB93" i="43"/>
  <c r="AC93" i="43"/>
  <c r="AD93" i="43"/>
  <c r="AG93" i="43"/>
  <c r="AH93" i="43"/>
  <c r="AI93" i="43"/>
  <c r="AJ93" i="43"/>
  <c r="AK93" i="43"/>
  <c r="AL93" i="43"/>
  <c r="AO93" i="43"/>
  <c r="AP93" i="43"/>
  <c r="AQ93" i="43"/>
  <c r="AR93" i="43"/>
  <c r="AS93" i="43"/>
  <c r="AT93" i="43"/>
  <c r="AW93" i="43"/>
  <c r="AX93" i="43"/>
  <c r="AY93" i="43"/>
  <c r="AZ93" i="43"/>
  <c r="BA93" i="43"/>
  <c r="BB93" i="43"/>
  <c r="BE93" i="43"/>
  <c r="BF93" i="43"/>
  <c r="BG93" i="43"/>
  <c r="BH93" i="43"/>
  <c r="BI93" i="43"/>
  <c r="BJ93" i="43"/>
  <c r="AZ80" i="36"/>
  <c r="AZ80" i="35"/>
  <c r="AZ80" i="34"/>
  <c r="AZ80" i="31"/>
  <c r="AZ80" i="33"/>
  <c r="AZ80" i="30"/>
  <c r="BK81" i="10"/>
  <c r="AY81" i="35"/>
  <c r="AY81" i="34"/>
  <c r="AY81" i="33"/>
  <c r="AY81" i="31"/>
  <c r="AY81" i="30"/>
  <c r="BA81" i="36"/>
  <c r="BA81" i="35"/>
  <c r="BA81" i="33"/>
  <c r="BA81" i="34"/>
  <c r="BA81" i="31"/>
  <c r="BA81" i="30"/>
  <c r="BA81" i="29"/>
  <c r="BC88" i="36"/>
  <c r="BC88" i="34"/>
  <c r="BC88" i="35"/>
  <c r="BC88" i="33"/>
  <c r="BC88" i="31"/>
  <c r="BC88" i="30"/>
  <c r="BC88" i="29"/>
  <c r="BD88" i="36"/>
  <c r="BD88" i="34"/>
  <c r="BD88" i="35"/>
  <c r="BD88" i="33"/>
  <c r="BD88" i="30"/>
  <c r="BD88" i="31"/>
  <c r="BD88" i="29"/>
  <c r="BF87" i="36"/>
  <c r="BF87" i="35"/>
  <c r="BF87" i="34"/>
  <c r="BF87" i="33"/>
  <c r="BF87" i="31"/>
  <c r="BF87" i="30"/>
  <c r="BF87" i="29"/>
  <c r="BJ86" i="36"/>
  <c r="BJ86" i="35"/>
  <c r="BJ86" i="33"/>
  <c r="BJ86" i="34"/>
  <c r="BJ86" i="30"/>
  <c r="BJ86" i="31"/>
  <c r="BJ86" i="29"/>
  <c r="BB86" i="36"/>
  <c r="BB86" i="35"/>
  <c r="BB86" i="33"/>
  <c r="BB86" i="34"/>
  <c r="BB86" i="31"/>
  <c r="BB86" i="30"/>
  <c r="BB86" i="29"/>
  <c r="BI85" i="36"/>
  <c r="BI85" i="34"/>
  <c r="BI85" i="33"/>
  <c r="BI85" i="35"/>
  <c r="BI85" i="31"/>
  <c r="BI85" i="30"/>
  <c r="BI85" i="29"/>
  <c r="BA85" i="36"/>
  <c r="BA85" i="34"/>
  <c r="BA85" i="35"/>
  <c r="BA85" i="33"/>
  <c r="BA85" i="31"/>
  <c r="BA85" i="30"/>
  <c r="BA85" i="29"/>
  <c r="BF79" i="36"/>
  <c r="BF79" i="35"/>
  <c r="BF79" i="34"/>
  <c r="BF79" i="33"/>
  <c r="BF79" i="31"/>
  <c r="BF79" i="30"/>
  <c r="BH88" i="36"/>
  <c r="BH88" i="35"/>
  <c r="BH88" i="34"/>
  <c r="BH88" i="33"/>
  <c r="BH88" i="31"/>
  <c r="BH88" i="30"/>
  <c r="BH88" i="29"/>
  <c r="BF84" i="36"/>
  <c r="BF84" i="34"/>
  <c r="BF84" i="35"/>
  <c r="BF84" i="33"/>
  <c r="BF84" i="31"/>
  <c r="BF84" i="29"/>
  <c r="BF84" i="30"/>
  <c r="BG82" i="36"/>
  <c r="BG82" i="35"/>
  <c r="BG82" i="34"/>
  <c r="BG82" i="33"/>
  <c r="BG82" i="31"/>
  <c r="BG82" i="30"/>
  <c r="BG82" i="29"/>
  <c r="BB78" i="36"/>
  <c r="BB78" i="34"/>
  <c r="BB78" i="35"/>
  <c r="BB78" i="33"/>
  <c r="BE79" i="36"/>
  <c r="BE79" i="35"/>
  <c r="BE79" i="34"/>
  <c r="BE79" i="33"/>
  <c r="BE79" i="31"/>
  <c r="BE79" i="30"/>
  <c r="BD79" i="36"/>
  <c r="BD79" i="35"/>
  <c r="BD79" i="34"/>
  <c r="BD79" i="31"/>
  <c r="BD79" i="33"/>
  <c r="BD79" i="30"/>
  <c r="AZ81" i="36"/>
  <c r="AZ81" i="34"/>
  <c r="AZ81" i="35"/>
  <c r="AZ81" i="33"/>
  <c r="AZ81" i="30"/>
  <c r="AZ81" i="31"/>
  <c r="AZ81" i="29"/>
  <c r="BH79" i="36"/>
  <c r="BH79" i="34"/>
  <c r="BH79" i="35"/>
  <c r="BH79" i="33"/>
  <c r="BH79" i="31"/>
  <c r="BH79" i="30"/>
  <c r="BF88" i="36"/>
  <c r="BF88" i="35"/>
  <c r="BF88" i="34"/>
  <c r="BF88" i="33"/>
  <c r="BF88" i="31"/>
  <c r="BF88" i="30"/>
  <c r="BF88" i="29"/>
  <c r="BH87" i="36"/>
  <c r="BH87" i="34"/>
  <c r="BH87" i="35"/>
  <c r="BH87" i="33"/>
  <c r="BH87" i="30"/>
  <c r="BH87" i="31"/>
  <c r="BH87" i="29"/>
  <c r="BD86" i="36"/>
  <c r="BD86" i="34"/>
  <c r="BD86" i="35"/>
  <c r="BD86" i="33"/>
  <c r="BD86" i="31"/>
  <c r="BD86" i="30"/>
  <c r="BD86" i="29"/>
  <c r="BC85" i="36"/>
  <c r="BC85" i="34"/>
  <c r="BC85" i="35"/>
  <c r="BC85" i="33"/>
  <c r="BC85" i="31"/>
  <c r="BC85" i="29"/>
  <c r="BC85" i="30"/>
  <c r="BD84" i="36"/>
  <c r="BD84" i="35"/>
  <c r="BD84" i="34"/>
  <c r="BD84" i="33"/>
  <c r="BD84" i="31"/>
  <c r="BD84" i="30"/>
  <c r="BD84" i="29"/>
  <c r="BD83" i="36"/>
  <c r="BD83" i="35"/>
  <c r="BD83" i="34"/>
  <c r="BD83" i="31"/>
  <c r="BD83" i="33"/>
  <c r="BD83" i="29"/>
  <c r="BD83" i="30"/>
  <c r="AZ79" i="36"/>
  <c r="AZ79" i="34"/>
  <c r="AZ79" i="35"/>
  <c r="AZ79" i="33"/>
  <c r="AZ79" i="31"/>
  <c r="AZ79" i="30"/>
  <c r="AZ89" i="36"/>
  <c r="AZ89" i="35"/>
  <c r="AZ89" i="34"/>
  <c r="AZ89" i="33"/>
  <c r="AZ89" i="30"/>
  <c r="AZ89" i="31"/>
  <c r="AZ89" i="29"/>
  <c r="BI83" i="36"/>
  <c r="BI83" i="35"/>
  <c r="BI83" i="34"/>
  <c r="BI83" i="33"/>
  <c r="BI83" i="31"/>
  <c r="BI83" i="29"/>
  <c r="BI83" i="30"/>
  <c r="BD87" i="36"/>
  <c r="BD87" i="35"/>
  <c r="BD87" i="34"/>
  <c r="BD87" i="33"/>
  <c r="BD87" i="31"/>
  <c r="BD87" i="30"/>
  <c r="BD87" i="29"/>
  <c r="BI90" i="36"/>
  <c r="BI90" i="35"/>
  <c r="BI90" i="34"/>
  <c r="BI90" i="33"/>
  <c r="BI90" i="31"/>
  <c r="BI90" i="30"/>
  <c r="BI90" i="29"/>
  <c r="BB81" i="36"/>
  <c r="BB81" i="35"/>
  <c r="BB81" i="34"/>
  <c r="BB81" i="31"/>
  <c r="BB81" i="33"/>
  <c r="BB81" i="30"/>
  <c r="BB81" i="29"/>
  <c r="BB87" i="36"/>
  <c r="BB87" i="35"/>
  <c r="BB87" i="34"/>
  <c r="BB87" i="33"/>
  <c r="BB87" i="31"/>
  <c r="BB87" i="30"/>
  <c r="BB87" i="29"/>
  <c r="BJ89" i="36"/>
  <c r="BJ89" i="35"/>
  <c r="BJ89" i="34"/>
  <c r="BJ89" i="33"/>
  <c r="BJ89" i="31"/>
  <c r="BJ89" i="30"/>
  <c r="BJ89" i="29"/>
  <c r="BG79" i="36"/>
  <c r="BG79" i="35"/>
  <c r="BG79" i="34"/>
  <c r="BG79" i="33"/>
  <c r="BG79" i="30"/>
  <c r="BG79" i="31"/>
  <c r="BH82" i="36"/>
  <c r="BH82" i="35"/>
  <c r="BH82" i="34"/>
  <c r="BH82" i="31"/>
  <c r="BH82" i="33"/>
  <c r="BH82" i="30"/>
  <c r="BH82" i="29"/>
  <c r="BA87" i="36"/>
  <c r="BA87" i="35"/>
  <c r="BA87" i="34"/>
  <c r="BA87" i="33"/>
  <c r="BA87" i="31"/>
  <c r="BA87" i="30"/>
  <c r="BA87" i="29"/>
  <c r="BC87" i="36"/>
  <c r="BC87" i="35"/>
  <c r="BC87" i="34"/>
  <c r="BC87" i="33"/>
  <c r="BC87" i="31"/>
  <c r="BC87" i="29"/>
  <c r="BC87" i="30"/>
  <c r="BG86" i="36"/>
  <c r="BG86" i="34"/>
  <c r="BG86" i="35"/>
  <c r="BG86" i="33"/>
  <c r="BG86" i="31"/>
  <c r="BG86" i="30"/>
  <c r="BG86" i="29"/>
  <c r="BK86" i="10"/>
  <c r="AY86" i="36"/>
  <c r="AY86" i="34"/>
  <c r="AY86" i="35"/>
  <c r="AY86" i="33"/>
  <c r="AY86" i="31"/>
  <c r="AY86" i="29"/>
  <c r="AY86" i="30"/>
  <c r="BF85" i="36"/>
  <c r="BF85" i="35"/>
  <c r="BF85" i="33"/>
  <c r="BF85" i="34"/>
  <c r="BF85" i="31"/>
  <c r="BF85" i="30"/>
  <c r="BF85" i="29"/>
  <c r="BG83" i="36"/>
  <c r="BG83" i="35"/>
  <c r="BG83" i="34"/>
  <c r="BG83" i="33"/>
  <c r="BG83" i="30"/>
  <c r="BG83" i="31"/>
  <c r="BG83" i="29"/>
  <c r="BK83" i="10"/>
  <c r="AY83" i="36"/>
  <c r="AY83" i="35"/>
  <c r="AY83" i="34"/>
  <c r="AY83" i="33"/>
  <c r="AY83" i="31"/>
  <c r="AY83" i="30"/>
  <c r="AY83" i="29"/>
  <c r="BJ78" i="36"/>
  <c r="BJ78" i="35"/>
  <c r="BJ78" i="34"/>
  <c r="BJ78" i="33"/>
  <c r="BB89" i="36"/>
  <c r="BB89" i="35"/>
  <c r="BB89" i="34"/>
  <c r="BB89" i="33"/>
  <c r="BB89" i="31"/>
  <c r="BB89" i="30"/>
  <c r="BB89" i="29"/>
  <c r="BJ82" i="36"/>
  <c r="BJ82" i="35"/>
  <c r="BJ82" i="34"/>
  <c r="BJ82" i="33"/>
  <c r="BJ82" i="31"/>
  <c r="BJ82" i="29"/>
  <c r="BJ82" i="30"/>
  <c r="BE85" i="36"/>
  <c r="BE85" i="34"/>
  <c r="BE85" i="35"/>
  <c r="BE85" i="33"/>
  <c r="BE85" i="31"/>
  <c r="BE85" i="30"/>
  <c r="BE85" i="29"/>
  <c r="BK85" i="10"/>
  <c r="AY85" i="36"/>
  <c r="AY85" i="35"/>
  <c r="AY85" i="34"/>
  <c r="AY85" i="33"/>
  <c r="AY85" i="31"/>
  <c r="AY85" i="30"/>
  <c r="AY85" i="29"/>
  <c r="BI87" i="36"/>
  <c r="BI87" i="35"/>
  <c r="BI87" i="34"/>
  <c r="BI87" i="33"/>
  <c r="BI87" i="31"/>
  <c r="BI87" i="30"/>
  <c r="BI87" i="29"/>
  <c r="BH81" i="36"/>
  <c r="BH81" i="35"/>
  <c r="BH81" i="34"/>
  <c r="BH81" i="33"/>
  <c r="BH81" i="31"/>
  <c r="BH81" i="30"/>
  <c r="BH81" i="29"/>
  <c r="BA86" i="36"/>
  <c r="BA86" i="34"/>
  <c r="BA86" i="35"/>
  <c r="BA86" i="33"/>
  <c r="BA86" i="31"/>
  <c r="BA86" i="30"/>
  <c r="BA86" i="29"/>
  <c r="BI82" i="36"/>
  <c r="BI82" i="35"/>
  <c r="BI82" i="34"/>
  <c r="BI82" i="33"/>
  <c r="BI82" i="31"/>
  <c r="BI82" i="30"/>
  <c r="BI82" i="29"/>
  <c r="AZ88" i="36"/>
  <c r="AZ88" i="35"/>
  <c r="AZ88" i="34"/>
  <c r="AZ88" i="33"/>
  <c r="AZ88" i="31"/>
  <c r="AZ88" i="30"/>
  <c r="AZ88" i="29"/>
  <c r="BG90" i="36"/>
  <c r="BG90" i="35"/>
  <c r="BG90" i="34"/>
  <c r="BG90" i="33"/>
  <c r="BG90" i="31"/>
  <c r="BG90" i="30"/>
  <c r="BG90" i="29"/>
  <c r="BH90" i="36"/>
  <c r="BH90" i="35"/>
  <c r="BH90" i="34"/>
  <c r="BH90" i="33"/>
  <c r="BH90" i="31"/>
  <c r="BH90" i="30"/>
  <c r="BH90" i="29"/>
  <c r="AZ90" i="36"/>
  <c r="AZ90" i="35"/>
  <c r="AZ90" i="34"/>
  <c r="AZ90" i="33"/>
  <c r="AZ90" i="31"/>
  <c r="AZ90" i="30"/>
  <c r="AZ90" i="29"/>
  <c r="BC89" i="36"/>
  <c r="BC89" i="35"/>
  <c r="BC89" i="34"/>
  <c r="BC89" i="33"/>
  <c r="BC89" i="31"/>
  <c r="BC89" i="30"/>
  <c r="BC89" i="29"/>
  <c r="BG88" i="36"/>
  <c r="BG88" i="35"/>
  <c r="BG88" i="34"/>
  <c r="BG88" i="33"/>
  <c r="BG88" i="31"/>
  <c r="BG88" i="29"/>
  <c r="BG88" i="30"/>
  <c r="BK88" i="10"/>
  <c r="AY88" i="36"/>
  <c r="AY88" i="35"/>
  <c r="AY88" i="34"/>
  <c r="AY88" i="33"/>
  <c r="AY88" i="31"/>
  <c r="AY88" i="30"/>
  <c r="AY88" i="29"/>
  <c r="BE88" i="36"/>
  <c r="BE88" i="35"/>
  <c r="BE88" i="34"/>
  <c r="BE88" i="33"/>
  <c r="BE88" i="31"/>
  <c r="BE88" i="30"/>
  <c r="BE88" i="29"/>
  <c r="BC84" i="36"/>
  <c r="BC84" i="35"/>
  <c r="BC84" i="33"/>
  <c r="BC84" i="34"/>
  <c r="BC84" i="31"/>
  <c r="BC84" i="30"/>
  <c r="BC84" i="29"/>
  <c r="BI78" i="36"/>
  <c r="BI78" i="35"/>
  <c r="BI78" i="34"/>
  <c r="BI78" i="33"/>
  <c r="BB80" i="36"/>
  <c r="BB80" i="35"/>
  <c r="BB80" i="34"/>
  <c r="BB80" i="33"/>
  <c r="BB80" i="31"/>
  <c r="BB80" i="30"/>
  <c r="BC79" i="36"/>
  <c r="BC79" i="35"/>
  <c r="BC79" i="34"/>
  <c r="BC79" i="33"/>
  <c r="BC79" i="31"/>
  <c r="BC79" i="30"/>
  <c r="BD90" i="36"/>
  <c r="BD90" i="35"/>
  <c r="BD90" i="34"/>
  <c r="BD90" i="33"/>
  <c r="BD90" i="31"/>
  <c r="BD90" i="30"/>
  <c r="BD90" i="29"/>
  <c r="BG89" i="36"/>
  <c r="BG89" i="35"/>
  <c r="BG89" i="34"/>
  <c r="BG89" i="33"/>
  <c r="BG89" i="31"/>
  <c r="BG89" i="30"/>
  <c r="BG89" i="29"/>
  <c r="BK89" i="10"/>
  <c r="AY89" i="36"/>
  <c r="AY89" i="35"/>
  <c r="AY89" i="34"/>
  <c r="AY89" i="33"/>
  <c r="AY89" i="31"/>
  <c r="AY89" i="30"/>
  <c r="AY89" i="29"/>
  <c r="AZ82" i="36"/>
  <c r="AZ82" i="35"/>
  <c r="AZ82" i="34"/>
  <c r="AZ82" i="33"/>
  <c r="AZ82" i="31"/>
  <c r="AZ82" i="30"/>
  <c r="AZ82" i="29"/>
  <c r="BC78" i="35"/>
  <c r="BC78" i="36"/>
  <c r="BC78" i="33"/>
  <c r="BC78" i="34"/>
  <c r="BE82" i="36"/>
  <c r="BE82" i="35"/>
  <c r="BE82" i="33"/>
  <c r="BE82" i="34"/>
  <c r="BE82" i="31"/>
  <c r="BE82" i="30"/>
  <c r="BE82" i="29"/>
  <c r="BJ80" i="36"/>
  <c r="BJ80" i="35"/>
  <c r="BJ80" i="34"/>
  <c r="BJ80" i="33"/>
  <c r="BJ80" i="30"/>
  <c r="BJ80" i="31"/>
  <c r="BK82" i="10"/>
  <c r="AY82" i="36"/>
  <c r="AY82" i="35"/>
  <c r="AY82" i="34"/>
  <c r="AY82" i="33"/>
  <c r="AY82" i="31"/>
  <c r="AY82" i="30"/>
  <c r="AY82" i="29"/>
  <c r="BD82" i="36"/>
  <c r="BD82" i="34"/>
  <c r="BD82" i="35"/>
  <c r="BD82" i="33"/>
  <c r="BD82" i="31"/>
  <c r="BD82" i="30"/>
  <c r="BD82" i="29"/>
  <c r="BH85" i="36"/>
  <c r="BH85" i="34"/>
  <c r="BH85" i="35"/>
  <c r="BH85" i="33"/>
  <c r="BH85" i="30"/>
  <c r="BH85" i="31"/>
  <c r="BH85" i="29"/>
  <c r="BB88" i="36"/>
  <c r="BB88" i="35"/>
  <c r="BB88" i="33"/>
  <c r="BB88" i="34"/>
  <c r="BB88" i="30"/>
  <c r="BB88" i="29"/>
  <c r="BB88" i="31"/>
  <c r="BG85" i="36"/>
  <c r="BG85" i="35"/>
  <c r="BG85" i="34"/>
  <c r="BG85" i="33"/>
  <c r="BG85" i="31"/>
  <c r="BG85" i="30"/>
  <c r="BG85" i="29"/>
  <c r="BB84" i="36"/>
  <c r="BB84" i="35"/>
  <c r="BB84" i="34"/>
  <c r="BB84" i="33"/>
  <c r="BB84" i="31"/>
  <c r="BB84" i="29"/>
  <c r="BB84" i="30"/>
  <c r="BA82" i="36"/>
  <c r="BA82" i="35"/>
  <c r="BA82" i="34"/>
  <c r="BA82" i="33"/>
  <c r="BA82" i="31"/>
  <c r="BA82" i="30"/>
  <c r="BA82" i="29"/>
  <c r="BI84" i="36"/>
  <c r="BI84" i="35"/>
  <c r="BI84" i="33"/>
  <c r="BI84" i="34"/>
  <c r="BI84" i="31"/>
  <c r="BI84" i="29"/>
  <c r="BI84" i="30"/>
  <c r="BJ88" i="36"/>
  <c r="BJ88" i="35"/>
  <c r="BJ88" i="33"/>
  <c r="BJ88" i="34"/>
  <c r="BJ88" i="30"/>
  <c r="BJ88" i="31"/>
  <c r="BJ88" i="29"/>
  <c r="AZ86" i="36"/>
  <c r="AZ86" i="34"/>
  <c r="AZ86" i="35"/>
  <c r="AZ86" i="33"/>
  <c r="AZ86" i="31"/>
  <c r="AZ86" i="29"/>
  <c r="AZ86" i="30"/>
  <c r="BD78" i="35"/>
  <c r="BD78" i="36"/>
  <c r="BD78" i="34"/>
  <c r="BD78" i="33"/>
  <c r="BB90" i="36"/>
  <c r="BB90" i="35"/>
  <c r="BB90" i="33"/>
  <c r="BB90" i="34"/>
  <c r="BB90" i="30"/>
  <c r="BB90" i="29"/>
  <c r="BB90" i="31"/>
  <c r="BG87" i="36"/>
  <c r="BG87" i="35"/>
  <c r="BG87" i="33"/>
  <c r="BG87" i="34"/>
  <c r="BG87" i="31"/>
  <c r="BG87" i="30"/>
  <c r="BG87" i="29"/>
  <c r="BK87" i="10"/>
  <c r="AY87" i="36"/>
  <c r="AY87" i="35"/>
  <c r="AY87" i="34"/>
  <c r="AY87" i="33"/>
  <c r="AY87" i="31"/>
  <c r="AY87" i="30"/>
  <c r="AY87" i="29"/>
  <c r="BJ85" i="36"/>
  <c r="BJ85" i="34"/>
  <c r="BJ85" i="35"/>
  <c r="BJ85" i="33"/>
  <c r="BJ85" i="31"/>
  <c r="BJ85" i="30"/>
  <c r="BJ85" i="29"/>
  <c r="BB85" i="36"/>
  <c r="BB85" i="34"/>
  <c r="BB85" i="35"/>
  <c r="BB85" i="33"/>
  <c r="BB85" i="31"/>
  <c r="BB85" i="29"/>
  <c r="BB85" i="30"/>
  <c r="BA80" i="36"/>
  <c r="BA80" i="35"/>
  <c r="BA80" i="34"/>
  <c r="BA80" i="33"/>
  <c r="BA80" i="31"/>
  <c r="BA80" i="30"/>
  <c r="BE86" i="36"/>
  <c r="BE86" i="35"/>
  <c r="BE86" i="34"/>
  <c r="BE86" i="33"/>
  <c r="BE86" i="31"/>
  <c r="BE86" i="30"/>
  <c r="BE86" i="29"/>
  <c r="BH78" i="36"/>
  <c r="BH78" i="35"/>
  <c r="BH78" i="34"/>
  <c r="BH78" i="33"/>
  <c r="BH89" i="36"/>
  <c r="BH89" i="35"/>
  <c r="BH89" i="34"/>
  <c r="BH89" i="33"/>
  <c r="BH89" i="30"/>
  <c r="BH89" i="31"/>
  <c r="BH89" i="29"/>
  <c r="BA84" i="36"/>
  <c r="BA84" i="35"/>
  <c r="BA84" i="34"/>
  <c r="BA84" i="33"/>
  <c r="BA84" i="31"/>
  <c r="BA84" i="29"/>
  <c r="BA84" i="30"/>
  <c r="BC90" i="36"/>
  <c r="BC90" i="35"/>
  <c r="BC90" i="34"/>
  <c r="BC90" i="33"/>
  <c r="BC90" i="31"/>
  <c r="BC90" i="30"/>
  <c r="BC90" i="29"/>
  <c r="BH86" i="36"/>
  <c r="BH86" i="34"/>
  <c r="BH86" i="35"/>
  <c r="BH86" i="33"/>
  <c r="BH86" i="31"/>
  <c r="BH86" i="30"/>
  <c r="BH86" i="29"/>
  <c r="BH84" i="36"/>
  <c r="BH84" i="35"/>
  <c r="BH84" i="34"/>
  <c r="BH84" i="31"/>
  <c r="BH84" i="33"/>
  <c r="BH84" i="29"/>
  <c r="BH84" i="30"/>
  <c r="BF81" i="36"/>
  <c r="BF81" i="35"/>
  <c r="BF81" i="34"/>
  <c r="BF81" i="33"/>
  <c r="BF81" i="31"/>
  <c r="BF81" i="30"/>
  <c r="BF81" i="29"/>
  <c r="BB83" i="36"/>
  <c r="BB83" i="34"/>
  <c r="BB83" i="35"/>
  <c r="BB83" i="33"/>
  <c r="BB83" i="31"/>
  <c r="BB83" i="29"/>
  <c r="BB83" i="30"/>
  <c r="BJ90" i="36"/>
  <c r="BJ90" i="35"/>
  <c r="BJ90" i="33"/>
  <c r="BJ90" i="34"/>
  <c r="BJ90" i="30"/>
  <c r="BJ90" i="31"/>
  <c r="BJ90" i="29"/>
  <c r="BJ83" i="36"/>
  <c r="BJ83" i="34"/>
  <c r="BJ83" i="35"/>
  <c r="BJ83" i="33"/>
  <c r="BJ83" i="31"/>
  <c r="BJ83" i="29"/>
  <c r="BJ83" i="30"/>
  <c r="BK79" i="10"/>
  <c r="BK79" i="29" s="1"/>
  <c r="AY79" i="36"/>
  <c r="AY79" i="35"/>
  <c r="AY79" i="34"/>
  <c r="AY79" i="33"/>
  <c r="AY79" i="31"/>
  <c r="AY79" i="30"/>
  <c r="AZ85" i="36"/>
  <c r="AZ85" i="34"/>
  <c r="AZ85" i="35"/>
  <c r="AZ85" i="33"/>
  <c r="AZ85" i="30"/>
  <c r="AZ85" i="29"/>
  <c r="AZ85" i="31"/>
  <c r="BG80" i="36"/>
  <c r="BG80" i="35"/>
  <c r="BG80" i="34"/>
  <c r="BG80" i="33"/>
  <c r="BG80" i="31"/>
  <c r="BG80" i="30"/>
  <c r="BF89" i="36"/>
  <c r="BF89" i="35"/>
  <c r="BF89" i="33"/>
  <c r="BF89" i="34"/>
  <c r="BF89" i="30"/>
  <c r="BF89" i="31"/>
  <c r="BF89" i="29"/>
  <c r="BG81" i="36"/>
  <c r="BG81" i="35"/>
  <c r="BG81" i="34"/>
  <c r="BG81" i="33"/>
  <c r="BG81" i="31"/>
  <c r="BG81" i="30"/>
  <c r="BG81" i="29"/>
  <c r="BC81" i="36"/>
  <c r="BC81" i="35"/>
  <c r="BC81" i="34"/>
  <c r="BC81" i="33"/>
  <c r="BC81" i="31"/>
  <c r="BC81" i="30"/>
  <c r="BC81" i="29"/>
  <c r="BK80" i="10"/>
  <c r="BK80" i="29" s="1"/>
  <c r="AY80" i="36"/>
  <c r="AY80" i="35"/>
  <c r="AY80" i="34"/>
  <c r="AY80" i="33"/>
  <c r="AY80" i="31"/>
  <c r="AY80" i="30"/>
  <c r="BH80" i="36"/>
  <c r="BH80" i="35"/>
  <c r="BH80" i="34"/>
  <c r="BH80" i="31"/>
  <c r="BH80" i="33"/>
  <c r="BH80" i="30"/>
  <c r="BE90" i="36"/>
  <c r="BE90" i="35"/>
  <c r="BE90" i="34"/>
  <c r="BE90" i="33"/>
  <c r="BE90" i="31"/>
  <c r="BE90" i="30"/>
  <c r="BE90" i="29"/>
  <c r="BA83" i="36"/>
  <c r="BA83" i="34"/>
  <c r="BA83" i="35"/>
  <c r="BA83" i="33"/>
  <c r="BA83" i="31"/>
  <c r="BA83" i="29"/>
  <c r="BA83" i="30"/>
  <c r="AZ84" i="36"/>
  <c r="AZ84" i="35"/>
  <c r="AZ84" i="34"/>
  <c r="AZ84" i="33"/>
  <c r="AZ84" i="31"/>
  <c r="AZ84" i="29"/>
  <c r="AZ84" i="30"/>
  <c r="BF90" i="36"/>
  <c r="BF90" i="35"/>
  <c r="BF90" i="34"/>
  <c r="BF90" i="33"/>
  <c r="BF90" i="31"/>
  <c r="BF90" i="30"/>
  <c r="BF90" i="29"/>
  <c r="AZ83" i="36"/>
  <c r="AZ83" i="34"/>
  <c r="AZ83" i="35"/>
  <c r="AZ83" i="33"/>
  <c r="AZ83" i="31"/>
  <c r="AZ83" i="30"/>
  <c r="AZ83" i="29"/>
  <c r="BC83" i="36"/>
  <c r="BC83" i="34"/>
  <c r="BC83" i="35"/>
  <c r="BC83" i="33"/>
  <c r="BC83" i="31"/>
  <c r="BC83" i="29"/>
  <c r="BC83" i="30"/>
  <c r="BC82" i="36"/>
  <c r="BC82" i="35"/>
  <c r="BC82" i="34"/>
  <c r="BC82" i="33"/>
  <c r="BC82" i="30"/>
  <c r="BC82" i="31"/>
  <c r="BC82" i="29"/>
  <c r="BD81" i="36"/>
  <c r="BD81" i="35"/>
  <c r="BD81" i="34"/>
  <c r="BD81" i="31"/>
  <c r="BD81" i="33"/>
  <c r="BD81" i="30"/>
  <c r="BD81" i="29"/>
  <c r="BA90" i="36"/>
  <c r="BA90" i="35"/>
  <c r="BA90" i="34"/>
  <c r="BA90" i="33"/>
  <c r="BA90" i="31"/>
  <c r="BA90" i="30"/>
  <c r="BA90" i="29"/>
  <c r="BE81" i="36"/>
  <c r="BE81" i="35"/>
  <c r="BE81" i="34"/>
  <c r="BE81" i="33"/>
  <c r="BE81" i="31"/>
  <c r="BE81" i="30"/>
  <c r="BE81" i="29"/>
  <c r="BJ87" i="36"/>
  <c r="BJ87" i="35"/>
  <c r="BJ87" i="34"/>
  <c r="BJ87" i="33"/>
  <c r="BJ87" i="31"/>
  <c r="BJ87" i="30"/>
  <c r="BJ87" i="29"/>
  <c r="BK90" i="10"/>
  <c r="AY90" i="36"/>
  <c r="AY90" i="35"/>
  <c r="AY90" i="34"/>
  <c r="AY90" i="33"/>
  <c r="AY90" i="31"/>
  <c r="AY90" i="29"/>
  <c r="AY90" i="30"/>
  <c r="BI81" i="36"/>
  <c r="BI81" i="35"/>
  <c r="BI81" i="33"/>
  <c r="BI81" i="34"/>
  <c r="BI81" i="31"/>
  <c r="BI81" i="30"/>
  <c r="BI81" i="29"/>
  <c r="Z53" i="36"/>
  <c r="AA53" i="36" s="1"/>
  <c r="AB53" i="36" s="1"/>
  <c r="AC53" i="36" s="1"/>
  <c r="AD53" i="36" s="1"/>
  <c r="AE53" i="36" s="1"/>
  <c r="AF53" i="36" s="1"/>
  <c r="AG53" i="36" s="1"/>
  <c r="AH53" i="36" s="1"/>
  <c r="AI53" i="36" s="1"/>
  <c r="AJ53" i="36" s="1"/>
  <c r="AK53" i="36" s="1"/>
  <c r="AL53" i="36" s="1"/>
  <c r="AM53" i="36" s="1"/>
  <c r="AN53" i="36" s="1"/>
  <c r="AP53" i="36"/>
  <c r="AQ53" i="36"/>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S53" i="36"/>
  <c r="T53" i="36" s="1"/>
  <c r="U53" i="36" s="1"/>
  <c r="V53" i="36"/>
  <c r="W53" i="36" s="1"/>
  <c r="X53" i="36" s="1"/>
  <c r="Y53" i="36" s="1"/>
  <c r="S52" i="36"/>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P52" i="36"/>
  <c r="AQ52" i="36"/>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S51" i="36"/>
  <c r="T51" i="36" s="1"/>
  <c r="U51" i="36" s="1"/>
  <c r="V51" i="36"/>
  <c r="W51" i="36" s="1"/>
  <c r="X51" i="36" s="1"/>
  <c r="Y51" i="36" s="1"/>
  <c r="Z51" i="36" s="1"/>
  <c r="AA51" i="36" s="1"/>
  <c r="AB51" i="36" s="1"/>
  <c r="AC51" i="36" s="1"/>
  <c r="AD51" i="36" s="1"/>
  <c r="AE51" i="36" s="1"/>
  <c r="AF51" i="36" s="1"/>
  <c r="AG51" i="36" s="1"/>
  <c r="AH51" i="36" s="1"/>
  <c r="AI51" i="36" s="1"/>
  <c r="AJ51" i="36" s="1"/>
  <c r="AK51" i="36" s="1"/>
  <c r="AL51" i="36" s="1"/>
  <c r="AM51" i="36" s="1"/>
  <c r="AN51" i="36" s="1"/>
  <c r="AP51" i="36"/>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S50" i="36"/>
  <c r="T50" i="36" s="1"/>
  <c r="U50" i="36" s="1"/>
  <c r="V50" i="36" s="1"/>
  <c r="W50" i="36" s="1"/>
  <c r="X50" i="36" s="1"/>
  <c r="Y50" i="36" s="1"/>
  <c r="Z50" i="36"/>
  <c r="AA50" i="36" s="1"/>
  <c r="AB50" i="36" s="1"/>
  <c r="AC50" i="36" s="1"/>
  <c r="AD50" i="36" s="1"/>
  <c r="AE50" i="36" s="1"/>
  <c r="AF50" i="36" s="1"/>
  <c r="AG50" i="36" s="1"/>
  <c r="AH50" i="36" s="1"/>
  <c r="AI50" i="36" s="1"/>
  <c r="AJ50" i="36" s="1"/>
  <c r="AK50" i="36" s="1"/>
  <c r="AL50" i="36" s="1"/>
  <c r="AM50" i="36" s="1"/>
  <c r="AN50" i="36" s="1"/>
  <c r="AP50" i="36"/>
  <c r="AQ50" i="36"/>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AP49" i="36"/>
  <c r="AQ49" i="36"/>
  <c r="AR49" i="36"/>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S49" i="36"/>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S48" i="36"/>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P48" i="36"/>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AA47" i="36"/>
  <c r="AB47" i="36" s="1"/>
  <c r="AC47" i="36" s="1"/>
  <c r="AD47" i="36" s="1"/>
  <c r="AE47" i="36" s="1"/>
  <c r="AF47" i="36" s="1"/>
  <c r="AG47" i="36" s="1"/>
  <c r="AH47" i="36" s="1"/>
  <c r="AI47" i="36" s="1"/>
  <c r="AJ47" i="36" s="1"/>
  <c r="AK47" i="36" s="1"/>
  <c r="AL47" i="36" s="1"/>
  <c r="AM47" i="36" s="1"/>
  <c r="AN47" i="36" s="1"/>
  <c r="AP47" i="36"/>
  <c r="AQ47" i="36"/>
  <c r="AR47" i="36"/>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S47" i="36"/>
  <c r="T47" i="36" s="1"/>
  <c r="U47" i="36" s="1"/>
  <c r="V47" i="36" s="1"/>
  <c r="W47" i="36" s="1"/>
  <c r="X47" i="36" s="1"/>
  <c r="Y47" i="36" s="1"/>
  <c r="Z47" i="36" s="1"/>
  <c r="AP46" i="36"/>
  <c r="AQ46" i="36"/>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S46" i="36"/>
  <c r="S45" i="36"/>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P45" i="36"/>
  <c r="AQ45" i="36"/>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S44" i="36"/>
  <c r="T44" i="36" s="1"/>
  <c r="U44" i="36" s="1"/>
  <c r="V44" i="36"/>
  <c r="W44" i="36" s="1"/>
  <c r="X44" i="36" s="1"/>
  <c r="Y44" i="36" s="1"/>
  <c r="Z44" i="36" s="1"/>
  <c r="AA44" i="36" s="1"/>
  <c r="AB44" i="36" s="1"/>
  <c r="AC44" i="36" s="1"/>
  <c r="AD44" i="36" s="1"/>
  <c r="AE44" i="36" s="1"/>
  <c r="AF44" i="36" s="1"/>
  <c r="AG44" i="36" s="1"/>
  <c r="AH44" i="36" s="1"/>
  <c r="AI44" i="36" s="1"/>
  <c r="AJ44" i="36" s="1"/>
  <c r="AK44" i="36" s="1"/>
  <c r="AL44" i="36" s="1"/>
  <c r="AM44" i="36" s="1"/>
  <c r="AN44" i="36" s="1"/>
  <c r="AP44" i="36"/>
  <c r="AQ44" i="36" s="1"/>
  <c r="AR44" i="36" s="1"/>
  <c r="AS44" i="36" s="1"/>
  <c r="AT44" i="36" s="1"/>
  <c r="AU44" i="36"/>
  <c r="AV44" i="36" s="1"/>
  <c r="AW44" i="36" s="1"/>
  <c r="AX44" i="36" s="1"/>
  <c r="AY44" i="36" s="1"/>
  <c r="AZ44" i="36" s="1"/>
  <c r="BA44" i="36" s="1"/>
  <c r="BB44" i="36" s="1"/>
  <c r="BC44" i="36" s="1"/>
  <c r="BD44" i="36" s="1"/>
  <c r="BE44" i="36" s="1"/>
  <c r="BF44" i="36" s="1"/>
  <c r="BG44" i="36" s="1"/>
  <c r="BH44" i="36" s="1"/>
  <c r="BI44" i="36" s="1"/>
  <c r="BJ44" i="36" s="1"/>
  <c r="BK44" i="36" s="1"/>
  <c r="S43" i="36"/>
  <c r="T43" i="36" s="1"/>
  <c r="U43" i="36" s="1"/>
  <c r="V43" i="36" s="1"/>
  <c r="W43" i="36" s="1"/>
  <c r="X43" i="36" s="1"/>
  <c r="Y43" i="36" s="1"/>
  <c r="Z43" i="36"/>
  <c r="AA43" i="36" s="1"/>
  <c r="AB43" i="36" s="1"/>
  <c r="AC43" i="36" s="1"/>
  <c r="AD43" i="36" s="1"/>
  <c r="AE43" i="36" s="1"/>
  <c r="AF43" i="36" s="1"/>
  <c r="AG43" i="36" s="1"/>
  <c r="AH43" i="36" s="1"/>
  <c r="AI43" i="36" s="1"/>
  <c r="AJ43" i="36" s="1"/>
  <c r="AK43" i="36" s="1"/>
  <c r="AL43" i="36" s="1"/>
  <c r="AM43" i="36" s="1"/>
  <c r="AN43" i="36" s="1"/>
  <c r="AP43" i="36"/>
  <c r="AQ43" i="36"/>
  <c r="AR43" i="36" s="1"/>
  <c r="AS43" i="36" s="1"/>
  <c r="AT43" i="36" s="1"/>
  <c r="AU43" i="36" s="1"/>
  <c r="AV43" i="36" s="1"/>
  <c r="AW43" i="36" s="1"/>
  <c r="AX43" i="36" s="1"/>
  <c r="AY43" i="36"/>
  <c r="AZ43" i="36" s="1"/>
  <c r="BA43" i="36" s="1"/>
  <c r="BB43" i="36" s="1"/>
  <c r="BC43" i="36" s="1"/>
  <c r="BD43" i="36" s="1"/>
  <c r="BE43" i="36" s="1"/>
  <c r="BF43" i="36" s="1"/>
  <c r="BG43" i="36" s="1"/>
  <c r="BH43" i="36" s="1"/>
  <c r="BI43" i="36" s="1"/>
  <c r="BJ43" i="36" s="1"/>
  <c r="BK43" i="36" s="1"/>
  <c r="S42" i="36"/>
  <c r="T42" i="36"/>
  <c r="U42" i="36"/>
  <c r="V42" i="36"/>
  <c r="W42" i="36" s="1"/>
  <c r="X42" i="36" s="1"/>
  <c r="Y42" i="36" s="1"/>
  <c r="Z42" i="36" s="1"/>
  <c r="AA42" i="36" s="1"/>
  <c r="AB42" i="36" s="1"/>
  <c r="AC42" i="36" s="1"/>
  <c r="AD42" i="36" s="1"/>
  <c r="AE42" i="36" s="1"/>
  <c r="AF42" i="36" s="1"/>
  <c r="AG42" i="36" s="1"/>
  <c r="AH42" i="36" s="1"/>
  <c r="AI42" i="36" s="1"/>
  <c r="AJ42" i="36" s="1"/>
  <c r="AK42" i="36" s="1"/>
  <c r="AL42" i="36" s="1"/>
  <c r="AM42" i="36" s="1"/>
  <c r="AN42" i="36" s="1"/>
  <c r="AP42" i="36"/>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S41" i="36"/>
  <c r="T41" i="36" s="1"/>
  <c r="AP41" i="36"/>
  <c r="AQ41" i="36"/>
  <c r="S53" i="35"/>
  <c r="T53" i="35"/>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P53" i="35"/>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S52" i="35"/>
  <c r="T52" i="35" s="1"/>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AP52" i="35"/>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S51" i="35"/>
  <c r="T51" i="35"/>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P51" i="35"/>
  <c r="AQ51" i="35" s="1"/>
  <c r="AR51" i="35" s="1"/>
  <c r="AS51" i="35"/>
  <c r="AT51" i="35" s="1"/>
  <c r="AU51" i="35" s="1"/>
  <c r="AV51" i="35" s="1"/>
  <c r="AW51" i="35" s="1"/>
  <c r="AX51" i="35" s="1"/>
  <c r="AY51" i="35" s="1"/>
  <c r="AZ51" i="35" s="1"/>
  <c r="BA51" i="35" s="1"/>
  <c r="BB51" i="35" s="1"/>
  <c r="BC51" i="35" s="1"/>
  <c r="BD51" i="35" s="1"/>
  <c r="BE51" i="35" s="1"/>
  <c r="BF51" i="35" s="1"/>
  <c r="BG51" i="35" s="1"/>
  <c r="BH51" i="35" s="1"/>
  <c r="BI51" i="35" s="1"/>
  <c r="BJ51" i="35" s="1"/>
  <c r="BK51" i="35" s="1"/>
  <c r="S50" i="35"/>
  <c r="T50" i="35"/>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P50" i="35"/>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S49" i="35"/>
  <c r="T49" i="35"/>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P49" i="35"/>
  <c r="AQ49" i="35" s="1"/>
  <c r="AR49" i="35" s="1"/>
  <c r="AS49" i="35"/>
  <c r="AT49" i="35" s="1"/>
  <c r="AU49" i="35" s="1"/>
  <c r="AV49" i="35" s="1"/>
  <c r="AW49" i="35" s="1"/>
  <c r="AX49" i="35" s="1"/>
  <c r="AY49" i="35" s="1"/>
  <c r="AZ49" i="35" s="1"/>
  <c r="BA49" i="35" s="1"/>
  <c r="BB49" i="35" s="1"/>
  <c r="BC49" i="35" s="1"/>
  <c r="BD49" i="35" s="1"/>
  <c r="BE49" i="35" s="1"/>
  <c r="BF49" i="35" s="1"/>
  <c r="BG49" i="35" s="1"/>
  <c r="BH49" i="35" s="1"/>
  <c r="BI49" i="35" s="1"/>
  <c r="BJ49" i="35" s="1"/>
  <c r="BK49" i="35" s="1"/>
  <c r="S48" i="35"/>
  <c r="T48" i="35" s="1"/>
  <c r="U48" i="35" s="1"/>
  <c r="V48" i="35" s="1"/>
  <c r="W48" i="35" s="1"/>
  <c r="X48" i="35"/>
  <c r="Y48" i="35" s="1"/>
  <c r="Z48" i="35" s="1"/>
  <c r="AA48" i="35" s="1"/>
  <c r="AB48" i="35" s="1"/>
  <c r="AC48" i="35" s="1"/>
  <c r="AD48" i="35" s="1"/>
  <c r="AE48" i="35" s="1"/>
  <c r="AF48" i="35" s="1"/>
  <c r="AG48" i="35" s="1"/>
  <c r="AH48" i="35" s="1"/>
  <c r="AI48" i="35" s="1"/>
  <c r="AJ48" i="35" s="1"/>
  <c r="AK48" i="35" s="1"/>
  <c r="AL48" i="35" s="1"/>
  <c r="AM48" i="35" s="1"/>
  <c r="AN48" i="35" s="1"/>
  <c r="AP48" i="35"/>
  <c r="AQ48" i="35"/>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AP47" i="35"/>
  <c r="AQ47" i="35"/>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S47" i="35"/>
  <c r="T47" i="35"/>
  <c r="U47" i="35" s="1"/>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S46" i="35"/>
  <c r="T46" i="35"/>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AP46" i="35"/>
  <c r="AQ46" i="35"/>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S45" i="35"/>
  <c r="T45" i="35" s="1"/>
  <c r="U45" i="35" s="1"/>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AP45" i="35"/>
  <c r="AQ45" i="35"/>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S44" i="35"/>
  <c r="T44" i="35"/>
  <c r="U44" i="35" s="1"/>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AP44" i="35"/>
  <c r="AQ44" i="35"/>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S43" i="35"/>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P43" i="35"/>
  <c r="AQ43" i="35"/>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AP42" i="35"/>
  <c r="AQ42" i="35" s="1"/>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S42" i="35"/>
  <c r="T42" i="35"/>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S41" i="35"/>
  <c r="T41" i="35" s="1"/>
  <c r="AP41" i="35"/>
  <c r="AQ41" i="35"/>
  <c r="AR41" i="35" s="1"/>
  <c r="S53" i="34"/>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AP53" i="34"/>
  <c r="AQ53" i="34" s="1"/>
  <c r="AR53" i="34" s="1"/>
  <c r="AS53" i="34" s="1"/>
  <c r="AT53" i="34"/>
  <c r="AU53" i="34" s="1"/>
  <c r="AV53" i="34"/>
  <c r="AW53" i="34" s="1"/>
  <c r="AX53" i="34" s="1"/>
  <c r="AY53" i="34" s="1"/>
  <c r="AZ53" i="34" s="1"/>
  <c r="BA53" i="34" s="1"/>
  <c r="BB53" i="34" s="1"/>
  <c r="BC53" i="34" s="1"/>
  <c r="BD53" i="34" s="1"/>
  <c r="BE53" i="34" s="1"/>
  <c r="BF53" i="34" s="1"/>
  <c r="BG53" i="34" s="1"/>
  <c r="BH53" i="34" s="1"/>
  <c r="BI53" i="34" s="1"/>
  <c r="BJ53" i="34" s="1"/>
  <c r="BK53" i="34" s="1"/>
  <c r="S52" i="34"/>
  <c r="T52" i="34" s="1"/>
  <c r="U52" i="34" s="1"/>
  <c r="V52" i="34" s="1"/>
  <c r="W52" i="34" s="1"/>
  <c r="X52" i="34" s="1"/>
  <c r="Y52" i="34" s="1"/>
  <c r="Z52" i="34" s="1"/>
  <c r="AA52" i="34" s="1"/>
  <c r="AB52" i="34" s="1"/>
  <c r="AC52" i="34" s="1"/>
  <c r="AD52" i="34" s="1"/>
  <c r="AE52" i="34" s="1"/>
  <c r="AF52" i="34" s="1"/>
  <c r="AG52" i="34"/>
  <c r="AH52" i="34" s="1"/>
  <c r="AI52" i="34" s="1"/>
  <c r="AJ52" i="34" s="1"/>
  <c r="AK52" i="34" s="1"/>
  <c r="AL52" i="34" s="1"/>
  <c r="AM52" i="34" s="1"/>
  <c r="AN52" i="34" s="1"/>
  <c r="AP52" i="34"/>
  <c r="AQ52" i="34"/>
  <c r="AR52" i="34"/>
  <c r="AS52" i="34" s="1"/>
  <c r="AT52" i="34" s="1"/>
  <c r="AU52" i="34" s="1"/>
  <c r="AV52" i="34" s="1"/>
  <c r="AW52" i="34" s="1"/>
  <c r="AX52" i="34"/>
  <c r="AY52" i="34" s="1"/>
  <c r="AZ52" i="34" s="1"/>
  <c r="BA52" i="34" s="1"/>
  <c r="BB52" i="34" s="1"/>
  <c r="BC52" i="34" s="1"/>
  <c r="BD52" i="34" s="1"/>
  <c r="BE52" i="34" s="1"/>
  <c r="BF52" i="34" s="1"/>
  <c r="BG52" i="34" s="1"/>
  <c r="BH52" i="34" s="1"/>
  <c r="BI52" i="34" s="1"/>
  <c r="BJ52" i="34" s="1"/>
  <c r="BK52" i="34" s="1"/>
  <c r="S51" i="34"/>
  <c r="T51" i="34" s="1"/>
  <c r="U51" i="34" s="1"/>
  <c r="V51" i="34"/>
  <c r="W51" i="34" s="1"/>
  <c r="X51" i="34" s="1"/>
  <c r="Y51" i="34" s="1"/>
  <c r="Z51" i="34" s="1"/>
  <c r="AA51" i="34" s="1"/>
  <c r="AB51" i="34" s="1"/>
  <c r="AC51" i="34" s="1"/>
  <c r="AD51" i="34" s="1"/>
  <c r="AE51" i="34" s="1"/>
  <c r="AF51" i="34" s="1"/>
  <c r="AG51" i="34" s="1"/>
  <c r="AH51" i="34" s="1"/>
  <c r="AI51" i="34" s="1"/>
  <c r="AJ51" i="34" s="1"/>
  <c r="AK51" i="34" s="1"/>
  <c r="AL51" i="34"/>
  <c r="AM51" i="34" s="1"/>
  <c r="AN51" i="34" s="1"/>
  <c r="AP51" i="34"/>
  <c r="AQ51" i="34" s="1"/>
  <c r="AR51" i="34" s="1"/>
  <c r="AS51" i="34" s="1"/>
  <c r="AT51" i="34"/>
  <c r="AU51" i="34" s="1"/>
  <c r="AV51" i="34"/>
  <c r="AW51" i="34" s="1"/>
  <c r="AX51" i="34" s="1"/>
  <c r="AY51" i="34" s="1"/>
  <c r="AZ51" i="34" s="1"/>
  <c r="BA51" i="34" s="1"/>
  <c r="BB51" i="34" s="1"/>
  <c r="BC51" i="34" s="1"/>
  <c r="BD51" i="34" s="1"/>
  <c r="BE51" i="34" s="1"/>
  <c r="BF51" i="34" s="1"/>
  <c r="BG51" i="34" s="1"/>
  <c r="BH51" i="34" s="1"/>
  <c r="BI51" i="34" s="1"/>
  <c r="BJ51" i="34" s="1"/>
  <c r="BK51" i="34" s="1"/>
  <c r="S50" i="34"/>
  <c r="T50" i="34" s="1"/>
  <c r="U50" i="34" s="1"/>
  <c r="V50" i="34" s="1"/>
  <c r="W50" i="34" s="1"/>
  <c r="X50" i="34" s="1"/>
  <c r="Y50" i="34"/>
  <c r="Z50" i="34" s="1"/>
  <c r="AA50" i="34" s="1"/>
  <c r="AB50" i="34" s="1"/>
  <c r="AC50" i="34" s="1"/>
  <c r="AD50" i="34" s="1"/>
  <c r="AE50" i="34" s="1"/>
  <c r="AF50" i="34" s="1"/>
  <c r="AG50" i="34" s="1"/>
  <c r="AH50" i="34" s="1"/>
  <c r="AI50" i="34" s="1"/>
  <c r="AJ50" i="34" s="1"/>
  <c r="AK50" i="34" s="1"/>
  <c r="AL50" i="34" s="1"/>
  <c r="AM50" i="34" s="1"/>
  <c r="AN50" i="34" s="1"/>
  <c r="AP50" i="34"/>
  <c r="Y49" i="34"/>
  <c r="Z49" i="34" s="1"/>
  <c r="AA49" i="34" s="1"/>
  <c r="AB49" i="34" s="1"/>
  <c r="AC49" i="34" s="1"/>
  <c r="AD49" i="34" s="1"/>
  <c r="AE49" i="34" s="1"/>
  <c r="AF49" i="34" s="1"/>
  <c r="AG49" i="34" s="1"/>
  <c r="AH49" i="34" s="1"/>
  <c r="AI49" i="34" s="1"/>
  <c r="AJ49" i="34" s="1"/>
  <c r="AK49" i="34" s="1"/>
  <c r="AL49" i="34" s="1"/>
  <c r="AM49" i="34" s="1"/>
  <c r="AN49" i="34" s="1"/>
  <c r="AP49" i="34"/>
  <c r="AQ49" i="34" s="1"/>
  <c r="S49" i="34"/>
  <c r="T49" i="34"/>
  <c r="U49" i="34"/>
  <c r="V49" i="34"/>
  <c r="W49" i="34" s="1"/>
  <c r="X49" i="34" s="1"/>
  <c r="S48" i="34"/>
  <c r="T48" i="34" s="1"/>
  <c r="U48" i="34" s="1"/>
  <c r="V48" i="34" s="1"/>
  <c r="W48" i="34" s="1"/>
  <c r="X48" i="34"/>
  <c r="Y48" i="34" s="1"/>
  <c r="Z48" i="34" s="1"/>
  <c r="AA48" i="34" s="1"/>
  <c r="AB48" i="34" s="1"/>
  <c r="AC48" i="34" s="1"/>
  <c r="AD48" i="34" s="1"/>
  <c r="AE48" i="34" s="1"/>
  <c r="AF48" i="34" s="1"/>
  <c r="AG48" i="34" s="1"/>
  <c r="AH48" i="34" s="1"/>
  <c r="AI48" i="34" s="1"/>
  <c r="AJ48" i="34" s="1"/>
  <c r="AK48" i="34" s="1"/>
  <c r="AL48" i="34" s="1"/>
  <c r="AM48" i="34" s="1"/>
  <c r="AN48" i="34" s="1"/>
  <c r="S47" i="34"/>
  <c r="T47" i="34" s="1"/>
  <c r="U47" i="34" s="1"/>
  <c r="V47" i="34" s="1"/>
  <c r="W47" i="34" s="1"/>
  <c r="X47" i="34"/>
  <c r="Y47" i="34" s="1"/>
  <c r="Z47" i="34" s="1"/>
  <c r="AA47" i="34" s="1"/>
  <c r="AB47" i="34" s="1"/>
  <c r="AC47" i="34" s="1"/>
  <c r="AD47" i="34" s="1"/>
  <c r="AE47" i="34" s="1"/>
  <c r="AF47" i="34"/>
  <c r="AG47" i="34" s="1"/>
  <c r="AH47" i="34" s="1"/>
  <c r="AI47" i="34" s="1"/>
  <c r="AJ47" i="34" s="1"/>
  <c r="AK47" i="34" s="1"/>
  <c r="AL47" i="34" s="1"/>
  <c r="AM47" i="34" s="1"/>
  <c r="AN47" i="34" s="1"/>
  <c r="AP47" i="34"/>
  <c r="AQ47" i="34"/>
  <c r="AR47" i="34" s="1"/>
  <c r="AS47" i="34" s="1"/>
  <c r="AT47" i="34" s="1"/>
  <c r="AU47" i="34" s="1"/>
  <c r="AV47" i="34" s="1"/>
  <c r="AW47" i="34"/>
  <c r="AX47" i="34" s="1"/>
  <c r="AY47" i="34"/>
  <c r="AZ47" i="34" s="1"/>
  <c r="BA47" i="34" s="1"/>
  <c r="BB47" i="34" s="1"/>
  <c r="BC47" i="34" s="1"/>
  <c r="BD47" i="34" s="1"/>
  <c r="BE47" i="34" s="1"/>
  <c r="BF47" i="34" s="1"/>
  <c r="BG47" i="34"/>
  <c r="BH47" i="34" s="1"/>
  <c r="BI47" i="34" s="1"/>
  <c r="BJ47" i="34" s="1"/>
  <c r="BK47" i="34" s="1"/>
  <c r="S46" i="34"/>
  <c r="T46" i="34"/>
  <c r="U46" i="34" s="1"/>
  <c r="V46" i="34"/>
  <c r="W46" i="34" s="1"/>
  <c r="X46" i="34" s="1"/>
  <c r="Y46" i="34" s="1"/>
  <c r="Z46" i="34" s="1"/>
  <c r="AA46" i="34" s="1"/>
  <c r="AB46" i="34" s="1"/>
  <c r="AC46" i="34" s="1"/>
  <c r="AD46" i="34" s="1"/>
  <c r="AE46" i="34" s="1"/>
  <c r="AF46" i="34" s="1"/>
  <c r="AG46" i="34" s="1"/>
  <c r="AH46" i="34" s="1"/>
  <c r="AI46" i="34" s="1"/>
  <c r="AJ46" i="34" s="1"/>
  <c r="AK46" i="34" s="1"/>
  <c r="AL46" i="34" s="1"/>
  <c r="AM46" i="34" s="1"/>
  <c r="AN46" i="34" s="1"/>
  <c r="AP46" i="34"/>
  <c r="AQ46" i="34"/>
  <c r="AR46" i="34" s="1"/>
  <c r="AS46" i="34"/>
  <c r="AT46" i="34" s="1"/>
  <c r="AU46" i="34"/>
  <c r="AV46" i="34" s="1"/>
  <c r="AW46" i="34" s="1"/>
  <c r="AX46" i="34" s="1"/>
  <c r="AY46" i="34" s="1"/>
  <c r="AZ46" i="34" s="1"/>
  <c r="BA46" i="34" s="1"/>
  <c r="BB46" i="34" s="1"/>
  <c r="BC46" i="34" s="1"/>
  <c r="BD46" i="34" s="1"/>
  <c r="BE46" i="34" s="1"/>
  <c r="BF46" i="34" s="1"/>
  <c r="BG46" i="34" s="1"/>
  <c r="BH46" i="34" s="1"/>
  <c r="BI46" i="34"/>
  <c r="BJ46" i="34" s="1"/>
  <c r="BK46"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AP45" i="34"/>
  <c r="AQ45" i="34"/>
  <c r="AR45" i="34" s="1"/>
  <c r="AS45" i="34" s="1"/>
  <c r="AT45" i="34" s="1"/>
  <c r="AU45" i="34" s="1"/>
  <c r="AV45" i="34" s="1"/>
  <c r="AW45" i="34"/>
  <c r="AX45" i="34" s="1"/>
  <c r="AY45" i="34" s="1"/>
  <c r="AZ45" i="34" s="1"/>
  <c r="BA45" i="34" s="1"/>
  <c r="BB45" i="34" s="1"/>
  <c r="BC45" i="34" s="1"/>
  <c r="BD45" i="34" s="1"/>
  <c r="BE45" i="34" s="1"/>
  <c r="BF45" i="34" s="1"/>
  <c r="BG45" i="34" s="1"/>
  <c r="BH45" i="34" s="1"/>
  <c r="BI45" i="34" s="1"/>
  <c r="BJ45" i="34" s="1"/>
  <c r="BK45" i="34" s="1"/>
  <c r="AP44" i="34"/>
  <c r="AQ44" i="34"/>
  <c r="AR44" i="34"/>
  <c r="AS44" i="34" s="1"/>
  <c r="AT44" i="34"/>
  <c r="AU44" i="34" s="1"/>
  <c r="AV44" i="34"/>
  <c r="AW44" i="34" s="1"/>
  <c r="AX44" i="34" s="1"/>
  <c r="AY44" i="34" s="1"/>
  <c r="AZ44" i="34" s="1"/>
  <c r="BA44" i="34" s="1"/>
  <c r="BB44" i="34" s="1"/>
  <c r="BC44" i="34" s="1"/>
  <c r="BD44" i="34" s="1"/>
  <c r="BE44" i="34" s="1"/>
  <c r="BF44" i="34" s="1"/>
  <c r="BG44" i="34" s="1"/>
  <c r="BH44" i="34" s="1"/>
  <c r="BI44" i="34" s="1"/>
  <c r="BJ44" i="34" s="1"/>
  <c r="BK44" i="34" s="1"/>
  <c r="S44" i="34"/>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S43" i="34"/>
  <c r="T43" i="34" s="1"/>
  <c r="U43" i="34" s="1"/>
  <c r="V43" i="34" s="1"/>
  <c r="W43" i="34" s="1"/>
  <c r="X43" i="34" s="1"/>
  <c r="Y43" i="34" s="1"/>
  <c r="Z43" i="34" s="1"/>
  <c r="AA43" i="34" s="1"/>
  <c r="AB43" i="34" s="1"/>
  <c r="AC43" i="34" s="1"/>
  <c r="AD43" i="34" s="1"/>
  <c r="AE43" i="34" s="1"/>
  <c r="AF43" i="34"/>
  <c r="AG43" i="34" s="1"/>
  <c r="AH43" i="34" s="1"/>
  <c r="AI43" i="34" s="1"/>
  <c r="AJ43" i="34" s="1"/>
  <c r="AK43" i="34" s="1"/>
  <c r="AL43" i="34" s="1"/>
  <c r="AM43" i="34" s="1"/>
  <c r="AN43" i="34"/>
  <c r="AP43" i="34"/>
  <c r="AQ43" i="34"/>
  <c r="AR43" i="34" s="1"/>
  <c r="AS43" i="34" s="1"/>
  <c r="AT43" i="34" s="1"/>
  <c r="AU43" i="34" s="1"/>
  <c r="AV43" i="34" s="1"/>
  <c r="AW43" i="34"/>
  <c r="AX43" i="34" s="1"/>
  <c r="AY43" i="34" s="1"/>
  <c r="AZ43" i="34" s="1"/>
  <c r="BA43" i="34" s="1"/>
  <c r="BB43" i="34" s="1"/>
  <c r="BC43" i="34" s="1"/>
  <c r="BD43" i="34" s="1"/>
  <c r="BE43" i="34" s="1"/>
  <c r="BF43" i="34" s="1"/>
  <c r="BG43" i="34" s="1"/>
  <c r="BH43" i="34" s="1"/>
  <c r="BI43" i="34" s="1"/>
  <c r="BJ43" i="34" s="1"/>
  <c r="BK43" i="34" s="1"/>
  <c r="S42" i="34"/>
  <c r="T42" i="34"/>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AP42" i="34"/>
  <c r="AQ42" i="34"/>
  <c r="AR42" i="34" s="1"/>
  <c r="AS42" i="34"/>
  <c r="S41" i="34"/>
  <c r="T41" i="34" s="1"/>
  <c r="AP41" i="34"/>
  <c r="AQ41" i="34"/>
  <c r="AR41" i="34" s="1"/>
  <c r="AS41" i="34" s="1"/>
  <c r="AT41" i="34" s="1"/>
  <c r="AU41" i="34" s="1"/>
  <c r="AV41" i="34" s="1"/>
  <c r="AW41" i="34"/>
  <c r="AX41" i="34" s="1"/>
  <c r="AP53" i="33"/>
  <c r="AQ53" i="33"/>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S53" i="33"/>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S52" i="33"/>
  <c r="T52" i="33" s="1"/>
  <c r="U52" i="33" s="1"/>
  <c r="V52" i="33" s="1"/>
  <c r="W52" i="33" s="1"/>
  <c r="X52" i="33" s="1"/>
  <c r="Y52" i="33" s="1"/>
  <c r="Z52" i="33"/>
  <c r="AA52" i="33" s="1"/>
  <c r="AB52" i="33" s="1"/>
  <c r="AC52" i="33" s="1"/>
  <c r="AD52" i="33" s="1"/>
  <c r="AE52" i="33" s="1"/>
  <c r="AF52" i="33" s="1"/>
  <c r="AG52" i="33" s="1"/>
  <c r="AH52" i="33"/>
  <c r="AI52" i="33" s="1"/>
  <c r="AJ52" i="33" s="1"/>
  <c r="AK52" i="33" s="1"/>
  <c r="AL52" i="33" s="1"/>
  <c r="AM52" i="33" s="1"/>
  <c r="AN52" i="33" s="1"/>
  <c r="AP52" i="33"/>
  <c r="AQ52" i="33"/>
  <c r="AR52" i="33" s="1"/>
  <c r="AS52" i="33" s="1"/>
  <c r="AT52" i="33" s="1"/>
  <c r="AU52" i="33" s="1"/>
  <c r="AV52" i="33" s="1"/>
  <c r="AW52" i="33" s="1"/>
  <c r="AX52" i="33" s="1"/>
  <c r="AY52" i="33"/>
  <c r="AZ52" i="33" s="1"/>
  <c r="BA52" i="33" s="1"/>
  <c r="BB52" i="33" s="1"/>
  <c r="BC52" i="33" s="1"/>
  <c r="BD52" i="33" s="1"/>
  <c r="BE52" i="33" s="1"/>
  <c r="BF52" i="33" s="1"/>
  <c r="BG52" i="33" s="1"/>
  <c r="BH52" i="33" s="1"/>
  <c r="BI52" i="33" s="1"/>
  <c r="BJ52" i="33" s="1"/>
  <c r="BK52" i="33" s="1"/>
  <c r="S51" i="33"/>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P51" i="33"/>
  <c r="AQ51" i="33"/>
  <c r="AR51" i="33" s="1"/>
  <c r="AS51" i="33" s="1"/>
  <c r="AT51" i="33" s="1"/>
  <c r="AU51" i="33"/>
  <c r="AV51" i="33" s="1"/>
  <c r="AW51" i="33" s="1"/>
  <c r="AX51" i="33" s="1"/>
  <c r="AY51" i="33" s="1"/>
  <c r="AZ51" i="33" s="1"/>
  <c r="BA51" i="33" s="1"/>
  <c r="BB51" i="33" s="1"/>
  <c r="BC51" i="33" s="1"/>
  <c r="BD51" i="33" s="1"/>
  <c r="BE51" i="33" s="1"/>
  <c r="BF51" i="33" s="1"/>
  <c r="BG51" i="33" s="1"/>
  <c r="BH51" i="33" s="1"/>
  <c r="BI51" i="33" s="1"/>
  <c r="BJ51" i="33" s="1"/>
  <c r="BK51" i="33" s="1"/>
  <c r="S50" i="33"/>
  <c r="T50" i="33" s="1"/>
  <c r="U50" i="33" s="1"/>
  <c r="V50" i="33" s="1"/>
  <c r="W50" i="33" s="1"/>
  <c r="X50" i="33" s="1"/>
  <c r="Y50" i="33" s="1"/>
  <c r="Z50" i="33"/>
  <c r="AA50" i="33" s="1"/>
  <c r="AB50" i="33" s="1"/>
  <c r="AC50" i="33" s="1"/>
  <c r="AD50" i="33" s="1"/>
  <c r="AE50" i="33" s="1"/>
  <c r="AF50" i="33" s="1"/>
  <c r="AG50" i="33" s="1"/>
  <c r="AH50" i="33"/>
  <c r="AI50" i="33" s="1"/>
  <c r="AJ50" i="33" s="1"/>
  <c r="AK50" i="33" s="1"/>
  <c r="AL50" i="33" s="1"/>
  <c r="AM50" i="33" s="1"/>
  <c r="AN50" i="33" s="1"/>
  <c r="AP50" i="33"/>
  <c r="AQ50" i="33"/>
  <c r="AR50" i="33" s="1"/>
  <c r="AS50" i="33" s="1"/>
  <c r="AT50" i="33" s="1"/>
  <c r="AU50" i="33" s="1"/>
  <c r="AV50" i="33" s="1"/>
  <c r="AW50" i="33" s="1"/>
  <c r="AX50" i="33" s="1"/>
  <c r="AY50" i="33"/>
  <c r="AZ50" i="33" s="1"/>
  <c r="BA50" i="33" s="1"/>
  <c r="BB50" i="33" s="1"/>
  <c r="BC50" i="33" s="1"/>
  <c r="BD50" i="33" s="1"/>
  <c r="BE50" i="33" s="1"/>
  <c r="BF50" i="33" s="1"/>
  <c r="BG50" i="33" s="1"/>
  <c r="BH50" i="33" s="1"/>
  <c r="BI50" i="33" s="1"/>
  <c r="BJ50" i="33" s="1"/>
  <c r="BK50" i="33" s="1"/>
  <c r="S49" i="33"/>
  <c r="T49" i="33"/>
  <c r="U49" i="33" s="1"/>
  <c r="V49" i="33"/>
  <c r="W49" i="33" s="1"/>
  <c r="X49" i="33" s="1"/>
  <c r="Y49" i="33" s="1"/>
  <c r="Z49" i="33" s="1"/>
  <c r="AA49" i="33" s="1"/>
  <c r="AB49" i="33" s="1"/>
  <c r="AC49" i="33" s="1"/>
  <c r="AD49" i="33"/>
  <c r="AE49" i="33" s="1"/>
  <c r="AF49" i="33" s="1"/>
  <c r="AG49" i="33" s="1"/>
  <c r="AH49" i="33" s="1"/>
  <c r="AI49" i="33" s="1"/>
  <c r="AJ49" i="33" s="1"/>
  <c r="AK49" i="33" s="1"/>
  <c r="AL49" i="33"/>
  <c r="AM49" i="33" s="1"/>
  <c r="AN49" i="33" s="1"/>
  <c r="AP49" i="33"/>
  <c r="AQ49" i="33" s="1"/>
  <c r="AR49" i="33" s="1"/>
  <c r="AS49" i="33" s="1"/>
  <c r="AT49" i="33" s="1"/>
  <c r="AU49" i="33"/>
  <c r="AV49" i="33" s="1"/>
  <c r="AW49" i="33" s="1"/>
  <c r="AX49" i="33" s="1"/>
  <c r="AY49" i="33" s="1"/>
  <c r="AZ49" i="33" s="1"/>
  <c r="BA49" i="33" s="1"/>
  <c r="BB49" i="33" s="1"/>
  <c r="BC49" i="33" s="1"/>
  <c r="BD49" i="33" s="1"/>
  <c r="BE49" i="33" s="1"/>
  <c r="BF49" i="33" s="1"/>
  <c r="BG49" i="33" s="1"/>
  <c r="BH49" i="33" s="1"/>
  <c r="BI49" i="33" s="1"/>
  <c r="BJ49" i="33" s="1"/>
  <c r="BK49" i="33" s="1"/>
  <c r="S48" i="33"/>
  <c r="T48" i="33" s="1"/>
  <c r="U48" i="33" s="1"/>
  <c r="V48" i="33" s="1"/>
  <c r="W48" i="33" s="1"/>
  <c r="X48" i="33" s="1"/>
  <c r="Y48" i="33" s="1"/>
  <c r="Z48" i="33"/>
  <c r="AA48" i="33" s="1"/>
  <c r="AB48" i="33" s="1"/>
  <c r="AC48" i="33" s="1"/>
  <c r="AD48" i="33" s="1"/>
  <c r="AE48" i="33" s="1"/>
  <c r="AF48" i="33" s="1"/>
  <c r="AG48" i="33" s="1"/>
  <c r="AH48" i="33"/>
  <c r="AI48" i="33" s="1"/>
  <c r="AJ48" i="33" s="1"/>
  <c r="AK48" i="33" s="1"/>
  <c r="AL48" i="33" s="1"/>
  <c r="AM48" i="33" s="1"/>
  <c r="AN48" i="33" s="1"/>
  <c r="AP47" i="33"/>
  <c r="AQ47" i="33"/>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S47" i="33"/>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S46" i="33"/>
  <c r="T46" i="33"/>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P46" i="33"/>
  <c r="AQ46" i="33" s="1"/>
  <c r="AR46" i="33" s="1"/>
  <c r="AS46" i="33" s="1"/>
  <c r="AT46" i="33" s="1"/>
  <c r="AU46" i="33" s="1"/>
  <c r="AV46" i="33" s="1"/>
  <c r="AW46" i="33"/>
  <c r="AX46" i="33" s="1"/>
  <c r="AY46" i="33" s="1"/>
  <c r="AZ46" i="33" s="1"/>
  <c r="BA46" i="33" s="1"/>
  <c r="BB46" i="33" s="1"/>
  <c r="BC46" i="33" s="1"/>
  <c r="BD46" i="33" s="1"/>
  <c r="BE46" i="33"/>
  <c r="BF46" i="33" s="1"/>
  <c r="BG46" i="33" s="1"/>
  <c r="BH46" i="33" s="1"/>
  <c r="BI46" i="33" s="1"/>
  <c r="BJ46" i="33" s="1"/>
  <c r="BK46" i="33" s="1"/>
  <c r="S45" i="33"/>
  <c r="T45" i="33" s="1"/>
  <c r="U45" i="33" s="1"/>
  <c r="V45" i="33" s="1"/>
  <c r="W45" i="33" s="1"/>
  <c r="X45" i="33" s="1"/>
  <c r="Y45" i="33" s="1"/>
  <c r="Z45" i="33" s="1"/>
  <c r="AA45" i="33" s="1"/>
  <c r="AB45" i="33" s="1"/>
  <c r="AC45" i="33" s="1"/>
  <c r="AD45" i="33" s="1"/>
  <c r="AE45" i="33" s="1"/>
  <c r="AF45" i="33" s="1"/>
  <c r="AG45" i="33" s="1"/>
  <c r="AH45" i="33" s="1"/>
  <c r="AI45" i="33" s="1"/>
  <c r="AJ45" i="33" s="1"/>
  <c r="AK45" i="33" s="1"/>
  <c r="AL45" i="33" s="1"/>
  <c r="AM45" i="33" s="1"/>
  <c r="AN45" i="33" s="1"/>
  <c r="S44" i="33"/>
  <c r="T44" i="33" s="1"/>
  <c r="U44" i="33" s="1"/>
  <c r="V44" i="33"/>
  <c r="W44" i="33" s="1"/>
  <c r="X44" i="33" s="1"/>
  <c r="Y44" i="33" s="1"/>
  <c r="Z44" i="33" s="1"/>
  <c r="AA44" i="33" s="1"/>
  <c r="AB44" i="33" s="1"/>
  <c r="AC44" i="33" s="1"/>
  <c r="AD44" i="33"/>
  <c r="AE44" i="33" s="1"/>
  <c r="AF44" i="33" s="1"/>
  <c r="AG44" i="33" s="1"/>
  <c r="AH44" i="33" s="1"/>
  <c r="AI44" i="33" s="1"/>
  <c r="AJ44" i="33" s="1"/>
  <c r="AK44" i="33" s="1"/>
  <c r="AL44" i="33"/>
  <c r="AM44" i="33" s="1"/>
  <c r="AN44" i="33" s="1"/>
  <c r="AP43" i="33"/>
  <c r="AQ43" i="33"/>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T43" i="33"/>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S43" i="33"/>
  <c r="S42" i="33"/>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P42" i="33"/>
  <c r="AQ42" i="33" s="1"/>
  <c r="S41" i="33"/>
  <c r="T41" i="33" s="1"/>
  <c r="AP41" i="33"/>
  <c r="AQ41" i="33"/>
  <c r="AR41" i="33"/>
  <c r="AS41" i="33" s="1"/>
  <c r="S45" i="32"/>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S44" i="32"/>
  <c r="T44" i="32" s="1"/>
  <c r="U44" i="32" s="1"/>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S43" i="32"/>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S42" i="32"/>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P42" i="32"/>
  <c r="AQ42" i="32"/>
  <c r="AR42" i="32" s="1"/>
  <c r="AS42" i="32" s="1"/>
  <c r="AT42" i="32"/>
  <c r="AU42" i="32" s="1"/>
  <c r="AV42" i="32" s="1"/>
  <c r="AW42" i="32" s="1"/>
  <c r="AX42" i="32" s="1"/>
  <c r="AY42" i="32" s="1"/>
  <c r="AZ42" i="32" s="1"/>
  <c r="BA42" i="32" s="1"/>
  <c r="BB42" i="32" s="1"/>
  <c r="BC42" i="32" s="1"/>
  <c r="BD42" i="32" s="1"/>
  <c r="BE42" i="32" s="1"/>
  <c r="BF42" i="32" s="1"/>
  <c r="BG42" i="32" s="1"/>
  <c r="BH42" i="32" s="1"/>
  <c r="BI42" i="32" s="1"/>
  <c r="BJ42" i="32" s="1"/>
  <c r="BK42" i="32" s="1"/>
  <c r="S41" i="32"/>
  <c r="T41" i="32"/>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S40" i="32"/>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S39" i="32"/>
  <c r="T39" i="32" s="1"/>
  <c r="U39" i="32"/>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S38" i="32"/>
  <c r="T38" i="32"/>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S37" i="32"/>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P37" i="32"/>
  <c r="AQ37" i="32" s="1"/>
  <c r="S36" i="32"/>
  <c r="T36" i="32" s="1"/>
  <c r="U36" i="32"/>
  <c r="V36" i="32"/>
  <c r="W36" i="32" s="1"/>
  <c r="X36" i="32" s="1"/>
  <c r="Y36" i="32" s="1"/>
  <c r="Z36" i="32" s="1"/>
  <c r="AA36" i="32" s="1"/>
  <c r="AB36" i="32" s="1"/>
  <c r="AC36" i="32" s="1"/>
  <c r="AD36" i="32" s="1"/>
  <c r="AE36" i="32" s="1"/>
  <c r="AF36" i="32" s="1"/>
  <c r="AG36" i="32" s="1"/>
  <c r="AH36" i="32" s="1"/>
  <c r="AI36" i="32" s="1"/>
  <c r="AJ36" i="32" s="1"/>
  <c r="AK36" i="32" s="1"/>
  <c r="AL36" i="32" s="1"/>
  <c r="AM36" i="32" s="1"/>
  <c r="AN36" i="32" s="1"/>
  <c r="S35" i="32"/>
  <c r="T35" i="32" s="1"/>
  <c r="S53" i="3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P53" i="3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S52" i="31"/>
  <c r="T52" i="31" s="1"/>
  <c r="U52" i="31" s="1"/>
  <c r="V52" i="31" s="1"/>
  <c r="W52" i="31" s="1"/>
  <c r="X52" i="31" s="1"/>
  <c r="Y52" i="31" s="1"/>
  <c r="Z52" i="31"/>
  <c r="AA52" i="31"/>
  <c r="AB52" i="31" s="1"/>
  <c r="AC52" i="31" s="1"/>
  <c r="AD52" i="31" s="1"/>
  <c r="AE52" i="31" s="1"/>
  <c r="AF52" i="31" s="1"/>
  <c r="AG52" i="31" s="1"/>
  <c r="AH52" i="31" s="1"/>
  <c r="AI52" i="31" s="1"/>
  <c r="AJ52" i="31" s="1"/>
  <c r="AK52" i="31" s="1"/>
  <c r="AL52" i="31" s="1"/>
  <c r="AM52" i="31" s="1"/>
  <c r="AN52" i="31" s="1"/>
  <c r="AP52" i="31"/>
  <c r="AQ52" i="3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S51" i="3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P51" i="3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S50" i="31"/>
  <c r="T50" i="31" s="1"/>
  <c r="U50" i="31" s="1"/>
  <c r="V50" i="31" s="1"/>
  <c r="W50" i="31" s="1"/>
  <c r="X50" i="31" s="1"/>
  <c r="Y50" i="31" s="1"/>
  <c r="Z50" i="31"/>
  <c r="AA50" i="31" s="1"/>
  <c r="AB50" i="31" s="1"/>
  <c r="AC50" i="31" s="1"/>
  <c r="AD50" i="31" s="1"/>
  <c r="AE50" i="31" s="1"/>
  <c r="AF50" i="31" s="1"/>
  <c r="AG50" i="31" s="1"/>
  <c r="AH50" i="31" s="1"/>
  <c r="AI50" i="31" s="1"/>
  <c r="AJ50" i="31" s="1"/>
  <c r="AK50" i="31" s="1"/>
  <c r="AL50" i="31" s="1"/>
  <c r="AM50" i="31" s="1"/>
  <c r="AN50" i="31" s="1"/>
  <c r="AP50" i="31"/>
  <c r="AQ50" i="31"/>
  <c r="AR50" i="31"/>
  <c r="AS50" i="31" s="1"/>
  <c r="AT50" i="31" s="1"/>
  <c r="AU50" i="31" s="1"/>
  <c r="AV50" i="31" s="1"/>
  <c r="AW50" i="31" s="1"/>
  <c r="AX50" i="31" s="1"/>
  <c r="AY50" i="31"/>
  <c r="AZ50" i="31"/>
  <c r="BA50" i="31" s="1"/>
  <c r="BB50" i="31" s="1"/>
  <c r="BC50" i="31" s="1"/>
  <c r="BD50" i="31" s="1"/>
  <c r="BE50" i="31" s="1"/>
  <c r="BF50" i="31" s="1"/>
  <c r="BG50" i="31" s="1"/>
  <c r="BH50" i="31" s="1"/>
  <c r="BI50" i="31" s="1"/>
  <c r="BJ50" i="31" s="1"/>
  <c r="BK50" i="31" s="1"/>
  <c r="S49" i="3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S48" i="31"/>
  <c r="T48" i="31" s="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S47" i="3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S46" i="31"/>
  <c r="T46" i="31"/>
  <c r="U46" i="31"/>
  <c r="V46" i="31" s="1"/>
  <c r="W46" i="31" s="1"/>
  <c r="X46" i="31" s="1"/>
  <c r="Y46" i="31" s="1"/>
  <c r="Z46" i="31" s="1"/>
  <c r="AA46" i="31" s="1"/>
  <c r="AB46" i="31"/>
  <c r="AC46" i="31" s="1"/>
  <c r="AD46" i="31" s="1"/>
  <c r="AE46" i="31" s="1"/>
  <c r="AF46" i="31" s="1"/>
  <c r="AG46" i="31" s="1"/>
  <c r="AH46" i="31" s="1"/>
  <c r="AI46" i="31" s="1"/>
  <c r="AJ46" i="31" s="1"/>
  <c r="AK46" i="31" s="1"/>
  <c r="AL46" i="31" s="1"/>
  <c r="AM46" i="31" s="1"/>
  <c r="AN46" i="31" s="1"/>
  <c r="AP46" i="3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S45" i="3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P45" i="3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S44" i="31"/>
  <c r="T44" i="31"/>
  <c r="U44" i="3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S43" i="31"/>
  <c r="T43" i="31" s="1"/>
  <c r="U43" i="31" s="1"/>
  <c r="V43" i="31"/>
  <c r="W43" i="31"/>
  <c r="X43" i="31" s="1"/>
  <c r="Y43" i="31" s="1"/>
  <c r="Z43" i="31" s="1"/>
  <c r="AA43" i="31" s="1"/>
  <c r="AB43" i="31" s="1"/>
  <c r="AC43" i="31" s="1"/>
  <c r="AD43" i="31"/>
  <c r="AE43" i="31" s="1"/>
  <c r="AF43" i="31" s="1"/>
  <c r="AG43" i="31" s="1"/>
  <c r="AH43" i="31" s="1"/>
  <c r="AI43" i="31" s="1"/>
  <c r="AJ43" i="31" s="1"/>
  <c r="AK43" i="31" s="1"/>
  <c r="AL43" i="31" s="1"/>
  <c r="AM43" i="31" s="1"/>
  <c r="AN43" i="31" s="1"/>
  <c r="AP43" i="3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S42" i="31"/>
  <c r="T42" i="31" s="1"/>
  <c r="AP42" i="31"/>
  <c r="AP55" i="31" s="1"/>
  <c r="AQ42" i="31"/>
  <c r="AR42" i="31" s="1"/>
  <c r="S41" i="31"/>
  <c r="T41" i="31"/>
  <c r="U41" i="31"/>
  <c r="V41" i="31"/>
  <c r="W41" i="31" s="1"/>
  <c r="S53" i="30"/>
  <c r="T53" i="30"/>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P53" i="30"/>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S52" i="30"/>
  <c r="T52" i="30" s="1"/>
  <c r="U52" i="30" s="1"/>
  <c r="V52" i="30" s="1"/>
  <c r="W52" i="30" s="1"/>
  <c r="X52" i="30" s="1"/>
  <c r="Y52" i="30" s="1"/>
  <c r="Z52" i="30" s="1"/>
  <c r="AA52" i="30"/>
  <c r="AB52" i="30" s="1"/>
  <c r="AC52" i="30" s="1"/>
  <c r="AD52" i="30" s="1"/>
  <c r="AE52" i="30" s="1"/>
  <c r="AF52" i="30" s="1"/>
  <c r="AG52" i="30" s="1"/>
  <c r="AH52" i="30" s="1"/>
  <c r="AI52" i="30" s="1"/>
  <c r="AJ52" i="30" s="1"/>
  <c r="AK52" i="30" s="1"/>
  <c r="AL52" i="30" s="1"/>
  <c r="AM52" i="30" s="1"/>
  <c r="AN52" i="30" s="1"/>
  <c r="AP52" i="30"/>
  <c r="AQ52" i="30" s="1"/>
  <c r="AR52" i="30"/>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AP51" i="30"/>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S51" i="30"/>
  <c r="T51" i="30"/>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S50" i="30"/>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S49" i="30"/>
  <c r="S48" i="30"/>
  <c r="T48" i="30"/>
  <c r="U48" i="30" s="1"/>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S47" i="30"/>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T46" i="30"/>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AP46" i="30"/>
  <c r="AQ46" i="30" s="1"/>
  <c r="AR46" i="30" s="1"/>
  <c r="AS46" i="30"/>
  <c r="AT46" i="30" s="1"/>
  <c r="AU46" i="30" s="1"/>
  <c r="AV46" i="30" s="1"/>
  <c r="AW46" i="30" s="1"/>
  <c r="AX46" i="30" s="1"/>
  <c r="AY46" i="30" s="1"/>
  <c r="AZ46" i="30" s="1"/>
  <c r="BA46" i="30" s="1"/>
  <c r="BB46" i="30" s="1"/>
  <c r="BC46" i="30" s="1"/>
  <c r="BD46" i="30" s="1"/>
  <c r="BE46" i="30" s="1"/>
  <c r="BF46" i="30" s="1"/>
  <c r="BG46" i="30" s="1"/>
  <c r="BH46" i="30" s="1"/>
  <c r="BI46" i="30" s="1"/>
  <c r="BJ46" i="30" s="1"/>
  <c r="BK46" i="30" s="1"/>
  <c r="S46" i="30"/>
  <c r="S45" i="30"/>
  <c r="T45" i="30"/>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P45" i="30"/>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T44" i="30"/>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S44" i="30"/>
  <c r="S43" i="30"/>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AP43" i="30"/>
  <c r="AQ43" i="30"/>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AP42" i="30"/>
  <c r="AQ42" i="30"/>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S42" i="30"/>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S41" i="30"/>
  <c r="T41" i="30" s="1"/>
  <c r="U41" i="30" s="1"/>
  <c r="S53" i="29"/>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S52" i="29"/>
  <c r="T52" i="29" s="1"/>
  <c r="U52" i="29"/>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S51" i="29"/>
  <c r="T51" i="29" s="1"/>
  <c r="U51" i="29"/>
  <c r="V51" i="29"/>
  <c r="W51" i="29" s="1"/>
  <c r="X51" i="29" s="1"/>
  <c r="Y51" i="29" s="1"/>
  <c r="Z51" i="29" s="1"/>
  <c r="AA51" i="29" s="1"/>
  <c r="AB51" i="29" s="1"/>
  <c r="AC51" i="29" s="1"/>
  <c r="AD51" i="29" s="1"/>
  <c r="AE51" i="29" s="1"/>
  <c r="AF51" i="29" s="1"/>
  <c r="AG51" i="29" s="1"/>
  <c r="AH51" i="29" s="1"/>
  <c r="AI51" i="29" s="1"/>
  <c r="AJ51" i="29" s="1"/>
  <c r="AK51" i="29" s="1"/>
  <c r="AL51" i="29" s="1"/>
  <c r="AM51" i="29" s="1"/>
  <c r="AN51" i="29" s="1"/>
  <c r="AP51" i="29"/>
  <c r="AQ51" i="29"/>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S50" i="29"/>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S49" i="29"/>
  <c r="T49" i="29"/>
  <c r="U49" i="29"/>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S48" i="29"/>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S47" i="29"/>
  <c r="T47" i="29"/>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S46" i="29"/>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AP46" i="29"/>
  <c r="AQ46" i="29"/>
  <c r="AR46" i="29"/>
  <c r="AS46" i="29" s="1"/>
  <c r="S45" i="29"/>
  <c r="T45" i="29" s="1"/>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S44" i="29"/>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T43" i="29"/>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S43" i="29"/>
  <c r="S42" i="29"/>
  <c r="T42" i="29"/>
  <c r="U42" i="29"/>
  <c r="V42" i="29" s="1"/>
  <c r="W42" i="29" s="1"/>
  <c r="X42" i="29" s="1"/>
  <c r="Y42" i="29" s="1"/>
  <c r="Z42" i="29" s="1"/>
  <c r="AA42" i="29" s="1"/>
  <c r="AB42" i="29" s="1"/>
  <c r="AC42" i="29"/>
  <c r="AD42" i="29" s="1"/>
  <c r="AE42" i="29" s="1"/>
  <c r="AF42" i="29" s="1"/>
  <c r="AG42" i="29" s="1"/>
  <c r="AH42" i="29" s="1"/>
  <c r="AI42" i="29" s="1"/>
  <c r="AJ42" i="29" s="1"/>
  <c r="AK42" i="29" s="1"/>
  <c r="AL42" i="29" s="1"/>
  <c r="AM42" i="29" s="1"/>
  <c r="AN42" i="29" s="1"/>
  <c r="S41" i="29"/>
  <c r="T41" i="29"/>
  <c r="U41" i="29" s="1"/>
  <c r="S53" i="10"/>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S52" i="10"/>
  <c r="T52" i="10"/>
  <c r="U52" i="10" s="1"/>
  <c r="AP51" i="10"/>
  <c r="AQ51" i="10"/>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S51" i="10"/>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S50" i="10"/>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S49" i="10"/>
  <c r="T49" i="10"/>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P49" i="10"/>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S48" i="10"/>
  <c r="T48" i="10"/>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S47" i="10"/>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S46" i="10"/>
  <c r="T46" i="10"/>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S45" i="10"/>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S44" i="10"/>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T43" i="10"/>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AP43" i="10"/>
  <c r="AQ43" i="10" s="1"/>
  <c r="S43" i="10"/>
  <c r="S42" i="10"/>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S41" i="10"/>
  <c r="T41" i="10"/>
  <c r="U41" i="10"/>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AP41" i="10"/>
  <c r="AQ41" i="10" s="1"/>
  <c r="AR41" i="10" s="1"/>
  <c r="AS41" i="10" s="1"/>
  <c r="AT41" i="10" s="1"/>
  <c r="AU41" i="10" s="1"/>
  <c r="AV41" i="10" s="1"/>
  <c r="AW41" i="10" s="1"/>
  <c r="AX41" i="10" s="1"/>
  <c r="AY41" i="10" s="1"/>
  <c r="AZ41" i="10" s="1"/>
  <c r="BA41" i="10" s="1"/>
  <c r="BB41" i="10" s="1"/>
  <c r="BC41" i="10" s="1"/>
  <c r="BD41" i="10" s="1"/>
  <c r="BE41" i="10" s="1"/>
  <c r="BF41" i="10" s="1"/>
  <c r="BG41" i="10" s="1"/>
  <c r="BH41" i="10" s="1"/>
  <c r="BI41" i="10" s="1"/>
  <c r="BJ41" i="10" s="1"/>
  <c r="BK41" i="10" s="1"/>
  <c r="S45" i="2"/>
  <c r="T45" i="2"/>
  <c r="U45" i="2" s="1"/>
  <c r="V45" i="2" s="1"/>
  <c r="W45" i="2"/>
  <c r="X45" i="2" s="1"/>
  <c r="Y45" i="2" s="1"/>
  <c r="Z45" i="2" s="1"/>
  <c r="AA45" i="2" s="1"/>
  <c r="AB45" i="2" s="1"/>
  <c r="AC45" i="2" s="1"/>
  <c r="AD45" i="2" s="1"/>
  <c r="AE45" i="2" s="1"/>
  <c r="AF45" i="2" s="1"/>
  <c r="AG45" i="2" s="1"/>
  <c r="AH45" i="2" s="1"/>
  <c r="AI45" i="2" s="1"/>
  <c r="AJ45" i="2" s="1"/>
  <c r="AK45" i="2" s="1"/>
  <c r="AL45" i="2" s="1"/>
  <c r="AM45" i="2" s="1"/>
  <c r="AN45" i="2" s="1"/>
  <c r="AO45" i="2" s="1"/>
  <c r="AP45" i="2" s="1"/>
  <c r="AQ45" i="2" s="1"/>
  <c r="AR45" i="2" s="1"/>
  <c r="AS45" i="2" s="1"/>
  <c r="AT45" i="2" s="1"/>
  <c r="AU45" i="2" s="1"/>
  <c r="AV45" i="2" s="1"/>
  <c r="AW45" i="2" s="1"/>
  <c r="AX45" i="2" s="1"/>
  <c r="AY45" i="2" s="1"/>
  <c r="AZ45" i="2" s="1"/>
  <c r="BA45" i="2" s="1"/>
  <c r="BB45" i="2" s="1"/>
  <c r="BC45" i="2" s="1"/>
  <c r="BD45" i="2" s="1"/>
  <c r="BE45" i="2" s="1"/>
  <c r="BF45" i="2" s="1"/>
  <c r="BG45" i="2" s="1"/>
  <c r="BH45" i="2" s="1"/>
  <c r="BI45" i="2" s="1"/>
  <c r="BJ45" i="2" s="1"/>
  <c r="BK45" i="2" s="1"/>
  <c r="BK90" i="36"/>
  <c r="BK90" i="35"/>
  <c r="BK90" i="34"/>
  <c r="BK90" i="33"/>
  <c r="BK90" i="30"/>
  <c r="BK90" i="31"/>
  <c r="BK90" i="29"/>
  <c r="BK80" i="36"/>
  <c r="BK80" i="35"/>
  <c r="BK80" i="34"/>
  <c r="BK80" i="33"/>
  <c r="BK80" i="31"/>
  <c r="BK80" i="30"/>
  <c r="BK81" i="36"/>
  <c r="BK81" i="35"/>
  <c r="BK81" i="34"/>
  <c r="BK81" i="33"/>
  <c r="BK81" i="31"/>
  <c r="BK81" i="30"/>
  <c r="BK81" i="29"/>
  <c r="BK79" i="36"/>
  <c r="BK79" i="35"/>
  <c r="BK79" i="34"/>
  <c r="BK79" i="33"/>
  <c r="BK79" i="31"/>
  <c r="BK79" i="30"/>
  <c r="BK87" i="36"/>
  <c r="BK87" i="34"/>
  <c r="BK87" i="33"/>
  <c r="BK87" i="35"/>
  <c r="BK87" i="31"/>
  <c r="BK87" i="30"/>
  <c r="BK87" i="29"/>
  <c r="BK82" i="36"/>
  <c r="BK82" i="35"/>
  <c r="BK82" i="34"/>
  <c r="BK82" i="33"/>
  <c r="BK82" i="31"/>
  <c r="BK82" i="30"/>
  <c r="BK82" i="29"/>
  <c r="BK85" i="36"/>
  <c r="BK85" i="34"/>
  <c r="BK85" i="35"/>
  <c r="BK85" i="33"/>
  <c r="BK85" i="31"/>
  <c r="BK85" i="30"/>
  <c r="BK85" i="29"/>
  <c r="BK89" i="36"/>
  <c r="BK89" i="35"/>
  <c r="BK89" i="34"/>
  <c r="BK89" i="33"/>
  <c r="BK89" i="31"/>
  <c r="BK89" i="29"/>
  <c r="BK89" i="30"/>
  <c r="BK83" i="36"/>
  <c r="BK83" i="34"/>
  <c r="BK83" i="35"/>
  <c r="BK83" i="33"/>
  <c r="BK83" i="31"/>
  <c r="BK83" i="29"/>
  <c r="BK83" i="30"/>
  <c r="BK86" i="36"/>
  <c r="BK86" i="35"/>
  <c r="BK86" i="34"/>
  <c r="BK86" i="33"/>
  <c r="BK86" i="31"/>
  <c r="BK86" i="30"/>
  <c r="BK86" i="29"/>
  <c r="BK88" i="36"/>
  <c r="BK88" i="35"/>
  <c r="BK88" i="34"/>
  <c r="BK88" i="33"/>
  <c r="BK88" i="31"/>
  <c r="BK88" i="30"/>
  <c r="BK88" i="29"/>
  <c r="CK46" i="28"/>
  <c r="CK43" i="28"/>
  <c r="CK40" i="28"/>
  <c r="CK36" i="28"/>
  <c r="CK48" i="28"/>
  <c r="CK35" i="28"/>
  <c r="CK47" i="28"/>
  <c r="CK49" i="28"/>
  <c r="CK37" i="28"/>
  <c r="CJ36" i="28"/>
  <c r="CJ35" i="28"/>
  <c r="CJ47" i="28"/>
  <c r="CJ48" i="28"/>
  <c r="CJ46" i="28"/>
  <c r="CJ43" i="28"/>
  <c r="CJ40" i="28"/>
  <c r="N42" i="28"/>
  <c r="N41" i="28"/>
  <c r="N39" i="28"/>
  <c r="N38" i="28"/>
  <c r="N45" i="28"/>
  <c r="N44" i="28"/>
  <c r="CJ49" i="28"/>
  <c r="N47" i="28"/>
  <c r="CJ37" i="28"/>
  <c r="N36" i="28"/>
  <c r="N35" i="28"/>
  <c r="N48" i="28"/>
  <c r="C187" i="39"/>
  <c r="C202" i="39"/>
  <c r="V19" i="31"/>
  <c r="V69" i="48" s="1"/>
  <c r="N49" i="28"/>
  <c r="N46" i="28"/>
  <c r="N43" i="28"/>
  <c r="N40" i="28"/>
  <c r="N37"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BE101" i="28"/>
  <c r="BF101" i="28"/>
  <c r="BG101" i="28"/>
  <c r="BH101" i="28"/>
  <c r="BI101" i="28"/>
  <c r="BJ101" i="28"/>
  <c r="BK101" i="28"/>
  <c r="BL101" i="28"/>
  <c r="BM101" i="28"/>
  <c r="BN101" i="28"/>
  <c r="BO101" i="28"/>
  <c r="BP101" i="28"/>
  <c r="BQ101" i="28"/>
  <c r="BR101" i="28"/>
  <c r="BS101" i="28"/>
  <c r="BT101" i="28"/>
  <c r="BU101" i="28"/>
  <c r="BV101" i="28"/>
  <c r="BW101" i="28"/>
  <c r="BX101" i="28"/>
  <c r="BY101" i="28"/>
  <c r="BZ101" i="28"/>
  <c r="CA101" i="28"/>
  <c r="CB101" i="28"/>
  <c r="CC101" i="28"/>
  <c r="CD101" i="28"/>
  <c r="CE101" i="28"/>
  <c r="CF101" i="28"/>
  <c r="CG101" i="28"/>
  <c r="CH101"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BE102" i="28"/>
  <c r="BF102" i="28"/>
  <c r="BG102" i="28"/>
  <c r="BH102" i="28"/>
  <c r="BI102" i="28"/>
  <c r="BJ102" i="28"/>
  <c r="BK102" i="28"/>
  <c r="BL102" i="28"/>
  <c r="BM102" i="28"/>
  <c r="BN102" i="28"/>
  <c r="BO102" i="28"/>
  <c r="BP102" i="28"/>
  <c r="BQ102" i="28"/>
  <c r="BR102" i="28"/>
  <c r="BS102" i="28"/>
  <c r="BT102" i="28"/>
  <c r="BU102" i="28"/>
  <c r="BV102" i="28"/>
  <c r="BW102" i="28"/>
  <c r="BX102" i="28"/>
  <c r="BY102" i="28"/>
  <c r="BZ102" i="28"/>
  <c r="CA102" i="28"/>
  <c r="CB102" i="28"/>
  <c r="CC102" i="28"/>
  <c r="CD102" i="28"/>
  <c r="CE102" i="28"/>
  <c r="CF102" i="28"/>
  <c r="CG102" i="28"/>
  <c r="CH102" i="28"/>
  <c r="Y103" i="28"/>
  <c r="Z103" i="28"/>
  <c r="AA103" i="28"/>
  <c r="AB103" i="28"/>
  <c r="AB104" i="28" s="1"/>
  <c r="AC103" i="28"/>
  <c r="AD103" i="28"/>
  <c r="AE103" i="28"/>
  <c r="AF103" i="28"/>
  <c r="AG103" i="28"/>
  <c r="AH103" i="28"/>
  <c r="AI103" i="28"/>
  <c r="AJ103" i="28"/>
  <c r="AJ104" i="28" s="1"/>
  <c r="AK103" i="28"/>
  <c r="AL103" i="28"/>
  <c r="AM103" i="28"/>
  <c r="AN103" i="28"/>
  <c r="AO103" i="28"/>
  <c r="AP103" i="28"/>
  <c r="AQ103" i="28"/>
  <c r="AR103" i="28"/>
  <c r="AR104" i="28" s="1"/>
  <c r="AS103" i="28"/>
  <c r="AT103" i="28"/>
  <c r="AU103" i="28"/>
  <c r="AV103" i="28"/>
  <c r="AW103" i="28"/>
  <c r="AX103" i="28"/>
  <c r="AY103" i="28"/>
  <c r="AZ103" i="28"/>
  <c r="BA103" i="28"/>
  <c r="BB103" i="28"/>
  <c r="BC103" i="28"/>
  <c r="BD103" i="28"/>
  <c r="BE103" i="28"/>
  <c r="BF103" i="28"/>
  <c r="BG103" i="28"/>
  <c r="BH103" i="28"/>
  <c r="BH104" i="28" s="1"/>
  <c r="BI103" i="28"/>
  <c r="BJ103" i="28"/>
  <c r="BK103" i="28"/>
  <c r="BL103" i="28"/>
  <c r="BM103" i="28"/>
  <c r="BN103" i="28"/>
  <c r="BO103" i="28"/>
  <c r="BP103" i="28"/>
  <c r="BQ103" i="28"/>
  <c r="BR103" i="28"/>
  <c r="BS103" i="28"/>
  <c r="BT103" i="28"/>
  <c r="BU103" i="28"/>
  <c r="BV103" i="28"/>
  <c r="BW103" i="28"/>
  <c r="BX103" i="28"/>
  <c r="BX104" i="28" s="1"/>
  <c r="BY103" i="28"/>
  <c r="BZ103" i="28"/>
  <c r="CA103" i="28"/>
  <c r="CB103" i="28"/>
  <c r="CC103" i="28"/>
  <c r="CD103" i="28"/>
  <c r="CE103" i="28"/>
  <c r="CF103" i="28"/>
  <c r="CG103" i="28"/>
  <c r="CH103"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W84" i="28"/>
  <c r="AX92" i="28"/>
  <c r="AY92" i="28"/>
  <c r="AZ92" i="28"/>
  <c r="BA92" i="28"/>
  <c r="BB92" i="28"/>
  <c r="BC92" i="28"/>
  <c r="BD92" i="28"/>
  <c r="BD96" i="28" s="1"/>
  <c r="BE92" i="28"/>
  <c r="BF92" i="28"/>
  <c r="BG92" i="28"/>
  <c r="BH92" i="28"/>
  <c r="BI92" i="28"/>
  <c r="BJ92" i="28"/>
  <c r="BK92" i="28"/>
  <c r="BL92" i="28"/>
  <c r="BL96" i="28" s="1"/>
  <c r="BM92" i="28"/>
  <c r="BN92" i="28"/>
  <c r="BO92" i="28"/>
  <c r="BP92" i="28"/>
  <c r="BQ92" i="28"/>
  <c r="BR92" i="28"/>
  <c r="BS92" i="28"/>
  <c r="BT92" i="28"/>
  <c r="BT96" i="28" s="1"/>
  <c r="BU92" i="28"/>
  <c r="BV92" i="28"/>
  <c r="BW92" i="28"/>
  <c r="BX92" i="28"/>
  <c r="BY92" i="28"/>
  <c r="BZ92" i="28"/>
  <c r="CA92" i="28"/>
  <c r="CB92" i="28"/>
  <c r="CB96" i="28" s="1"/>
  <c r="CC92" i="28"/>
  <c r="CD92" i="28"/>
  <c r="CE92" i="28"/>
  <c r="CF92" i="28"/>
  <c r="CG92" i="28"/>
  <c r="CH92" i="28"/>
  <c r="Y93" i="28"/>
  <c r="Z93" i="28"/>
  <c r="AA93" i="28"/>
  <c r="AB93" i="28"/>
  <c r="AC93" i="28"/>
  <c r="AD93" i="28"/>
  <c r="AE93" i="28"/>
  <c r="AF93" i="28"/>
  <c r="AF96" i="28" s="1"/>
  <c r="AG93" i="28"/>
  <c r="AH93" i="28"/>
  <c r="AI93" i="28"/>
  <c r="AJ93" i="28"/>
  <c r="AK93" i="28"/>
  <c r="AL93" i="28"/>
  <c r="AM93" i="28"/>
  <c r="AN93" i="28"/>
  <c r="AN96" i="28" s="1"/>
  <c r="AO93" i="28"/>
  <c r="AP93" i="28"/>
  <c r="AQ93" i="28"/>
  <c r="AR93" i="28"/>
  <c r="AS93" i="28"/>
  <c r="AT93" i="28"/>
  <c r="AU93" i="28"/>
  <c r="AV93" i="28"/>
  <c r="AV96" i="28" s="1"/>
  <c r="AW93" i="28"/>
  <c r="AW85" i="28"/>
  <c r="AW88" i="28" s="1"/>
  <c r="AX93" i="28"/>
  <c r="AY93" i="28"/>
  <c r="AZ93" i="28"/>
  <c r="BA93" i="28"/>
  <c r="BB93" i="28"/>
  <c r="BC93" i="28"/>
  <c r="BD93" i="28"/>
  <c r="BE93" i="28"/>
  <c r="BF93" i="28"/>
  <c r="BG93" i="28"/>
  <c r="BH93" i="28"/>
  <c r="BI93" i="28"/>
  <c r="BJ93" i="28"/>
  <c r="BK93" i="28"/>
  <c r="BL93" i="28"/>
  <c r="BM93" i="28"/>
  <c r="BN93" i="28"/>
  <c r="BO93" i="28"/>
  <c r="BP93" i="28"/>
  <c r="BQ93" i="28"/>
  <c r="BR93" i="28"/>
  <c r="BS93" i="28"/>
  <c r="BT93" i="28"/>
  <c r="BU93" i="28"/>
  <c r="BV93" i="28"/>
  <c r="BW93" i="28"/>
  <c r="BX93" i="28"/>
  <c r="BY93" i="28"/>
  <c r="BZ93" i="28"/>
  <c r="CA93" i="28"/>
  <c r="CB93" i="28"/>
  <c r="CC93" i="28"/>
  <c r="CD93" i="28"/>
  <c r="CE93" i="28"/>
  <c r="CF93" i="28"/>
  <c r="CG93" i="28"/>
  <c r="CH93"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BE94" i="28"/>
  <c r="BF94" i="28"/>
  <c r="BG94" i="28"/>
  <c r="BG96" i="28" s="1"/>
  <c r="BH94" i="28"/>
  <c r="BI94" i="28"/>
  <c r="BJ94" i="28"/>
  <c r="BK94" i="28"/>
  <c r="BL94" i="28"/>
  <c r="BM94" i="28"/>
  <c r="BN94" i="28"/>
  <c r="BO94" i="28"/>
  <c r="BO96" i="28" s="1"/>
  <c r="BP94" i="28"/>
  <c r="BQ94" i="28"/>
  <c r="BR94" i="28"/>
  <c r="BS94" i="28"/>
  <c r="BT94" i="28"/>
  <c r="BU94" i="28"/>
  <c r="BV94" i="28"/>
  <c r="BW94" i="28"/>
  <c r="BX94" i="28"/>
  <c r="BY94" i="28"/>
  <c r="BZ94" i="28"/>
  <c r="CA94" i="28"/>
  <c r="CB94" i="28"/>
  <c r="CC94" i="28"/>
  <c r="CD94" i="28"/>
  <c r="CE94" i="28"/>
  <c r="CF94" i="28"/>
  <c r="CG94" i="28"/>
  <c r="CH94"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BE95" i="28"/>
  <c r="BF95" i="28"/>
  <c r="BF96" i="28" s="1"/>
  <c r="BG95" i="28"/>
  <c r="BH95" i="28"/>
  <c r="BI95" i="28"/>
  <c r="BJ95" i="28"/>
  <c r="BK95" i="28"/>
  <c r="BL95" i="28"/>
  <c r="BM95" i="28"/>
  <c r="BN95" i="28"/>
  <c r="BN96" i="28" s="1"/>
  <c r="BO95" i="28"/>
  <c r="BP95" i="28"/>
  <c r="BQ95" i="28"/>
  <c r="BR95" i="28"/>
  <c r="BS95" i="28"/>
  <c r="BT95" i="28"/>
  <c r="BU95" i="28"/>
  <c r="BV95" i="28"/>
  <c r="BV96" i="28" s="1"/>
  <c r="BW95" i="28"/>
  <c r="BX95" i="28"/>
  <c r="BY95" i="28"/>
  <c r="BZ95" i="28"/>
  <c r="CA95" i="28"/>
  <c r="CB95" i="28"/>
  <c r="CC95" i="28"/>
  <c r="CD95" i="28"/>
  <c r="CD96" i="28" s="1"/>
  <c r="CE95" i="28"/>
  <c r="CF95" i="28"/>
  <c r="CG95" i="28"/>
  <c r="CH95" i="28"/>
  <c r="Y83" i="28"/>
  <c r="Z83" i="28"/>
  <c r="AA83" i="28"/>
  <c r="AB83" i="28"/>
  <c r="AC83" i="28"/>
  <c r="AD83" i="28"/>
  <c r="AE83" i="28"/>
  <c r="AE88" i="28" s="1"/>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BE83" i="28"/>
  <c r="BF83" i="28"/>
  <c r="BG83" i="28"/>
  <c r="BH83" i="28"/>
  <c r="BH88" i="28" s="1"/>
  <c r="BI83" i="28"/>
  <c r="BJ83" i="28"/>
  <c r="BK83" i="28"/>
  <c r="BL83" i="28"/>
  <c r="BM83" i="28"/>
  <c r="BN83" i="28"/>
  <c r="BO83" i="28"/>
  <c r="BP83" i="28"/>
  <c r="BQ83" i="28"/>
  <c r="BR83" i="28"/>
  <c r="BS83" i="28"/>
  <c r="BT83" i="28"/>
  <c r="BU83" i="28"/>
  <c r="BV83" i="28"/>
  <c r="BW83" i="28"/>
  <c r="BX83" i="28"/>
  <c r="BX88" i="28" s="1"/>
  <c r="BY83" i="28"/>
  <c r="BZ83" i="28"/>
  <c r="CA83" i="28"/>
  <c r="CB83" i="28"/>
  <c r="CC83" i="28"/>
  <c r="CD83" i="28"/>
  <c r="CE83" i="28"/>
  <c r="CF83" i="28"/>
  <c r="CF88" i="28" s="1"/>
  <c r="CG83" i="28"/>
  <c r="CH83" i="28"/>
  <c r="Y84" i="28"/>
  <c r="Y88" i="28" s="1"/>
  <c r="Z84" i="28"/>
  <c r="AA84" i="28"/>
  <c r="AB84" i="28"/>
  <c r="AC84" i="28"/>
  <c r="AD84" i="28"/>
  <c r="AE84" i="28"/>
  <c r="AF84" i="28"/>
  <c r="AG84" i="28"/>
  <c r="AG88" i="28" s="1"/>
  <c r="AH84" i="28"/>
  <c r="AI84" i="28"/>
  <c r="AJ84" i="28"/>
  <c r="AK84" i="28"/>
  <c r="AL84" i="28"/>
  <c r="AM84" i="28"/>
  <c r="AN84" i="28"/>
  <c r="AO84" i="28"/>
  <c r="AO88" i="28" s="1"/>
  <c r="AP84" i="28"/>
  <c r="AQ84" i="28"/>
  <c r="AR84" i="28"/>
  <c r="AS84" i="28"/>
  <c r="AT84" i="28"/>
  <c r="AU84" i="28"/>
  <c r="AV84" i="28"/>
  <c r="AX84" i="28"/>
  <c r="AX88" i="28" s="1"/>
  <c r="AY84" i="28"/>
  <c r="AZ84" i="28"/>
  <c r="BA84" i="28"/>
  <c r="BB84" i="28"/>
  <c r="BC84" i="28"/>
  <c r="BD84" i="28"/>
  <c r="BE84" i="28"/>
  <c r="BF84" i="28"/>
  <c r="BF88" i="28" s="1"/>
  <c r="BG84" i="28"/>
  <c r="BH84" i="28"/>
  <c r="BI84" i="28"/>
  <c r="BJ84" i="28"/>
  <c r="BK84" i="28"/>
  <c r="BL84" i="28"/>
  <c r="BM84" i="28"/>
  <c r="BN84" i="28"/>
  <c r="BN88" i="28" s="1"/>
  <c r="BO84" i="28"/>
  <c r="BP84" i="28"/>
  <c r="BQ84" i="28"/>
  <c r="BR84" i="28"/>
  <c r="BS84" i="28"/>
  <c r="BT84" i="28"/>
  <c r="BU84" i="28"/>
  <c r="BV84" i="28"/>
  <c r="BV88" i="28" s="1"/>
  <c r="BW84" i="28"/>
  <c r="BX84" i="28"/>
  <c r="BY84" i="28"/>
  <c r="BZ84" i="28"/>
  <c r="CA84" i="28"/>
  <c r="CB84" i="28"/>
  <c r="CB88" i="28" s="1"/>
  <c r="CC84" i="28"/>
  <c r="CD84" i="28"/>
  <c r="CD88" i="28" s="1"/>
  <c r="CE84" i="28"/>
  <c r="CF84" i="28"/>
  <c r="CG84" i="28"/>
  <c r="CH84" i="28"/>
  <c r="Y85" i="28"/>
  <c r="Z85" i="28"/>
  <c r="Z88" i="28" s="1"/>
  <c r="AA85" i="28"/>
  <c r="AB85" i="28"/>
  <c r="AC85" i="28"/>
  <c r="AD85" i="28"/>
  <c r="AE85" i="28"/>
  <c r="AF85" i="28"/>
  <c r="AG85" i="28"/>
  <c r="AH85" i="28"/>
  <c r="AH88" i="28" s="1"/>
  <c r="AI85" i="28"/>
  <c r="AJ85" i="28"/>
  <c r="AK85" i="28"/>
  <c r="AL85" i="28"/>
  <c r="AM85" i="28"/>
  <c r="AN85" i="28"/>
  <c r="AO85" i="28"/>
  <c r="AP85" i="28"/>
  <c r="AP88" i="28" s="1"/>
  <c r="AQ85" i="28"/>
  <c r="AR85" i="28"/>
  <c r="AS85" i="28"/>
  <c r="AT85" i="28"/>
  <c r="AU85" i="28"/>
  <c r="AV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Y86" i="28"/>
  <c r="Z86" i="28"/>
  <c r="AA86" i="28"/>
  <c r="AA88" i="28" s="1"/>
  <c r="AB86" i="28"/>
  <c r="AC86" i="28"/>
  <c r="AD86" i="28"/>
  <c r="AE86" i="28"/>
  <c r="AF86" i="28"/>
  <c r="AG86" i="28"/>
  <c r="AH86" i="28"/>
  <c r="AI86" i="28"/>
  <c r="AI88" i="28" s="1"/>
  <c r="AJ86" i="28"/>
  <c r="AK86" i="28"/>
  <c r="AL86" i="28"/>
  <c r="AM86" i="28"/>
  <c r="AN86" i="28"/>
  <c r="AO86" i="28"/>
  <c r="AP86" i="28"/>
  <c r="AQ86" i="28"/>
  <c r="AQ88" i="28" s="1"/>
  <c r="AR86" i="28"/>
  <c r="AS86" i="28"/>
  <c r="AT86" i="28"/>
  <c r="AU86" i="28"/>
  <c r="AV86" i="28"/>
  <c r="AW86" i="28"/>
  <c r="AX86" i="28"/>
  <c r="AY86" i="28"/>
  <c r="AZ86" i="28"/>
  <c r="BA86" i="28"/>
  <c r="BB86" i="28"/>
  <c r="BC86" i="28"/>
  <c r="BD86" i="28"/>
  <c r="BE86" i="28"/>
  <c r="BF86" i="28"/>
  <c r="BG86" i="28"/>
  <c r="BH86" i="28"/>
  <c r="BI86" i="28"/>
  <c r="BJ86" i="28"/>
  <c r="BK86" i="28"/>
  <c r="BL86" i="28"/>
  <c r="BM86" i="28"/>
  <c r="BN86" i="28"/>
  <c r="BO86" i="28"/>
  <c r="BP86" i="28"/>
  <c r="BQ86" i="28"/>
  <c r="BR86" i="28"/>
  <c r="BS86" i="28"/>
  <c r="BT86" i="28"/>
  <c r="BU86" i="28"/>
  <c r="BV86" i="28"/>
  <c r="BW86" i="28"/>
  <c r="BX86" i="28"/>
  <c r="BY86" i="28"/>
  <c r="BZ86" i="28"/>
  <c r="CA86" i="28"/>
  <c r="CB86" i="28"/>
  <c r="CC86" i="28"/>
  <c r="CD86" i="28"/>
  <c r="CE86" i="28"/>
  <c r="CF86" i="28"/>
  <c r="CG86" i="28"/>
  <c r="CH86" i="28"/>
  <c r="Y87" i="28"/>
  <c r="Z87" i="28"/>
  <c r="AA87" i="28"/>
  <c r="AB87" i="28"/>
  <c r="AC87" i="28"/>
  <c r="AD87" i="28"/>
  <c r="AD88" i="28" s="1"/>
  <c r="AE87" i="28"/>
  <c r="AF87" i="28"/>
  <c r="AG87" i="28"/>
  <c r="AH87" i="28"/>
  <c r="AI87" i="28"/>
  <c r="AJ87" i="28"/>
  <c r="AK87" i="28"/>
  <c r="AL87" i="28"/>
  <c r="AL88" i="28" s="1"/>
  <c r="AM87" i="28"/>
  <c r="AN87" i="28"/>
  <c r="AO87" i="28"/>
  <c r="AP87" i="28"/>
  <c r="AQ87" i="28"/>
  <c r="AR87" i="28"/>
  <c r="AS87" i="28"/>
  <c r="AT87" i="28"/>
  <c r="AU87" i="28"/>
  <c r="AV87" i="28"/>
  <c r="AW87" i="28"/>
  <c r="AX87" i="28"/>
  <c r="AY87" i="28"/>
  <c r="AZ87" i="28"/>
  <c r="BA87" i="28"/>
  <c r="BB87" i="28"/>
  <c r="BC87" i="28"/>
  <c r="BD87" i="28"/>
  <c r="BE87" i="28"/>
  <c r="BF87" i="28"/>
  <c r="BG87" i="28"/>
  <c r="BH87" i="28"/>
  <c r="BI87" i="28"/>
  <c r="BJ87" i="28"/>
  <c r="BK87" i="28"/>
  <c r="BL87" i="28"/>
  <c r="BM87" i="28"/>
  <c r="BN87" i="28"/>
  <c r="BO87" i="28"/>
  <c r="BP87" i="28"/>
  <c r="BQ87" i="28"/>
  <c r="BR87" i="28"/>
  <c r="BS87" i="28"/>
  <c r="BT87" i="28"/>
  <c r="BU87" i="28"/>
  <c r="BV87" i="28"/>
  <c r="BW87" i="28"/>
  <c r="BX87" i="28"/>
  <c r="BY87" i="28"/>
  <c r="BZ87" i="28"/>
  <c r="CA87" i="28"/>
  <c r="CB87" i="28"/>
  <c r="CC87" i="28"/>
  <c r="CC88" i="28" s="1"/>
  <c r="CD87" i="28"/>
  <c r="CE87" i="28"/>
  <c r="CF87" i="28"/>
  <c r="CG87" i="28"/>
  <c r="CH87" i="28"/>
  <c r="C143" i="29"/>
  <c r="C144" i="29"/>
  <c r="C145" i="29"/>
  <c r="C146" i="29"/>
  <c r="C147" i="29"/>
  <c r="C148" i="29"/>
  <c r="C149" i="29"/>
  <c r="C150" i="29"/>
  <c r="C151" i="29"/>
  <c r="C152" i="29"/>
  <c r="C153" i="29"/>
  <c r="C154" i="29"/>
  <c r="C155" i="29"/>
  <c r="C162" i="29"/>
  <c r="C163" i="29"/>
  <c r="C164" i="29"/>
  <c r="C165" i="29"/>
  <c r="C166" i="29"/>
  <c r="C167" i="29"/>
  <c r="C168" i="29"/>
  <c r="C169" i="29"/>
  <c r="C170" i="29"/>
  <c r="C171" i="29"/>
  <c r="C172" i="29"/>
  <c r="C173" i="29"/>
  <c r="C174" i="29"/>
  <c r="F49" i="28"/>
  <c r="G49" i="28"/>
  <c r="H49" i="28"/>
  <c r="I49" i="28"/>
  <c r="J49" i="28"/>
  <c r="K49" i="28"/>
  <c r="L49" i="28"/>
  <c r="M49" i="28"/>
  <c r="E49" i="28"/>
  <c r="F46" i="28"/>
  <c r="G46" i="28"/>
  <c r="H46" i="28"/>
  <c r="I46" i="28"/>
  <c r="J46" i="28"/>
  <c r="K46" i="28"/>
  <c r="L46" i="28"/>
  <c r="M46" i="28"/>
  <c r="E46" i="28"/>
  <c r="K43" i="28"/>
  <c r="L43" i="28"/>
  <c r="M43" i="28"/>
  <c r="K40" i="28"/>
  <c r="L40" i="28"/>
  <c r="M40" i="28"/>
  <c r="K37" i="28"/>
  <c r="L37" i="28"/>
  <c r="M37" i="28"/>
  <c r="J43" i="28"/>
  <c r="J40" i="28"/>
  <c r="J37" i="28"/>
  <c r="I43" i="28"/>
  <c r="I40" i="28"/>
  <c r="I37" i="28"/>
  <c r="H43" i="28"/>
  <c r="H40" i="28"/>
  <c r="H37" i="28"/>
  <c r="G43" i="28"/>
  <c r="G40" i="28"/>
  <c r="G37" i="28"/>
  <c r="F43" i="28"/>
  <c r="E43" i="28"/>
  <c r="F37" i="28"/>
  <c r="F40" i="28"/>
  <c r="E40" i="28"/>
  <c r="E37" i="28"/>
  <c r="C61" i="32"/>
  <c r="C73" i="36"/>
  <c r="C73" i="34"/>
  <c r="C74" i="34" s="1"/>
  <c r="C73" i="33"/>
  <c r="C73" i="31"/>
  <c r="C73" i="30"/>
  <c r="C74" i="30" s="1"/>
  <c r="C74" i="33"/>
  <c r="C102" i="48"/>
  <c r="C100" i="28"/>
  <c r="C103" i="48"/>
  <c r="C74" i="31"/>
  <c r="C74" i="36"/>
  <c r="C105" i="48"/>
  <c r="C103" i="28"/>
  <c r="C101" i="48"/>
  <c r="C99" i="28"/>
  <c r="C62" i="32"/>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Q27" i="28" s="1"/>
  <c r="BR25" i="28"/>
  <c r="BS25" i="28"/>
  <c r="BT25" i="28"/>
  <c r="BU25" i="28"/>
  <c r="BV25" i="28"/>
  <c r="BW25" i="28"/>
  <c r="BX25" i="28"/>
  <c r="BY25" i="28"/>
  <c r="BY27" i="28" s="1"/>
  <c r="BZ25" i="28"/>
  <c r="CA25" i="28"/>
  <c r="CB25" i="28"/>
  <c r="CC25" i="28"/>
  <c r="CD25" i="28"/>
  <c r="CE25" i="28"/>
  <c r="CF25" i="28"/>
  <c r="CG25" i="28"/>
  <c r="CG27" i="28" s="1"/>
  <c r="CH25" i="28"/>
  <c r="Y26" i="28"/>
  <c r="Z26" i="28"/>
  <c r="AA26" i="28"/>
  <c r="AB26" i="28"/>
  <c r="AB27" i="28" s="1"/>
  <c r="AC26" i="28"/>
  <c r="AD26" i="28"/>
  <c r="AE26" i="28"/>
  <c r="AF26" i="28"/>
  <c r="AF27" i="28" s="1"/>
  <c r="AG26" i="28"/>
  <c r="AH26" i="28"/>
  <c r="AI26" i="28"/>
  <c r="AJ26" i="28"/>
  <c r="AJ27" i="28" s="1"/>
  <c r="AK26" i="28"/>
  <c r="AL26" i="28"/>
  <c r="AM26" i="28"/>
  <c r="AN26" i="28"/>
  <c r="AN27" i="28" s="1"/>
  <c r="AO26" i="28"/>
  <c r="AP26" i="28"/>
  <c r="AQ26" i="28"/>
  <c r="AR26" i="28"/>
  <c r="AR27" i="28" s="1"/>
  <c r="AS26" i="28"/>
  <c r="AT26" i="28"/>
  <c r="AU26" i="28"/>
  <c r="AV26" i="28"/>
  <c r="AV27" i="28" s="1"/>
  <c r="AW26" i="28"/>
  <c r="AX26" i="28"/>
  <c r="AY26" i="28"/>
  <c r="AZ26" i="28"/>
  <c r="BA26" i="28"/>
  <c r="BB26" i="28"/>
  <c r="BC26" i="28"/>
  <c r="BD26" i="28"/>
  <c r="BD27" i="28" s="1"/>
  <c r="BE26" i="28"/>
  <c r="BF26" i="28"/>
  <c r="BG26" i="28"/>
  <c r="BH26" i="28"/>
  <c r="BH27" i="28" s="1"/>
  <c r="BI26" i="28"/>
  <c r="BJ26" i="28"/>
  <c r="BK26" i="28"/>
  <c r="BL26" i="28"/>
  <c r="BL27" i="28" s="1"/>
  <c r="BM26" i="28"/>
  <c r="BN26" i="28"/>
  <c r="BO26" i="28"/>
  <c r="BP26" i="28"/>
  <c r="BP27" i="28" s="1"/>
  <c r="BQ26" i="28"/>
  <c r="BR26" i="28"/>
  <c r="BS26" i="28"/>
  <c r="BT26" i="28"/>
  <c r="BT27" i="28" s="1"/>
  <c r="BU26" i="28"/>
  <c r="BV26" i="28"/>
  <c r="BW26" i="28"/>
  <c r="BX26" i="28"/>
  <c r="BX27" i="28" s="1"/>
  <c r="BY26" i="28"/>
  <c r="BZ26" i="28"/>
  <c r="CA26" i="28"/>
  <c r="CB26" i="28"/>
  <c r="CB27" i="28" s="1"/>
  <c r="CC26" i="28"/>
  <c r="CD26" i="28"/>
  <c r="CE26" i="28"/>
  <c r="CF26" i="28"/>
  <c r="CG26" i="28"/>
  <c r="CH26" i="28"/>
  <c r="C22"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W8"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Y17" i="28"/>
  <c r="Z17" i="28"/>
  <c r="AA17" i="28"/>
  <c r="AB17" i="28"/>
  <c r="AC17" i="28"/>
  <c r="AD17" i="28"/>
  <c r="AE17" i="28"/>
  <c r="AF17" i="28"/>
  <c r="AG17" i="28"/>
  <c r="AH17" i="28"/>
  <c r="AI17" i="28"/>
  <c r="AJ17" i="28"/>
  <c r="AK17" i="28"/>
  <c r="AL17" i="28"/>
  <c r="AM17" i="28"/>
  <c r="AM19" i="28" s="1"/>
  <c r="AN17" i="28"/>
  <c r="AO17" i="28"/>
  <c r="AP17" i="28"/>
  <c r="AQ17" i="28"/>
  <c r="AR17" i="28"/>
  <c r="AS17" i="28"/>
  <c r="AT17" i="28"/>
  <c r="AU17" i="28"/>
  <c r="AU19" i="28" s="1"/>
  <c r="AV17" i="28"/>
  <c r="AW17" i="28"/>
  <c r="AW9" i="28"/>
  <c r="AX17" i="28"/>
  <c r="AY17" i="28"/>
  <c r="AZ17" i="28"/>
  <c r="BA17" i="28"/>
  <c r="BB17" i="28"/>
  <c r="BB19" i="28" s="1"/>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BK6" i="28"/>
  <c r="BL6" i="28"/>
  <c r="BM6" i="28"/>
  <c r="BN6" i="28"/>
  <c r="BO6" i="28"/>
  <c r="BP6" i="28"/>
  <c r="BQ6" i="28"/>
  <c r="BR6" i="28"/>
  <c r="BS6" i="28"/>
  <c r="BT6" i="28"/>
  <c r="BU6" i="28"/>
  <c r="BV6" i="28"/>
  <c r="BW6" i="28"/>
  <c r="BX6" i="28"/>
  <c r="BY6" i="28"/>
  <c r="BZ6" i="28"/>
  <c r="CA6" i="28"/>
  <c r="CB6" i="28"/>
  <c r="CC6" i="28"/>
  <c r="CD6" i="28"/>
  <c r="CE6" i="28"/>
  <c r="CF6" i="28"/>
  <c r="CG6" i="28"/>
  <c r="CH6"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AZ11" i="28" s="1"/>
  <c r="BA7" i="28"/>
  <c r="BB7" i="28"/>
  <c r="BC7" i="28"/>
  <c r="BD7" i="28"/>
  <c r="BE7" i="28"/>
  <c r="BF7" i="28"/>
  <c r="BG7" i="28"/>
  <c r="BH7" i="28"/>
  <c r="BI7" i="28"/>
  <c r="BJ7" i="28"/>
  <c r="BK7" i="28"/>
  <c r="BL7" i="28"/>
  <c r="BM7" i="28"/>
  <c r="BN7" i="28"/>
  <c r="BO7" i="28"/>
  <c r="BP7" i="28"/>
  <c r="BP11" i="28" s="1"/>
  <c r="BQ7" i="28"/>
  <c r="BR7" i="28"/>
  <c r="BS7" i="28"/>
  <c r="BT7" i="28"/>
  <c r="BU7" i="28"/>
  <c r="BV7" i="28"/>
  <c r="BW7" i="28"/>
  <c r="BX7" i="28"/>
  <c r="BY7" i="28"/>
  <c r="BZ7" i="28"/>
  <c r="CA7" i="28"/>
  <c r="CB7" i="28"/>
  <c r="CC7" i="28"/>
  <c r="CD7" i="28"/>
  <c r="CE7" i="28"/>
  <c r="CF7" i="28"/>
  <c r="CG7" i="28"/>
  <c r="CH7" i="28"/>
  <c r="Y8" i="28"/>
  <c r="Z8" i="28"/>
  <c r="AA8" i="28"/>
  <c r="AB8" i="28"/>
  <c r="AC8" i="28"/>
  <c r="AD8" i="28"/>
  <c r="AE8" i="28"/>
  <c r="AF8" i="28"/>
  <c r="AG8" i="28"/>
  <c r="AH8" i="28"/>
  <c r="AI8" i="28"/>
  <c r="AJ8" i="28"/>
  <c r="AK8" i="28"/>
  <c r="AL8" i="28"/>
  <c r="AM8" i="28"/>
  <c r="AN8" i="28"/>
  <c r="AO8" i="28"/>
  <c r="AP8" i="28"/>
  <c r="AQ8" i="28"/>
  <c r="AR8" i="28"/>
  <c r="AS8" i="28"/>
  <c r="AT8" i="28"/>
  <c r="AU8" i="28"/>
  <c r="AV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Y9" i="28"/>
  <c r="Z9" i="28"/>
  <c r="AA9" i="28"/>
  <c r="AB9" i="28"/>
  <c r="AC9" i="28"/>
  <c r="AD9" i="28"/>
  <c r="AE9" i="28"/>
  <c r="AF9" i="28"/>
  <c r="AG9" i="28"/>
  <c r="AH9" i="28"/>
  <c r="AI9" i="28"/>
  <c r="AJ9" i="28"/>
  <c r="AK9" i="28"/>
  <c r="AL9" i="28"/>
  <c r="AM9" i="28"/>
  <c r="AN9" i="28"/>
  <c r="AO9" i="28"/>
  <c r="AP9" i="28"/>
  <c r="AQ9" i="28"/>
  <c r="AR9" i="28"/>
  <c r="AS9" i="28"/>
  <c r="AT9" i="28"/>
  <c r="AU9" i="28"/>
  <c r="AV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H11" i="28" s="1"/>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E11" i="28" s="1"/>
  <c r="BF10" i="28"/>
  <c r="BG10" i="28"/>
  <c r="BH10" i="28"/>
  <c r="BI10" i="28"/>
  <c r="BJ10" i="28"/>
  <c r="BK10" i="28"/>
  <c r="BL10" i="28"/>
  <c r="BM10" i="28"/>
  <c r="BM11" i="28" s="1"/>
  <c r="BN10" i="28"/>
  <c r="BO10" i="28"/>
  <c r="BP10" i="28"/>
  <c r="BQ10" i="28"/>
  <c r="BR10" i="28"/>
  <c r="BS10" i="28"/>
  <c r="BT10" i="28"/>
  <c r="BU10" i="28"/>
  <c r="BU11" i="28" s="1"/>
  <c r="BV10" i="28"/>
  <c r="BW10" i="28"/>
  <c r="BX10" i="28"/>
  <c r="BY10" i="28"/>
  <c r="BZ10" i="28"/>
  <c r="CA10" i="28"/>
  <c r="CB10" i="28"/>
  <c r="CC10" i="28"/>
  <c r="CC11" i="28" s="1"/>
  <c r="CD10" i="28"/>
  <c r="CE10" i="28"/>
  <c r="CF10" i="28"/>
  <c r="CG10" i="28"/>
  <c r="CH10" i="28"/>
  <c r="R73" i="43"/>
  <c r="C93" i="36"/>
  <c r="C93" i="35"/>
  <c r="C93" i="34"/>
  <c r="C78" i="32"/>
  <c r="C82" i="43"/>
  <c r="C15" i="28" s="1"/>
  <c r="C7" i="28" s="1"/>
  <c r="D90" i="43"/>
  <c r="E90" i="43"/>
  <c r="F90" i="43"/>
  <c r="G90" i="43"/>
  <c r="H90" i="43"/>
  <c r="I90" i="43"/>
  <c r="J90" i="43"/>
  <c r="K90" i="43"/>
  <c r="L90" i="43"/>
  <c r="M90" i="43"/>
  <c r="N90" i="43"/>
  <c r="O90" i="43"/>
  <c r="P90" i="43"/>
  <c r="Q90" i="43"/>
  <c r="D91" i="43"/>
  <c r="E91" i="43"/>
  <c r="F91" i="43"/>
  <c r="G91" i="43"/>
  <c r="H91" i="43"/>
  <c r="I91" i="43"/>
  <c r="J91" i="43"/>
  <c r="K91" i="43"/>
  <c r="L91" i="43"/>
  <c r="M91" i="43"/>
  <c r="N91" i="43"/>
  <c r="O91" i="43"/>
  <c r="P91" i="43"/>
  <c r="Q91" i="43"/>
  <c r="D92" i="43"/>
  <c r="E92" i="43"/>
  <c r="F92" i="43"/>
  <c r="G92" i="43"/>
  <c r="H92" i="43"/>
  <c r="J92" i="43"/>
  <c r="K92" i="43"/>
  <c r="L92" i="43"/>
  <c r="M92" i="43"/>
  <c r="N92" i="43"/>
  <c r="O92" i="43"/>
  <c r="P92" i="43"/>
  <c r="D93" i="43"/>
  <c r="E93" i="43"/>
  <c r="F93" i="43"/>
  <c r="G93" i="43"/>
  <c r="H93" i="43"/>
  <c r="I93" i="43"/>
  <c r="J93" i="43"/>
  <c r="K93" i="43"/>
  <c r="L93" i="43"/>
  <c r="M93" i="43"/>
  <c r="N93" i="43"/>
  <c r="O93" i="43"/>
  <c r="P93" i="43"/>
  <c r="Q93" i="43"/>
  <c r="C93" i="43"/>
  <c r="C92" i="43"/>
  <c r="C91" i="43"/>
  <c r="C90" i="43"/>
  <c r="B37" i="43"/>
  <c r="B55" i="43"/>
  <c r="B73" i="43" s="1"/>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22" i="43"/>
  <c r="B40" i="43" s="1"/>
  <c r="B58" i="43" s="1"/>
  <c r="B23" i="43"/>
  <c r="B41" i="43" s="1"/>
  <c r="B59" i="43" s="1"/>
  <c r="B24" i="43"/>
  <c r="B42" i="43" s="1"/>
  <c r="B60" i="43" s="1"/>
  <c r="B25" i="43"/>
  <c r="B43" i="43" s="1"/>
  <c r="B61" i="43" s="1"/>
  <c r="B26" i="43"/>
  <c r="B44" i="43" s="1"/>
  <c r="B62" i="43" s="1"/>
  <c r="B27" i="43"/>
  <c r="B28" i="43"/>
  <c r="B46" i="43" s="1"/>
  <c r="B64" i="43" s="1"/>
  <c r="B29" i="43"/>
  <c r="B30" i="43"/>
  <c r="B48" i="43" s="1"/>
  <c r="B66" i="43" s="1"/>
  <c r="B31" i="43"/>
  <c r="B49" i="43"/>
  <c r="B67" i="43" s="1"/>
  <c r="B32" i="43"/>
  <c r="B50" i="43" s="1"/>
  <c r="B68" i="43" s="1"/>
  <c r="B33" i="43"/>
  <c r="B51" i="43" s="1"/>
  <c r="B69" i="43" s="1"/>
  <c r="B34" i="43"/>
  <c r="B52" i="43" s="1"/>
  <c r="B70" i="43" s="1"/>
  <c r="B35" i="43"/>
  <c r="B36" i="43"/>
  <c r="B54" i="43" s="1"/>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45" i="43"/>
  <c r="B47" i="43"/>
  <c r="B65" i="43" s="1"/>
  <c r="B53"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63" i="43"/>
  <c r="B71" i="43"/>
  <c r="O73" i="43"/>
  <c r="P73" i="43"/>
  <c r="Q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H15" i="39"/>
  <c r="C183" i="39"/>
  <c r="C198" i="39"/>
  <c r="C5" i="32"/>
  <c r="O198" i="39"/>
  <c r="O183" i="39"/>
  <c r="C213" i="39"/>
  <c r="O187" i="39"/>
  <c r="O172" i="39"/>
  <c r="O15" i="39"/>
  <c r="O202" i="39"/>
  <c r="O200" i="39"/>
  <c r="O213" i="39"/>
  <c r="J200" i="39"/>
  <c r="D4" i="32"/>
  <c r="D4" i="33"/>
  <c r="D4" i="34" s="1"/>
  <c r="D4" i="35" s="1"/>
  <c r="D109" i="35" s="1"/>
  <c r="E4" i="32"/>
  <c r="E4" i="33" s="1"/>
  <c r="E4" i="34" s="1"/>
  <c r="E4" i="35" s="1"/>
  <c r="E4" i="36" s="1"/>
  <c r="F4" i="32"/>
  <c r="F4" i="33" s="1"/>
  <c r="G4" i="32"/>
  <c r="G4" i="33" s="1"/>
  <c r="G4" i="34" s="1"/>
  <c r="G4" i="35" s="1"/>
  <c r="H4" i="32"/>
  <c r="H4" i="33"/>
  <c r="I4" i="32"/>
  <c r="I4" i="33" s="1"/>
  <c r="I4" i="34" s="1"/>
  <c r="I4" i="35" s="1"/>
  <c r="J4" i="32"/>
  <c r="J4" i="33" s="1"/>
  <c r="K4" i="32"/>
  <c r="K4" i="33" s="1"/>
  <c r="K4" i="34" s="1"/>
  <c r="K4" i="35" s="1"/>
  <c r="L4" i="32"/>
  <c r="L4" i="33" s="1"/>
  <c r="M4" i="32"/>
  <c r="M4" i="33" s="1"/>
  <c r="M4" i="34" s="1"/>
  <c r="M4" i="35" s="1"/>
  <c r="M126" i="35" s="1"/>
  <c r="N4" i="32"/>
  <c r="N4" i="33" s="1"/>
  <c r="O4" i="32"/>
  <c r="O4" i="33" s="1"/>
  <c r="O4" i="34" s="1"/>
  <c r="O4" i="35" s="1"/>
  <c r="P4" i="32"/>
  <c r="P4" i="33" s="1"/>
  <c r="Q4" i="32"/>
  <c r="Q4" i="33" s="1"/>
  <c r="Q4" i="34" s="1"/>
  <c r="Q4" i="35" s="1"/>
  <c r="R4" i="32"/>
  <c r="R4" i="33"/>
  <c r="R4" i="34" s="1"/>
  <c r="R4" i="35" s="1"/>
  <c r="S4" i="32"/>
  <c r="S4" i="33" s="1"/>
  <c r="S4" i="34" s="1"/>
  <c r="S4" i="35" s="1"/>
  <c r="S109" i="35" s="1"/>
  <c r="T4" i="32"/>
  <c r="T4" i="33"/>
  <c r="T4" i="34" s="1"/>
  <c r="T4" i="35" s="1"/>
  <c r="T109" i="35" s="1"/>
  <c r="U4" i="32"/>
  <c r="U4" i="33" s="1"/>
  <c r="U4" i="34" s="1"/>
  <c r="U4" i="35" s="1"/>
  <c r="U4" i="36" s="1"/>
  <c r="V4" i="32"/>
  <c r="V4" i="33" s="1"/>
  <c r="W4" i="32"/>
  <c r="W4" i="33" s="1"/>
  <c r="W4" i="34" s="1"/>
  <c r="W4" i="35" s="1"/>
  <c r="W22" i="35" s="1"/>
  <c r="W40" i="35" s="1"/>
  <c r="W58" i="35" s="1"/>
  <c r="W77" i="35" s="1"/>
  <c r="W92" i="35" s="1"/>
  <c r="X4" i="32"/>
  <c r="X4" i="33" s="1"/>
  <c r="Y4" i="32"/>
  <c r="Y4" i="33" s="1"/>
  <c r="Y4" i="34" s="1"/>
  <c r="Y4" i="35" s="1"/>
  <c r="Y126" i="35" s="1"/>
  <c r="Z4" i="32"/>
  <c r="Z4" i="33" s="1"/>
  <c r="AA4" i="32"/>
  <c r="AA4" i="33" s="1"/>
  <c r="AA4" i="34" s="1"/>
  <c r="AA4" i="35" s="1"/>
  <c r="AA22" i="35" s="1"/>
  <c r="AA40" i="35" s="1"/>
  <c r="AA58" i="35" s="1"/>
  <c r="AA77" i="35" s="1"/>
  <c r="AA92" i="35" s="1"/>
  <c r="AB4" i="32"/>
  <c r="AB4" i="33" s="1"/>
  <c r="AC4" i="32"/>
  <c r="AC4" i="33" s="1"/>
  <c r="AC4" i="34" s="1"/>
  <c r="AC4" i="35" s="1"/>
  <c r="AC126" i="35" s="1"/>
  <c r="AD4" i="32"/>
  <c r="AD4" i="33" s="1"/>
  <c r="AE4" i="32"/>
  <c r="AE4" i="33" s="1"/>
  <c r="AE4" i="34" s="1"/>
  <c r="AE4" i="35" s="1"/>
  <c r="AE109" i="35" s="1"/>
  <c r="AF4" i="32"/>
  <c r="AF4" i="33" s="1"/>
  <c r="AG4" i="32"/>
  <c r="AG4" i="33" s="1"/>
  <c r="AG4" i="34" s="1"/>
  <c r="AG4" i="35" s="1"/>
  <c r="AG4" i="36" s="1"/>
  <c r="AG4" i="47" s="1"/>
  <c r="AG20" i="47" s="1"/>
  <c r="AG27" i="47" s="1"/>
  <c r="AH4" i="32"/>
  <c r="AH4" i="33"/>
  <c r="AH4" i="34" s="1"/>
  <c r="AH4" i="35" s="1"/>
  <c r="AI4" i="32"/>
  <c r="AI4" i="33" s="1"/>
  <c r="AI4" i="34" s="1"/>
  <c r="AI4" i="35" s="1"/>
  <c r="AJ4" i="32"/>
  <c r="AJ4" i="33"/>
  <c r="AJ4" i="34" s="1"/>
  <c r="AJ4" i="35" s="1"/>
  <c r="AK4" i="32"/>
  <c r="AK4" i="33" s="1"/>
  <c r="AK4" i="34" s="1"/>
  <c r="AK4" i="35" s="1"/>
  <c r="AK4" i="36" s="1"/>
  <c r="AK109" i="36" s="1"/>
  <c r="AL4" i="32"/>
  <c r="AL4" i="33" s="1"/>
  <c r="AM4" i="32"/>
  <c r="AM4" i="33" s="1"/>
  <c r="AM4" i="34" s="1"/>
  <c r="AM4" i="35" s="1"/>
  <c r="AN4" i="32"/>
  <c r="AN4" i="33" s="1"/>
  <c r="AO4" i="32"/>
  <c r="AO4" i="33" s="1"/>
  <c r="AO4" i="34" s="1"/>
  <c r="AO4" i="35" s="1"/>
  <c r="AO126" i="35" s="1"/>
  <c r="AP4" i="32"/>
  <c r="AP4" i="33"/>
  <c r="AP4" i="34" s="1"/>
  <c r="AP4" i="35" s="1"/>
  <c r="AQ4" i="32"/>
  <c r="AQ4" i="33" s="1"/>
  <c r="AQ4" i="34" s="1"/>
  <c r="AQ4" i="35" s="1"/>
  <c r="AQ109" i="35" s="1"/>
  <c r="AR4" i="32"/>
  <c r="AR4" i="33" s="1"/>
  <c r="AS4" i="32"/>
  <c r="AS4" i="33" s="1"/>
  <c r="AS4" i="34" s="1"/>
  <c r="AS4" i="35" s="1"/>
  <c r="AS126" i="35" s="1"/>
  <c r="AT4" i="32"/>
  <c r="AT4" i="33" s="1"/>
  <c r="AU4" i="32"/>
  <c r="AU4" i="33" s="1"/>
  <c r="AU4" i="34" s="1"/>
  <c r="AU4" i="35" s="1"/>
  <c r="AU109" i="35" s="1"/>
  <c r="AV4" i="32"/>
  <c r="AV4" i="33" s="1"/>
  <c r="AW4" i="32"/>
  <c r="AW4" i="33" s="1"/>
  <c r="AW4" i="34" s="1"/>
  <c r="AW4" i="35" s="1"/>
  <c r="AW4" i="36" s="1"/>
  <c r="AW22" i="36" s="1"/>
  <c r="AW40" i="36" s="1"/>
  <c r="AW58" i="36" s="1"/>
  <c r="AW77" i="36" s="1"/>
  <c r="AW92" i="36" s="1"/>
  <c r="AX4" i="32"/>
  <c r="AX4" i="33"/>
  <c r="AX4" i="34" s="1"/>
  <c r="AX4" i="35" s="1"/>
  <c r="AY4" i="32"/>
  <c r="AY4" i="33" s="1"/>
  <c r="AY4" i="34" s="1"/>
  <c r="AY4" i="35" s="1"/>
  <c r="AY22" i="35" s="1"/>
  <c r="AY40" i="35" s="1"/>
  <c r="AY58" i="35" s="1"/>
  <c r="AY77" i="35" s="1"/>
  <c r="AY92" i="35" s="1"/>
  <c r="AZ4" i="32"/>
  <c r="AZ4" i="33"/>
  <c r="AZ4" i="34" s="1"/>
  <c r="AZ4" i="35" s="1"/>
  <c r="AZ109" i="35" s="1"/>
  <c r="BA4" i="32"/>
  <c r="BA4" i="33" s="1"/>
  <c r="BA4" i="34" s="1"/>
  <c r="BA4" i="35" s="1"/>
  <c r="BA4" i="36" s="1"/>
  <c r="BB4" i="32"/>
  <c r="BB4" i="33" s="1"/>
  <c r="BC4" i="32"/>
  <c r="BC4" i="33" s="1"/>
  <c r="BC4" i="34" s="1"/>
  <c r="BC4" i="35" s="1"/>
  <c r="BD4" i="32"/>
  <c r="BD4" i="33" s="1"/>
  <c r="BE4" i="32"/>
  <c r="BE4" i="33" s="1"/>
  <c r="BE4" i="34" s="1"/>
  <c r="BE4" i="35" s="1"/>
  <c r="BE126" i="35" s="1"/>
  <c r="BF4" i="32"/>
  <c r="BF4" i="33" s="1"/>
  <c r="BG4" i="32"/>
  <c r="BG4" i="33" s="1"/>
  <c r="BG4" i="34" s="1"/>
  <c r="BG4" i="35" s="1"/>
  <c r="BG109" i="35" s="1"/>
  <c r="BH4" i="32"/>
  <c r="BH4" i="33"/>
  <c r="BH4" i="34" s="1"/>
  <c r="BH4" i="35" s="1"/>
  <c r="BI4" i="32"/>
  <c r="BI4" i="33" s="1"/>
  <c r="BI4" i="34" s="1"/>
  <c r="BI4" i="35" s="1"/>
  <c r="BI126" i="35" s="1"/>
  <c r="BJ4" i="32"/>
  <c r="BJ4" i="33" s="1"/>
  <c r="BK4" i="32"/>
  <c r="BK4" i="33" s="1"/>
  <c r="BK4" i="34" s="1"/>
  <c r="BK4" i="35" s="1"/>
  <c r="C4" i="32"/>
  <c r="C66" i="32"/>
  <c r="W19" i="31"/>
  <c r="D4" i="31"/>
  <c r="E4" i="31"/>
  <c r="F4" i="31"/>
  <c r="G4" i="31"/>
  <c r="G109" i="31" s="1"/>
  <c r="H4" i="31"/>
  <c r="H22" i="31" s="1"/>
  <c r="H40" i="31" s="1"/>
  <c r="H58" i="31" s="1"/>
  <c r="H77" i="31" s="1"/>
  <c r="H92" i="31" s="1"/>
  <c r="I4" i="31"/>
  <c r="I126" i="31" s="1"/>
  <c r="J4" i="31"/>
  <c r="J126" i="31" s="1"/>
  <c r="K4" i="31"/>
  <c r="K126" i="31" s="1"/>
  <c r="L4" i="31"/>
  <c r="M4" i="31"/>
  <c r="N4" i="31"/>
  <c r="O4" i="31"/>
  <c r="O22" i="31" s="1"/>
  <c r="O40" i="31" s="1"/>
  <c r="O58" i="31" s="1"/>
  <c r="O77" i="31" s="1"/>
  <c r="O92" i="31" s="1"/>
  <c r="P4" i="31"/>
  <c r="Q4" i="31"/>
  <c r="Q126" i="31" s="1"/>
  <c r="R4" i="31"/>
  <c r="R126" i="31" s="1"/>
  <c r="S4" i="31"/>
  <c r="T4" i="31"/>
  <c r="U4" i="31"/>
  <c r="V4" i="31"/>
  <c r="W4" i="31"/>
  <c r="W126" i="31" s="1"/>
  <c r="X4" i="31"/>
  <c r="Y4" i="31"/>
  <c r="Y126" i="31" s="1"/>
  <c r="Z4" i="31"/>
  <c r="Z126" i="31" s="1"/>
  <c r="AA4" i="31"/>
  <c r="AA126" i="31" s="1"/>
  <c r="AB4" i="31"/>
  <c r="AC4" i="31"/>
  <c r="AD4" i="31"/>
  <c r="AE4" i="31"/>
  <c r="AE126" i="31" s="1"/>
  <c r="AF4" i="31"/>
  <c r="AG4" i="31"/>
  <c r="AG126" i="31" s="1"/>
  <c r="AH4" i="31"/>
  <c r="AH126" i="31" s="1"/>
  <c r="AI4" i="31"/>
  <c r="AJ4" i="31"/>
  <c r="AK4" i="31"/>
  <c r="AL4" i="31"/>
  <c r="AM4" i="31"/>
  <c r="AM126" i="31" s="1"/>
  <c r="AN4" i="31"/>
  <c r="AN22" i="31" s="1"/>
  <c r="AN40" i="31" s="1"/>
  <c r="AN58" i="31" s="1"/>
  <c r="AN77" i="31" s="1"/>
  <c r="AN92" i="31" s="1"/>
  <c r="AO4" i="31"/>
  <c r="AO22" i="31" s="1"/>
  <c r="AO40" i="31" s="1"/>
  <c r="AO58" i="31" s="1"/>
  <c r="AO77" i="31" s="1"/>
  <c r="AO92" i="31" s="1"/>
  <c r="AP4" i="31"/>
  <c r="AP126" i="31" s="1"/>
  <c r="AQ4" i="31"/>
  <c r="AQ126" i="31" s="1"/>
  <c r="AR4" i="31"/>
  <c r="AS4" i="31"/>
  <c r="AT4" i="31"/>
  <c r="AU4" i="31"/>
  <c r="AU22" i="31" s="1"/>
  <c r="AU40" i="31" s="1"/>
  <c r="AU58" i="31" s="1"/>
  <c r="AU77" i="31" s="1"/>
  <c r="AU92" i="31" s="1"/>
  <c r="AV4" i="31"/>
  <c r="AW4" i="31"/>
  <c r="AW126" i="31" s="1"/>
  <c r="AX4" i="31"/>
  <c r="AX126" i="31" s="1"/>
  <c r="AY4" i="31"/>
  <c r="AZ4" i="31"/>
  <c r="BA4" i="31"/>
  <c r="BB4" i="31"/>
  <c r="BC4" i="31"/>
  <c r="BC126" i="31" s="1"/>
  <c r="BD4" i="31"/>
  <c r="BD109" i="31" s="1"/>
  <c r="BE4" i="31"/>
  <c r="BE126" i="31" s="1"/>
  <c r="BF4" i="31"/>
  <c r="BF126" i="31" s="1"/>
  <c r="BG4" i="31"/>
  <c r="BG126" i="31" s="1"/>
  <c r="BH4" i="31"/>
  <c r="BI4" i="31"/>
  <c r="BJ4" i="31"/>
  <c r="BK4" i="31"/>
  <c r="BK109" i="31" s="1"/>
  <c r="C4" i="31"/>
  <c r="C126" i="31" s="1"/>
  <c r="D4" i="30"/>
  <c r="E4" i="30"/>
  <c r="E109" i="30" s="1"/>
  <c r="F4" i="30"/>
  <c r="F126" i="30" s="1"/>
  <c r="G4" i="30"/>
  <c r="G126" i="30" s="1"/>
  <c r="H4" i="30"/>
  <c r="I4" i="30"/>
  <c r="J4" i="30"/>
  <c r="K4" i="30"/>
  <c r="L4" i="30"/>
  <c r="M4" i="30"/>
  <c r="M126" i="30" s="1"/>
  <c r="N4" i="30"/>
  <c r="N126" i="30" s="1"/>
  <c r="O4" i="30"/>
  <c r="O109" i="30" s="1"/>
  <c r="P4" i="30"/>
  <c r="Q4" i="30"/>
  <c r="R4" i="30"/>
  <c r="S4" i="30"/>
  <c r="T4" i="30"/>
  <c r="U4" i="30"/>
  <c r="U109" i="30" s="1"/>
  <c r="V4" i="30"/>
  <c r="V126" i="30" s="1"/>
  <c r="W4" i="30"/>
  <c r="W126" i="30" s="1"/>
  <c r="X4" i="30"/>
  <c r="Y4" i="30"/>
  <c r="Z4" i="30"/>
  <c r="AA4" i="30"/>
  <c r="AB4" i="30"/>
  <c r="AC4" i="30"/>
  <c r="AC126" i="30" s="1"/>
  <c r="AD4" i="30"/>
  <c r="AD126" i="30" s="1"/>
  <c r="AE4" i="30"/>
  <c r="AE109" i="30" s="1"/>
  <c r="AF4" i="30"/>
  <c r="AG4" i="30"/>
  <c r="AH4" i="30"/>
  <c r="AI4" i="30"/>
  <c r="AJ4" i="30"/>
  <c r="AK4" i="30"/>
  <c r="AK109" i="30" s="1"/>
  <c r="AL4" i="30"/>
  <c r="AL126" i="30" s="1"/>
  <c r="AM4" i="30"/>
  <c r="AM126" i="30" s="1"/>
  <c r="AN4" i="30"/>
  <c r="AO4" i="30"/>
  <c r="AP4" i="30"/>
  <c r="AQ4" i="30"/>
  <c r="AR4" i="30"/>
  <c r="AS4" i="30"/>
  <c r="AS126" i="30" s="1"/>
  <c r="AT4" i="30"/>
  <c r="AT126" i="30" s="1"/>
  <c r="AU4" i="30"/>
  <c r="AU109" i="30" s="1"/>
  <c r="AV4" i="30"/>
  <c r="AW4" i="30"/>
  <c r="AX4" i="30"/>
  <c r="AY4" i="30"/>
  <c r="AZ4" i="30"/>
  <c r="BA4" i="30"/>
  <c r="BA109" i="30" s="1"/>
  <c r="BB4" i="30"/>
  <c r="BB126" i="30" s="1"/>
  <c r="BC4" i="30"/>
  <c r="BC126" i="30" s="1"/>
  <c r="BD4" i="30"/>
  <c r="BE4" i="30"/>
  <c r="BF4" i="30"/>
  <c r="BG4" i="30"/>
  <c r="BH4" i="30"/>
  <c r="BI4" i="30"/>
  <c r="BI126" i="30" s="1"/>
  <c r="BJ4" i="30"/>
  <c r="BJ126" i="30" s="1"/>
  <c r="BK4" i="30"/>
  <c r="BK109" i="30" s="1"/>
  <c r="C4" i="30"/>
  <c r="C126" i="30" s="1"/>
  <c r="C78" i="29"/>
  <c r="D4" i="10"/>
  <c r="D4" i="29" s="1"/>
  <c r="D22" i="29" s="1"/>
  <c r="E4" i="10"/>
  <c r="E4" i="29"/>
  <c r="E22" i="29" s="1"/>
  <c r="E40" i="29" s="1"/>
  <c r="E58" i="29" s="1"/>
  <c r="E77" i="29" s="1"/>
  <c r="F4" i="10"/>
  <c r="F4" i="29"/>
  <c r="G4" i="10"/>
  <c r="G4" i="29" s="1"/>
  <c r="H4" i="10"/>
  <c r="H4" i="29"/>
  <c r="I4" i="10"/>
  <c r="I4" i="29" s="1"/>
  <c r="J4" i="10"/>
  <c r="J4" i="29" s="1"/>
  <c r="J22" i="29" s="1"/>
  <c r="J40" i="29" s="1"/>
  <c r="J58" i="29" s="1"/>
  <c r="J77" i="29" s="1"/>
  <c r="K4" i="10"/>
  <c r="K4" i="29" s="1"/>
  <c r="L4" i="10"/>
  <c r="L4" i="29" s="1"/>
  <c r="M4" i="10"/>
  <c r="M4" i="29" s="1"/>
  <c r="M22" i="29" s="1"/>
  <c r="M40" i="29" s="1"/>
  <c r="N4" i="10"/>
  <c r="N4" i="29"/>
  <c r="N22" i="29" s="1"/>
  <c r="N40" i="29" s="1"/>
  <c r="N58" i="29" s="1"/>
  <c r="N77" i="29" s="1"/>
  <c r="O4" i="10"/>
  <c r="O4" i="29" s="1"/>
  <c r="P4" i="10"/>
  <c r="P4" i="29"/>
  <c r="P22" i="29" s="1"/>
  <c r="P40" i="29" s="1"/>
  <c r="Q4" i="10"/>
  <c r="Q4" i="29"/>
  <c r="R4" i="10"/>
  <c r="R4" i="29" s="1"/>
  <c r="R22" i="29" s="1"/>
  <c r="R40" i="29" s="1"/>
  <c r="R58" i="29" s="1"/>
  <c r="R77" i="29" s="1"/>
  <c r="S4" i="10"/>
  <c r="S4" i="29" s="1"/>
  <c r="S22" i="29" s="1"/>
  <c r="S40" i="29" s="1"/>
  <c r="S58" i="29" s="1"/>
  <c r="S77" i="29" s="1"/>
  <c r="T4" i="10"/>
  <c r="T4" i="29"/>
  <c r="U4" i="10"/>
  <c r="U4" i="29" s="1"/>
  <c r="V4" i="10"/>
  <c r="V4" i="29" s="1"/>
  <c r="V22" i="29" s="1"/>
  <c r="V40" i="29" s="1"/>
  <c r="V58" i="29" s="1"/>
  <c r="V77" i="29" s="1"/>
  <c r="W4" i="10"/>
  <c r="W4" i="29" s="1"/>
  <c r="X4" i="10"/>
  <c r="X4" i="29" s="1"/>
  <c r="X22" i="29" s="1"/>
  <c r="X40" i="29" s="1"/>
  <c r="X58" i="29" s="1"/>
  <c r="X77" i="29" s="1"/>
  <c r="X92" i="29" s="1"/>
  <c r="Y4" i="10"/>
  <c r="Y4" i="29"/>
  <c r="Z4" i="10"/>
  <c r="Z4" i="29"/>
  <c r="AA4" i="10"/>
  <c r="AA4" i="29" s="1"/>
  <c r="AA22" i="29" s="1"/>
  <c r="AB4" i="10"/>
  <c r="AB4" i="29"/>
  <c r="AB22" i="29" s="1"/>
  <c r="AC4" i="10"/>
  <c r="AC4" i="29"/>
  <c r="AD4" i="10"/>
  <c r="AD4" i="29" s="1"/>
  <c r="AE4" i="10"/>
  <c r="AE4" i="29" s="1"/>
  <c r="AF4" i="10"/>
  <c r="AF4" i="29" s="1"/>
  <c r="AF22" i="29" s="1"/>
  <c r="AG4" i="10"/>
  <c r="AG4" i="29" s="1"/>
  <c r="AH4" i="10"/>
  <c r="AH4" i="29"/>
  <c r="AH22" i="29" s="1"/>
  <c r="AH40" i="29" s="1"/>
  <c r="AH58" i="29" s="1"/>
  <c r="AH77" i="29" s="1"/>
  <c r="AI4" i="10"/>
  <c r="AI4" i="29" s="1"/>
  <c r="AJ4" i="10"/>
  <c r="AJ4" i="29"/>
  <c r="AJ22" i="29" s="1"/>
  <c r="AK4" i="10"/>
  <c r="AK4" i="29"/>
  <c r="AK22" i="29" s="1"/>
  <c r="AK40" i="29" s="1"/>
  <c r="AK58" i="29" s="1"/>
  <c r="AK77" i="29" s="1"/>
  <c r="AL4" i="10"/>
  <c r="AL4" i="29"/>
  <c r="AL22" i="29" s="1"/>
  <c r="AL40" i="29" s="1"/>
  <c r="AL58" i="29" s="1"/>
  <c r="AL77" i="29" s="1"/>
  <c r="AM4" i="10"/>
  <c r="AM4" i="29" s="1"/>
  <c r="AM22" i="29" s="1"/>
  <c r="AM40" i="29" s="1"/>
  <c r="AM58" i="29" s="1"/>
  <c r="AM77" i="29" s="1"/>
  <c r="AM92" i="29" s="1"/>
  <c r="AN4" i="10"/>
  <c r="AN4" i="29"/>
  <c r="AO4" i="10"/>
  <c r="AO4" i="29" s="1"/>
  <c r="AO22" i="29" s="1"/>
  <c r="AO40" i="29" s="1"/>
  <c r="AO58" i="29" s="1"/>
  <c r="AO77" i="29" s="1"/>
  <c r="AP4" i="10"/>
  <c r="AQ4" i="10"/>
  <c r="AQ4" i="29" s="1"/>
  <c r="AR4" i="10"/>
  <c r="AR4" i="29" s="1"/>
  <c r="AR22" i="29" s="1"/>
  <c r="AS4" i="10"/>
  <c r="AS4" i="29"/>
  <c r="AS22" i="29" s="1"/>
  <c r="AS40" i="29" s="1"/>
  <c r="AT4" i="10"/>
  <c r="AT4" i="29"/>
  <c r="AU4" i="10"/>
  <c r="AU4" i="29" s="1"/>
  <c r="AV4" i="10"/>
  <c r="AV4" i="29"/>
  <c r="AV22" i="29" s="1"/>
  <c r="AW4" i="10"/>
  <c r="AW4" i="29"/>
  <c r="AW22" i="29" s="1"/>
  <c r="AW40" i="29" s="1"/>
  <c r="AW58" i="29" s="1"/>
  <c r="AX4" i="10"/>
  <c r="AX4" i="29" s="1"/>
  <c r="AY4" i="10"/>
  <c r="AY4" i="29" s="1"/>
  <c r="AY22" i="29" s="1"/>
  <c r="AY40" i="29" s="1"/>
  <c r="AY58" i="29" s="1"/>
  <c r="AZ4" i="10"/>
  <c r="AZ4" i="29"/>
  <c r="BA4" i="10"/>
  <c r="BB4" i="10"/>
  <c r="BB4" i="29"/>
  <c r="BC4" i="10"/>
  <c r="BC4" i="29" s="1"/>
  <c r="BC22" i="29" s="1"/>
  <c r="BC40" i="29" s="1"/>
  <c r="BD4" i="10"/>
  <c r="BD4" i="29" s="1"/>
  <c r="BD22" i="29" s="1"/>
  <c r="BD40" i="29" s="1"/>
  <c r="BE4" i="10"/>
  <c r="BE4" i="29"/>
  <c r="BE22" i="29" s="1"/>
  <c r="BE40" i="29" s="1"/>
  <c r="BF4" i="10"/>
  <c r="BF4" i="29"/>
  <c r="BG4" i="10"/>
  <c r="BG4" i="29" s="1"/>
  <c r="BG22" i="29" s="1"/>
  <c r="BH4" i="10"/>
  <c r="BH4" i="29"/>
  <c r="BH22" i="29" s="1"/>
  <c r="BH40" i="29" s="1"/>
  <c r="BH58" i="29" s="1"/>
  <c r="BH77" i="29" s="1"/>
  <c r="BI4" i="10"/>
  <c r="BI4" i="29"/>
  <c r="BJ4" i="10"/>
  <c r="BJ4" i="29" s="1"/>
  <c r="BJ22" i="29" s="1"/>
  <c r="BJ40" i="29" s="1"/>
  <c r="BK4" i="10"/>
  <c r="BK4" i="29" s="1"/>
  <c r="C4" i="10"/>
  <c r="C4" i="29" s="1"/>
  <c r="W69" i="48"/>
  <c r="W67" i="28"/>
  <c r="W59" i="28" s="1"/>
  <c r="C109" i="30"/>
  <c r="BG126" i="30"/>
  <c r="BG109" i="30"/>
  <c r="BC109" i="30"/>
  <c r="AY126" i="30"/>
  <c r="AY109" i="30"/>
  <c r="AU126" i="30"/>
  <c r="AQ126" i="30"/>
  <c r="AQ109" i="30"/>
  <c r="AM109" i="30"/>
  <c r="AI126" i="30"/>
  <c r="AI109" i="30"/>
  <c r="AE126" i="30"/>
  <c r="AA126" i="30"/>
  <c r="AA109" i="30"/>
  <c r="W109" i="30"/>
  <c r="S126" i="30"/>
  <c r="S109" i="30"/>
  <c r="O126" i="30"/>
  <c r="K126" i="30"/>
  <c r="K109" i="30"/>
  <c r="G109" i="30"/>
  <c r="C109" i="31"/>
  <c r="BK126" i="31"/>
  <c r="BG109" i="31"/>
  <c r="AY126" i="31"/>
  <c r="AY109" i="31"/>
  <c r="AU126" i="31"/>
  <c r="AU109" i="31"/>
  <c r="AQ109" i="31"/>
  <c r="AI126" i="31"/>
  <c r="AI109" i="31"/>
  <c r="AE109" i="31"/>
  <c r="AA109" i="31"/>
  <c r="S126" i="31"/>
  <c r="S109" i="31"/>
  <c r="K109" i="31"/>
  <c r="G126" i="31"/>
  <c r="BA109" i="35"/>
  <c r="AW4" i="47"/>
  <c r="AW20" i="47" s="1"/>
  <c r="AW27" i="47" s="1"/>
  <c r="AG109" i="35"/>
  <c r="U109" i="35"/>
  <c r="E109" i="35"/>
  <c r="BJ109" i="30"/>
  <c r="BB109" i="30"/>
  <c r="AT109" i="30"/>
  <c r="AL109" i="30"/>
  <c r="AD109" i="30"/>
  <c r="V109" i="30"/>
  <c r="N109" i="30"/>
  <c r="F109" i="30"/>
  <c r="BJ109" i="31"/>
  <c r="BF109" i="31"/>
  <c r="AX109" i="31"/>
  <c r="AP109" i="31"/>
  <c r="AH109" i="31"/>
  <c r="AD109" i="31"/>
  <c r="Z109" i="31"/>
  <c r="R109" i="31"/>
  <c r="J109" i="31"/>
  <c r="BI109" i="30"/>
  <c r="BE126" i="30"/>
  <c r="BE109" i="30"/>
  <c r="BA126" i="30"/>
  <c r="AW126" i="30"/>
  <c r="AW109" i="30"/>
  <c r="AO126" i="30"/>
  <c r="AO109" i="30"/>
  <c r="AG126" i="30"/>
  <c r="AG109" i="30"/>
  <c r="AC109" i="30"/>
  <c r="Y126" i="30"/>
  <c r="Y109" i="30"/>
  <c r="Q126" i="30"/>
  <c r="Q109" i="30"/>
  <c r="I126" i="30"/>
  <c r="I109" i="30"/>
  <c r="E126" i="30"/>
  <c r="BI126" i="31"/>
  <c r="BI109" i="31"/>
  <c r="BE109" i="31"/>
  <c r="BA126" i="31"/>
  <c r="BA109" i="31"/>
  <c r="AS126" i="31"/>
  <c r="AS109" i="31"/>
  <c r="AO109" i="31"/>
  <c r="AK126" i="31"/>
  <c r="AK109" i="31"/>
  <c r="AC126" i="31"/>
  <c r="AC109" i="31"/>
  <c r="Y109" i="31"/>
  <c r="U126" i="31"/>
  <c r="U109" i="31"/>
  <c r="M126" i="31"/>
  <c r="M109" i="31"/>
  <c r="I109" i="31"/>
  <c r="E126" i="31"/>
  <c r="E109" i="31"/>
  <c r="BK109" i="35"/>
  <c r="AY109" i="35"/>
  <c r="AI109" i="35"/>
  <c r="O109" i="35"/>
  <c r="K109" i="35"/>
  <c r="BD126" i="30"/>
  <c r="BD109" i="30"/>
  <c r="AV126" i="30"/>
  <c r="AV109" i="30"/>
  <c r="AN126" i="30"/>
  <c r="AN109" i="30"/>
  <c r="AF126" i="30"/>
  <c r="AF109" i="30"/>
  <c r="X126" i="30"/>
  <c r="X109" i="30"/>
  <c r="P126" i="30"/>
  <c r="P109" i="30"/>
  <c r="H126" i="30"/>
  <c r="H109" i="30"/>
  <c r="BH126" i="31"/>
  <c r="BH109" i="31"/>
  <c r="AZ126" i="31"/>
  <c r="AZ109" i="31"/>
  <c r="AR126" i="31"/>
  <c r="AR109" i="31"/>
  <c r="AJ126" i="31"/>
  <c r="AJ109" i="31"/>
  <c r="AB126" i="31"/>
  <c r="AB109" i="31"/>
  <c r="T126" i="31"/>
  <c r="T109" i="31"/>
  <c r="L126" i="31"/>
  <c r="L109" i="31"/>
  <c r="D126" i="31"/>
  <c r="D109" i="31"/>
  <c r="O16" i="2"/>
  <c r="P16" i="2"/>
  <c r="Q16" i="2"/>
  <c r="R16" i="2"/>
  <c r="R65" i="48" s="1"/>
  <c r="R57" i="48" s="1"/>
  <c r="S16" i="2"/>
  <c r="T16" i="2"/>
  <c r="U16" i="2"/>
  <c r="V16" i="2"/>
  <c r="W16" i="2"/>
  <c r="X16" i="2"/>
  <c r="X63" i="28" s="1"/>
  <c r="X55" i="28" s="1"/>
  <c r="Y16" i="2"/>
  <c r="Z16" i="2"/>
  <c r="Z65" i="48" s="1"/>
  <c r="Z57" i="48" s="1"/>
  <c r="AA16" i="2"/>
  <c r="AB16" i="2"/>
  <c r="AC16" i="2"/>
  <c r="AD16" i="2"/>
  <c r="AE16" i="2"/>
  <c r="AF16" i="2"/>
  <c r="AF63" i="28" s="1"/>
  <c r="AF68" i="28" s="1"/>
  <c r="AG16" i="2"/>
  <c r="AH16" i="2"/>
  <c r="AI16" i="2"/>
  <c r="AJ16" i="2"/>
  <c r="AK16" i="2"/>
  <c r="AL16" i="2"/>
  <c r="AM16" i="2"/>
  <c r="AN16" i="2"/>
  <c r="AO16" i="2"/>
  <c r="AP16" i="2"/>
  <c r="AP65" i="48" s="1"/>
  <c r="AQ16" i="2"/>
  <c r="AR16" i="2"/>
  <c r="AS16" i="2"/>
  <c r="AT16" i="2"/>
  <c r="AU16" i="2"/>
  <c r="AV16" i="2"/>
  <c r="AV63" i="28" s="1"/>
  <c r="AW16" i="2"/>
  <c r="AX16" i="2"/>
  <c r="AX65" i="48" s="1"/>
  <c r="AY16" i="2"/>
  <c r="AZ16" i="2"/>
  <c r="BA16" i="2"/>
  <c r="BB16" i="2"/>
  <c r="BC16" i="2"/>
  <c r="BD16" i="2"/>
  <c r="BE16" i="2"/>
  <c r="BE65" i="48" s="1"/>
  <c r="BF16" i="2"/>
  <c r="BF63" i="28" s="1"/>
  <c r="BF55" i="28" s="1"/>
  <c r="BG16" i="2"/>
  <c r="BH16" i="2"/>
  <c r="BI16" i="2"/>
  <c r="BJ16" i="2"/>
  <c r="BK16" i="2"/>
  <c r="AX63" i="28"/>
  <c r="AX55" i="28" s="1"/>
  <c r="BM63" i="28"/>
  <c r="BM68" i="28" s="1"/>
  <c r="BE63" i="28"/>
  <c r="AW65" i="48"/>
  <c r="AW57" i="48" s="1"/>
  <c r="AW63" i="28"/>
  <c r="AO65" i="48"/>
  <c r="AO63" i="28"/>
  <c r="AG65" i="48"/>
  <c r="AG63" i="28"/>
  <c r="AG55" i="28" s="1"/>
  <c r="Y65" i="48"/>
  <c r="Y63" i="28"/>
  <c r="Q65" i="48"/>
  <c r="Q57" i="48" s="1"/>
  <c r="Q63" i="28"/>
  <c r="BV63" i="28"/>
  <c r="BT63" i="28"/>
  <c r="AV65" i="48"/>
  <c r="AF65" i="48"/>
  <c r="AF57" i="48" s="1"/>
  <c r="X65" i="48"/>
  <c r="BO63" i="28"/>
  <c r="BO55" i="28" s="1"/>
  <c r="BO60" i="28" s="1"/>
  <c r="CD63" i="28"/>
  <c r="BU63" i="28"/>
  <c r="BU55" i="28" s="1"/>
  <c r="CA63" i="28"/>
  <c r="BS63" i="28"/>
  <c r="BK65" i="48"/>
  <c r="BK57" i="48" s="1"/>
  <c r="BK63" i="28"/>
  <c r="BC65" i="48"/>
  <c r="BC63" i="28"/>
  <c r="AU65" i="48"/>
  <c r="AU63" i="28"/>
  <c r="AM65" i="48"/>
  <c r="AM63" i="28"/>
  <c r="AE65" i="48"/>
  <c r="AE63" i="28"/>
  <c r="W65" i="48"/>
  <c r="W63" i="28"/>
  <c r="O65" i="48"/>
  <c r="O63" i="28"/>
  <c r="BL63" i="28"/>
  <c r="CH63" i="28"/>
  <c r="BZ63" i="28"/>
  <c r="BZ68" i="28" s="1"/>
  <c r="BR63" i="28"/>
  <c r="BR55" i="28" s="1"/>
  <c r="BR60" i="28" s="1"/>
  <c r="CE63" i="28"/>
  <c r="BF65" i="48"/>
  <c r="CB63" i="28"/>
  <c r="CG63" i="28"/>
  <c r="BY63" i="28"/>
  <c r="BY55" i="28" s="1"/>
  <c r="BQ63" i="28"/>
  <c r="BI63" i="28"/>
  <c r="BA65" i="48"/>
  <c r="BA57" i="48" s="1"/>
  <c r="AK65" i="48"/>
  <c r="BW63" i="28"/>
  <c r="BN63" i="28"/>
  <c r="BN68" i="28" s="1"/>
  <c r="CC63" i="28"/>
  <c r="CC68" i="28" s="1"/>
  <c r="CF63" i="28"/>
  <c r="BX63" i="28"/>
  <c r="BX55" i="28" s="1"/>
  <c r="BX60" i="28" s="1"/>
  <c r="BP63" i="28"/>
  <c r="BH65" i="48"/>
  <c r="BH63" i="28"/>
  <c r="AZ65" i="48"/>
  <c r="AZ63" i="28"/>
  <c r="AR65" i="48"/>
  <c r="AR57" i="48" s="1"/>
  <c r="AR63" i="28"/>
  <c r="AJ65" i="48"/>
  <c r="AJ57" i="48" s="1"/>
  <c r="AJ63" i="28"/>
  <c r="AB65" i="48"/>
  <c r="AB63" i="28"/>
  <c r="T65" i="48"/>
  <c r="T63" i="28"/>
  <c r="AG126" i="36"/>
  <c r="AG109" i="36"/>
  <c r="E4" i="43"/>
  <c r="E22" i="43" s="1"/>
  <c r="E40" i="43" s="1"/>
  <c r="E126" i="36"/>
  <c r="AK126" i="36"/>
  <c r="BA109" i="36"/>
  <c r="AP55" i="36"/>
  <c r="AO55" i="36"/>
  <c r="R55" i="36"/>
  <c r="D55" i="36"/>
  <c r="C55" i="36"/>
  <c r="B36" i="36"/>
  <c r="B54" i="36" s="1"/>
  <c r="B72" i="36" s="1"/>
  <c r="B35" i="36"/>
  <c r="B53" i="36"/>
  <c r="B71" i="36" s="1"/>
  <c r="B90" i="36" s="1"/>
  <c r="B34" i="36"/>
  <c r="B52" i="36" s="1"/>
  <c r="B70" i="36" s="1"/>
  <c r="B89" i="36" s="1"/>
  <c r="B33" i="36"/>
  <c r="B51" i="36"/>
  <c r="B32" i="36"/>
  <c r="B50" i="36" s="1"/>
  <c r="B31" i="36"/>
  <c r="B49" i="36"/>
  <c r="B67" i="36" s="1"/>
  <c r="B86" i="36" s="1"/>
  <c r="B30" i="36"/>
  <c r="B48" i="36" s="1"/>
  <c r="B66" i="36" s="1"/>
  <c r="B85" i="36" s="1"/>
  <c r="B29" i="36"/>
  <c r="B47" i="36"/>
  <c r="B28" i="36"/>
  <c r="B46" i="36" s="1"/>
  <c r="B64" i="36" s="1"/>
  <c r="B83" i="36" s="1"/>
  <c r="B27" i="36"/>
  <c r="B45" i="36"/>
  <c r="B63" i="36" s="1"/>
  <c r="B82" i="36" s="1"/>
  <c r="B26" i="36"/>
  <c r="B44" i="36" s="1"/>
  <c r="B62" i="36" s="1"/>
  <c r="B81" i="36" s="1"/>
  <c r="B25" i="36"/>
  <c r="B43" i="36"/>
  <c r="B24" i="36"/>
  <c r="B42" i="36" s="1"/>
  <c r="B60" i="36" s="1"/>
  <c r="B79" i="36" s="1"/>
  <c r="B23" i="36"/>
  <c r="B41" i="36"/>
  <c r="B59" i="36" s="1"/>
  <c r="B78" i="36" s="1"/>
  <c r="BA22" i="36"/>
  <c r="BA40" i="36" s="1"/>
  <c r="AG22" i="36"/>
  <c r="AG40" i="36" s="1"/>
  <c r="U22" i="36"/>
  <c r="U40" i="36" s="1"/>
  <c r="U58" i="36" s="1"/>
  <c r="U77" i="36" s="1"/>
  <c r="U92" i="36" s="1"/>
  <c r="E22" i="36"/>
  <c r="E40" i="36" s="1"/>
  <c r="B22" i="36"/>
  <c r="B40" i="36" s="1"/>
  <c r="BK19" i="36"/>
  <c r="BJ19" i="36"/>
  <c r="BI19" i="36"/>
  <c r="BH19" i="36"/>
  <c r="BG19" i="36"/>
  <c r="BF19" i="36"/>
  <c r="BE19" i="36"/>
  <c r="BD19" i="36"/>
  <c r="BC19" i="36"/>
  <c r="BB19" i="36"/>
  <c r="BB75" i="28" s="1"/>
  <c r="BB59" i="28" s="1"/>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V75" i="28" s="1"/>
  <c r="V76" i="28" s="1"/>
  <c r="U19" i="36"/>
  <c r="T19" i="36"/>
  <c r="S19" i="36"/>
  <c r="R19" i="36"/>
  <c r="Q19" i="36"/>
  <c r="P19" i="36"/>
  <c r="O19" i="36"/>
  <c r="B19" i="36"/>
  <c r="B37" i="36" s="1"/>
  <c r="B55" i="36" s="1"/>
  <c r="F2" i="36"/>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AP55" i="35"/>
  <c r="AO55" i="35"/>
  <c r="S55" i="35"/>
  <c r="R55" i="35"/>
  <c r="F55" i="35"/>
  <c r="C55" i="35"/>
  <c r="B36" i="35"/>
  <c r="B54" i="35" s="1"/>
  <c r="B72" i="35" s="1"/>
  <c r="B35" i="35"/>
  <c r="B53" i="35"/>
  <c r="B71" i="35" s="1"/>
  <c r="B90" i="35" s="1"/>
  <c r="B105" i="35" s="1"/>
  <c r="B34" i="35"/>
  <c r="B52" i="35" s="1"/>
  <c r="B70" i="35" s="1"/>
  <c r="B89" i="35" s="1"/>
  <c r="B104" i="35" s="1"/>
  <c r="B33" i="35"/>
  <c r="B51" i="35"/>
  <c r="B32" i="35"/>
  <c r="B50" i="35"/>
  <c r="B31" i="35"/>
  <c r="B49" i="35"/>
  <c r="B67" i="35" s="1"/>
  <c r="B86" i="35" s="1"/>
  <c r="B30" i="35"/>
  <c r="B48" i="35" s="1"/>
  <c r="B29" i="35"/>
  <c r="B47" i="35"/>
  <c r="B28" i="35"/>
  <c r="B46" i="35"/>
  <c r="B27" i="35"/>
  <c r="B45" i="35"/>
  <c r="B63" i="35" s="1"/>
  <c r="B82" i="35" s="1"/>
  <c r="B97" i="35" s="1"/>
  <c r="B26" i="35"/>
  <c r="B44" i="35" s="1"/>
  <c r="B62" i="35" s="1"/>
  <c r="B25" i="35"/>
  <c r="B43" i="35"/>
  <c r="B24" i="35"/>
  <c r="B42" i="35"/>
  <c r="B23" i="35"/>
  <c r="B41" i="35"/>
  <c r="B59" i="35" s="1"/>
  <c r="B78" i="35" s="1"/>
  <c r="B93" i="35" s="1"/>
  <c r="BH22" i="35"/>
  <c r="BH40" i="35" s="1"/>
  <c r="BH58" i="35" s="1"/>
  <c r="BH77" i="35" s="1"/>
  <c r="BH92" i="35" s="1"/>
  <c r="BE22" i="35"/>
  <c r="BE40" i="35" s="1"/>
  <c r="BC22" i="35"/>
  <c r="BC40" i="35" s="1"/>
  <c r="BA22" i="35"/>
  <c r="BA40" i="35"/>
  <c r="AZ22" i="35"/>
  <c r="AZ40" i="35" s="1"/>
  <c r="AW22" i="35"/>
  <c r="AW40" i="35" s="1"/>
  <c r="AW58" i="35" s="1"/>
  <c r="AW77" i="35" s="1"/>
  <c r="AW92" i="35" s="1"/>
  <c r="AU22" i="35"/>
  <c r="AU40" i="35" s="1"/>
  <c r="AQ22" i="35"/>
  <c r="AQ40" i="35" s="1"/>
  <c r="AK22" i="35"/>
  <c r="AK40" i="35" s="1"/>
  <c r="AK58" i="35" s="1"/>
  <c r="AK77" i="35" s="1"/>
  <c r="AK92" i="35" s="1"/>
  <c r="AI22" i="35"/>
  <c r="AI40" i="35" s="1"/>
  <c r="AI58" i="35" s="1"/>
  <c r="AI77" i="35" s="1"/>
  <c r="AI92" i="35" s="1"/>
  <c r="AG22" i="35"/>
  <c r="AG40" i="35" s="1"/>
  <c r="AC22" i="35"/>
  <c r="AC40" i="35" s="1"/>
  <c r="AC58" i="35" s="1"/>
  <c r="AC77" i="35" s="1"/>
  <c r="AC92" i="35" s="1"/>
  <c r="Y22" i="35"/>
  <c r="Y40" i="35" s="1"/>
  <c r="U22" i="35"/>
  <c r="U40" i="35" s="1"/>
  <c r="T22" i="35"/>
  <c r="T40" i="35" s="1"/>
  <c r="T58" i="35" s="1"/>
  <c r="T77" i="35" s="1"/>
  <c r="T92" i="35" s="1"/>
  <c r="S22" i="35"/>
  <c r="S40" i="35" s="1"/>
  <c r="S58" i="35" s="1"/>
  <c r="S77" i="35" s="1"/>
  <c r="S92" i="35" s="1"/>
  <c r="O22" i="35"/>
  <c r="O40" i="35" s="1"/>
  <c r="K22" i="35"/>
  <c r="K40" i="35" s="1"/>
  <c r="K58" i="35" s="1"/>
  <c r="K77" i="35" s="1"/>
  <c r="K92" i="35" s="1"/>
  <c r="I22" i="35"/>
  <c r="I40" i="35" s="1"/>
  <c r="E22" i="35"/>
  <c r="E40" i="35"/>
  <c r="E58" i="35" s="1"/>
  <c r="E77" i="35" s="1"/>
  <c r="E92" i="35" s="1"/>
  <c r="D22" i="35"/>
  <c r="D40" i="35" s="1"/>
  <c r="D58" i="35" s="1"/>
  <c r="D77" i="35" s="1"/>
  <c r="D92" i="35" s="1"/>
  <c r="B22" i="35"/>
  <c r="B40" i="35" s="1"/>
  <c r="BK19" i="35"/>
  <c r="BK76" i="48" s="1"/>
  <c r="BJ19" i="35"/>
  <c r="BI19" i="35"/>
  <c r="BH19" i="35"/>
  <c r="BG19" i="35"/>
  <c r="BF19" i="35"/>
  <c r="BE19" i="35"/>
  <c r="BD19" i="35"/>
  <c r="BC19" i="35"/>
  <c r="BC76" i="48" s="1"/>
  <c r="BB19" i="35"/>
  <c r="BA19" i="35"/>
  <c r="AZ19" i="35"/>
  <c r="AY19" i="35"/>
  <c r="AX19" i="35"/>
  <c r="AW19" i="35"/>
  <c r="AV19" i="35"/>
  <c r="AU19" i="35"/>
  <c r="AU74" i="28" s="1"/>
  <c r="AT19" i="35"/>
  <c r="AS19" i="35"/>
  <c r="AR19" i="35"/>
  <c r="AQ19" i="35"/>
  <c r="AP19" i="35"/>
  <c r="AO19" i="35"/>
  <c r="AN19" i="35"/>
  <c r="AM19" i="35"/>
  <c r="AM76" i="48" s="1"/>
  <c r="AL19" i="35"/>
  <c r="AK19" i="35"/>
  <c r="AJ19" i="35"/>
  <c r="AI19" i="35"/>
  <c r="AH19" i="35"/>
  <c r="AG19" i="35"/>
  <c r="AF19" i="35"/>
  <c r="AE19" i="35"/>
  <c r="AE76" i="48" s="1"/>
  <c r="AD19" i="35"/>
  <c r="AC19" i="35"/>
  <c r="AB19" i="35"/>
  <c r="AA19" i="35"/>
  <c r="Z19" i="35"/>
  <c r="Y19" i="35"/>
  <c r="X19" i="35"/>
  <c r="W19" i="35"/>
  <c r="W76" i="48" s="1"/>
  <c r="V19" i="35"/>
  <c r="U19" i="35"/>
  <c r="T19" i="35"/>
  <c r="S19" i="35"/>
  <c r="R19" i="35"/>
  <c r="Q19" i="35"/>
  <c r="P19" i="35"/>
  <c r="O19" i="35"/>
  <c r="O74" i="28" s="1"/>
  <c r="O58" i="28" s="1"/>
  <c r="B19" i="35"/>
  <c r="B37" i="35" s="1"/>
  <c r="B55" i="35" s="1"/>
  <c r="F2" i="35"/>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AO55" i="34"/>
  <c r="S55" i="34"/>
  <c r="R55" i="34"/>
  <c r="D55" i="34"/>
  <c r="C55" i="34"/>
  <c r="B36" i="34"/>
  <c r="B54" i="34"/>
  <c r="B72" i="34" s="1"/>
  <c r="B35" i="34"/>
  <c r="B53" i="34" s="1"/>
  <c r="B71" i="34" s="1"/>
  <c r="B34" i="34"/>
  <c r="B52" i="34"/>
  <c r="B33" i="34"/>
  <c r="B51" i="34"/>
  <c r="B32" i="34"/>
  <c r="B50" i="34" s="1"/>
  <c r="B68" i="34" s="1"/>
  <c r="B87" i="34" s="1"/>
  <c r="B31" i="34"/>
  <c r="B49" i="34" s="1"/>
  <c r="B67" i="34" s="1"/>
  <c r="B86" i="34" s="1"/>
  <c r="B30" i="34"/>
  <c r="B48" i="34"/>
  <c r="B29" i="34"/>
  <c r="B47" i="34"/>
  <c r="B28" i="34"/>
  <c r="B46" i="34" s="1"/>
  <c r="B64" i="34" s="1"/>
  <c r="B83" i="34" s="1"/>
  <c r="B27" i="34"/>
  <c r="B45" i="34" s="1"/>
  <c r="B26" i="34"/>
  <c r="B44" i="34"/>
  <c r="B25" i="34"/>
  <c r="B43" i="34"/>
  <c r="B24" i="34"/>
  <c r="B42" i="34" s="1"/>
  <c r="B60" i="34" s="1"/>
  <c r="B79" i="34" s="1"/>
  <c r="B23" i="34"/>
  <c r="B41" i="34" s="1"/>
  <c r="B59" i="34" s="1"/>
  <c r="B78" i="34" s="1"/>
  <c r="BK22" i="34"/>
  <c r="BK40" i="34" s="1"/>
  <c r="BI22" i="34"/>
  <c r="BI40" i="34" s="1"/>
  <c r="BH22" i="34"/>
  <c r="BH40" i="34" s="1"/>
  <c r="BE22" i="34"/>
  <c r="BE40" i="34" s="1"/>
  <c r="BE58" i="34" s="1"/>
  <c r="BE77" i="34" s="1"/>
  <c r="BE92" i="34" s="1"/>
  <c r="BC22" i="34"/>
  <c r="BC40" i="34" s="1"/>
  <c r="BA22" i="34"/>
  <c r="BA40" i="34" s="1"/>
  <c r="BA58" i="34" s="1"/>
  <c r="BA77" i="34" s="1"/>
  <c r="BA92" i="34" s="1"/>
  <c r="AZ22" i="34"/>
  <c r="AZ40" i="34" s="1"/>
  <c r="AY22" i="34"/>
  <c r="AY40" i="34" s="1"/>
  <c r="AX22" i="34"/>
  <c r="AX40" i="34"/>
  <c r="AW22" i="34"/>
  <c r="AW40" i="34" s="1"/>
  <c r="AW58" i="34" s="1"/>
  <c r="AW77" i="34" s="1"/>
  <c r="AW92" i="34" s="1"/>
  <c r="AU22" i="34"/>
  <c r="AU40" i="34" s="1"/>
  <c r="AS22" i="34"/>
  <c r="AS40" i="34" s="1"/>
  <c r="AS58" i="34" s="1"/>
  <c r="AS77" i="34" s="1"/>
  <c r="AS92" i="34" s="1"/>
  <c r="AQ22" i="34"/>
  <c r="AQ40" i="34" s="1"/>
  <c r="AP22" i="34"/>
  <c r="AP40" i="34" s="1"/>
  <c r="AP58" i="34" s="1"/>
  <c r="AP77" i="34" s="1"/>
  <c r="AP92" i="34" s="1"/>
  <c r="AO22" i="34"/>
  <c r="AO40" i="34" s="1"/>
  <c r="AM22" i="34"/>
  <c r="AM40" i="34" s="1"/>
  <c r="AJ22" i="34"/>
  <c r="AJ40" i="34" s="1"/>
  <c r="AJ58" i="34" s="1"/>
  <c r="AJ77" i="34" s="1"/>
  <c r="AJ92" i="34" s="1"/>
  <c r="AJ126" i="34" s="1"/>
  <c r="AI22" i="34"/>
  <c r="AI40" i="34" s="1"/>
  <c r="AH22" i="34"/>
  <c r="AH40" i="34" s="1"/>
  <c r="AH58" i="34" s="1"/>
  <c r="AH77" i="34" s="1"/>
  <c r="AH92" i="34" s="1"/>
  <c r="AG22" i="34"/>
  <c r="AG40" i="34" s="1"/>
  <c r="AG58" i="34" s="1"/>
  <c r="AG77" i="34" s="1"/>
  <c r="AG92" i="34" s="1"/>
  <c r="AE22" i="34"/>
  <c r="AE40" i="34" s="1"/>
  <c r="AE58" i="34" s="1"/>
  <c r="AC22" i="34"/>
  <c r="AC40" i="34" s="1"/>
  <c r="AA22" i="34"/>
  <c r="AA40" i="34" s="1"/>
  <c r="AA58" i="34" s="1"/>
  <c r="AA77" i="34" s="1"/>
  <c r="AA92" i="34" s="1"/>
  <c r="Y22" i="34"/>
  <c r="Y40" i="34" s="1"/>
  <c r="Y58" i="34" s="1"/>
  <c r="Y77" i="34" s="1"/>
  <c r="Y92" i="34" s="1"/>
  <c r="W22" i="34"/>
  <c r="W40" i="34" s="1"/>
  <c r="W58" i="34" s="1"/>
  <c r="W77" i="34" s="1"/>
  <c r="W92" i="34" s="1"/>
  <c r="U22" i="34"/>
  <c r="U40" i="34"/>
  <c r="T22" i="34"/>
  <c r="T40" i="34" s="1"/>
  <c r="S22" i="34"/>
  <c r="S40" i="34" s="1"/>
  <c r="R22" i="34"/>
  <c r="R40" i="34" s="1"/>
  <c r="R58" i="34" s="1"/>
  <c r="R77" i="34" s="1"/>
  <c r="R92" i="34" s="1"/>
  <c r="O22" i="34"/>
  <c r="O40" i="34" s="1"/>
  <c r="O58" i="34" s="1"/>
  <c r="O77" i="34" s="1"/>
  <c r="O92" i="34" s="1"/>
  <c r="M22" i="34"/>
  <c r="M40" i="34" s="1"/>
  <c r="K22" i="34"/>
  <c r="K40" i="34" s="1"/>
  <c r="K58" i="34" s="1"/>
  <c r="K77" i="34" s="1"/>
  <c r="K92" i="34" s="1"/>
  <c r="G22" i="34"/>
  <c r="G40" i="34" s="1"/>
  <c r="E22" i="34"/>
  <c r="E40" i="34"/>
  <c r="D22" i="34"/>
  <c r="D40" i="34" s="1"/>
  <c r="B22" i="34"/>
  <c r="B40" i="34"/>
  <c r="BK19" i="34"/>
  <c r="BJ19" i="34"/>
  <c r="BI19" i="34"/>
  <c r="BH19" i="34"/>
  <c r="BG19" i="34"/>
  <c r="BF19" i="34"/>
  <c r="BF75" i="48" s="1"/>
  <c r="BE19" i="34"/>
  <c r="BD19" i="34"/>
  <c r="BC19" i="34"/>
  <c r="BB19" i="34"/>
  <c r="BA19" i="34"/>
  <c r="BA75" i="48" s="1"/>
  <c r="BA78" i="48" s="1"/>
  <c r="AZ19" i="34"/>
  <c r="AY19" i="34"/>
  <c r="AX19" i="34"/>
  <c r="AW19" i="34"/>
  <c r="AV19" i="34"/>
  <c r="AV73" i="28" s="1"/>
  <c r="AU19" i="34"/>
  <c r="AT19" i="34"/>
  <c r="AS19" i="34"/>
  <c r="AS75" i="48" s="1"/>
  <c r="AR19" i="34"/>
  <c r="AQ19" i="34"/>
  <c r="AP19" i="34"/>
  <c r="AO19" i="34"/>
  <c r="AN19" i="34"/>
  <c r="AN73" i="28" s="1"/>
  <c r="AM19" i="34"/>
  <c r="AL19" i="34"/>
  <c r="AK19" i="34"/>
  <c r="AK75" i="48" s="1"/>
  <c r="AK78" i="48" s="1"/>
  <c r="AJ19" i="34"/>
  <c r="AI19" i="34"/>
  <c r="AH19" i="34"/>
  <c r="AH73" i="28" s="1"/>
  <c r="AG19" i="34"/>
  <c r="AF19" i="34"/>
  <c r="AE19" i="34"/>
  <c r="AD19" i="34"/>
  <c r="AC19" i="34"/>
  <c r="AC73" i="28" s="1"/>
  <c r="AB19" i="34"/>
  <c r="AA19" i="34"/>
  <c r="Z19" i="34"/>
  <c r="Z73" i="28" s="1"/>
  <c r="Y19" i="34"/>
  <c r="X19" i="34"/>
  <c r="X75" i="48" s="1"/>
  <c r="W19" i="34"/>
  <c r="V19" i="34"/>
  <c r="U19" i="34"/>
  <c r="U73" i="28" s="1"/>
  <c r="U76" i="28" s="1"/>
  <c r="T19" i="34"/>
  <c r="S19" i="34"/>
  <c r="R19" i="34"/>
  <c r="Q19" i="34"/>
  <c r="P19" i="34"/>
  <c r="P75" i="48" s="1"/>
  <c r="O19" i="34"/>
  <c r="B19" i="34"/>
  <c r="B37" i="34" s="1"/>
  <c r="B55" i="34" s="1"/>
  <c r="AP55" i="33"/>
  <c r="AO55" i="33"/>
  <c r="S55" i="33"/>
  <c r="R55" i="33"/>
  <c r="H55" i="33"/>
  <c r="G55" i="33"/>
  <c r="F55" i="33"/>
  <c r="E55" i="33"/>
  <c r="D55" i="33"/>
  <c r="C55" i="33"/>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41" i="33" s="1"/>
  <c r="B59" i="33" s="1"/>
  <c r="B78" i="33" s="1"/>
  <c r="BK22" i="33"/>
  <c r="BK40" i="33" s="1"/>
  <c r="BK58" i="33" s="1"/>
  <c r="BK77" i="33" s="1"/>
  <c r="BK92" i="33" s="1"/>
  <c r="BI22" i="33"/>
  <c r="BI40" i="33"/>
  <c r="BH22" i="33"/>
  <c r="BH40" i="33"/>
  <c r="BG22" i="33"/>
  <c r="BG40" i="33" s="1"/>
  <c r="BE22" i="33"/>
  <c r="BE40" i="33" s="1"/>
  <c r="BC22" i="33"/>
  <c r="BC40" i="33" s="1"/>
  <c r="BA22" i="33"/>
  <c r="BA40" i="33" s="1"/>
  <c r="BA58" i="33" s="1"/>
  <c r="BA77" i="33" s="1"/>
  <c r="BA92" i="33" s="1"/>
  <c r="AZ22" i="33"/>
  <c r="AZ40" i="33" s="1"/>
  <c r="AY22" i="33"/>
  <c r="AY40" i="33" s="1"/>
  <c r="AX22" i="33"/>
  <c r="AX40" i="33" s="1"/>
  <c r="AX58" i="33" s="1"/>
  <c r="AW22" i="33"/>
  <c r="AW40" i="33"/>
  <c r="AU22" i="33"/>
  <c r="AU40" i="33" s="1"/>
  <c r="AU58" i="33" s="1"/>
  <c r="AS22" i="33"/>
  <c r="AS40" i="33" s="1"/>
  <c r="AQ22" i="33"/>
  <c r="AQ40" i="33" s="1"/>
  <c r="AP22" i="33"/>
  <c r="AP40" i="33" s="1"/>
  <c r="AP58" i="33" s="1"/>
  <c r="AO22" i="33"/>
  <c r="AO40" i="33"/>
  <c r="AM22" i="33"/>
  <c r="AM40" i="33" s="1"/>
  <c r="AM58" i="33" s="1"/>
  <c r="AM77" i="33" s="1"/>
  <c r="AM92" i="33" s="1"/>
  <c r="AK22" i="33"/>
  <c r="AK40" i="33" s="1"/>
  <c r="AK58" i="33" s="1"/>
  <c r="AK77" i="33" s="1"/>
  <c r="AK92" i="33" s="1"/>
  <c r="AJ22" i="33"/>
  <c r="AJ40" i="33" s="1"/>
  <c r="AJ58" i="33" s="1"/>
  <c r="AJ77" i="33" s="1"/>
  <c r="AJ92" i="33" s="1"/>
  <c r="AI22" i="33"/>
  <c r="AI40" i="33" s="1"/>
  <c r="AH22" i="33"/>
  <c r="AH40" i="33" s="1"/>
  <c r="AH58" i="33" s="1"/>
  <c r="AH77" i="33" s="1"/>
  <c r="AG22" i="33"/>
  <c r="AG40" i="33" s="1"/>
  <c r="AE22" i="33"/>
  <c r="AE40" i="33" s="1"/>
  <c r="AC22" i="33"/>
  <c r="AC40" i="33" s="1"/>
  <c r="AC58" i="33" s="1"/>
  <c r="AC77" i="33" s="1"/>
  <c r="AC92" i="33" s="1"/>
  <c r="AA22" i="33"/>
  <c r="AA40" i="33" s="1"/>
  <c r="Y22" i="33"/>
  <c r="Y40" i="33" s="1"/>
  <c r="W22" i="33"/>
  <c r="W40" i="33" s="1"/>
  <c r="W58" i="33" s="1"/>
  <c r="W77" i="33" s="1"/>
  <c r="W92" i="33" s="1"/>
  <c r="U22" i="33"/>
  <c r="U40" i="33"/>
  <c r="T22" i="33"/>
  <c r="T40" i="33" s="1"/>
  <c r="S22" i="33"/>
  <c r="S40" i="33" s="1"/>
  <c r="S58" i="33" s="1"/>
  <c r="S77" i="33" s="1"/>
  <c r="S92" i="33" s="1"/>
  <c r="R22" i="33"/>
  <c r="R40" i="33" s="1"/>
  <c r="R58" i="33" s="1"/>
  <c r="Q22" i="33"/>
  <c r="Q40" i="33" s="1"/>
  <c r="O22" i="33"/>
  <c r="O40" i="33" s="1"/>
  <c r="M22" i="33"/>
  <c r="M40" i="33" s="1"/>
  <c r="K22" i="33"/>
  <c r="K40" i="33" s="1"/>
  <c r="K58" i="33" s="1"/>
  <c r="K77" i="33" s="1"/>
  <c r="K92" i="33" s="1"/>
  <c r="I22" i="33"/>
  <c r="I40" i="33" s="1"/>
  <c r="G22" i="33"/>
  <c r="G40" i="33" s="1"/>
  <c r="E22" i="33"/>
  <c r="E40" i="33" s="1"/>
  <c r="E58" i="33" s="1"/>
  <c r="E77" i="33" s="1"/>
  <c r="E92" i="33" s="1"/>
  <c r="D22" i="33"/>
  <c r="D40" i="33" s="1"/>
  <c r="B22" i="33"/>
  <c r="B40"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19" i="33"/>
  <c r="B37" i="33" s="1"/>
  <c r="B55" i="33" s="1"/>
  <c r="AP46" i="32"/>
  <c r="AO46" i="32"/>
  <c r="S46" i="32"/>
  <c r="R46" i="32"/>
  <c r="G46" i="32"/>
  <c r="F46" i="32"/>
  <c r="E46" i="32"/>
  <c r="D46" i="32"/>
  <c r="C46" i="32"/>
  <c r="B31" i="32"/>
  <c r="B46" i="32"/>
  <c r="B30" i="32"/>
  <c r="B45" i="32" s="1"/>
  <c r="B60" i="32" s="1"/>
  <c r="C29" i="32"/>
  <c r="B29" i="32"/>
  <c r="B44" i="32"/>
  <c r="B59" i="32" s="1"/>
  <c r="C28" i="32"/>
  <c r="B28" i="32"/>
  <c r="B43" i="32" s="1"/>
  <c r="B58" i="32" s="1"/>
  <c r="C27" i="32"/>
  <c r="B27" i="32"/>
  <c r="B42" i="32"/>
  <c r="B57" i="32" s="1"/>
  <c r="C26" i="32"/>
  <c r="B26" i="32"/>
  <c r="B41" i="32" s="1"/>
  <c r="B56" i="32" s="1"/>
  <c r="C25" i="32"/>
  <c r="B25" i="32"/>
  <c r="B40" i="32"/>
  <c r="B55" i="32" s="1"/>
  <c r="C24" i="32"/>
  <c r="B24" i="32"/>
  <c r="B39" i="32" s="1"/>
  <c r="B54" i="32" s="1"/>
  <c r="C23" i="32"/>
  <c r="B23" i="32"/>
  <c r="B38" i="32"/>
  <c r="B53" i="32" s="1"/>
  <c r="C22" i="32"/>
  <c r="B22" i="32"/>
  <c r="B37" i="32" s="1"/>
  <c r="B52" i="32" s="1"/>
  <c r="C21" i="32"/>
  <c r="B21" i="32"/>
  <c r="B36" i="32"/>
  <c r="B51" i="32" s="1"/>
  <c r="C20" i="32"/>
  <c r="B20" i="32"/>
  <c r="B35" i="32" s="1"/>
  <c r="B50" i="32" s="1"/>
  <c r="BK19" i="32"/>
  <c r="BK34" i="32" s="1"/>
  <c r="BK49" i="32" s="1"/>
  <c r="BK65" i="32" s="1"/>
  <c r="BK77" i="32" s="1"/>
  <c r="BJ19" i="32"/>
  <c r="BJ34" i="32" s="1"/>
  <c r="BI19" i="32"/>
  <c r="BI34" i="32" s="1"/>
  <c r="BH19" i="32"/>
  <c r="BH34" i="32" s="1"/>
  <c r="BG19" i="32"/>
  <c r="BG34" i="32"/>
  <c r="BF19" i="32"/>
  <c r="BF34" i="32" s="1"/>
  <c r="BE19" i="32"/>
  <c r="BE34" i="32" s="1"/>
  <c r="BD19" i="32"/>
  <c r="BD34" i="32" s="1"/>
  <c r="BC19" i="32"/>
  <c r="BC34" i="32"/>
  <c r="BB19" i="32"/>
  <c r="BB34" i="32" s="1"/>
  <c r="BA19" i="32"/>
  <c r="BA34" i="32" s="1"/>
  <c r="BA49" i="32" s="1"/>
  <c r="AZ19" i="32"/>
  <c r="AZ34" i="32" s="1"/>
  <c r="AY19" i="32"/>
  <c r="AY34" i="32" s="1"/>
  <c r="AX19" i="32"/>
  <c r="AX34" i="32"/>
  <c r="AW19" i="32"/>
  <c r="AW34" i="32" s="1"/>
  <c r="AV19" i="32"/>
  <c r="AV34" i="32" s="1"/>
  <c r="AU19" i="32"/>
  <c r="AU34" i="32" s="1"/>
  <c r="AU49" i="32" s="1"/>
  <c r="AU65" i="32" s="1"/>
  <c r="AU77" i="32" s="1"/>
  <c r="AT19" i="32"/>
  <c r="AT34" i="32"/>
  <c r="AS19" i="32"/>
  <c r="AS34" i="32" s="1"/>
  <c r="AR19" i="32"/>
  <c r="AR34" i="32" s="1"/>
  <c r="AQ19" i="32"/>
  <c r="AQ34" i="32" s="1"/>
  <c r="AP19" i="32"/>
  <c r="AP34" i="32" s="1"/>
  <c r="AO19" i="32"/>
  <c r="AO34" i="32" s="1"/>
  <c r="AN19" i="32"/>
  <c r="AN34" i="32" s="1"/>
  <c r="AM19" i="32"/>
  <c r="AM34" i="32"/>
  <c r="AL19" i="32"/>
  <c r="AL34" i="32" s="1"/>
  <c r="AL49" i="32" s="1"/>
  <c r="AK19" i="32"/>
  <c r="AK34" i="32" s="1"/>
  <c r="AK49" i="32" s="1"/>
  <c r="AK65" i="32" s="1"/>
  <c r="AK77" i="32" s="1"/>
  <c r="AJ19" i="32"/>
  <c r="AJ34" i="32" s="1"/>
  <c r="AI19" i="32"/>
  <c r="AI34" i="32" s="1"/>
  <c r="AI49" i="32" s="1"/>
  <c r="AI65" i="32" s="1"/>
  <c r="AI77" i="32" s="1"/>
  <c r="AH19" i="32"/>
  <c r="AH34" i="32" s="1"/>
  <c r="AH49" i="32" s="1"/>
  <c r="AH65" i="32" s="1"/>
  <c r="AH77" i="32" s="1"/>
  <c r="AG19" i="32"/>
  <c r="AG34" i="32" s="1"/>
  <c r="AF19" i="32"/>
  <c r="AF34" i="32" s="1"/>
  <c r="AE19" i="32"/>
  <c r="AE34" i="32" s="1"/>
  <c r="AE49" i="32" s="1"/>
  <c r="AE65" i="32" s="1"/>
  <c r="AE77" i="32" s="1"/>
  <c r="AD19" i="32"/>
  <c r="AD34" i="32" s="1"/>
  <c r="AD49" i="32" s="1"/>
  <c r="AD65" i="32" s="1"/>
  <c r="AD77" i="32" s="1"/>
  <c r="AC19" i="32"/>
  <c r="AC34" i="32" s="1"/>
  <c r="AC49" i="32" s="1"/>
  <c r="AC65" i="32" s="1"/>
  <c r="AC77" i="32" s="1"/>
  <c r="AB19" i="32"/>
  <c r="AB34" i="32" s="1"/>
  <c r="AA19" i="32"/>
  <c r="AA34" i="32" s="1"/>
  <c r="AA49" i="32" s="1"/>
  <c r="Z19" i="32"/>
  <c r="Z34" i="32" s="1"/>
  <c r="Z49" i="32" s="1"/>
  <c r="Z65" i="32" s="1"/>
  <c r="Z77" i="32" s="1"/>
  <c r="Y19" i="32"/>
  <c r="Y34" i="32" s="1"/>
  <c r="Y49" i="32" s="1"/>
  <c r="Y65" i="32" s="1"/>
  <c r="Y77" i="32" s="1"/>
  <c r="X19" i="32"/>
  <c r="X34" i="32" s="1"/>
  <c r="W19" i="32"/>
  <c r="W34" i="32" s="1"/>
  <c r="W49" i="32" s="1"/>
  <c r="W65" i="32" s="1"/>
  <c r="W77" i="32" s="1"/>
  <c r="V19" i="32"/>
  <c r="V34" i="32" s="1"/>
  <c r="V49" i="32" s="1"/>
  <c r="V65" i="32" s="1"/>
  <c r="V77" i="32" s="1"/>
  <c r="U19" i="32"/>
  <c r="U34" i="32" s="1"/>
  <c r="U49" i="32" s="1"/>
  <c r="U65" i="32" s="1"/>
  <c r="U77" i="32" s="1"/>
  <c r="T19" i="32"/>
  <c r="T34" i="32" s="1"/>
  <c r="S19" i="32"/>
  <c r="S34" i="32" s="1"/>
  <c r="R19" i="32"/>
  <c r="R34" i="32"/>
  <c r="Q19" i="32"/>
  <c r="Q34" i="32"/>
  <c r="P19" i="32"/>
  <c r="P34" i="32" s="1"/>
  <c r="O19" i="32"/>
  <c r="O34" i="32" s="1"/>
  <c r="O49" i="32" s="1"/>
  <c r="O65" i="32" s="1"/>
  <c r="O77" i="32" s="1"/>
  <c r="N19" i="32"/>
  <c r="N34" i="32" s="1"/>
  <c r="N49" i="32" s="1"/>
  <c r="N65" i="32" s="1"/>
  <c r="N77" i="32" s="1"/>
  <c r="M19" i="32"/>
  <c r="M34" i="32"/>
  <c r="M49" i="32" s="1"/>
  <c r="L19" i="32"/>
  <c r="L34" i="32"/>
  <c r="K19" i="32"/>
  <c r="K34" i="32" s="1"/>
  <c r="J19" i="32"/>
  <c r="J34" i="32" s="1"/>
  <c r="J49" i="32" s="1"/>
  <c r="J65" i="32" s="1"/>
  <c r="J77" i="32" s="1"/>
  <c r="I19" i="32"/>
  <c r="I34" i="32" s="1"/>
  <c r="I49" i="32" s="1"/>
  <c r="I65" i="32" s="1"/>
  <c r="I77" i="32" s="1"/>
  <c r="H19" i="32"/>
  <c r="H34" i="32"/>
  <c r="G19" i="32"/>
  <c r="G34" i="32" s="1"/>
  <c r="G49" i="32" s="1"/>
  <c r="G65" i="32" s="1"/>
  <c r="G77" i="32" s="1"/>
  <c r="F19" i="32"/>
  <c r="F34" i="32"/>
  <c r="F49" i="32" s="1"/>
  <c r="E19" i="32"/>
  <c r="E34" i="32" s="1"/>
  <c r="E49" i="32" s="1"/>
  <c r="E65" i="32" s="1"/>
  <c r="E77" i="32" s="1"/>
  <c r="D19" i="32"/>
  <c r="D34" i="32"/>
  <c r="B19" i="32"/>
  <c r="B34"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16" i="32"/>
  <c r="AO55" i="31"/>
  <c r="R55" i="31"/>
  <c r="E55" i="31"/>
  <c r="D55" i="31"/>
  <c r="C55" i="31"/>
  <c r="B36" i="31"/>
  <c r="B54" i="31" s="1"/>
  <c r="B72" i="31" s="1"/>
  <c r="B35" i="31"/>
  <c r="B53" i="31" s="1"/>
  <c r="B71" i="31" s="1"/>
  <c r="B90" i="31" s="1"/>
  <c r="B34" i="31"/>
  <c r="B52" i="31" s="1"/>
  <c r="B70" i="31" s="1"/>
  <c r="B89" i="31" s="1"/>
  <c r="B33" i="31"/>
  <c r="B51" i="31" s="1"/>
  <c r="B69" i="31" s="1"/>
  <c r="B88" i="31" s="1"/>
  <c r="B32" i="31"/>
  <c r="B50" i="31"/>
  <c r="B68" i="31" s="1"/>
  <c r="B87" i="31" s="1"/>
  <c r="B31" i="31"/>
  <c r="B49" i="31" s="1"/>
  <c r="B67" i="31" s="1"/>
  <c r="B86" i="31" s="1"/>
  <c r="B30" i="31"/>
  <c r="B48" i="31" s="1"/>
  <c r="B66" i="31" s="1"/>
  <c r="B85" i="31" s="1"/>
  <c r="B29" i="31"/>
  <c r="B47" i="31" s="1"/>
  <c r="B65" i="31" s="1"/>
  <c r="B84" i="31" s="1"/>
  <c r="B28" i="31"/>
  <c r="B46" i="31"/>
  <c r="B64" i="31" s="1"/>
  <c r="B83" i="31" s="1"/>
  <c r="B27" i="31"/>
  <c r="B45" i="31" s="1"/>
  <c r="B63" i="31" s="1"/>
  <c r="B82" i="31" s="1"/>
  <c r="B26" i="31"/>
  <c r="B44" i="31" s="1"/>
  <c r="B62" i="31" s="1"/>
  <c r="B81" i="31" s="1"/>
  <c r="B25" i="31"/>
  <c r="B43" i="31" s="1"/>
  <c r="B61" i="31" s="1"/>
  <c r="B80" i="31" s="1"/>
  <c r="B24" i="31"/>
  <c r="B42" i="31"/>
  <c r="B23" i="31"/>
  <c r="B41" i="31" s="1"/>
  <c r="B59" i="31" s="1"/>
  <c r="B78" i="31" s="1"/>
  <c r="BI22" i="31"/>
  <c r="BI40" i="31"/>
  <c r="BH22" i="31"/>
  <c r="BH40" i="31" s="1"/>
  <c r="BG22" i="31"/>
  <c r="BG40" i="31" s="1"/>
  <c r="BG58" i="31" s="1"/>
  <c r="BF22" i="31"/>
  <c r="BF40" i="31"/>
  <c r="BE22" i="31"/>
  <c r="BE40" i="31" s="1"/>
  <c r="BE58" i="31" s="1"/>
  <c r="BE77" i="31" s="1"/>
  <c r="BE92" i="31" s="1"/>
  <c r="BA22" i="31"/>
  <c r="BA40" i="31" s="1"/>
  <c r="BA58" i="31" s="1"/>
  <c r="BA77" i="31" s="1"/>
  <c r="BA92" i="31" s="1"/>
  <c r="AZ22" i="31"/>
  <c r="AZ40" i="31" s="1"/>
  <c r="AZ58" i="31" s="1"/>
  <c r="AY22" i="31"/>
  <c r="AY40" i="31" s="1"/>
  <c r="AY58" i="31" s="1"/>
  <c r="AY77" i="31" s="1"/>
  <c r="AY92" i="31" s="1"/>
  <c r="AX22" i="31"/>
  <c r="AX40" i="31" s="1"/>
  <c r="AX58" i="31" s="1"/>
  <c r="AX77" i="31" s="1"/>
  <c r="AX92" i="31" s="1"/>
  <c r="AS22" i="31"/>
  <c r="AS40" i="31"/>
  <c r="AR22" i="31"/>
  <c r="AR40" i="31" s="1"/>
  <c r="AR58" i="31" s="1"/>
  <c r="AR77" i="31" s="1"/>
  <c r="AR92" i="31" s="1"/>
  <c r="AQ22" i="31"/>
  <c r="AQ40" i="31" s="1"/>
  <c r="AP22" i="31"/>
  <c r="AP40" i="31" s="1"/>
  <c r="AP58" i="31" s="1"/>
  <c r="AP77" i="31" s="1"/>
  <c r="AP92" i="31" s="1"/>
  <c r="AK22" i="31"/>
  <c r="AK40" i="31"/>
  <c r="AJ22" i="31"/>
  <c r="AJ40" i="31" s="1"/>
  <c r="AI22" i="31"/>
  <c r="AI40" i="31" s="1"/>
  <c r="AI58" i="31" s="1"/>
  <c r="AH22" i="31"/>
  <c r="AH40" i="31"/>
  <c r="AF22" i="31"/>
  <c r="AF40" i="31" s="1"/>
  <c r="AF58" i="31" s="1"/>
  <c r="AF77" i="31" s="1"/>
  <c r="AF92" i="31" s="1"/>
  <c r="AE22" i="31"/>
  <c r="AE40" i="31" s="1"/>
  <c r="AE58" i="31" s="1"/>
  <c r="AE77" i="31" s="1"/>
  <c r="AE92" i="31" s="1"/>
  <c r="AC22" i="31"/>
  <c r="AC40" i="31" s="1"/>
  <c r="AC58" i="31" s="1"/>
  <c r="AC77" i="31" s="1"/>
  <c r="AC92" i="31" s="1"/>
  <c r="AB22" i="31"/>
  <c r="AB40" i="31" s="1"/>
  <c r="AA22" i="31"/>
  <c r="AA40" i="31" s="1"/>
  <c r="AA58" i="31" s="1"/>
  <c r="AA77" i="31" s="1"/>
  <c r="Z22" i="31"/>
  <c r="Z40" i="31"/>
  <c r="Y22" i="31"/>
  <c r="Y40" i="31"/>
  <c r="Y58" i="31" s="1"/>
  <c r="Y77" i="31" s="1"/>
  <c r="Y92" i="31" s="1"/>
  <c r="U22" i="31"/>
  <c r="U40" i="31" s="1"/>
  <c r="U58" i="31" s="1"/>
  <c r="U77" i="31" s="1"/>
  <c r="U92" i="31" s="1"/>
  <c r="T22" i="31"/>
  <c r="T40" i="31" s="1"/>
  <c r="T58" i="31" s="1"/>
  <c r="S22" i="31"/>
  <c r="S40" i="31" s="1"/>
  <c r="R22" i="31"/>
  <c r="R40" i="31"/>
  <c r="R58" i="31" s="1"/>
  <c r="R77" i="31" s="1"/>
  <c r="R92" i="31" s="1"/>
  <c r="Q22" i="31"/>
  <c r="Q40" i="31" s="1"/>
  <c r="Q58" i="31" s="1"/>
  <c r="Q77" i="31" s="1"/>
  <c r="Q92" i="31" s="1"/>
  <c r="M22" i="31"/>
  <c r="M40" i="31"/>
  <c r="L22" i="31"/>
  <c r="L40" i="31" s="1"/>
  <c r="L58" i="31" s="1"/>
  <c r="L77" i="31" s="1"/>
  <c r="L92" i="31" s="1"/>
  <c r="K22" i="31"/>
  <c r="K40" i="31" s="1"/>
  <c r="J22" i="31"/>
  <c r="J40" i="31"/>
  <c r="J58" i="31" s="1"/>
  <c r="J77" i="31" s="1"/>
  <c r="J92" i="31" s="1"/>
  <c r="I22" i="31"/>
  <c r="I40" i="31" s="1"/>
  <c r="I58" i="31" s="1"/>
  <c r="I77" i="31" s="1"/>
  <c r="I92" i="31" s="1"/>
  <c r="E22" i="31"/>
  <c r="E40" i="31" s="1"/>
  <c r="E58" i="31" s="1"/>
  <c r="E77" i="31" s="1"/>
  <c r="E92" i="31" s="1"/>
  <c r="D22" i="31"/>
  <c r="D40" i="31" s="1"/>
  <c r="D58" i="31" s="1"/>
  <c r="D77" i="31" s="1"/>
  <c r="D92" i="31" s="1"/>
  <c r="C22" i="31"/>
  <c r="C40" i="31" s="1"/>
  <c r="C58" i="31" s="1"/>
  <c r="C77" i="31" s="1"/>
  <c r="C92" i="31" s="1"/>
  <c r="B22" i="31"/>
  <c r="B40" i="31" s="1"/>
  <c r="BK19" i="31"/>
  <c r="BJ19" i="31"/>
  <c r="BI19" i="31"/>
  <c r="BH19" i="31"/>
  <c r="BG19" i="31"/>
  <c r="BG69" i="48" s="1"/>
  <c r="BF19" i="31"/>
  <c r="BE19" i="31"/>
  <c r="BE69" i="48" s="1"/>
  <c r="BD19" i="31"/>
  <c r="BC19" i="31"/>
  <c r="BB19" i="31"/>
  <c r="BA19" i="31"/>
  <c r="AZ19" i="31"/>
  <c r="AY19" i="31"/>
  <c r="AY67" i="28" s="1"/>
  <c r="AX19" i="31"/>
  <c r="AX69" i="48" s="1"/>
  <c r="AW19" i="31"/>
  <c r="AW67" i="28" s="1"/>
  <c r="AV19" i="31"/>
  <c r="AU19" i="31"/>
  <c r="AT19" i="31"/>
  <c r="AS19" i="31"/>
  <c r="AR19" i="31"/>
  <c r="AQ19" i="31"/>
  <c r="AQ69" i="48" s="1"/>
  <c r="AP19" i="31"/>
  <c r="AP69" i="48" s="1"/>
  <c r="AO19" i="31"/>
  <c r="AN19" i="31"/>
  <c r="AM19" i="31"/>
  <c r="AL19" i="31"/>
  <c r="AK19" i="31"/>
  <c r="AJ19" i="31"/>
  <c r="AI19" i="31"/>
  <c r="AI69" i="48" s="1"/>
  <c r="AH19" i="31"/>
  <c r="AG19" i="31"/>
  <c r="AG69" i="48" s="1"/>
  <c r="AF19" i="31"/>
  <c r="AE19" i="31"/>
  <c r="AD19" i="31"/>
  <c r="AC19" i="31"/>
  <c r="AB19" i="31"/>
  <c r="AA19" i="31"/>
  <c r="AA69" i="48" s="1"/>
  <c r="Z19" i="31"/>
  <c r="Z69" i="48" s="1"/>
  <c r="Y19" i="31"/>
  <c r="Y69" i="48" s="1"/>
  <c r="X19" i="31"/>
  <c r="U19" i="31"/>
  <c r="T19" i="31"/>
  <c r="S19" i="31"/>
  <c r="R19" i="31"/>
  <c r="Q19" i="31"/>
  <c r="P19" i="31"/>
  <c r="P69" i="48" s="1"/>
  <c r="O19" i="31"/>
  <c r="O69" i="48" s="1"/>
  <c r="B19" i="31"/>
  <c r="B37" i="31" s="1"/>
  <c r="B55" i="31" s="1"/>
  <c r="AP55" i="30"/>
  <c r="AO55" i="30"/>
  <c r="R55" i="30"/>
  <c r="C55" i="30"/>
  <c r="B36" i="30"/>
  <c r="B54" i="30" s="1"/>
  <c r="B72" i="30" s="1"/>
  <c r="B35" i="30"/>
  <c r="B53" i="30" s="1"/>
  <c r="B34" i="30"/>
  <c r="B52" i="30" s="1"/>
  <c r="B70" i="30" s="1"/>
  <c r="B33" i="30"/>
  <c r="B51" i="30" s="1"/>
  <c r="B69" i="30" s="1"/>
  <c r="B32" i="30"/>
  <c r="B50" i="30"/>
  <c r="B68" i="30" s="1"/>
  <c r="B87" i="30" s="1"/>
  <c r="B102" i="30" s="1"/>
  <c r="B31" i="30"/>
  <c r="B49" i="30" s="1"/>
  <c r="B67" i="30" s="1"/>
  <c r="B86" i="30" s="1"/>
  <c r="B101" i="30" s="1"/>
  <c r="B30" i="30"/>
  <c r="B48" i="30"/>
  <c r="B29" i="30"/>
  <c r="B47" i="30" s="1"/>
  <c r="B65" i="30" s="1"/>
  <c r="B84" i="30" s="1"/>
  <c r="B99" i="30" s="1"/>
  <c r="B28" i="30"/>
  <c r="B46" i="30"/>
  <c r="B64" i="30" s="1"/>
  <c r="B83" i="30" s="1"/>
  <c r="B98" i="30" s="1"/>
  <c r="B27" i="30"/>
  <c r="B45" i="30" s="1"/>
  <c r="B63" i="30" s="1"/>
  <c r="B82" i="30" s="1"/>
  <c r="B97" i="30" s="1"/>
  <c r="B26" i="30"/>
  <c r="B44" i="30"/>
  <c r="B25" i="30"/>
  <c r="B43" i="30" s="1"/>
  <c r="B61" i="30" s="1"/>
  <c r="B80" i="30" s="1"/>
  <c r="B95" i="30" s="1"/>
  <c r="B24" i="30"/>
  <c r="B42" i="30" s="1"/>
  <c r="B60" i="30" s="1"/>
  <c r="B79" i="30" s="1"/>
  <c r="B94" i="30" s="1"/>
  <c r="B23" i="30"/>
  <c r="B41" i="30" s="1"/>
  <c r="B59" i="30" s="1"/>
  <c r="BK22" i="30"/>
  <c r="BK40" i="30"/>
  <c r="BK58" i="30" s="1"/>
  <c r="BJ22" i="30"/>
  <c r="BJ40" i="30"/>
  <c r="BJ58" i="30" s="1"/>
  <c r="BI22" i="30"/>
  <c r="BI40" i="30" s="1"/>
  <c r="BI58" i="30" s="1"/>
  <c r="BG22" i="30"/>
  <c r="BG40" i="30" s="1"/>
  <c r="BG58" i="30" s="1"/>
  <c r="BE22" i="30"/>
  <c r="BE40" i="30" s="1"/>
  <c r="BE58" i="30"/>
  <c r="BD22" i="30"/>
  <c r="BD40" i="30" s="1"/>
  <c r="BD58" i="30" s="1"/>
  <c r="BC22" i="30"/>
  <c r="BC40" i="30"/>
  <c r="BC58" i="30"/>
  <c r="BB22" i="30"/>
  <c r="BB40" i="30" s="1"/>
  <c r="BB58" i="30" s="1"/>
  <c r="BA22" i="30"/>
  <c r="BA40" i="30"/>
  <c r="BA58" i="30" s="1"/>
  <c r="AY22" i="30"/>
  <c r="AY40" i="30" s="1"/>
  <c r="AY58" i="30" s="1"/>
  <c r="AW22" i="30"/>
  <c r="AW40" i="30" s="1"/>
  <c r="AW58" i="30"/>
  <c r="AV22" i="30"/>
  <c r="AV40" i="30" s="1"/>
  <c r="AV58" i="30" s="1"/>
  <c r="AU22" i="30"/>
  <c r="AU40" i="30" s="1"/>
  <c r="AU58" i="30" s="1"/>
  <c r="AT22" i="30"/>
  <c r="AT40" i="30" s="1"/>
  <c r="AT58" i="30" s="1"/>
  <c r="AS22" i="30"/>
  <c r="AS40" i="30"/>
  <c r="AS58" i="30" s="1"/>
  <c r="AQ22" i="30"/>
  <c r="AQ40" i="30" s="1"/>
  <c r="AQ58" i="30" s="1"/>
  <c r="AO22" i="30"/>
  <c r="AO40" i="30" s="1"/>
  <c r="AO58" i="30" s="1"/>
  <c r="AN22" i="30"/>
  <c r="AN40" i="30" s="1"/>
  <c r="AN58" i="30" s="1"/>
  <c r="AM22" i="30"/>
  <c r="AM40" i="30" s="1"/>
  <c r="AM58" i="30" s="1"/>
  <c r="AL22" i="30"/>
  <c r="AL40" i="30" s="1"/>
  <c r="AL58" i="30" s="1"/>
  <c r="AK22" i="30"/>
  <c r="AK40" i="30" s="1"/>
  <c r="AK58" i="30" s="1"/>
  <c r="AI22" i="30"/>
  <c r="AI40" i="30" s="1"/>
  <c r="AI58" i="30" s="1"/>
  <c r="AG22" i="30"/>
  <c r="AG40" i="30" s="1"/>
  <c r="AG58" i="30" s="1"/>
  <c r="AF22" i="30"/>
  <c r="AF40" i="30" s="1"/>
  <c r="AF58" i="30" s="1"/>
  <c r="AE22" i="30"/>
  <c r="AE40" i="30" s="1"/>
  <c r="AE58" i="30" s="1"/>
  <c r="AD22" i="30"/>
  <c r="AD40" i="30"/>
  <c r="AD58" i="30" s="1"/>
  <c r="AC22" i="30"/>
  <c r="AC40" i="30" s="1"/>
  <c r="AC58" i="30" s="1"/>
  <c r="AA22" i="30"/>
  <c r="AA40" i="30" s="1"/>
  <c r="AA58" i="30" s="1"/>
  <c r="Y22" i="30"/>
  <c r="Y40" i="30" s="1"/>
  <c r="Y58" i="30"/>
  <c r="X22" i="30"/>
  <c r="X40" i="30" s="1"/>
  <c r="X58" i="30" s="1"/>
  <c r="W22" i="30"/>
  <c r="W40" i="30"/>
  <c r="W58" i="30"/>
  <c r="V22" i="30"/>
  <c r="V40" i="30" s="1"/>
  <c r="V58" i="30" s="1"/>
  <c r="U22" i="30"/>
  <c r="U40" i="30" s="1"/>
  <c r="U58" i="30" s="1"/>
  <c r="S22" i="30"/>
  <c r="S40" i="30" s="1"/>
  <c r="S58" i="30" s="1"/>
  <c r="Q22" i="30"/>
  <c r="Q40" i="30" s="1"/>
  <c r="Q58" i="30"/>
  <c r="P22" i="30"/>
  <c r="P40" i="30" s="1"/>
  <c r="P58" i="30" s="1"/>
  <c r="O22" i="30"/>
  <c r="O40" i="30"/>
  <c r="O58" i="30"/>
  <c r="N22" i="30"/>
  <c r="N40" i="30" s="1"/>
  <c r="N58" i="30" s="1"/>
  <c r="M22" i="30"/>
  <c r="M40" i="30"/>
  <c r="M58" i="30" s="1"/>
  <c r="K22" i="30"/>
  <c r="K40" i="30" s="1"/>
  <c r="K58" i="30" s="1"/>
  <c r="I22" i="30"/>
  <c r="I40" i="30" s="1"/>
  <c r="I58" i="30" s="1"/>
  <c r="H22" i="30"/>
  <c r="H40" i="30" s="1"/>
  <c r="H58" i="30" s="1"/>
  <c r="G22" i="30"/>
  <c r="G40" i="30" s="1"/>
  <c r="G58" i="30" s="1"/>
  <c r="F22" i="30"/>
  <c r="F40" i="30"/>
  <c r="F58" i="30" s="1"/>
  <c r="E22" i="30"/>
  <c r="E40" i="30" s="1"/>
  <c r="E58" i="30" s="1"/>
  <c r="C22" i="30"/>
  <c r="C40" i="30" s="1"/>
  <c r="C58" i="30" s="1"/>
  <c r="B22" i="30"/>
  <c r="B40" i="30" s="1"/>
  <c r="BK19" i="30"/>
  <c r="BJ19" i="30"/>
  <c r="BI19" i="30"/>
  <c r="BI66" i="28" s="1"/>
  <c r="BH19" i="30"/>
  <c r="BG19" i="30"/>
  <c r="BF19" i="30"/>
  <c r="BF66" i="28" s="1"/>
  <c r="BE19" i="30"/>
  <c r="BD19" i="30"/>
  <c r="BD66" i="28" s="1"/>
  <c r="BC19" i="30"/>
  <c r="BB19" i="30"/>
  <c r="BA19" i="30"/>
  <c r="BA66" i="28" s="1"/>
  <c r="AZ19" i="30"/>
  <c r="AY19" i="30"/>
  <c r="AX19" i="30"/>
  <c r="AW19" i="30"/>
  <c r="AV19" i="30"/>
  <c r="AU19" i="30"/>
  <c r="AT19" i="30"/>
  <c r="AS19" i="30"/>
  <c r="AS66" i="28" s="1"/>
  <c r="AR19" i="30"/>
  <c r="AQ19" i="30"/>
  <c r="AP19" i="30"/>
  <c r="AO19" i="30"/>
  <c r="AN19" i="30"/>
  <c r="AN66" i="28" s="1"/>
  <c r="AM19" i="30"/>
  <c r="AL19" i="30"/>
  <c r="AK19" i="30"/>
  <c r="AK66" i="28" s="1"/>
  <c r="AJ19" i="30"/>
  <c r="AI19" i="30"/>
  <c r="AH19" i="30"/>
  <c r="AG19" i="30"/>
  <c r="AG66" i="28" s="1"/>
  <c r="AF19" i="30"/>
  <c r="AF68" i="48" s="1"/>
  <c r="AE19" i="30"/>
  <c r="AD19" i="30"/>
  <c r="AC19" i="30"/>
  <c r="AC66" i="28" s="1"/>
  <c r="AB19" i="30"/>
  <c r="AA19" i="30"/>
  <c r="Z19" i="30"/>
  <c r="Y19" i="30"/>
  <c r="X19" i="30"/>
  <c r="X66" i="28" s="1"/>
  <c r="W19" i="30"/>
  <c r="V19" i="30"/>
  <c r="U19" i="30"/>
  <c r="U68" i="48" s="1"/>
  <c r="T19" i="30"/>
  <c r="S19" i="30"/>
  <c r="R19" i="30"/>
  <c r="Q19" i="30"/>
  <c r="P19" i="30"/>
  <c r="O19" i="30"/>
  <c r="B19" i="30"/>
  <c r="B37" i="30"/>
  <c r="B55" i="30" s="1"/>
  <c r="AQ55" i="29"/>
  <c r="AP55" i="29"/>
  <c r="AO55" i="29"/>
  <c r="R55" i="29"/>
  <c r="F55" i="29"/>
  <c r="E55" i="29"/>
  <c r="D55" i="29"/>
  <c r="C55" i="29"/>
  <c r="B36" i="29"/>
  <c r="B54" i="29" s="1"/>
  <c r="B72" i="29" s="1"/>
  <c r="B35" i="29"/>
  <c r="B53" i="29"/>
  <c r="B34" i="29"/>
  <c r="B52" i="29" s="1"/>
  <c r="B33" i="29"/>
  <c r="B51" i="29" s="1"/>
  <c r="B69" i="29" s="1"/>
  <c r="B32" i="29"/>
  <c r="B50" i="29" s="1"/>
  <c r="B68" i="29" s="1"/>
  <c r="B87" i="29" s="1"/>
  <c r="B31" i="29"/>
  <c r="B49" i="29"/>
  <c r="B67" i="29" s="1"/>
  <c r="B30" i="29"/>
  <c r="B48" i="29" s="1"/>
  <c r="B66" i="29" s="1"/>
  <c r="B85" i="29" s="1"/>
  <c r="B29" i="29"/>
  <c r="B47" i="29" s="1"/>
  <c r="B65" i="29" s="1"/>
  <c r="B84" i="29" s="1"/>
  <c r="B28" i="29"/>
  <c r="B46" i="29" s="1"/>
  <c r="B27" i="29"/>
  <c r="B45" i="29"/>
  <c r="B26" i="29"/>
  <c r="B44" i="29" s="1"/>
  <c r="B25" i="29"/>
  <c r="B43" i="29" s="1"/>
  <c r="B61" i="29" s="1"/>
  <c r="B80" i="29" s="1"/>
  <c r="B24" i="29"/>
  <c r="B42" i="29" s="1"/>
  <c r="B60" i="29" s="1"/>
  <c r="B23" i="29"/>
  <c r="B41" i="29"/>
  <c r="B59" i="29" s="1"/>
  <c r="B78" i="29" s="1"/>
  <c r="BK22" i="29"/>
  <c r="BK40" i="29" s="1"/>
  <c r="BK58" i="29" s="1"/>
  <c r="BK77" i="29" s="1"/>
  <c r="BK92" i="29" s="1"/>
  <c r="BI22" i="29"/>
  <c r="BI40" i="29" s="1"/>
  <c r="BG40" i="29"/>
  <c r="BF22" i="29"/>
  <c r="BF40" i="29" s="1"/>
  <c r="BF58" i="29" s="1"/>
  <c r="BF77" i="29" s="1"/>
  <c r="BB22" i="29"/>
  <c r="BB40" i="29" s="1"/>
  <c r="BB58" i="29" s="1"/>
  <c r="BB77" i="29" s="1"/>
  <c r="BB126" i="29" s="1"/>
  <c r="AZ22" i="29"/>
  <c r="AZ40" i="29" s="1"/>
  <c r="AZ58" i="29" s="1"/>
  <c r="AZ77" i="29" s="1"/>
  <c r="AX22" i="29"/>
  <c r="AX40" i="29" s="1"/>
  <c r="AX58" i="29" s="1"/>
  <c r="AX77" i="29" s="1"/>
  <c r="AV40" i="29"/>
  <c r="AU22" i="29"/>
  <c r="AU40" i="29" s="1"/>
  <c r="AU58" i="29" s="1"/>
  <c r="AU77" i="29" s="1"/>
  <c r="AT22" i="29"/>
  <c r="AT40" i="29" s="1"/>
  <c r="AR40" i="29"/>
  <c r="AR58" i="29" s="1"/>
  <c r="AR77" i="29" s="1"/>
  <c r="AQ22" i="29"/>
  <c r="AQ40" i="29" s="1"/>
  <c r="AN22" i="29"/>
  <c r="AN40" i="29"/>
  <c r="AJ40" i="29"/>
  <c r="AI22" i="29"/>
  <c r="AI40" i="29" s="1"/>
  <c r="AI58" i="29" s="1"/>
  <c r="AG22" i="29"/>
  <c r="AG40" i="29" s="1"/>
  <c r="AG58" i="29" s="1"/>
  <c r="AG77" i="29" s="1"/>
  <c r="AF40" i="29"/>
  <c r="AE22" i="29"/>
  <c r="AE40" i="29" s="1"/>
  <c r="AD22" i="29"/>
  <c r="AD40" i="29" s="1"/>
  <c r="AC22" i="29"/>
  <c r="AC40" i="29" s="1"/>
  <c r="AB40" i="29"/>
  <c r="AB58" i="29" s="1"/>
  <c r="AB77" i="29" s="1"/>
  <c r="AA40" i="29"/>
  <c r="AA58" i="29" s="1"/>
  <c r="AA77" i="29" s="1"/>
  <c r="Z22" i="29"/>
  <c r="Z40" i="29" s="1"/>
  <c r="Z58" i="29" s="1"/>
  <c r="Z77" i="29" s="1"/>
  <c r="Y22" i="29"/>
  <c r="Y40" i="29" s="1"/>
  <c r="Y58" i="29" s="1"/>
  <c r="Y77" i="29" s="1"/>
  <c r="W22" i="29"/>
  <c r="W40" i="29" s="1"/>
  <c r="W58" i="29" s="1"/>
  <c r="U22" i="29"/>
  <c r="U40" i="29" s="1"/>
  <c r="U58" i="29" s="1"/>
  <c r="U77" i="29" s="1"/>
  <c r="T22" i="29"/>
  <c r="T40" i="29" s="1"/>
  <c r="T58" i="29" s="1"/>
  <c r="T77" i="29" s="1"/>
  <c r="Q22" i="29"/>
  <c r="Q40" i="29" s="1"/>
  <c r="Q58" i="29" s="1"/>
  <c r="Q77" i="29" s="1"/>
  <c r="O22" i="29"/>
  <c r="O40" i="29"/>
  <c r="O58" i="29" s="1"/>
  <c r="O77" i="29" s="1"/>
  <c r="O92" i="29" s="1"/>
  <c r="L22" i="29"/>
  <c r="L40" i="29" s="1"/>
  <c r="L58" i="29" s="1"/>
  <c r="L77" i="29" s="1"/>
  <c r="K22" i="29"/>
  <c r="K40" i="29" s="1"/>
  <c r="K58" i="29" s="1"/>
  <c r="K77" i="29" s="1"/>
  <c r="K109" i="29" s="1"/>
  <c r="I22" i="29"/>
  <c r="I40" i="29" s="1"/>
  <c r="I58" i="29" s="1"/>
  <c r="I77" i="29" s="1"/>
  <c r="H22" i="29"/>
  <c r="H40" i="29" s="1"/>
  <c r="G22" i="29"/>
  <c r="G40" i="29" s="1"/>
  <c r="G58" i="29" s="1"/>
  <c r="G77" i="29" s="1"/>
  <c r="F22" i="29"/>
  <c r="F40" i="29" s="1"/>
  <c r="F58" i="29" s="1"/>
  <c r="F77" i="29" s="1"/>
  <c r="F77" i="30" s="1"/>
  <c r="F92" i="30" s="1"/>
  <c r="D40" i="29"/>
  <c r="C22" i="29"/>
  <c r="C40" i="29" s="1"/>
  <c r="C58" i="29" s="1"/>
  <c r="C77" i="29" s="1"/>
  <c r="B22" i="29"/>
  <c r="B40" i="29" s="1"/>
  <c r="BK19" i="29"/>
  <c r="BJ19" i="29"/>
  <c r="BI19" i="29"/>
  <c r="BH19" i="29"/>
  <c r="BH65" i="28" s="1"/>
  <c r="BH57" i="28" s="1"/>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J67" i="48" s="1"/>
  <c r="AI19" i="29"/>
  <c r="AH19" i="29"/>
  <c r="AG19" i="29"/>
  <c r="AF19" i="29"/>
  <c r="AE19" i="29"/>
  <c r="AD19" i="29"/>
  <c r="AC19" i="29"/>
  <c r="AB19" i="29"/>
  <c r="AA19" i="29"/>
  <c r="Z19" i="29"/>
  <c r="Y19" i="29"/>
  <c r="X19" i="29"/>
  <c r="W19" i="29"/>
  <c r="V19" i="29"/>
  <c r="U19" i="29"/>
  <c r="T19" i="29"/>
  <c r="S19" i="29"/>
  <c r="R19" i="29"/>
  <c r="Q19" i="29"/>
  <c r="Q67" i="48" s="1"/>
  <c r="P19" i="29"/>
  <c r="O19" i="29"/>
  <c r="B19" i="29"/>
  <c r="B37" i="29" s="1"/>
  <c r="B55" i="29" s="1"/>
  <c r="B68" i="35"/>
  <c r="B87" i="35"/>
  <c r="B102" i="35"/>
  <c r="Q65" i="28"/>
  <c r="R67" i="48"/>
  <c r="R65" i="28"/>
  <c r="Z67" i="48"/>
  <c r="Z65" i="28"/>
  <c r="AH67" i="48"/>
  <c r="AH65" i="28"/>
  <c r="AP67" i="48"/>
  <c r="AP65" i="28"/>
  <c r="AX67" i="48"/>
  <c r="AX65" i="28"/>
  <c r="BF67" i="48"/>
  <c r="BF65" i="28"/>
  <c r="BN65" i="28"/>
  <c r="BV65" i="28"/>
  <c r="CD65" i="28"/>
  <c r="P66" i="28"/>
  <c r="P68" i="48"/>
  <c r="AF66" i="28"/>
  <c r="AN68" i="48"/>
  <c r="AV66" i="28"/>
  <c r="AV68" i="48"/>
  <c r="BL66" i="28"/>
  <c r="BT66" i="28"/>
  <c r="CB66" i="28"/>
  <c r="B71" i="30"/>
  <c r="B90" i="30" s="1"/>
  <c r="B105" i="30" s="1"/>
  <c r="AO69" i="48"/>
  <c r="AO67" i="28"/>
  <c r="AW69" i="48"/>
  <c r="BM67" i="28"/>
  <c r="BU67" i="28"/>
  <c r="CC67" i="28"/>
  <c r="CC59" i="28" s="1"/>
  <c r="O71" i="28"/>
  <c r="O73" i="48"/>
  <c r="W71" i="28"/>
  <c r="W73" i="48"/>
  <c r="AE71" i="28"/>
  <c r="AE55" i="28"/>
  <c r="AE73" i="48"/>
  <c r="AM71" i="28"/>
  <c r="AM55" i="28"/>
  <c r="AM73" i="48"/>
  <c r="AU71" i="28"/>
  <c r="AU73" i="48"/>
  <c r="BC71" i="28"/>
  <c r="BC73" i="48"/>
  <c r="BK71" i="28"/>
  <c r="BK73" i="48"/>
  <c r="BS71" i="28"/>
  <c r="BS55" i="28"/>
  <c r="CA71" i="28"/>
  <c r="CA55" i="28"/>
  <c r="CA60" i="28" s="1"/>
  <c r="U74" i="48"/>
  <c r="U72" i="28"/>
  <c r="AC74" i="48"/>
  <c r="AC72" i="28"/>
  <c r="AK74" i="48"/>
  <c r="AK72" i="28"/>
  <c r="AS74" i="48"/>
  <c r="AS72" i="28"/>
  <c r="BA74" i="48"/>
  <c r="BA72" i="28"/>
  <c r="BI74" i="48"/>
  <c r="BI72" i="28"/>
  <c r="BQ72" i="28"/>
  <c r="BY72" i="28"/>
  <c r="CG72" i="28"/>
  <c r="S73" i="28"/>
  <c r="S75" i="48"/>
  <c r="AA73" i="28"/>
  <c r="AA75" i="48"/>
  <c r="AI73" i="28"/>
  <c r="AI75" i="48"/>
  <c r="AQ73" i="28"/>
  <c r="AQ75" i="48"/>
  <c r="AY73" i="28"/>
  <c r="AY75" i="48"/>
  <c r="BG73" i="28"/>
  <c r="BG75" i="48"/>
  <c r="BO73" i="28"/>
  <c r="BW73" i="28"/>
  <c r="CE73" i="28"/>
  <c r="R76" i="48"/>
  <c r="R74" i="28"/>
  <c r="Z76" i="48"/>
  <c r="Z74" i="28"/>
  <c r="AH76" i="48"/>
  <c r="AH74" i="28"/>
  <c r="AH58" i="28" s="1"/>
  <c r="AP76" i="48"/>
  <c r="AP74" i="28"/>
  <c r="AX76" i="48"/>
  <c r="AX74" i="28"/>
  <c r="BF76" i="48"/>
  <c r="BF74" i="28"/>
  <c r="BN74" i="28"/>
  <c r="BV74" i="28"/>
  <c r="CD74" i="28"/>
  <c r="B65" i="35"/>
  <c r="B84" i="35" s="1"/>
  <c r="B99" i="35" s="1"/>
  <c r="P77" i="48"/>
  <c r="P75" i="28"/>
  <c r="X77" i="48"/>
  <c r="X75" i="28"/>
  <c r="AF77" i="48"/>
  <c r="AF75" i="28"/>
  <c r="AN77" i="48"/>
  <c r="AN75" i="28"/>
  <c r="AV77" i="48"/>
  <c r="AV75" i="28"/>
  <c r="BD77" i="48"/>
  <c r="BD75" i="28"/>
  <c r="BL75" i="28"/>
  <c r="BT75" i="28"/>
  <c r="CB75" i="28"/>
  <c r="CF65" i="28"/>
  <c r="W67" i="48"/>
  <c r="W65" i="28"/>
  <c r="S67" i="48"/>
  <c r="S65" i="28"/>
  <c r="AA67" i="48"/>
  <c r="AA59" i="48" s="1"/>
  <c r="AA65" i="28"/>
  <c r="AI67" i="48"/>
  <c r="AI59" i="48"/>
  <c r="AI65" i="28"/>
  <c r="AQ67" i="48"/>
  <c r="AQ65" i="28"/>
  <c r="AY67" i="48"/>
  <c r="AY65" i="28"/>
  <c r="BG67" i="48"/>
  <c r="BG65" i="28"/>
  <c r="BO65" i="28"/>
  <c r="BW65" i="28"/>
  <c r="CE65" i="28"/>
  <c r="BM66" i="28"/>
  <c r="BM58" i="28" s="1"/>
  <c r="BU66" i="28"/>
  <c r="BU58" i="28" s="1"/>
  <c r="CC66" i="28"/>
  <c r="AH69" i="48"/>
  <c r="AH67" i="28"/>
  <c r="BF69" i="48"/>
  <c r="BF67" i="28"/>
  <c r="BN67" i="28"/>
  <c r="BN59" i="28" s="1"/>
  <c r="BV67" i="28"/>
  <c r="BV59" i="28" s="1"/>
  <c r="CD67" i="28"/>
  <c r="P71" i="28"/>
  <c r="P73" i="48"/>
  <c r="X71" i="28"/>
  <c r="X73" i="48"/>
  <c r="AF71" i="28"/>
  <c r="AF73" i="48"/>
  <c r="AN71" i="28"/>
  <c r="AN73" i="48"/>
  <c r="AV71" i="28"/>
  <c r="AV73" i="48"/>
  <c r="BD71" i="28"/>
  <c r="BD73" i="48"/>
  <c r="BL71" i="28"/>
  <c r="BL76" i="28" s="1"/>
  <c r="BL55" i="28"/>
  <c r="BL60" i="28" s="1"/>
  <c r="BT71" i="28"/>
  <c r="BT76" i="28" s="1"/>
  <c r="BT55" i="28"/>
  <c r="CB71" i="28"/>
  <c r="CB55" i="28"/>
  <c r="V74" i="48"/>
  <c r="V72" i="28"/>
  <c r="AD74" i="48"/>
  <c r="AD72" i="28"/>
  <c r="AL74" i="48"/>
  <c r="AL72" i="28"/>
  <c r="AT74" i="48"/>
  <c r="AT72" i="28"/>
  <c r="BB74" i="48"/>
  <c r="BB72" i="28"/>
  <c r="BJ74" i="48"/>
  <c r="BJ72" i="28"/>
  <c r="BR72" i="28"/>
  <c r="BZ72" i="28"/>
  <c r="CH72" i="28"/>
  <c r="T73" i="28"/>
  <c r="T75" i="48"/>
  <c r="AB73" i="28"/>
  <c r="AB75" i="48"/>
  <c r="AJ73" i="28"/>
  <c r="AJ75" i="48"/>
  <c r="AR73" i="28"/>
  <c r="AR75" i="48"/>
  <c r="AZ73" i="28"/>
  <c r="AZ75" i="48"/>
  <c r="BH73" i="28"/>
  <c r="BH75" i="48"/>
  <c r="BP73" i="28"/>
  <c r="BX73" i="28"/>
  <c r="CF73" i="28"/>
  <c r="S76" i="48"/>
  <c r="S60" i="48" s="1"/>
  <c r="S74" i="28"/>
  <c r="AA76" i="48"/>
  <c r="AA74" i="28"/>
  <c r="AI76" i="48"/>
  <c r="AI74" i="28"/>
  <c r="AQ76" i="48"/>
  <c r="AQ74" i="28"/>
  <c r="AY76" i="48"/>
  <c r="AY74" i="28"/>
  <c r="BG76" i="48"/>
  <c r="BG74" i="28"/>
  <c r="BO74" i="28"/>
  <c r="BW74" i="28"/>
  <c r="CE74" i="28"/>
  <c r="B66" i="35"/>
  <c r="B85" i="35" s="1"/>
  <c r="B100" i="35" s="1"/>
  <c r="Q77" i="48"/>
  <c r="Q75" i="28"/>
  <c r="Y77" i="48"/>
  <c r="Y75" i="28"/>
  <c r="AG77" i="48"/>
  <c r="AG75" i="28"/>
  <c r="AO77" i="48"/>
  <c r="AO75" i="28"/>
  <c r="AW77" i="48"/>
  <c r="AW61" i="48" s="1"/>
  <c r="AW75" i="28"/>
  <c r="BE77" i="48"/>
  <c r="BE75" i="28"/>
  <c r="BE76" i="28" s="1"/>
  <c r="BM75" i="28"/>
  <c r="BU75" i="28"/>
  <c r="CC75" i="28"/>
  <c r="BX65" i="28"/>
  <c r="AH66" i="28"/>
  <c r="AH68" i="48"/>
  <c r="AH60" i="48" s="1"/>
  <c r="BF68" i="48"/>
  <c r="BF60" i="48" s="1"/>
  <c r="BN66" i="28"/>
  <c r="BV66" i="28"/>
  <c r="CD66" i="28"/>
  <c r="Q69" i="48"/>
  <c r="Q61" i="48" s="1"/>
  <c r="Q67" i="28"/>
  <c r="Q59" i="28" s="1"/>
  <c r="AQ67" i="28"/>
  <c r="AY69" i="48"/>
  <c r="AY61" i="48" s="1"/>
  <c r="BO67" i="28"/>
  <c r="BW67" i="28"/>
  <c r="BW59" i="28" s="1"/>
  <c r="CE67" i="28"/>
  <c r="CE59" i="28" s="1"/>
  <c r="Q71" i="28"/>
  <c r="Q55" i="28" s="1"/>
  <c r="Q73" i="48"/>
  <c r="Y71" i="28"/>
  <c r="Y55" i="28"/>
  <c r="Y73" i="48"/>
  <c r="AG71" i="28"/>
  <c r="AG73" i="48"/>
  <c r="AO71" i="28"/>
  <c r="AO55" i="28" s="1"/>
  <c r="AO73" i="48"/>
  <c r="AW71" i="28"/>
  <c r="AW55" i="28" s="1"/>
  <c r="AW73" i="48"/>
  <c r="BE71" i="28"/>
  <c r="BE55" i="28"/>
  <c r="BE73" i="48"/>
  <c r="BM71" i="28"/>
  <c r="BM55" i="28"/>
  <c r="BM60" i="28" s="1"/>
  <c r="BU71" i="28"/>
  <c r="CC71" i="28"/>
  <c r="O74" i="48"/>
  <c r="O72" i="28"/>
  <c r="W74" i="48"/>
  <c r="W72" i="28"/>
  <c r="AE74" i="48"/>
  <c r="AE72" i="28"/>
  <c r="AM74" i="48"/>
  <c r="AM72" i="28"/>
  <c r="AU74" i="48"/>
  <c r="AU72" i="28"/>
  <c r="BC74" i="48"/>
  <c r="BC72" i="28"/>
  <c r="BK74" i="48"/>
  <c r="BK72" i="28"/>
  <c r="BS72" i="28"/>
  <c r="CA72" i="28"/>
  <c r="U75" i="48"/>
  <c r="AK73" i="28"/>
  <c r="AK57" i="28" s="1"/>
  <c r="AS73" i="28"/>
  <c r="BA73" i="28"/>
  <c r="BI73" i="28"/>
  <c r="BI75" i="48"/>
  <c r="BQ73" i="28"/>
  <c r="BY73" i="28"/>
  <c r="CG73" i="28"/>
  <c r="T76" i="48"/>
  <c r="T74" i="28"/>
  <c r="AB76" i="48"/>
  <c r="AB74" i="28"/>
  <c r="AB58" i="28" s="1"/>
  <c r="AJ76" i="48"/>
  <c r="AJ74" i="28"/>
  <c r="AR76" i="48"/>
  <c r="AR74" i="28"/>
  <c r="AZ76" i="48"/>
  <c r="AZ74" i="28"/>
  <c r="BH76" i="48"/>
  <c r="BH74" i="28"/>
  <c r="BP74" i="28"/>
  <c r="BX74" i="28"/>
  <c r="CF74" i="28"/>
  <c r="B101" i="35"/>
  <c r="R77" i="48"/>
  <c r="R75" i="28"/>
  <c r="Z77" i="48"/>
  <c r="Z75" i="28"/>
  <c r="AH77" i="48"/>
  <c r="AH75" i="28"/>
  <c r="AP77" i="48"/>
  <c r="AP75" i="28"/>
  <c r="AX77" i="48"/>
  <c r="AX75" i="28"/>
  <c r="BF77" i="48"/>
  <c r="BF75" i="28"/>
  <c r="BN75" i="28"/>
  <c r="BV75" i="28"/>
  <c r="CD75" i="28"/>
  <c r="B84" i="36"/>
  <c r="B65" i="36"/>
  <c r="U67" i="48"/>
  <c r="U65" i="28"/>
  <c r="AC67" i="48"/>
  <c r="AC65" i="28"/>
  <c r="AK67" i="48"/>
  <c r="AK65" i="28"/>
  <c r="AS67" i="48"/>
  <c r="AS65" i="28"/>
  <c r="BA67" i="48"/>
  <c r="BA65" i="28"/>
  <c r="BI67" i="48"/>
  <c r="BI59" i="48"/>
  <c r="BI65" i="28"/>
  <c r="BQ65" i="28"/>
  <c r="BQ57" i="28" s="1"/>
  <c r="BY65" i="28"/>
  <c r="CG65" i="28"/>
  <c r="B79" i="29"/>
  <c r="S66" i="28"/>
  <c r="S68" i="48"/>
  <c r="AA66" i="28"/>
  <c r="AA68" i="48"/>
  <c r="AA60" i="48" s="1"/>
  <c r="AI66" i="28"/>
  <c r="AI58" i="28" s="1"/>
  <c r="AI68" i="48"/>
  <c r="AI60" i="48" s="1"/>
  <c r="AQ66" i="28"/>
  <c r="AQ68" i="48"/>
  <c r="AQ60" i="48" s="1"/>
  <c r="AY66" i="28"/>
  <c r="AY68" i="48"/>
  <c r="BG66" i="28"/>
  <c r="BG58" i="28" s="1"/>
  <c r="BG68" i="48"/>
  <c r="BG60" i="48" s="1"/>
  <c r="BO66" i="28"/>
  <c r="BW66" i="28"/>
  <c r="CE66" i="28"/>
  <c r="CE58" i="28" s="1"/>
  <c r="B66" i="30"/>
  <c r="B85" i="30" s="1"/>
  <c r="B100" i="30" s="1"/>
  <c r="R69" i="48"/>
  <c r="R61" i="48"/>
  <c r="R67" i="28"/>
  <c r="R59" i="28"/>
  <c r="AB69" i="48"/>
  <c r="AB67" i="28"/>
  <c r="AJ69" i="48"/>
  <c r="AJ67" i="28"/>
  <c r="AR69" i="48"/>
  <c r="AR67" i="28"/>
  <c r="AZ69" i="48"/>
  <c r="AZ67" i="28"/>
  <c r="BH69" i="48"/>
  <c r="BH67" i="28"/>
  <c r="BP67" i="28"/>
  <c r="BX67" i="28"/>
  <c r="BX59" i="28"/>
  <c r="CF67" i="28"/>
  <c r="CF59" i="28" s="1"/>
  <c r="R71" i="28"/>
  <c r="R73" i="48"/>
  <c r="Z71" i="28"/>
  <c r="Z73" i="48"/>
  <c r="AH71" i="28"/>
  <c r="AH73" i="48"/>
  <c r="AP71" i="28"/>
  <c r="AP73" i="48"/>
  <c r="AX71" i="28"/>
  <c r="AX73" i="48"/>
  <c r="BF71" i="28"/>
  <c r="BF73" i="48"/>
  <c r="BN71" i="28"/>
  <c r="BN55" i="28"/>
  <c r="BN60" i="28" s="1"/>
  <c r="BV71" i="28"/>
  <c r="BV55" i="28"/>
  <c r="BV60" i="28" s="1"/>
  <c r="CD71" i="28"/>
  <c r="CD55" i="28"/>
  <c r="P74" i="48"/>
  <c r="P72" i="28"/>
  <c r="X74" i="48"/>
  <c r="X72" i="28"/>
  <c r="AF74" i="48"/>
  <c r="AF72" i="28"/>
  <c r="AN74" i="48"/>
  <c r="AN72" i="28"/>
  <c r="AV74" i="48"/>
  <c r="AV72" i="28"/>
  <c r="BD74" i="48"/>
  <c r="BD72" i="28"/>
  <c r="BL72" i="28"/>
  <c r="BT72" i="28"/>
  <c r="CB72" i="28"/>
  <c r="V73" i="28"/>
  <c r="V57" i="28"/>
  <c r="V75" i="48"/>
  <c r="AD73" i="28"/>
  <c r="AD75" i="48"/>
  <c r="AL73" i="28"/>
  <c r="AL75" i="48"/>
  <c r="AT73" i="28"/>
  <c r="AT75" i="48"/>
  <c r="BB73" i="28"/>
  <c r="BB75" i="48"/>
  <c r="BB59" i="48" s="1"/>
  <c r="BJ73" i="28"/>
  <c r="BJ75" i="48"/>
  <c r="BJ59" i="48" s="1"/>
  <c r="BR73" i="28"/>
  <c r="BZ73" i="28"/>
  <c r="CH73" i="28"/>
  <c r="CH71" i="28"/>
  <c r="CH76" i="28" s="1"/>
  <c r="U76" i="48"/>
  <c r="U74" i="28"/>
  <c r="AC76" i="48"/>
  <c r="AC74" i="28"/>
  <c r="AK76" i="48"/>
  <c r="AK74" i="28"/>
  <c r="AS76" i="48"/>
  <c r="AS74" i="28"/>
  <c r="BA76" i="48"/>
  <c r="BA74" i="28"/>
  <c r="BI76" i="48"/>
  <c r="BI74" i="28"/>
  <c r="BQ74" i="28"/>
  <c r="BY74" i="28"/>
  <c r="CG74" i="28"/>
  <c r="B60" i="35"/>
  <c r="B79" i="35" s="1"/>
  <c r="B94" i="35" s="1"/>
  <c r="S77" i="48"/>
  <c r="S75" i="28"/>
  <c r="AA77" i="48"/>
  <c r="AA75" i="28"/>
  <c r="AI77" i="48"/>
  <c r="AI75" i="28"/>
  <c r="AQ77" i="48"/>
  <c r="AQ75" i="28"/>
  <c r="AY77" i="48"/>
  <c r="AY75" i="28"/>
  <c r="BG77" i="48"/>
  <c r="BG75" i="28"/>
  <c r="BO75" i="28"/>
  <c r="BW75" i="28"/>
  <c r="CE75" i="28"/>
  <c r="AJ65" i="28"/>
  <c r="V67" i="48"/>
  <c r="V65" i="28"/>
  <c r="AD67" i="48"/>
  <c r="AD65" i="28"/>
  <c r="AL67" i="48"/>
  <c r="AL59" i="48" s="1"/>
  <c r="AL65" i="28"/>
  <c r="AT67" i="48"/>
  <c r="AT65" i="28"/>
  <c r="AT57" i="28" s="1"/>
  <c r="BB67" i="48"/>
  <c r="BB65" i="28"/>
  <c r="BB57" i="28" s="1"/>
  <c r="BJ67" i="48"/>
  <c r="BJ65" i="28"/>
  <c r="BR65" i="28"/>
  <c r="BZ65" i="28"/>
  <c r="CH65" i="28"/>
  <c r="B88" i="29"/>
  <c r="T66" i="28"/>
  <c r="T58" i="28" s="1"/>
  <c r="T68" i="48"/>
  <c r="AB66" i="28"/>
  <c r="AB68" i="48"/>
  <c r="AB60" i="48" s="1"/>
  <c r="AJ66" i="28"/>
  <c r="AJ58" i="28" s="1"/>
  <c r="AJ68" i="48"/>
  <c r="AJ60" i="48" s="1"/>
  <c r="AR66" i="28"/>
  <c r="AR68" i="48"/>
  <c r="AR60" i="48" s="1"/>
  <c r="AZ66" i="28"/>
  <c r="AZ58" i="28" s="1"/>
  <c r="AZ68" i="48"/>
  <c r="AZ60" i="48" s="1"/>
  <c r="BH66" i="28"/>
  <c r="BH68" i="48"/>
  <c r="BP66" i="28"/>
  <c r="BP58" i="28" s="1"/>
  <c r="BX66" i="28"/>
  <c r="CF66" i="28"/>
  <c r="B78" i="30"/>
  <c r="B93" i="30" s="1"/>
  <c r="S69" i="48"/>
  <c r="S67" i="28"/>
  <c r="S59" i="28"/>
  <c r="AC69" i="48"/>
  <c r="AC67" i="28"/>
  <c r="AC59" i="28" s="1"/>
  <c r="AK69" i="48"/>
  <c r="AK67" i="28"/>
  <c r="AS69" i="48"/>
  <c r="AS67" i="28"/>
  <c r="BA69" i="48"/>
  <c r="BA67" i="28"/>
  <c r="BI69" i="48"/>
  <c r="BI67" i="28"/>
  <c r="BQ67" i="28"/>
  <c r="BY67" i="28"/>
  <c r="CG67" i="28"/>
  <c r="CG59" i="28"/>
  <c r="B60" i="31"/>
  <c r="B79" i="31" s="1"/>
  <c r="S71" i="28"/>
  <c r="S73" i="48"/>
  <c r="AA71" i="28"/>
  <c r="AA73" i="48"/>
  <c r="AI71" i="28"/>
  <c r="AI73" i="48"/>
  <c r="AQ71" i="28"/>
  <c r="AQ73" i="48"/>
  <c r="AY71" i="28"/>
  <c r="AY73" i="48"/>
  <c r="BG71" i="28"/>
  <c r="BG73" i="48"/>
  <c r="BO71" i="28"/>
  <c r="BW71" i="28"/>
  <c r="BW55" i="28"/>
  <c r="BW60" i="28" s="1"/>
  <c r="CE71" i="28"/>
  <c r="CE55" i="28"/>
  <c r="Q74" i="48"/>
  <c r="Q72" i="28"/>
  <c r="Y74" i="48"/>
  <c r="Y72" i="28"/>
  <c r="AG74" i="48"/>
  <c r="AG72" i="28"/>
  <c r="AO74" i="48"/>
  <c r="AO72" i="28"/>
  <c r="AW74" i="48"/>
  <c r="AW72" i="28"/>
  <c r="BE74" i="48"/>
  <c r="BE72" i="28"/>
  <c r="BM72" i="28"/>
  <c r="BU72" i="28"/>
  <c r="CC72" i="28"/>
  <c r="O73" i="28"/>
  <c r="O75" i="48"/>
  <c r="W73" i="28"/>
  <c r="W75" i="48"/>
  <c r="AE73" i="28"/>
  <c r="AE75" i="48"/>
  <c r="AM73" i="28"/>
  <c r="AM75" i="48"/>
  <c r="AU73" i="28"/>
  <c r="AU75" i="48"/>
  <c r="BC73" i="28"/>
  <c r="BC57" i="28"/>
  <c r="BC75" i="48"/>
  <c r="BK73" i="28"/>
  <c r="BK75" i="48"/>
  <c r="BS73" i="28"/>
  <c r="CA73" i="28"/>
  <c r="V76" i="48"/>
  <c r="V74" i="28"/>
  <c r="AD76" i="48"/>
  <c r="AD74" i="28"/>
  <c r="AL76" i="48"/>
  <c r="AL74" i="28"/>
  <c r="AL58" i="28" s="1"/>
  <c r="AT76" i="48"/>
  <c r="AT74" i="28"/>
  <c r="BB76" i="48"/>
  <c r="BB74" i="28"/>
  <c r="BJ76" i="48"/>
  <c r="BJ74" i="28"/>
  <c r="BR74" i="28"/>
  <c r="BZ74" i="28"/>
  <c r="CH74" i="28"/>
  <c r="B61" i="35"/>
  <c r="B80" i="35" s="1"/>
  <c r="B95" i="35" s="1"/>
  <c r="B69" i="35"/>
  <c r="B88" i="35" s="1"/>
  <c r="B103" i="35" s="1"/>
  <c r="T77" i="48"/>
  <c r="T75" i="28"/>
  <c r="AB77" i="48"/>
  <c r="AB75" i="28"/>
  <c r="AJ77" i="48"/>
  <c r="AJ75" i="28"/>
  <c r="AR77" i="48"/>
  <c r="AR75" i="28"/>
  <c r="AZ77" i="48"/>
  <c r="AZ75" i="28"/>
  <c r="BH77" i="48"/>
  <c r="BH75" i="28"/>
  <c r="BP75" i="28"/>
  <c r="BX75" i="28"/>
  <c r="CF75" i="28"/>
  <c r="AR67" i="48"/>
  <c r="AR59" i="48" s="1"/>
  <c r="AR65" i="28"/>
  <c r="AR57" i="28" s="1"/>
  <c r="B86" i="29"/>
  <c r="O67" i="48"/>
  <c r="O59" i="48" s="1"/>
  <c r="O65" i="28"/>
  <c r="AM67" i="48"/>
  <c r="AM65" i="28"/>
  <c r="AU67" i="48"/>
  <c r="AU59" i="48"/>
  <c r="AU65" i="28"/>
  <c r="AU57" i="28" s="1"/>
  <c r="BC67" i="48"/>
  <c r="BC65" i="28"/>
  <c r="BK67" i="48"/>
  <c r="BK59" i="48" s="1"/>
  <c r="BK65" i="28"/>
  <c r="BS65" i="28"/>
  <c r="BS57" i="28" s="1"/>
  <c r="CA65" i="28"/>
  <c r="B62" i="29"/>
  <c r="B81" i="29" s="1"/>
  <c r="B89" i="29"/>
  <c r="B70" i="29"/>
  <c r="U66" i="28"/>
  <c r="U58" i="28" s="1"/>
  <c r="AC68" i="48"/>
  <c r="AC60" i="48"/>
  <c r="BA68" i="48"/>
  <c r="BA60" i="48" s="1"/>
  <c r="BQ66" i="28"/>
  <c r="BY66" i="28"/>
  <c r="BY58" i="28" s="1"/>
  <c r="CG66" i="28"/>
  <c r="T69" i="48"/>
  <c r="T61" i="48" s="1"/>
  <c r="T67" i="28"/>
  <c r="T59" i="28"/>
  <c r="AD69" i="48"/>
  <c r="AD67" i="28"/>
  <c r="AL69" i="48"/>
  <c r="AL67" i="28"/>
  <c r="AT69" i="48"/>
  <c r="AT67" i="28"/>
  <c r="BB69" i="48"/>
  <c r="BB67" i="28"/>
  <c r="BJ69" i="48"/>
  <c r="BJ67" i="28"/>
  <c r="BR67" i="28"/>
  <c r="BZ67" i="28"/>
  <c r="CH67" i="28"/>
  <c r="CH59" i="28"/>
  <c r="T71" i="28"/>
  <c r="T73" i="48"/>
  <c r="AB71" i="28"/>
  <c r="AB55" i="28"/>
  <c r="AB73" i="48"/>
  <c r="AJ71" i="28"/>
  <c r="AJ55" i="28" s="1"/>
  <c r="AJ73" i="48"/>
  <c r="AR71" i="28"/>
  <c r="AR55" i="28" s="1"/>
  <c r="AR73" i="48"/>
  <c r="AZ71" i="28"/>
  <c r="AZ73" i="48"/>
  <c r="BH71" i="28"/>
  <c r="BH55" i="28" s="1"/>
  <c r="BH73" i="48"/>
  <c r="BP71" i="28"/>
  <c r="BP55" i="28"/>
  <c r="BX71" i="28"/>
  <c r="CF71" i="28"/>
  <c r="CF55" i="28"/>
  <c r="CF60" i="28" s="1"/>
  <c r="R74" i="48"/>
  <c r="R72" i="28"/>
  <c r="Z74" i="48"/>
  <c r="Z72" i="28"/>
  <c r="AH74" i="48"/>
  <c r="AH72" i="28"/>
  <c r="AP74" i="48"/>
  <c r="AP72" i="28"/>
  <c r="AX74" i="48"/>
  <c r="AX72" i="28"/>
  <c r="BF74" i="48"/>
  <c r="BF72" i="28"/>
  <c r="BN72" i="28"/>
  <c r="BV72" i="28"/>
  <c r="CD72" i="28"/>
  <c r="P73" i="28"/>
  <c r="X73" i="28"/>
  <c r="AN75" i="48"/>
  <c r="AV75" i="48"/>
  <c r="BL73" i="28"/>
  <c r="BT73" i="28"/>
  <c r="CB73" i="28"/>
  <c r="O76" i="48"/>
  <c r="AU76" i="48"/>
  <c r="AU60" i="48" s="1"/>
  <c r="BS74" i="28"/>
  <c r="CA74" i="28"/>
  <c r="B81" i="35"/>
  <c r="B96" i="35" s="1"/>
  <c r="U77" i="48"/>
  <c r="U75" i="28"/>
  <c r="AC77" i="48"/>
  <c r="AC61" i="48" s="1"/>
  <c r="AC75" i="28"/>
  <c r="AK77" i="48"/>
  <c r="AK75" i="28"/>
  <c r="AS77" i="48"/>
  <c r="AS75" i="28"/>
  <c r="BA77" i="48"/>
  <c r="BA75" i="28"/>
  <c r="BA59" i="28" s="1"/>
  <c r="BI77" i="48"/>
  <c r="BI75" i="28"/>
  <c r="BQ75" i="28"/>
  <c r="BY75" i="28"/>
  <c r="CG75" i="28"/>
  <c r="B68" i="36"/>
  <c r="B87" i="36" s="1"/>
  <c r="AZ67" i="48"/>
  <c r="AZ59" i="48" s="1"/>
  <c r="AZ65" i="28"/>
  <c r="AE67" i="48"/>
  <c r="AE65" i="28"/>
  <c r="P67" i="48"/>
  <c r="P65" i="28"/>
  <c r="X67" i="48"/>
  <c r="X65" i="28"/>
  <c r="AF67" i="48"/>
  <c r="AF65" i="28"/>
  <c r="AN67" i="48"/>
  <c r="AN65" i="28"/>
  <c r="AV67" i="48"/>
  <c r="AV65" i="28"/>
  <c r="BD67" i="48"/>
  <c r="BD65" i="28"/>
  <c r="BL65" i="28"/>
  <c r="BT65" i="28"/>
  <c r="CB65" i="28"/>
  <c r="CB57" i="28" s="1"/>
  <c r="B82" i="29"/>
  <c r="B63" i="29"/>
  <c r="B71" i="29"/>
  <c r="B90" i="29" s="1"/>
  <c r="V66" i="28"/>
  <c r="V58" i="28" s="1"/>
  <c r="V68" i="48"/>
  <c r="AD66" i="28"/>
  <c r="AD68" i="48"/>
  <c r="AD60" i="48"/>
  <c r="AL66" i="28"/>
  <c r="AL68" i="48"/>
  <c r="AT66" i="28"/>
  <c r="AT58" i="28" s="1"/>
  <c r="AT68" i="48"/>
  <c r="AT60" i="48" s="1"/>
  <c r="BB66" i="28"/>
  <c r="BB68" i="48"/>
  <c r="BB60" i="48" s="1"/>
  <c r="BJ66" i="28"/>
  <c r="BJ68" i="48"/>
  <c r="BJ60" i="48"/>
  <c r="BR66" i="28"/>
  <c r="BR58" i="28" s="1"/>
  <c r="BZ66" i="28"/>
  <c r="CH66" i="28"/>
  <c r="B88" i="30"/>
  <c r="B103" i="30" s="1"/>
  <c r="U69" i="48"/>
  <c r="U61" i="48" s="1"/>
  <c r="U67" i="28"/>
  <c r="AE69" i="48"/>
  <c r="AE67" i="28"/>
  <c r="AM69" i="48"/>
  <c r="AM67" i="28"/>
  <c r="AU69" i="48"/>
  <c r="AU67" i="28"/>
  <c r="AU59" i="28" s="1"/>
  <c r="BC69" i="48"/>
  <c r="BC67" i="28"/>
  <c r="BK69" i="48"/>
  <c r="BK67" i="28"/>
  <c r="BS67" i="28"/>
  <c r="BS59" i="28" s="1"/>
  <c r="CA67" i="28"/>
  <c r="CA59" i="28" s="1"/>
  <c r="C73" i="48"/>
  <c r="U71" i="28"/>
  <c r="U73" i="48"/>
  <c r="AC71" i="28"/>
  <c r="AC73" i="48"/>
  <c r="AK71" i="28"/>
  <c r="AK73" i="48"/>
  <c r="AS71" i="28"/>
  <c r="AS73" i="48"/>
  <c r="BA71" i="28"/>
  <c r="BA73" i="48"/>
  <c r="BI71" i="28"/>
  <c r="BI73" i="48"/>
  <c r="BQ71" i="28"/>
  <c r="BQ55" i="28"/>
  <c r="BY71" i="28"/>
  <c r="BY76" i="28" s="1"/>
  <c r="CG71" i="28"/>
  <c r="CG55" i="28"/>
  <c r="S74" i="48"/>
  <c r="S72" i="28"/>
  <c r="AA74" i="48"/>
  <c r="AA72" i="28"/>
  <c r="AI74" i="48"/>
  <c r="AI72" i="28"/>
  <c r="AQ74" i="48"/>
  <c r="AQ72" i="28"/>
  <c r="AY74" i="48"/>
  <c r="AY72" i="28"/>
  <c r="BG74" i="48"/>
  <c r="BG72" i="28"/>
  <c r="BO72" i="28"/>
  <c r="BW72" i="28"/>
  <c r="CE72" i="28"/>
  <c r="Q73" i="28"/>
  <c r="Q75" i="48"/>
  <c r="Y73" i="28"/>
  <c r="Y75" i="48"/>
  <c r="AG73" i="28"/>
  <c r="AG75" i="48"/>
  <c r="AO73" i="28"/>
  <c r="AO57" i="28" s="1"/>
  <c r="AO75" i="48"/>
  <c r="AW73" i="28"/>
  <c r="AW75" i="48"/>
  <c r="AW59" i="48" s="1"/>
  <c r="BE73" i="28"/>
  <c r="BE75" i="48"/>
  <c r="BM73" i="28"/>
  <c r="BU73" i="28"/>
  <c r="CC73" i="28"/>
  <c r="P76" i="48"/>
  <c r="P74" i="28"/>
  <c r="X76" i="48"/>
  <c r="X74" i="28"/>
  <c r="AF76" i="48"/>
  <c r="AF74" i="28"/>
  <c r="AN76" i="48"/>
  <c r="AN78" i="48" s="1"/>
  <c r="AN74" i="28"/>
  <c r="AV76" i="48"/>
  <c r="AV74" i="28"/>
  <c r="BD76" i="48"/>
  <c r="BD74" i="28"/>
  <c r="BL74" i="28"/>
  <c r="BT74" i="28"/>
  <c r="CB74" i="28"/>
  <c r="V77" i="48"/>
  <c r="BB77" i="48"/>
  <c r="BB61" i="48" s="1"/>
  <c r="BR75" i="28"/>
  <c r="BZ75" i="28"/>
  <c r="CH75" i="28"/>
  <c r="B61" i="36"/>
  <c r="B80" i="36" s="1"/>
  <c r="B69" i="36"/>
  <c r="B88" i="36" s="1"/>
  <c r="BP65" i="28"/>
  <c r="Y67" i="48"/>
  <c r="Y59" i="48" s="1"/>
  <c r="Y65" i="28"/>
  <c r="AG67" i="48"/>
  <c r="AG65" i="28"/>
  <c r="AO67" i="48"/>
  <c r="AO59" i="48" s="1"/>
  <c r="AO65" i="28"/>
  <c r="AW67" i="48"/>
  <c r="AW65" i="28"/>
  <c r="BE67" i="48"/>
  <c r="BE59" i="48"/>
  <c r="BE65" i="28"/>
  <c r="BM65" i="28"/>
  <c r="BM57" i="28" s="1"/>
  <c r="BU65" i="28"/>
  <c r="CC65" i="28"/>
  <c r="B83" i="29"/>
  <c r="B64" i="29"/>
  <c r="O66" i="28"/>
  <c r="O68" i="48"/>
  <c r="W66" i="28"/>
  <c r="W68" i="48"/>
  <c r="AE66" i="28"/>
  <c r="AE68" i="48"/>
  <c r="AE60" i="48" s="1"/>
  <c r="AM66" i="28"/>
  <c r="AM68" i="48"/>
  <c r="AU66" i="28"/>
  <c r="AU68" i="48"/>
  <c r="BC66" i="28"/>
  <c r="BC68" i="48"/>
  <c r="BK66" i="28"/>
  <c r="BK68" i="48"/>
  <c r="BS66" i="28"/>
  <c r="CA66" i="28"/>
  <c r="CA58" i="28"/>
  <c r="B62" i="30"/>
  <c r="B81" i="30" s="1"/>
  <c r="B96" i="30" s="1"/>
  <c r="B89" i="30"/>
  <c r="B104" i="30" s="1"/>
  <c r="X69" i="48"/>
  <c r="X67" i="28"/>
  <c r="X59" i="28"/>
  <c r="AF69" i="48"/>
  <c r="AF61" i="48"/>
  <c r="AF67" i="28"/>
  <c r="AN69" i="48"/>
  <c r="AN61" i="48"/>
  <c r="AN67" i="28"/>
  <c r="AN59" i="28"/>
  <c r="AV69" i="48"/>
  <c r="AV61" i="48"/>
  <c r="AV67" i="28"/>
  <c r="AV59" i="28" s="1"/>
  <c r="BD69" i="48"/>
  <c r="BD67" i="28"/>
  <c r="BD59" i="28" s="1"/>
  <c r="BL67" i="28"/>
  <c r="BL59" i="28"/>
  <c r="BT67" i="28"/>
  <c r="BT59" i="28" s="1"/>
  <c r="CB67" i="28"/>
  <c r="CB59" i="28" s="1"/>
  <c r="V71" i="28"/>
  <c r="V73" i="48"/>
  <c r="AD71" i="28"/>
  <c r="AD73" i="48"/>
  <c r="AL71" i="28"/>
  <c r="AL73" i="48"/>
  <c r="AT71" i="28"/>
  <c r="AT73" i="48"/>
  <c r="BB71" i="28"/>
  <c r="BB73" i="48"/>
  <c r="BJ71" i="28"/>
  <c r="BJ73" i="48"/>
  <c r="BR71" i="28"/>
  <c r="BZ71" i="28"/>
  <c r="BZ55" i="28"/>
  <c r="CH55" i="28"/>
  <c r="CH60" i="28" s="1"/>
  <c r="T74" i="48"/>
  <c r="T72" i="28"/>
  <c r="AB74" i="48"/>
  <c r="AB72" i="28"/>
  <c r="AJ74" i="48"/>
  <c r="AJ72" i="28"/>
  <c r="AR74" i="48"/>
  <c r="AR78" i="48" s="1"/>
  <c r="AR72" i="28"/>
  <c r="AZ74" i="48"/>
  <c r="AZ72" i="28"/>
  <c r="BH74" i="48"/>
  <c r="BH72" i="28"/>
  <c r="BP72" i="28"/>
  <c r="BX72" i="28"/>
  <c r="CF72" i="28"/>
  <c r="Z75" i="48"/>
  <c r="Z59" i="48" s="1"/>
  <c r="AH75" i="48"/>
  <c r="AH59" i="48" s="1"/>
  <c r="BF73" i="28"/>
  <c r="BF57" i="28" s="1"/>
  <c r="BN73" i="28"/>
  <c r="BV73" i="28"/>
  <c r="CD73" i="28"/>
  <c r="CD57" i="28"/>
  <c r="Q76" i="48"/>
  <c r="Q74" i="28"/>
  <c r="Y76" i="48"/>
  <c r="Y74" i="28"/>
  <c r="AG76" i="48"/>
  <c r="AG74" i="28"/>
  <c r="AO76" i="48"/>
  <c r="AO74" i="28"/>
  <c r="AO76" i="28" s="1"/>
  <c r="AW76" i="48"/>
  <c r="AW74" i="28"/>
  <c r="BE76" i="48"/>
  <c r="BE78" i="48" s="1"/>
  <c r="BE74" i="28"/>
  <c r="BM74" i="28"/>
  <c r="BU74" i="28"/>
  <c r="CC74" i="28"/>
  <c r="B83" i="35"/>
  <c r="B98" i="35" s="1"/>
  <c r="B64" i="35"/>
  <c r="O77" i="48"/>
  <c r="O75" i="28"/>
  <c r="W77" i="48"/>
  <c r="W61" i="48"/>
  <c r="W75" i="28"/>
  <c r="AE77" i="48"/>
  <c r="AE61" i="48" s="1"/>
  <c r="AE75" i="28"/>
  <c r="AM77" i="48"/>
  <c r="AM75" i="28"/>
  <c r="AU77" i="48"/>
  <c r="AU75" i="28"/>
  <c r="BC77" i="48"/>
  <c r="BC75" i="28"/>
  <c r="BK77" i="48"/>
  <c r="BK75" i="28"/>
  <c r="BS75" i="28"/>
  <c r="CA75" i="28"/>
  <c r="C71" i="28"/>
  <c r="I77" i="30"/>
  <c r="I92" i="30" s="1"/>
  <c r="M58" i="29"/>
  <c r="M77" i="29" s="1"/>
  <c r="M77" i="30" s="1"/>
  <c r="M92" i="30" s="1"/>
  <c r="AC58" i="29"/>
  <c r="AC77" i="29" s="1"/>
  <c r="AC77" i="30" s="1"/>
  <c r="AC92" i="30" s="1"/>
  <c r="AS58" i="29"/>
  <c r="AS77" i="29" s="1"/>
  <c r="AS92" i="29" s="1"/>
  <c r="AW77" i="29"/>
  <c r="BE58" i="29"/>
  <c r="BE77" i="29" s="1"/>
  <c r="BI58" i="29"/>
  <c r="BI77" i="29" s="1"/>
  <c r="BI126" i="29" s="1"/>
  <c r="Z58" i="31"/>
  <c r="Z77" i="31" s="1"/>
  <c r="Z92" i="31" s="1"/>
  <c r="AH58" i="31"/>
  <c r="AH77" i="31" s="1"/>
  <c r="AH92" i="31" s="1"/>
  <c r="BF58" i="31"/>
  <c r="BF77" i="31"/>
  <c r="BF92" i="31" s="1"/>
  <c r="F65" i="32"/>
  <c r="F77" i="32" s="1"/>
  <c r="R49" i="32"/>
  <c r="R65" i="32" s="1"/>
  <c r="R77" i="32"/>
  <c r="AL65" i="32"/>
  <c r="AL77" i="32" s="1"/>
  <c r="AP49" i="32"/>
  <c r="AP65" i="32" s="1"/>
  <c r="AP77" i="32" s="1"/>
  <c r="AT49" i="32"/>
  <c r="AT65" i="32" s="1"/>
  <c r="AT77" i="32" s="1"/>
  <c r="AX49" i="32"/>
  <c r="AX65" i="32" s="1"/>
  <c r="AX77" i="32" s="1"/>
  <c r="BB49" i="32"/>
  <c r="BB65" i="32" s="1"/>
  <c r="BB77" i="32" s="1"/>
  <c r="BF49" i="32"/>
  <c r="BF65" i="32" s="1"/>
  <c r="BF77" i="32" s="1"/>
  <c r="BJ49" i="32"/>
  <c r="BJ65" i="32"/>
  <c r="BJ77" i="32" s="1"/>
  <c r="R77" i="33"/>
  <c r="R92" i="33" s="1"/>
  <c r="AH92" i="33"/>
  <c r="AP77" i="33"/>
  <c r="AP92" i="33" s="1"/>
  <c r="AX77" i="33"/>
  <c r="AX92" i="33" s="1"/>
  <c r="AD58" i="29"/>
  <c r="AD77" i="29" s="1"/>
  <c r="AT58" i="29"/>
  <c r="AT77" i="29" s="1"/>
  <c r="AT109" i="29" s="1"/>
  <c r="BJ58" i="29"/>
  <c r="BJ77" i="29" s="1"/>
  <c r="K58" i="31"/>
  <c r="K77" i="31" s="1"/>
  <c r="K92" i="31" s="1"/>
  <c r="S58" i="31"/>
  <c r="S77" i="31" s="1"/>
  <c r="S92" i="31" s="1"/>
  <c r="AA92" i="31"/>
  <c r="AI77" i="31"/>
  <c r="AI92" i="31" s="1"/>
  <c r="AQ58" i="31"/>
  <c r="AQ77" i="31" s="1"/>
  <c r="AQ92" i="31" s="1"/>
  <c r="BG77" i="31"/>
  <c r="BG92" i="31" s="1"/>
  <c r="K49" i="32"/>
  <c r="K65" i="32"/>
  <c r="K77" i="32" s="1"/>
  <c r="S49" i="32"/>
  <c r="S65" i="32" s="1"/>
  <c r="S77" i="32" s="1"/>
  <c r="AA65" i="32"/>
  <c r="AA77" i="32" s="1"/>
  <c r="AM49" i="32"/>
  <c r="AM65" i="32" s="1"/>
  <c r="AM77" i="32" s="1"/>
  <c r="AQ49" i="32"/>
  <c r="AQ65" i="32" s="1"/>
  <c r="AQ77" i="32" s="1"/>
  <c r="AY49" i="32"/>
  <c r="AY65" i="32" s="1"/>
  <c r="AY77" i="32" s="1"/>
  <c r="BC49" i="32"/>
  <c r="BC65" i="32" s="1"/>
  <c r="BC77" i="32" s="1"/>
  <c r="BG49" i="32"/>
  <c r="BG65" i="32"/>
  <c r="BG77" i="32" s="1"/>
  <c r="G58" i="33"/>
  <c r="G77" i="33" s="1"/>
  <c r="G92" i="33" s="1"/>
  <c r="O58" i="33"/>
  <c r="O77" i="33"/>
  <c r="O92" i="33" s="1"/>
  <c r="AA58" i="33"/>
  <c r="AA77" i="33" s="1"/>
  <c r="AA92" i="33" s="1"/>
  <c r="AE58" i="33"/>
  <c r="AE77" i="33" s="1"/>
  <c r="AE92" i="33" s="1"/>
  <c r="AI58" i="33"/>
  <c r="AI77" i="33" s="1"/>
  <c r="AI92" i="33" s="1"/>
  <c r="AQ58" i="33"/>
  <c r="AQ77" i="33" s="1"/>
  <c r="AQ92" i="33" s="1"/>
  <c r="AU77" i="33"/>
  <c r="AU92" i="33" s="1"/>
  <c r="AY58" i="33"/>
  <c r="AY77" i="33" s="1"/>
  <c r="AY92" i="33" s="1"/>
  <c r="BC58" i="33"/>
  <c r="BC77" i="33" s="1"/>
  <c r="BC92" i="33" s="1"/>
  <c r="BG58" i="33"/>
  <c r="BG77" i="33" s="1"/>
  <c r="BG92" i="33" s="1"/>
  <c r="W77" i="29"/>
  <c r="AE58" i="29"/>
  <c r="AE77" i="29"/>
  <c r="AE77" i="30" s="1"/>
  <c r="AE92" i="30" s="1"/>
  <c r="AI77" i="29"/>
  <c r="AQ58" i="29"/>
  <c r="AQ77" i="29" s="1"/>
  <c r="AQ92" i="29" s="1"/>
  <c r="AY77" i="29"/>
  <c r="AY77" i="30" s="1"/>
  <c r="AY92" i="30" s="1"/>
  <c r="BC58" i="29"/>
  <c r="BC77" i="29" s="1"/>
  <c r="BG58" i="29"/>
  <c r="BG77" i="29" s="1"/>
  <c r="T77" i="31"/>
  <c r="T92" i="31" s="1"/>
  <c r="AB58" i="31"/>
  <c r="AB77" i="31" s="1"/>
  <c r="AB92" i="31" s="1"/>
  <c r="AJ58" i="31"/>
  <c r="AJ77" i="31" s="1"/>
  <c r="AJ92" i="31" s="1"/>
  <c r="AZ77" i="31"/>
  <c r="AZ92" i="31" s="1"/>
  <c r="BH58" i="31"/>
  <c r="BH77" i="31" s="1"/>
  <c r="BH92" i="31" s="1"/>
  <c r="D49" i="32"/>
  <c r="D65" i="32" s="1"/>
  <c r="D77" i="32" s="1"/>
  <c r="H49" i="32"/>
  <c r="H65" i="32" s="1"/>
  <c r="H77" i="32" s="1"/>
  <c r="L49" i="32"/>
  <c r="L65" i="32" s="1"/>
  <c r="L77" i="32" s="1"/>
  <c r="P49" i="32"/>
  <c r="P65" i="32" s="1"/>
  <c r="P77" i="32" s="1"/>
  <c r="T49" i="32"/>
  <c r="T65" i="32"/>
  <c r="T77" i="32" s="1"/>
  <c r="X49" i="32"/>
  <c r="X65" i="32"/>
  <c r="X77" i="32" s="1"/>
  <c r="AB49" i="32"/>
  <c r="AB65" i="32"/>
  <c r="AB77" i="32" s="1"/>
  <c r="AF49" i="32"/>
  <c r="AF65" i="32" s="1"/>
  <c r="AF77" i="32" s="1"/>
  <c r="AJ49" i="32"/>
  <c r="AJ65" i="32" s="1"/>
  <c r="AJ77" i="32" s="1"/>
  <c r="AN49" i="32"/>
  <c r="AN65" i="32" s="1"/>
  <c r="AN77" i="32" s="1"/>
  <c r="AR49" i="32"/>
  <c r="AR65" i="32" s="1"/>
  <c r="AR77" i="32"/>
  <c r="AV49" i="32"/>
  <c r="AV65" i="32" s="1"/>
  <c r="AV77" i="32" s="1"/>
  <c r="AZ49" i="32"/>
  <c r="AZ65" i="32" s="1"/>
  <c r="AZ77" i="32" s="1"/>
  <c r="BD49" i="32"/>
  <c r="BD65" i="32" s="1"/>
  <c r="BD77" i="32" s="1"/>
  <c r="BH49" i="32"/>
  <c r="BH65" i="32"/>
  <c r="BH77" i="32" s="1"/>
  <c r="D58" i="33"/>
  <c r="D77" i="33"/>
  <c r="D92" i="33" s="1"/>
  <c r="T58" i="33"/>
  <c r="T77" i="33" s="1"/>
  <c r="T92" i="33" s="1"/>
  <c r="AZ58" i="33"/>
  <c r="AZ77" i="33" s="1"/>
  <c r="AZ92" i="33" s="1"/>
  <c r="BH58" i="33"/>
  <c r="BH77" i="33" s="1"/>
  <c r="BH92" i="33" s="1"/>
  <c r="D58" i="29"/>
  <c r="D77" i="29" s="1"/>
  <c r="H58" i="29"/>
  <c r="H77" i="29"/>
  <c r="H77" i="30" s="1"/>
  <c r="H92" i="30" s="1"/>
  <c r="L77" i="30"/>
  <c r="L92" i="30" s="1"/>
  <c r="P58" i="29"/>
  <c r="P77" i="29" s="1"/>
  <c r="AF58" i="29"/>
  <c r="AF77" i="29" s="1"/>
  <c r="AF77" i="30" s="1"/>
  <c r="AF92" i="30" s="1"/>
  <c r="AJ58" i="29"/>
  <c r="AJ77" i="29" s="1"/>
  <c r="AN58" i="29"/>
  <c r="AN77" i="29" s="1"/>
  <c r="AV58" i="29"/>
  <c r="AV77" i="29" s="1"/>
  <c r="AV109" i="29" s="1"/>
  <c r="BD58" i="29"/>
  <c r="BD77" i="29" s="1"/>
  <c r="M58" i="31"/>
  <c r="M77" i="31" s="1"/>
  <c r="M92" i="31" s="1"/>
  <c r="AK58" i="31"/>
  <c r="AK77" i="31"/>
  <c r="AK92" i="31" s="1"/>
  <c r="AS58" i="31"/>
  <c r="AS77" i="31" s="1"/>
  <c r="AS92" i="31" s="1"/>
  <c r="BI58" i="31"/>
  <c r="BI77" i="31"/>
  <c r="BI92" i="31" s="1"/>
  <c r="M65" i="32"/>
  <c r="M77" i="32" s="1"/>
  <c r="Q49" i="32"/>
  <c r="Q65" i="32" s="1"/>
  <c r="Q77" i="32" s="1"/>
  <c r="AG49" i="32"/>
  <c r="AG65" i="32" s="1"/>
  <c r="AG77" i="32" s="1"/>
  <c r="AO49" i="32"/>
  <c r="AO65" i="32"/>
  <c r="AO77" i="32" s="1"/>
  <c r="AS49" i="32"/>
  <c r="AS65" i="32" s="1"/>
  <c r="AS77" i="32" s="1"/>
  <c r="AW49" i="32"/>
  <c r="AW65" i="32"/>
  <c r="AW77" i="32" s="1"/>
  <c r="BA65" i="32"/>
  <c r="BA77" i="32" s="1"/>
  <c r="BE49" i="32"/>
  <c r="BE65" i="32" s="1"/>
  <c r="BE77" i="32" s="1"/>
  <c r="BI49" i="32"/>
  <c r="BI65" i="32" s="1"/>
  <c r="BI77" i="32" s="1"/>
  <c r="I58" i="33"/>
  <c r="I77" i="33" s="1"/>
  <c r="I92" i="33" s="1"/>
  <c r="M58" i="33"/>
  <c r="M77" i="33" s="1"/>
  <c r="M92" i="33" s="1"/>
  <c r="Q58" i="33"/>
  <c r="Q77" i="33" s="1"/>
  <c r="Q92" i="33" s="1"/>
  <c r="U58" i="33"/>
  <c r="U77" i="33" s="1"/>
  <c r="U92" i="33" s="1"/>
  <c r="Y58" i="33"/>
  <c r="Y77" i="33" s="1"/>
  <c r="Y92" i="33" s="1"/>
  <c r="AG58" i="33"/>
  <c r="AG77" i="33"/>
  <c r="AG92" i="33" s="1"/>
  <c r="AO58" i="33"/>
  <c r="AO77" i="33" s="1"/>
  <c r="AO92" i="33" s="1"/>
  <c r="AS58" i="33"/>
  <c r="AS77" i="33" s="1"/>
  <c r="AS92" i="33" s="1"/>
  <c r="AW58" i="33"/>
  <c r="AW77" i="33" s="1"/>
  <c r="AW92" i="33" s="1"/>
  <c r="BE58" i="33"/>
  <c r="BE77" i="33" s="1"/>
  <c r="BE92" i="33" s="1"/>
  <c r="BI58" i="33"/>
  <c r="BI77" i="33"/>
  <c r="BI92" i="33" s="1"/>
  <c r="B70" i="34"/>
  <c r="B89" i="34" s="1"/>
  <c r="B62" i="34"/>
  <c r="B81" i="34" s="1"/>
  <c r="I58" i="35"/>
  <c r="I77" i="35" s="1"/>
  <c r="I92" i="35" s="1"/>
  <c r="BE58" i="35"/>
  <c r="BE77" i="35" s="1"/>
  <c r="BE92" i="35" s="1"/>
  <c r="BI76" i="28"/>
  <c r="BI57" i="28"/>
  <c r="BQ76" i="28"/>
  <c r="BY57" i="28"/>
  <c r="CG57" i="28"/>
  <c r="AJ76" i="28"/>
  <c r="AJ57" i="28"/>
  <c r="G58" i="34"/>
  <c r="G77" i="34" s="1"/>
  <c r="G92" i="34" s="1"/>
  <c r="AM58" i="34"/>
  <c r="AM77" i="34" s="1"/>
  <c r="AM92" i="34" s="1"/>
  <c r="BK58" i="34"/>
  <c r="BK77" i="34" s="1"/>
  <c r="BK92" i="34" s="1"/>
  <c r="AG58" i="35"/>
  <c r="AG77" i="35" s="1"/>
  <c r="AG92" i="35" s="1"/>
  <c r="AD57" i="28"/>
  <c r="AL57" i="28"/>
  <c r="BB76" i="28"/>
  <c r="BJ57" i="28"/>
  <c r="BR76" i="28"/>
  <c r="BR57" i="28"/>
  <c r="BZ57" i="28"/>
  <c r="CH57" i="28"/>
  <c r="AO58" i="34"/>
  <c r="AO77" i="34" s="1"/>
  <c r="AO92" i="34" s="1"/>
  <c r="AO126" i="34" s="1"/>
  <c r="AQ58" i="35"/>
  <c r="AQ77" i="35" s="1"/>
  <c r="AQ92" i="35" s="1"/>
  <c r="B63" i="34"/>
  <c r="B82" i="34" s="1"/>
  <c r="E58" i="36"/>
  <c r="E77" i="36" s="1"/>
  <c r="E92" i="36" s="1"/>
  <c r="AE57" i="28"/>
  <c r="AM57" i="28"/>
  <c r="BK57" i="28"/>
  <c r="BS76" i="28"/>
  <c r="CA57" i="28"/>
  <c r="CA76" i="28"/>
  <c r="AX58" i="34"/>
  <c r="AX77" i="34" s="1"/>
  <c r="AX92" i="34" s="1"/>
  <c r="AX126" i="34" s="1"/>
  <c r="AZ58" i="35"/>
  <c r="AZ77" i="35" s="1"/>
  <c r="AZ92" i="35" s="1"/>
  <c r="BP57" i="28"/>
  <c r="BP76" i="28"/>
  <c r="BC58" i="34"/>
  <c r="BC77" i="34" s="1"/>
  <c r="BC92" i="34" s="1"/>
  <c r="BL57" i="28"/>
  <c r="BT57" i="28"/>
  <c r="CB76" i="28"/>
  <c r="S58" i="34"/>
  <c r="S77" i="34" s="1"/>
  <c r="S92" i="34" s="1"/>
  <c r="AI58" i="34"/>
  <c r="AI77" i="34" s="1"/>
  <c r="AI92" i="34" s="1"/>
  <c r="AQ58" i="34"/>
  <c r="AQ77" i="34" s="1"/>
  <c r="AQ92" i="34" s="1"/>
  <c r="AY58" i="34"/>
  <c r="AY77" i="34" s="1"/>
  <c r="AY92" i="34" s="1"/>
  <c r="B61" i="34"/>
  <c r="B80" i="34" s="1"/>
  <c r="B65" i="34"/>
  <c r="B84" i="34" s="1"/>
  <c r="B69" i="34"/>
  <c r="B88" i="34"/>
  <c r="U58" i="35"/>
  <c r="U77" i="35" s="1"/>
  <c r="U92" i="35" s="1"/>
  <c r="BA58" i="35"/>
  <c r="BA77" i="35" s="1"/>
  <c r="BA92" i="35" s="1"/>
  <c r="AG58" i="36"/>
  <c r="AG77" i="36" s="1"/>
  <c r="AG92" i="36" s="1"/>
  <c r="B90" i="34"/>
  <c r="Y58" i="35"/>
  <c r="Y77" i="35" s="1"/>
  <c r="Y92" i="35" s="1"/>
  <c r="BA58" i="36"/>
  <c r="BA77" i="36" s="1"/>
  <c r="BA92" i="36" s="1"/>
  <c r="Q57" i="28"/>
  <c r="Q76" i="28"/>
  <c r="AG76" i="28"/>
  <c r="AW57" i="28"/>
  <c r="AW76" i="28"/>
  <c r="BM76" i="28"/>
  <c r="BU76" i="28"/>
  <c r="BU57" i="28"/>
  <c r="CC57" i="28"/>
  <c r="CC76" i="28"/>
  <c r="D58" i="34"/>
  <c r="D77" i="34" s="1"/>
  <c r="D92" i="34" s="1"/>
  <c r="T58" i="34"/>
  <c r="T77" i="34" s="1"/>
  <c r="T92" i="34" s="1"/>
  <c r="AZ58" i="34"/>
  <c r="AZ77" i="34" s="1"/>
  <c r="AZ92" i="34" s="1"/>
  <c r="AZ126" i="34" s="1"/>
  <c r="BH58" i="34"/>
  <c r="BH77" i="34" s="1"/>
  <c r="BH92" i="34" s="1"/>
  <c r="T76" i="28"/>
  <c r="BX76" i="28"/>
  <c r="BX57" i="28"/>
  <c r="AE77" i="34"/>
  <c r="AE92" i="34" s="1"/>
  <c r="BF76" i="28"/>
  <c r="BN76" i="28"/>
  <c r="BN57" i="28"/>
  <c r="BV57" i="28"/>
  <c r="BV76" i="28"/>
  <c r="E58" i="34"/>
  <c r="E77" i="34"/>
  <c r="E92" i="34" s="1"/>
  <c r="M58" i="34"/>
  <c r="M77" i="34" s="1"/>
  <c r="M92" i="34" s="1"/>
  <c r="U58" i="34"/>
  <c r="U77" i="34" s="1"/>
  <c r="U92" i="34" s="1"/>
  <c r="AC58" i="34"/>
  <c r="AC77" i="34" s="1"/>
  <c r="AC92" i="34" s="1"/>
  <c r="BI58" i="34"/>
  <c r="BI77" i="34" s="1"/>
  <c r="BI92" i="34" s="1"/>
  <c r="B66" i="34"/>
  <c r="B85" i="34"/>
  <c r="O58" i="35"/>
  <c r="O77" i="35" s="1"/>
  <c r="O92" i="35" s="1"/>
  <c r="AU58" i="35"/>
  <c r="AU77" i="35" s="1"/>
  <c r="AU92" i="35" s="1"/>
  <c r="BC58" i="35"/>
  <c r="BC77" i="35" s="1"/>
  <c r="BC92" i="35" s="1"/>
  <c r="AZ57" i="28"/>
  <c r="AZ76" i="28"/>
  <c r="CF57" i="28"/>
  <c r="CF76" i="28"/>
  <c r="AU58" i="34"/>
  <c r="AU77" i="34" s="1"/>
  <c r="AU92" i="34" s="1"/>
  <c r="AU109" i="34" s="1"/>
  <c r="S57" i="28"/>
  <c r="AA57" i="28"/>
  <c r="AA76" i="28"/>
  <c r="AI76" i="28"/>
  <c r="AI57" i="28"/>
  <c r="AQ57" i="28"/>
  <c r="AQ76" i="28"/>
  <c r="AY57" i="28"/>
  <c r="BG57" i="28"/>
  <c r="BG76" i="28"/>
  <c r="BO57" i="28"/>
  <c r="BO76" i="28"/>
  <c r="BW57" i="28"/>
  <c r="BW76" i="28"/>
  <c r="CE57" i="28"/>
  <c r="CE76" i="28"/>
  <c r="O67" i="28"/>
  <c r="O59" i="28"/>
  <c r="AG58" i="28"/>
  <c r="BQ58" i="28"/>
  <c r="CC58" i="28"/>
  <c r="CG58" i="28"/>
  <c r="AD58" i="28"/>
  <c r="BB58" i="28"/>
  <c r="BJ58" i="28"/>
  <c r="BN58" i="28"/>
  <c r="BV58" i="28"/>
  <c r="BZ58" i="28"/>
  <c r="CD58" i="28"/>
  <c r="CH58" i="28"/>
  <c r="AA58" i="28"/>
  <c r="AQ58" i="28"/>
  <c r="BO58" i="28"/>
  <c r="BS58" i="28"/>
  <c r="BW58" i="28"/>
  <c r="AF58" i="28"/>
  <c r="AR58" i="28"/>
  <c r="BL58" i="28"/>
  <c r="BT58" i="28"/>
  <c r="BX58" i="28"/>
  <c r="CB58" i="28"/>
  <c r="CF58" i="28"/>
  <c r="C31" i="32"/>
  <c r="C37" i="29"/>
  <c r="T78" i="48"/>
  <c r="T57" i="48"/>
  <c r="BZ59" i="28"/>
  <c r="BQ59" i="28"/>
  <c r="AK59" i="28"/>
  <c r="BH60" i="48"/>
  <c r="BP59" i="28"/>
  <c r="AJ59" i="28"/>
  <c r="AY60" i="48"/>
  <c r="BE57" i="48"/>
  <c r="AV78" i="48"/>
  <c r="AV57" i="48"/>
  <c r="AH59" i="28"/>
  <c r="AM61" i="48"/>
  <c r="CD76" i="28"/>
  <c r="AE59" i="28"/>
  <c r="V60" i="48"/>
  <c r="BR59" i="28"/>
  <c r="AI78" i="48"/>
  <c r="BI59" i="28"/>
  <c r="T60" i="48"/>
  <c r="AH78" i="48"/>
  <c r="BH59" i="28"/>
  <c r="AB59" i="28"/>
  <c r="AW78" i="48"/>
  <c r="Q78" i="48"/>
  <c r="BO59" i="28"/>
  <c r="W57" i="48"/>
  <c r="BU59" i="28"/>
  <c r="Y57" i="28"/>
  <c r="BH61" i="48"/>
  <c r="AO61" i="48"/>
  <c r="BZ76" i="28"/>
  <c r="CG76" i="28"/>
  <c r="BC59" i="28"/>
  <c r="BG78" i="48"/>
  <c r="AA78" i="48"/>
  <c r="BF57" i="48"/>
  <c r="AO78" i="48"/>
  <c r="CD59" i="28"/>
  <c r="AU57" i="48"/>
  <c r="O57" i="48"/>
  <c r="BM59" i="28"/>
  <c r="BC61" i="48"/>
  <c r="AS61" i="48"/>
  <c r="BA61" i="48"/>
  <c r="S61" i="48"/>
  <c r="AQ59" i="48"/>
  <c r="W59" i="48"/>
  <c r="AV60" i="48"/>
  <c r="P60" i="48"/>
  <c r="AB76" i="28"/>
  <c r="BH57" i="48"/>
  <c r="AB57" i="48"/>
  <c r="BY59" i="28"/>
  <c r="AS59" i="28"/>
  <c r="AX57" i="48"/>
  <c r="AG78" i="48"/>
  <c r="AG57" i="48"/>
  <c r="X57" i="48"/>
  <c r="AM57" i="48"/>
  <c r="BG92" i="29"/>
  <c r="AG77" i="30"/>
  <c r="AG92" i="30" s="1"/>
  <c r="AD77" i="30"/>
  <c r="AD92" i="30" s="1"/>
  <c r="AW92" i="29"/>
  <c r="AW77" i="30"/>
  <c r="AW92" i="30" s="1"/>
  <c r="BH77" i="30"/>
  <c r="BH92" i="30" s="1"/>
  <c r="AR92" i="29"/>
  <c r="AC92" i="29"/>
  <c r="AR126" i="29"/>
  <c r="AJ126" i="29"/>
  <c r="S126" i="29"/>
  <c r="Z92" i="29"/>
  <c r="J92" i="29"/>
  <c r="J126" i="29"/>
  <c r="BE126" i="29"/>
  <c r="AW126" i="29"/>
  <c r="AW109" i="29"/>
  <c r="I92" i="29"/>
  <c r="I126" i="29"/>
  <c r="I109" i="29"/>
  <c r="BD126" i="29"/>
  <c r="H92" i="29"/>
  <c r="W109" i="29"/>
  <c r="AC126" i="29"/>
  <c r="M126" i="29"/>
  <c r="M109" i="29"/>
  <c r="E126" i="29"/>
  <c r="AX109" i="34"/>
  <c r="AU126" i="34"/>
  <c r="C26" i="28"/>
  <c r="C24" i="28"/>
  <c r="C23" i="28"/>
  <c r="CH5" i="28"/>
  <c r="CH13" i="28" s="1"/>
  <c r="CG5" i="28"/>
  <c r="CF5" i="28"/>
  <c r="CE5" i="28"/>
  <c r="CE13" i="28" s="1"/>
  <c r="CD5" i="28"/>
  <c r="CC5" i="28"/>
  <c r="CB5" i="28"/>
  <c r="CA5" i="28"/>
  <c r="BZ5" i="28"/>
  <c r="BY5" i="28"/>
  <c r="BX5" i="28"/>
  <c r="BX13" i="28" s="1"/>
  <c r="BW5" i="28"/>
  <c r="BW13" i="28" s="1"/>
  <c r="BV5" i="28"/>
  <c r="BU5" i="28"/>
  <c r="BT5" i="28"/>
  <c r="BS5" i="28"/>
  <c r="BR5" i="28"/>
  <c r="BQ5" i="28"/>
  <c r="BP5" i="28"/>
  <c r="BP13" i="28" s="1"/>
  <c r="BO5" i="28"/>
  <c r="BO13" i="28" s="1"/>
  <c r="BN5" i="28"/>
  <c r="BM5" i="28"/>
  <c r="BM13" i="28" s="1"/>
  <c r="BL5" i="28"/>
  <c r="BK5" i="28"/>
  <c r="BJ5" i="28"/>
  <c r="BJ13" i="28" s="1"/>
  <c r="BI5" i="28"/>
  <c r="BH5" i="28"/>
  <c r="BG5" i="28"/>
  <c r="BG13" i="28" s="1"/>
  <c r="BF5" i="28"/>
  <c r="BE5" i="28"/>
  <c r="BE13" i="28" s="1"/>
  <c r="BD5" i="28"/>
  <c r="BC5" i="28"/>
  <c r="BB5" i="28"/>
  <c r="BB13" i="28" s="1"/>
  <c r="BA5" i="28"/>
  <c r="AZ5" i="28"/>
  <c r="AY5" i="28"/>
  <c r="AY13" i="28" s="1"/>
  <c r="AX5" i="28"/>
  <c r="AW5" i="28"/>
  <c r="AV5" i="28"/>
  <c r="AU5" i="28"/>
  <c r="AT5" i="28"/>
  <c r="AS5" i="28"/>
  <c r="AR5" i="28"/>
  <c r="AR13" i="28" s="1"/>
  <c r="AQ5" i="28"/>
  <c r="AQ13" i="28" s="1"/>
  <c r="AP5" i="28"/>
  <c r="AO5" i="28"/>
  <c r="AN5" i="28"/>
  <c r="AM5" i="28"/>
  <c r="AL5" i="28"/>
  <c r="AK5" i="28"/>
  <c r="AJ5" i="28"/>
  <c r="AJ13" i="28" s="1"/>
  <c r="AI5" i="28"/>
  <c r="AI13" i="28" s="1"/>
  <c r="AH5" i="28"/>
  <c r="AG5" i="28"/>
  <c r="AG13" i="28" s="1"/>
  <c r="AF5" i="28"/>
  <c r="AE5" i="28"/>
  <c r="AD5" i="28"/>
  <c r="AD13" i="28" s="1"/>
  <c r="AC5" i="28"/>
  <c r="AB5" i="28"/>
  <c r="AA5" i="28"/>
  <c r="AA13" i="28" s="1"/>
  <c r="Z5" i="28"/>
  <c r="Y5" i="28"/>
  <c r="Y13" i="28" s="1"/>
  <c r="X5" i="28"/>
  <c r="W5" i="28"/>
  <c r="V5" i="28"/>
  <c r="V13" i="28" s="1"/>
  <c r="U5" i="28"/>
  <c r="T5" i="28"/>
  <c r="S5" i="28"/>
  <c r="S13" i="28" s="1"/>
  <c r="R5" i="28"/>
  <c r="Q5" i="28"/>
  <c r="Q13" i="28" s="1"/>
  <c r="P5" i="28"/>
  <c r="O5" i="28"/>
  <c r="N5" i="28"/>
  <c r="M5" i="28"/>
  <c r="L5" i="28"/>
  <c r="L13" i="28" s="1"/>
  <c r="K5" i="28"/>
  <c r="K13" i="28" s="1"/>
  <c r="J5" i="28"/>
  <c r="I5" i="28"/>
  <c r="I13" i="28" s="1"/>
  <c r="H5" i="28"/>
  <c r="G5" i="28"/>
  <c r="F5" i="28"/>
  <c r="E5" i="28"/>
  <c r="D5" i="28"/>
  <c r="D13" i="28" s="1"/>
  <c r="C5" i="28"/>
  <c r="C13" i="28" s="1"/>
  <c r="C21" i="28" s="1"/>
  <c r="C34" i="28" s="1"/>
  <c r="C54" i="28" s="1"/>
  <c r="F13" i="28"/>
  <c r="J13" i="28"/>
  <c r="N13" i="28"/>
  <c r="R13" i="28"/>
  <c r="Z13" i="28"/>
  <c r="AH13" i="28"/>
  <c r="AL13" i="28"/>
  <c r="AP13" i="28"/>
  <c r="AT13" i="28"/>
  <c r="AX13" i="28"/>
  <c r="BF13" i="28"/>
  <c r="BN13" i="28"/>
  <c r="BR13" i="28"/>
  <c r="BV13" i="28"/>
  <c r="BZ13" i="28"/>
  <c r="CD13" i="28"/>
  <c r="E13" i="28"/>
  <c r="G13" i="28"/>
  <c r="O13" i="28"/>
  <c r="W13" i="28"/>
  <c r="AE13" i="28"/>
  <c r="AM13" i="28"/>
  <c r="AU13" i="28"/>
  <c r="BC13" i="28"/>
  <c r="BK13" i="28"/>
  <c r="BS13" i="28"/>
  <c r="CA13" i="28"/>
  <c r="H13" i="28"/>
  <c r="P13" i="28"/>
  <c r="T13" i="28"/>
  <c r="X13" i="28"/>
  <c r="AB13" i="28"/>
  <c r="AF13" i="28"/>
  <c r="AN13" i="28"/>
  <c r="AV13" i="28"/>
  <c r="AZ13" i="28"/>
  <c r="BD13" i="28"/>
  <c r="BH13" i="28"/>
  <c r="BL13" i="28"/>
  <c r="BT13" i="28"/>
  <c r="CB13" i="28"/>
  <c r="CF13" i="28"/>
  <c r="M13" i="28"/>
  <c r="U13" i="28"/>
  <c r="AC13" i="28"/>
  <c r="AK13" i="28"/>
  <c r="AO13" i="28"/>
  <c r="AS13" i="28"/>
  <c r="AW13" i="28"/>
  <c r="BA13" i="28"/>
  <c r="BI13" i="28"/>
  <c r="BQ13" i="28"/>
  <c r="BU13" i="28"/>
  <c r="BY13" i="28"/>
  <c r="CC13" i="28"/>
  <c r="CG13" i="28"/>
  <c r="Z104" i="28"/>
  <c r="AA104" i="28"/>
  <c r="W99" i="28"/>
  <c r="AC104" i="28"/>
  <c r="AE104" i="28"/>
  <c r="W22" i="28"/>
  <c r="X99" i="28"/>
  <c r="AD104" i="28"/>
  <c r="AF104" i="28"/>
  <c r="X22" i="28"/>
  <c r="AI104" i="28"/>
  <c r="AK104" i="28"/>
  <c r="AL104" i="28"/>
  <c r="AM104" i="28"/>
  <c r="AN104" i="28"/>
  <c r="AQ104" i="28"/>
  <c r="AS104" i="28"/>
  <c r="AT104" i="28"/>
  <c r="AU104" i="28"/>
  <c r="AV104" i="28"/>
  <c r="AY104" i="28"/>
  <c r="AZ104" i="28"/>
  <c r="BA104" i="28"/>
  <c r="BB104" i="28"/>
  <c r="BC104" i="28"/>
  <c r="BD104" i="28"/>
  <c r="BG104" i="28"/>
  <c r="BI104" i="28"/>
  <c r="BJ104" i="28"/>
  <c r="Y27" i="28"/>
  <c r="BK104" i="28"/>
  <c r="Z27" i="28"/>
  <c r="BL104" i="28"/>
  <c r="BN104" i="28"/>
  <c r="BO104" i="28"/>
  <c r="AD27" i="28"/>
  <c r="BP104" i="28"/>
  <c r="AE27" i="28"/>
  <c r="BQ104" i="28"/>
  <c r="BR104" i="28"/>
  <c r="AG27" i="28"/>
  <c r="BS104" i="28"/>
  <c r="AH27" i="28"/>
  <c r="BT104" i="28"/>
  <c r="BV104" i="28"/>
  <c r="BW104" i="28"/>
  <c r="AL27" i="28"/>
  <c r="AM27" i="28"/>
  <c r="BY104" i="28"/>
  <c r="BZ104" i="28"/>
  <c r="AO27" i="28"/>
  <c r="CA104" i="28"/>
  <c r="AP27" i="28"/>
  <c r="CB104" i="28"/>
  <c r="CD104" i="28"/>
  <c r="CE104" i="28"/>
  <c r="AT27" i="28"/>
  <c r="CF104" i="28"/>
  <c r="AU27" i="28"/>
  <c r="CG104" i="28"/>
  <c r="CH104" i="28"/>
  <c r="AX27" i="28"/>
  <c r="AW27" i="28"/>
  <c r="AZ27" i="28"/>
  <c r="AY27" i="28"/>
  <c r="BA27" i="28"/>
  <c r="BB27" i="28"/>
  <c r="BC27" i="28"/>
  <c r="BE27" i="28"/>
  <c r="BF27" i="28"/>
  <c r="BJ27" i="28"/>
  <c r="BK27" i="28"/>
  <c r="BN27" i="28"/>
  <c r="BO27" i="28"/>
  <c r="BR27" i="28"/>
  <c r="BS27" i="28"/>
  <c r="BV27" i="28"/>
  <c r="BW27" i="28"/>
  <c r="BZ27" i="28"/>
  <c r="CA27" i="28"/>
  <c r="CD27" i="28"/>
  <c r="CE27" i="28"/>
  <c r="CF27" i="28"/>
  <c r="CH27" i="28"/>
  <c r="B19" i="10"/>
  <c r="D55" i="10"/>
  <c r="E55" i="10"/>
  <c r="F55" i="10"/>
  <c r="G55" i="10"/>
  <c r="H55" i="10"/>
  <c r="I55" i="10"/>
  <c r="J55" i="10"/>
  <c r="K55" i="10"/>
  <c r="L55" i="10"/>
  <c r="M55" i="10"/>
  <c r="N55" i="10"/>
  <c r="O55" i="10"/>
  <c r="P55" i="10"/>
  <c r="Q55" i="10"/>
  <c r="R55" i="10"/>
  <c r="S55" i="10"/>
  <c r="T55" i="10"/>
  <c r="AO55" i="10"/>
  <c r="AP55" i="10"/>
  <c r="C55" i="10"/>
  <c r="O19" i="10"/>
  <c r="P19" i="10"/>
  <c r="Q19" i="10"/>
  <c r="R19" i="10"/>
  <c r="S19" i="10"/>
  <c r="S66" i="48" s="1"/>
  <c r="T19" i="10"/>
  <c r="U19" i="10"/>
  <c r="U66" i="48" s="1"/>
  <c r="U58" i="48" s="1"/>
  <c r="V19" i="10"/>
  <c r="W19" i="10"/>
  <c r="X19" i="10"/>
  <c r="Y19" i="10"/>
  <c r="Z19" i="10"/>
  <c r="AA19" i="10"/>
  <c r="AA64" i="28" s="1"/>
  <c r="AA56" i="28" s="1"/>
  <c r="AB19" i="10"/>
  <c r="AC19" i="10"/>
  <c r="AC64" i="28" s="1"/>
  <c r="AC56" i="28" s="1"/>
  <c r="AD19" i="10"/>
  <c r="AE19" i="10"/>
  <c r="AF19" i="10"/>
  <c r="AG19" i="10"/>
  <c r="AH19" i="10"/>
  <c r="AI19" i="10"/>
  <c r="AI66" i="48" s="1"/>
  <c r="AJ19" i="10"/>
  <c r="AJ64" i="28" s="1"/>
  <c r="AK19" i="10"/>
  <c r="AK64" i="28" s="1"/>
  <c r="AK56" i="28" s="1"/>
  <c r="AL19" i="10"/>
  <c r="AM19" i="10"/>
  <c r="AM64" i="28" s="1"/>
  <c r="AN19" i="10"/>
  <c r="AO19" i="10"/>
  <c r="AP19" i="10"/>
  <c r="AQ19" i="10"/>
  <c r="AR19" i="10"/>
  <c r="AS19" i="10"/>
  <c r="AT19" i="10"/>
  <c r="AU19" i="10"/>
  <c r="AV19" i="10"/>
  <c r="AW19" i="10"/>
  <c r="AX19" i="10"/>
  <c r="AY19" i="10"/>
  <c r="AY66" i="48" s="1"/>
  <c r="AY58" i="48" s="1"/>
  <c r="AZ19" i="10"/>
  <c r="BA19" i="10"/>
  <c r="BA66" i="48" s="1"/>
  <c r="BB19" i="10"/>
  <c r="BC19" i="10"/>
  <c r="BC66" i="48" s="1"/>
  <c r="BD19" i="10"/>
  <c r="BE19" i="10"/>
  <c r="BF19" i="10"/>
  <c r="BG19" i="10"/>
  <c r="BG64" i="28" s="1"/>
  <c r="BH19" i="10"/>
  <c r="BI19" i="10"/>
  <c r="BI64" i="28" s="1"/>
  <c r="BI56" i="28" s="1"/>
  <c r="BJ19" i="10"/>
  <c r="BK19" i="10"/>
  <c r="B33" i="10"/>
  <c r="B51" i="10" s="1"/>
  <c r="B69" i="10" s="1"/>
  <c r="B88" i="10" s="1"/>
  <c r="B34" i="10"/>
  <c r="B52" i="10"/>
  <c r="B70" i="10" s="1"/>
  <c r="B89" i="10" s="1"/>
  <c r="B35" i="10"/>
  <c r="B53" i="10" s="1"/>
  <c r="B71" i="10" s="1"/>
  <c r="B90" i="10" s="1"/>
  <c r="B37" i="10"/>
  <c r="B55" i="10"/>
  <c r="B36" i="10"/>
  <c r="B54" i="10" s="1"/>
  <c r="B72" i="10" s="1"/>
  <c r="B32" i="10"/>
  <c r="B50" i="10"/>
  <c r="B68" i="10" s="1"/>
  <c r="B87" i="10" s="1"/>
  <c r="B31" i="10"/>
  <c r="B49" i="10" s="1"/>
  <c r="B67" i="10" s="1"/>
  <c r="B86" i="10" s="1"/>
  <c r="B30" i="10"/>
  <c r="B48" i="10" s="1"/>
  <c r="B66" i="10" s="1"/>
  <c r="B29" i="10"/>
  <c r="B47" i="10"/>
  <c r="B28" i="10"/>
  <c r="B46" i="10"/>
  <c r="B64" i="10" s="1"/>
  <c r="B83" i="10" s="1"/>
  <c r="B27" i="10"/>
  <c r="B45" i="10" s="1"/>
  <c r="B63" i="10" s="1"/>
  <c r="B82" i="10" s="1"/>
  <c r="B26" i="10"/>
  <c r="B44" i="10" s="1"/>
  <c r="B62" i="10" s="1"/>
  <c r="B81" i="10" s="1"/>
  <c r="B25" i="10"/>
  <c r="B43" i="10"/>
  <c r="B24" i="10"/>
  <c r="B42" i="10" s="1"/>
  <c r="B60" i="10" s="1"/>
  <c r="B79" i="10" s="1"/>
  <c r="B23" i="10"/>
  <c r="B41" i="10" s="1"/>
  <c r="B59" i="10" s="1"/>
  <c r="B78" i="10" s="1"/>
  <c r="BK22" i="10"/>
  <c r="BK40" i="10" s="1"/>
  <c r="BK58" i="10" s="1"/>
  <c r="BK77" i="10" s="1"/>
  <c r="BK92" i="10" s="1"/>
  <c r="BJ22" i="10"/>
  <c r="BJ40" i="10" s="1"/>
  <c r="BJ58" i="10" s="1"/>
  <c r="BJ77" i="10" s="1"/>
  <c r="BJ92" i="10" s="1"/>
  <c r="BI22" i="10"/>
  <c r="BI40" i="10" s="1"/>
  <c r="BI58" i="10" s="1"/>
  <c r="BH22" i="10"/>
  <c r="BH40" i="10" s="1"/>
  <c r="BH58" i="10" s="1"/>
  <c r="BH77" i="10" s="1"/>
  <c r="BH92" i="10" s="1"/>
  <c r="BG22" i="10"/>
  <c r="BG40" i="10" s="1"/>
  <c r="BG58" i="10" s="1"/>
  <c r="BG77" i="10" s="1"/>
  <c r="BF22" i="10"/>
  <c r="BF40" i="10" s="1"/>
  <c r="BF58" i="10" s="1"/>
  <c r="BF77" i="10" s="1"/>
  <c r="BF92" i="10" s="1"/>
  <c r="BE22" i="10"/>
  <c r="BE40" i="10" s="1"/>
  <c r="BE58" i="10" s="1"/>
  <c r="BD22" i="10"/>
  <c r="BD40" i="10" s="1"/>
  <c r="BD58" i="10" s="1"/>
  <c r="BD77" i="10" s="1"/>
  <c r="BD92" i="10" s="1"/>
  <c r="BC22" i="10"/>
  <c r="BC40" i="10"/>
  <c r="BC58" i="10" s="1"/>
  <c r="BC77" i="10" s="1"/>
  <c r="BC92" i="10" s="1"/>
  <c r="BB22" i="10"/>
  <c r="BB40" i="10" s="1"/>
  <c r="BB58" i="10" s="1"/>
  <c r="BB77" i="10" s="1"/>
  <c r="BB92" i="10" s="1"/>
  <c r="AZ22" i="10"/>
  <c r="AZ40" i="10" s="1"/>
  <c r="AZ58" i="10" s="1"/>
  <c r="AZ77" i="10" s="1"/>
  <c r="AZ92" i="10" s="1"/>
  <c r="AY22" i="10"/>
  <c r="AY40" i="10" s="1"/>
  <c r="AY58" i="10" s="1"/>
  <c r="AY77" i="10" s="1"/>
  <c r="AY92" i="10" s="1"/>
  <c r="AX22" i="10"/>
  <c r="AX40" i="10" s="1"/>
  <c r="AW22" i="10"/>
  <c r="AW40" i="10" s="1"/>
  <c r="AW58" i="10" s="1"/>
  <c r="AW77" i="10" s="1"/>
  <c r="AW92" i="10" s="1"/>
  <c r="AV22" i="10"/>
  <c r="AV40" i="10" s="1"/>
  <c r="AV58" i="10" s="1"/>
  <c r="AV77" i="10" s="1"/>
  <c r="AV92" i="10" s="1"/>
  <c r="AU22" i="10"/>
  <c r="AU40" i="10" s="1"/>
  <c r="AU58" i="10" s="1"/>
  <c r="AU77" i="10" s="1"/>
  <c r="AT22" i="10"/>
  <c r="AT40" i="10" s="1"/>
  <c r="AS22" i="10"/>
  <c r="AS40" i="10" s="1"/>
  <c r="AR22" i="10"/>
  <c r="AR40" i="10" s="1"/>
  <c r="AR58" i="10" s="1"/>
  <c r="AR77" i="10" s="1"/>
  <c r="AR92" i="10" s="1"/>
  <c r="AQ22" i="10"/>
  <c r="AQ40" i="10" s="1"/>
  <c r="AQ58" i="10" s="1"/>
  <c r="AQ77" i="10" s="1"/>
  <c r="AQ92" i="10" s="1"/>
  <c r="AO22" i="10"/>
  <c r="AO40" i="10" s="1"/>
  <c r="AO58" i="10" s="1"/>
  <c r="AO77" i="10" s="1"/>
  <c r="AN22" i="10"/>
  <c r="AN40" i="10" s="1"/>
  <c r="AN58" i="10" s="1"/>
  <c r="AN77" i="10" s="1"/>
  <c r="AN92" i="10" s="1"/>
  <c r="AM22" i="10"/>
  <c r="AM40" i="10" s="1"/>
  <c r="AM58" i="10" s="1"/>
  <c r="AM77" i="10" s="1"/>
  <c r="AM92" i="10" s="1"/>
  <c r="AL22" i="10"/>
  <c r="AL40" i="10" s="1"/>
  <c r="AL58" i="10" s="1"/>
  <c r="AK22" i="10"/>
  <c r="AK40" i="10" s="1"/>
  <c r="AJ22" i="10"/>
  <c r="AJ40" i="10" s="1"/>
  <c r="AJ58" i="10" s="1"/>
  <c r="AJ77" i="10" s="1"/>
  <c r="AJ92" i="10" s="1"/>
  <c r="AI22" i="10"/>
  <c r="AI40" i="10" s="1"/>
  <c r="AI58" i="10" s="1"/>
  <c r="AI77" i="10" s="1"/>
  <c r="AI92" i="10" s="1"/>
  <c r="AH22" i="10"/>
  <c r="AH40" i="10" s="1"/>
  <c r="AH58" i="10" s="1"/>
  <c r="AG22" i="10"/>
  <c r="AG40" i="10" s="1"/>
  <c r="AG58" i="10" s="1"/>
  <c r="AG77" i="10" s="1"/>
  <c r="AG92" i="10" s="1"/>
  <c r="AF22" i="10"/>
  <c r="AF40" i="10" s="1"/>
  <c r="AF58" i="10" s="1"/>
  <c r="AF77" i="10" s="1"/>
  <c r="AF92" i="10" s="1"/>
  <c r="AE22" i="10"/>
  <c r="AE40" i="10" s="1"/>
  <c r="AE58" i="10" s="1"/>
  <c r="AE77" i="10" s="1"/>
  <c r="AE92" i="10" s="1"/>
  <c r="AD22" i="10"/>
  <c r="AD40" i="10" s="1"/>
  <c r="AD58" i="10" s="1"/>
  <c r="AD77" i="10" s="1"/>
  <c r="AD92" i="10" s="1"/>
  <c r="AC22" i="10"/>
  <c r="AC40" i="10" s="1"/>
  <c r="AC58" i="10" s="1"/>
  <c r="AC77" i="10" s="1"/>
  <c r="AC92" i="10" s="1"/>
  <c r="AB22" i="10"/>
  <c r="AB40" i="10"/>
  <c r="AB58" i="10" s="1"/>
  <c r="AB77" i="10" s="1"/>
  <c r="AB92" i="10" s="1"/>
  <c r="AA22" i="10"/>
  <c r="AA40" i="10" s="1"/>
  <c r="AA58" i="10" s="1"/>
  <c r="AA77" i="10" s="1"/>
  <c r="AA92" i="10" s="1"/>
  <c r="Z22" i="10"/>
  <c r="Z40" i="10" s="1"/>
  <c r="Z58" i="10" s="1"/>
  <c r="Z77" i="10" s="1"/>
  <c r="Z92" i="10" s="1"/>
  <c r="Y22" i="10"/>
  <c r="Y40" i="10" s="1"/>
  <c r="Y58" i="10" s="1"/>
  <c r="X22" i="10"/>
  <c r="X40" i="10" s="1"/>
  <c r="X58" i="10" s="1"/>
  <c r="X77" i="10" s="1"/>
  <c r="X92" i="10" s="1"/>
  <c r="W22" i="10"/>
  <c r="W40" i="10" s="1"/>
  <c r="W58" i="10" s="1"/>
  <c r="W77" i="10" s="1"/>
  <c r="W92" i="10" s="1"/>
  <c r="V22" i="10"/>
  <c r="V40" i="10" s="1"/>
  <c r="V58" i="10" s="1"/>
  <c r="V77" i="10" s="1"/>
  <c r="V92" i="10" s="1"/>
  <c r="U22" i="10"/>
  <c r="U40" i="10" s="1"/>
  <c r="U58" i="10" s="1"/>
  <c r="T22" i="10"/>
  <c r="T40" i="10" s="1"/>
  <c r="S22" i="10"/>
  <c r="S40" i="10" s="1"/>
  <c r="S58" i="10" s="1"/>
  <c r="S77" i="10" s="1"/>
  <c r="S92" i="10" s="1"/>
  <c r="R22" i="10"/>
  <c r="R40" i="10" s="1"/>
  <c r="R58" i="10" s="1"/>
  <c r="R77" i="10" s="1"/>
  <c r="R92" i="10" s="1"/>
  <c r="Q22" i="10"/>
  <c r="Q40" i="10" s="1"/>
  <c r="Q58" i="10" s="1"/>
  <c r="Q77" i="10" s="1"/>
  <c r="Q92" i="10" s="1"/>
  <c r="P22" i="10"/>
  <c r="P40" i="10" s="1"/>
  <c r="P58" i="10" s="1"/>
  <c r="P77" i="10" s="1"/>
  <c r="P92" i="10" s="1"/>
  <c r="O22" i="10"/>
  <c r="O40" i="10" s="1"/>
  <c r="O58" i="10" s="1"/>
  <c r="O77" i="10" s="1"/>
  <c r="O92" i="10" s="1"/>
  <c r="N22" i="10"/>
  <c r="N40" i="10" s="1"/>
  <c r="N58" i="10" s="1"/>
  <c r="N77" i="10" s="1"/>
  <c r="N92" i="10" s="1"/>
  <c r="M22" i="10"/>
  <c r="M40" i="10" s="1"/>
  <c r="L22" i="10"/>
  <c r="L40" i="10"/>
  <c r="L58" i="10" s="1"/>
  <c r="L77" i="10" s="1"/>
  <c r="L92" i="10" s="1"/>
  <c r="K22" i="10"/>
  <c r="K40" i="10" s="1"/>
  <c r="K58" i="10" s="1"/>
  <c r="K77" i="10" s="1"/>
  <c r="K92" i="10" s="1"/>
  <c r="J22" i="10"/>
  <c r="J40" i="10" s="1"/>
  <c r="J58" i="10" s="1"/>
  <c r="J77" i="10" s="1"/>
  <c r="J92" i="10" s="1"/>
  <c r="I22" i="10"/>
  <c r="I40" i="10" s="1"/>
  <c r="I58" i="10" s="1"/>
  <c r="I77" i="10" s="1"/>
  <c r="H22" i="10"/>
  <c r="H40" i="10" s="1"/>
  <c r="H58" i="10" s="1"/>
  <c r="H77" i="10" s="1"/>
  <c r="H92" i="10" s="1"/>
  <c r="G22" i="10"/>
  <c r="G40" i="10"/>
  <c r="F22" i="10"/>
  <c r="F40" i="10" s="1"/>
  <c r="F58" i="10" s="1"/>
  <c r="E22" i="10"/>
  <c r="E40" i="10" s="1"/>
  <c r="E58" i="10" s="1"/>
  <c r="E77" i="10" s="1"/>
  <c r="E92" i="10" s="1"/>
  <c r="D22" i="10"/>
  <c r="D40" i="10" s="1"/>
  <c r="D58" i="10" s="1"/>
  <c r="D77" i="10" s="1"/>
  <c r="D92" i="10" s="1"/>
  <c r="C22" i="10"/>
  <c r="C40" i="10" s="1"/>
  <c r="C58" i="10" s="1"/>
  <c r="C77" i="10" s="1"/>
  <c r="C92" i="10" s="1"/>
  <c r="B22" i="10"/>
  <c r="B40" i="10" s="1"/>
  <c r="BE66" i="48"/>
  <c r="BE64" i="28"/>
  <c r="AV66" i="48"/>
  <c r="AV64" i="28"/>
  <c r="BS64" i="28"/>
  <c r="BS56" i="28" s="1"/>
  <c r="BM64" i="28"/>
  <c r="Y66" i="48"/>
  <c r="Y64" i="28"/>
  <c r="BD66" i="48"/>
  <c r="BD58" i="48" s="1"/>
  <c r="BD64" i="28"/>
  <c r="BD56" i="28" s="1"/>
  <c r="P66" i="48"/>
  <c r="P64" i="28"/>
  <c r="CA64" i="28"/>
  <c r="CA56" i="28" s="1"/>
  <c r="B85" i="10"/>
  <c r="BJ66" i="48"/>
  <c r="BJ64" i="28"/>
  <c r="V66" i="48"/>
  <c r="V58" i="48" s="1"/>
  <c r="V64" i="28"/>
  <c r="V56" i="28" s="1"/>
  <c r="CG64" i="28"/>
  <c r="CG56" i="28" s="1"/>
  <c r="BY64" i="28"/>
  <c r="BQ64" i="28"/>
  <c r="BI66" i="48"/>
  <c r="AS66" i="48"/>
  <c r="AS64" i="28"/>
  <c r="AK66" i="48"/>
  <c r="AK58" i="48" s="1"/>
  <c r="AC66" i="48"/>
  <c r="AC58" i="48" s="1"/>
  <c r="CC64" i="28"/>
  <c r="CC56" i="28" s="1"/>
  <c r="AG66" i="48"/>
  <c r="AG64" i="28"/>
  <c r="BL64" i="28"/>
  <c r="X66" i="48"/>
  <c r="X58" i="48" s="1"/>
  <c r="X64" i="28"/>
  <c r="CH64" i="28"/>
  <c r="AT66" i="48"/>
  <c r="AT64" i="28"/>
  <c r="CF64" i="28"/>
  <c r="BX64" i="28"/>
  <c r="BP64" i="28"/>
  <c r="AZ66" i="48"/>
  <c r="AZ58" i="48" s="1"/>
  <c r="AZ64" i="28"/>
  <c r="AJ66" i="48"/>
  <c r="AJ58" i="48" s="1"/>
  <c r="T66" i="48"/>
  <c r="T64" i="28"/>
  <c r="BU64" i="28"/>
  <c r="AO66" i="48"/>
  <c r="AO58" i="48" s="1"/>
  <c r="AO64" i="28"/>
  <c r="AO56" i="28" s="1"/>
  <c r="CB64" i="28"/>
  <c r="AF66" i="48"/>
  <c r="AF64" i="28"/>
  <c r="B65" i="10"/>
  <c r="B84" i="10" s="1"/>
  <c r="BR64" i="28"/>
  <c r="BR56" i="28" s="1"/>
  <c r="BB66" i="48"/>
  <c r="BB64" i="28"/>
  <c r="AD66" i="48"/>
  <c r="AD58" i="48" s="1"/>
  <c r="AD64" i="28"/>
  <c r="B61" i="10"/>
  <c r="B80" i="10"/>
  <c r="CE64" i="28"/>
  <c r="BO64" i="28"/>
  <c r="BO56" i="28" s="1"/>
  <c r="BG66" i="48"/>
  <c r="BG58" i="48" s="1"/>
  <c r="AY64" i="28"/>
  <c r="AY56" i="28" s="1"/>
  <c r="AI64" i="28"/>
  <c r="AI56" i="28" s="1"/>
  <c r="AA66" i="48"/>
  <c r="AA58" i="48" s="1"/>
  <c r="S64" i="28"/>
  <c r="AW66" i="48"/>
  <c r="AW64" i="28"/>
  <c r="Q66" i="48"/>
  <c r="Q58" i="48" s="1"/>
  <c r="Q64" i="28"/>
  <c r="BT64" i="28"/>
  <c r="AN66" i="48"/>
  <c r="AN58" i="48" s="1"/>
  <c r="AN64" i="28"/>
  <c r="BZ64" i="28"/>
  <c r="AL66" i="48"/>
  <c r="AL64" i="28"/>
  <c r="CD64" i="28"/>
  <c r="BV64" i="28"/>
  <c r="BN64" i="28"/>
  <c r="BF66" i="48"/>
  <c r="BF58" i="48" s="1"/>
  <c r="BF64" i="28"/>
  <c r="BF56" i="28" s="1"/>
  <c r="AX66" i="48"/>
  <c r="AX58" i="48" s="1"/>
  <c r="AX64" i="28"/>
  <c r="AP66" i="48"/>
  <c r="AP58" i="48" s="1"/>
  <c r="AP64" i="28"/>
  <c r="AH66" i="48"/>
  <c r="AH64" i="28"/>
  <c r="Z66" i="48"/>
  <c r="Z64" i="28"/>
  <c r="Z56" i="28" s="1"/>
  <c r="R66" i="48"/>
  <c r="R58" i="48" s="1"/>
  <c r="R64" i="28"/>
  <c r="G58" i="10"/>
  <c r="G77" i="10" s="1"/>
  <c r="G92" i="10" s="1"/>
  <c r="AU92" i="10"/>
  <c r="BG92" i="10"/>
  <c r="T58" i="10"/>
  <c r="T77" i="10" s="1"/>
  <c r="T92" i="10" s="1"/>
  <c r="I92" i="10"/>
  <c r="M58" i="10"/>
  <c r="M77" i="10" s="1"/>
  <c r="M92" i="10" s="1"/>
  <c r="U77" i="10"/>
  <c r="U92" i="10" s="1"/>
  <c r="Y77" i="10"/>
  <c r="Y92" i="10" s="1"/>
  <c r="AK58" i="10"/>
  <c r="AK77" i="10" s="1"/>
  <c r="AK92" i="10" s="1"/>
  <c r="AO92" i="10"/>
  <c r="AS58" i="10"/>
  <c r="AS77" i="10" s="1"/>
  <c r="AS92" i="10"/>
  <c r="BE77" i="10"/>
  <c r="BE92" i="10" s="1"/>
  <c r="BI77" i="10"/>
  <c r="BI92" i="10" s="1"/>
  <c r="F77" i="10"/>
  <c r="F92" i="10" s="1"/>
  <c r="AH77" i="10"/>
  <c r="AH92" i="10" s="1"/>
  <c r="AL77" i="10"/>
  <c r="AL92" i="10" s="1"/>
  <c r="AT58" i="10"/>
  <c r="AT77" i="10" s="1"/>
  <c r="AT92" i="10" s="1"/>
  <c r="AX58" i="10"/>
  <c r="AX77" i="10" s="1"/>
  <c r="AX92" i="10" s="1"/>
  <c r="BW64" i="28"/>
  <c r="C73" i="10"/>
  <c r="BK46" i="2"/>
  <c r="BJ46" i="2"/>
  <c r="BI46" i="2"/>
  <c r="BH46" i="2"/>
  <c r="BG46" i="2"/>
  <c r="BF46" i="2"/>
  <c r="BE46" i="2"/>
  <c r="BD46" i="2"/>
  <c r="BC46" i="2"/>
  <c r="BB46" i="2"/>
  <c r="BA46" i="2"/>
  <c r="AZ46" i="2"/>
  <c r="AY46" i="2"/>
  <c r="AX46" i="2"/>
  <c r="AW46" i="2"/>
  <c r="AV46" i="2"/>
  <c r="AU46" i="2"/>
  <c r="AT46" i="2"/>
  <c r="AS46" i="2"/>
  <c r="AR46" i="2"/>
  <c r="AQ46" i="2"/>
  <c r="AP46" i="2"/>
  <c r="AO46" i="2"/>
  <c r="N46" i="2"/>
  <c r="M46" i="2"/>
  <c r="L46" i="2"/>
  <c r="K46" i="2"/>
  <c r="J46" i="2"/>
  <c r="I46" i="2"/>
  <c r="H46" i="2"/>
  <c r="G46" i="2"/>
  <c r="F46" i="2"/>
  <c r="E46" i="2"/>
  <c r="D46" i="2"/>
  <c r="C46" i="2"/>
  <c r="BP56" i="28"/>
  <c r="BP60" i="28"/>
  <c r="BP68" i="28"/>
  <c r="BB58" i="48"/>
  <c r="CE56" i="28"/>
  <c r="CE60" i="28"/>
  <c r="CE68" i="28"/>
  <c r="AH58" i="48"/>
  <c r="AL58" i="48"/>
  <c r="AT58" i="48"/>
  <c r="AS58" i="48"/>
  <c r="Y58" i="48"/>
  <c r="AH56" i="28"/>
  <c r="CA68" i="28"/>
  <c r="AP56" i="28"/>
  <c r="BV56" i="28"/>
  <c r="BV68" i="28"/>
  <c r="BZ56" i="28"/>
  <c r="BZ60" i="28"/>
  <c r="BG56" i="28"/>
  <c r="AF56" i="28"/>
  <c r="T56" i="28"/>
  <c r="CF56" i="28"/>
  <c r="CF68" i="28"/>
  <c r="CH56" i="28"/>
  <c r="CH68" i="28"/>
  <c r="X56" i="28"/>
  <c r="X68" i="28"/>
  <c r="CG60" i="28"/>
  <c r="CG68" i="28"/>
  <c r="BJ56" i="28"/>
  <c r="P56" i="28"/>
  <c r="BM56" i="28"/>
  <c r="BE56" i="28"/>
  <c r="AN56" i="28"/>
  <c r="AG56" i="28"/>
  <c r="AL56" i="28"/>
  <c r="BT56" i="28"/>
  <c r="BT60" i="28"/>
  <c r="BT68" i="28"/>
  <c r="S56" i="28"/>
  <c r="BR68" i="28"/>
  <c r="BU56" i="28"/>
  <c r="BU60" i="28"/>
  <c r="BU68" i="28"/>
  <c r="BY56" i="28"/>
  <c r="BY60" i="28"/>
  <c r="BY68" i="28"/>
  <c r="AF58" i="48"/>
  <c r="T58" i="48"/>
  <c r="BJ58" i="48"/>
  <c r="P58" i="48"/>
  <c r="BQ56" i="28"/>
  <c r="BQ60" i="28"/>
  <c r="BQ68" i="28"/>
  <c r="BN56" i="28"/>
  <c r="R56" i="28"/>
  <c r="AX56" i="28"/>
  <c r="CD56" i="28"/>
  <c r="CD60" i="28"/>
  <c r="CD68" i="28"/>
  <c r="AD56" i="28"/>
  <c r="CB56" i="28"/>
  <c r="CB60" i="28"/>
  <c r="CB68" i="28"/>
  <c r="BL56" i="28"/>
  <c r="BL68" i="28"/>
  <c r="BS60" i="28"/>
  <c r="BS68" i="28"/>
  <c r="BB56" i="28"/>
  <c r="AJ56" i="28"/>
  <c r="BX56" i="28"/>
  <c r="AT56" i="28"/>
  <c r="Y56" i="28"/>
  <c r="C91" i="28"/>
  <c r="C83" i="28"/>
  <c r="AW58" i="48"/>
  <c r="BW56" i="28"/>
  <c r="BW68" i="28"/>
  <c r="C74" i="10"/>
  <c r="C62" i="2"/>
  <c r="C14" i="28"/>
  <c r="C6" i="28" s="1"/>
  <c r="B30" i="2"/>
  <c r="B45" i="2" s="1"/>
  <c r="B60" i="2" s="1"/>
  <c r="B31" i="2"/>
  <c r="B46" i="2"/>
  <c r="D19" i="2"/>
  <c r="D21" i="48" s="1"/>
  <c r="D36" i="48" s="1"/>
  <c r="D84" i="48"/>
  <c r="D92" i="48"/>
  <c r="D100" i="48" s="1"/>
  <c r="E19" i="2"/>
  <c r="E21" i="48" s="1"/>
  <c r="E36" i="48" s="1"/>
  <c r="F19" i="2"/>
  <c r="F21" i="28" s="1"/>
  <c r="F34" i="28" s="1"/>
  <c r="F54" i="28" s="1"/>
  <c r="F64" i="48"/>
  <c r="F72" i="48" s="1"/>
  <c r="G19" i="2"/>
  <c r="G21" i="28" s="1"/>
  <c r="G34" i="28" s="1"/>
  <c r="G54" i="28" s="1"/>
  <c r="G110" i="48"/>
  <c r="G118" i="48" s="1"/>
  <c r="G126" i="48" s="1"/>
  <c r="H19" i="2"/>
  <c r="H21" i="48"/>
  <c r="H36" i="48" s="1"/>
  <c r="H110" i="48"/>
  <c r="H118" i="48" s="1"/>
  <c r="H126" i="48" s="1"/>
  <c r="I19" i="2"/>
  <c r="I21" i="28" s="1"/>
  <c r="I34" i="28" s="1"/>
  <c r="I54" i="28" s="1"/>
  <c r="I21" i="48"/>
  <c r="I36" i="48" s="1"/>
  <c r="J19" i="2"/>
  <c r="J21" i="48" s="1"/>
  <c r="J36" i="48" s="1"/>
  <c r="J84" i="48"/>
  <c r="J92" i="48" s="1"/>
  <c r="J100" i="48" s="1"/>
  <c r="K19" i="2"/>
  <c r="K21" i="28" s="1"/>
  <c r="K34" i="28" s="1"/>
  <c r="K54" i="28" s="1"/>
  <c r="L19" i="2"/>
  <c r="L21" i="48"/>
  <c r="L36" i="48" s="1"/>
  <c r="L84" i="48"/>
  <c r="L92" i="48" s="1"/>
  <c r="L100" i="48" s="1"/>
  <c r="M19" i="2"/>
  <c r="M21" i="28" s="1"/>
  <c r="M34" i="28" s="1"/>
  <c r="M54" i="28" s="1"/>
  <c r="M21" i="48"/>
  <c r="M36" i="48" s="1"/>
  <c r="M64" i="48"/>
  <c r="M72" i="48" s="1"/>
  <c r="N19" i="2"/>
  <c r="N21" i="48"/>
  <c r="N36" i="48"/>
  <c r="N110" i="48"/>
  <c r="N118" i="48" s="1"/>
  <c r="N126" i="48" s="1"/>
  <c r="O19" i="2"/>
  <c r="O34" i="2" s="1"/>
  <c r="O49" i="2" s="1"/>
  <c r="O65" i="2" s="1"/>
  <c r="O77" i="2" s="1"/>
  <c r="O21" i="48"/>
  <c r="O36" i="48" s="1"/>
  <c r="P19" i="2"/>
  <c r="P21" i="48"/>
  <c r="P36" i="48" s="1"/>
  <c r="Q19" i="2"/>
  <c r="Q21" i="48"/>
  <c r="Q36" i="48" s="1"/>
  <c r="R19" i="2"/>
  <c r="R21" i="28" s="1"/>
  <c r="R34" i="28" s="1"/>
  <c r="R54" i="28" s="1"/>
  <c r="S19" i="2"/>
  <c r="S34" i="2" s="1"/>
  <c r="S49" i="2" s="1"/>
  <c r="S65" i="2" s="1"/>
  <c r="S77" i="2" s="1"/>
  <c r="S21" i="48"/>
  <c r="S36" i="48" s="1"/>
  <c r="T19" i="2"/>
  <c r="T21" i="48"/>
  <c r="T36" i="48" s="1"/>
  <c r="U19" i="2"/>
  <c r="U21" i="48"/>
  <c r="U36" i="48" s="1"/>
  <c r="V19" i="2"/>
  <c r="V21" i="48"/>
  <c r="W19" i="2"/>
  <c r="W21" i="48" s="1"/>
  <c r="W36" i="48" s="1"/>
  <c r="X19" i="2"/>
  <c r="X21" i="48" s="1"/>
  <c r="X36" i="48" s="1"/>
  <c r="Y19" i="2"/>
  <c r="Y21" i="48"/>
  <c r="Y36" i="48" s="1"/>
  <c r="Z19" i="2"/>
  <c r="Z21" i="48"/>
  <c r="Z36" i="48" s="1"/>
  <c r="Z84" i="48"/>
  <c r="Z92" i="48" s="1"/>
  <c r="Z100" i="48" s="1"/>
  <c r="AA19" i="2"/>
  <c r="AA21" i="48"/>
  <c r="AA36" i="48" s="1"/>
  <c r="AB19" i="2"/>
  <c r="AB21" i="48"/>
  <c r="AB36" i="48" s="1"/>
  <c r="AB110" i="48"/>
  <c r="AB118" i="48"/>
  <c r="AB126" i="48"/>
  <c r="AC19" i="2"/>
  <c r="AC21" i="48"/>
  <c r="AC36" i="48" s="1"/>
  <c r="AD19" i="2"/>
  <c r="AD21" i="48" s="1"/>
  <c r="AD36" i="48" s="1"/>
  <c r="AD110" i="48"/>
  <c r="AD118" i="48"/>
  <c r="AD126" i="48" s="1"/>
  <c r="AE19" i="2"/>
  <c r="AE21" i="48"/>
  <c r="AE36" i="48" s="1"/>
  <c r="AE110" i="48"/>
  <c r="AE118" i="48" s="1"/>
  <c r="AE126" i="48" s="1"/>
  <c r="AF19" i="2"/>
  <c r="AF34" i="2" s="1"/>
  <c r="AF49" i="2" s="1"/>
  <c r="AF65" i="2" s="1"/>
  <c r="AF77" i="2" s="1"/>
  <c r="AF84" i="48"/>
  <c r="AF92" i="48"/>
  <c r="AF100" i="48" s="1"/>
  <c r="AG19" i="2"/>
  <c r="AG21" i="48" s="1"/>
  <c r="AG36" i="48" s="1"/>
  <c r="AH19" i="2"/>
  <c r="AH21" i="48"/>
  <c r="AH36" i="48" s="1"/>
  <c r="AH110" i="48"/>
  <c r="AH118" i="48" s="1"/>
  <c r="AH126" i="48" s="1"/>
  <c r="AI19" i="2"/>
  <c r="AI21" i="28" s="1"/>
  <c r="AI34" i="28" s="1"/>
  <c r="AI54" i="28" s="1"/>
  <c r="AI21" i="48"/>
  <c r="AI36" i="48" s="1"/>
  <c r="AJ19" i="2"/>
  <c r="AJ21" i="48"/>
  <c r="AJ36" i="48" s="1"/>
  <c r="AJ110" i="48"/>
  <c r="AJ118" i="48" s="1"/>
  <c r="AJ126" i="48" s="1"/>
  <c r="AK19" i="2"/>
  <c r="AK21" i="28" s="1"/>
  <c r="AK34" i="28" s="1"/>
  <c r="AK54" i="28" s="1"/>
  <c r="AL19" i="2"/>
  <c r="AL21" i="48"/>
  <c r="AL36" i="48" s="1"/>
  <c r="AL84" i="48"/>
  <c r="AL92" i="48" s="1"/>
  <c r="AL100" i="48" s="1"/>
  <c r="AM19" i="2"/>
  <c r="AM21" i="48"/>
  <c r="AM36" i="48"/>
  <c r="AM110" i="48"/>
  <c r="AM118" i="48" s="1"/>
  <c r="AM126" i="48" s="1"/>
  <c r="AN19" i="2"/>
  <c r="AN21" i="48" s="1"/>
  <c r="AN36" i="48" s="1"/>
  <c r="AO19" i="2"/>
  <c r="AO21" i="28" s="1"/>
  <c r="AO34" i="28" s="1"/>
  <c r="AO54" i="28" s="1"/>
  <c r="AO21" i="48"/>
  <c r="AO36" i="48" s="1"/>
  <c r="AP19" i="2"/>
  <c r="AP21" i="48"/>
  <c r="AP36" i="48" s="1"/>
  <c r="AP110" i="48"/>
  <c r="AP118" i="48" s="1"/>
  <c r="AP126" i="48" s="1"/>
  <c r="AQ19" i="2"/>
  <c r="AQ21" i="48"/>
  <c r="AQ36" i="48" s="1"/>
  <c r="AR19" i="2"/>
  <c r="AR21" i="28" s="1"/>
  <c r="AR34" i="28" s="1"/>
  <c r="AR54" i="28" s="1"/>
  <c r="AR110" i="48"/>
  <c r="AR118" i="48" s="1"/>
  <c r="AR126" i="48" s="1"/>
  <c r="AS19" i="2"/>
  <c r="AS21" i="28" s="1"/>
  <c r="AS34" i="28" s="1"/>
  <c r="AS54" i="28" s="1"/>
  <c r="AT19" i="2"/>
  <c r="AT21" i="48" s="1"/>
  <c r="AT36" i="48" s="1"/>
  <c r="AT110" i="48"/>
  <c r="AT118" i="48" s="1"/>
  <c r="AT126" i="48" s="1"/>
  <c r="AU19" i="2"/>
  <c r="AU21" i="48"/>
  <c r="AU36" i="48"/>
  <c r="AU110" i="48"/>
  <c r="AU118" i="48" s="1"/>
  <c r="AU126" i="48" s="1"/>
  <c r="AV19" i="2"/>
  <c r="AV21" i="28" s="1"/>
  <c r="AV34" i="28" s="1"/>
  <c r="AV54" i="28" s="1"/>
  <c r="AV21" i="48"/>
  <c r="AV36" i="48" s="1"/>
  <c r="AV110" i="48"/>
  <c r="AV118" i="48"/>
  <c r="AV126" i="48" s="1"/>
  <c r="AW19" i="2"/>
  <c r="AW21" i="48"/>
  <c r="AW36" i="48" s="1"/>
  <c r="AX19" i="2"/>
  <c r="AX21" i="48"/>
  <c r="AX36" i="48" s="1"/>
  <c r="AX110" i="48"/>
  <c r="AX118" i="48" s="1"/>
  <c r="AX126" i="48" s="1"/>
  <c r="AY19" i="2"/>
  <c r="AY21" i="48"/>
  <c r="AY36" i="48" s="1"/>
  <c r="AZ19" i="2"/>
  <c r="AZ21" i="48" s="1"/>
  <c r="AZ36" i="48" s="1"/>
  <c r="AZ110" i="48"/>
  <c r="AZ118" i="48"/>
  <c r="AZ126" i="48" s="1"/>
  <c r="BA19" i="2"/>
  <c r="BA21" i="48" s="1"/>
  <c r="BA36" i="48" s="1"/>
  <c r="BB19" i="2"/>
  <c r="BB21" i="48" s="1"/>
  <c r="BB36" i="48" s="1"/>
  <c r="BB110" i="48"/>
  <c r="BB118" i="48" s="1"/>
  <c r="BB126" i="48" s="1"/>
  <c r="BC19" i="2"/>
  <c r="BC21" i="48" s="1"/>
  <c r="BC36" i="48" s="1"/>
  <c r="BD19" i="2"/>
  <c r="BD21" i="48"/>
  <c r="BD36" i="48"/>
  <c r="BD110" i="48"/>
  <c r="BD118" i="48"/>
  <c r="BD126" i="48" s="1"/>
  <c r="BE19" i="2"/>
  <c r="BE21" i="28" s="1"/>
  <c r="BE34" i="28" s="1"/>
  <c r="BE54" i="28" s="1"/>
  <c r="BF19" i="2"/>
  <c r="BF21" i="48"/>
  <c r="BF36" i="48"/>
  <c r="BF110" i="48"/>
  <c r="BF118" i="48"/>
  <c r="BF126" i="48" s="1"/>
  <c r="BG19" i="2"/>
  <c r="BG21" i="28" s="1"/>
  <c r="BG34" i="28" s="1"/>
  <c r="BG54" i="28" s="1"/>
  <c r="BH19" i="2"/>
  <c r="BH21" i="48"/>
  <c r="BH36" i="48"/>
  <c r="BH84" i="48"/>
  <c r="BH92" i="48"/>
  <c r="BH100" i="48" s="1"/>
  <c r="BI19" i="2"/>
  <c r="BI21" i="48" s="1"/>
  <c r="BI36" i="48" s="1"/>
  <c r="BJ19" i="2"/>
  <c r="BJ21" i="28" s="1"/>
  <c r="BJ34" i="28" s="1"/>
  <c r="BJ54" i="28" s="1"/>
  <c r="BJ110" i="48"/>
  <c r="BJ118" i="48" s="1"/>
  <c r="BJ126" i="48" s="1"/>
  <c r="BK19" i="2"/>
  <c r="BK21" i="48"/>
  <c r="BK36" i="48" s="1"/>
  <c r="BK110" i="48"/>
  <c r="BK118" i="48" s="1"/>
  <c r="BK126" i="48" s="1"/>
  <c r="C19" i="2"/>
  <c r="C34" i="2" s="1"/>
  <c r="C49" i="2" s="1"/>
  <c r="C65" i="2" s="1"/>
  <c r="C77" i="2" s="1"/>
  <c r="Y84" i="48"/>
  <c r="Y92" i="48" s="1"/>
  <c r="Y100" i="48" s="1"/>
  <c r="X110" i="48"/>
  <c r="X118" i="48" s="1"/>
  <c r="X126" i="48" s="1"/>
  <c r="P110" i="48"/>
  <c r="P118" i="48" s="1"/>
  <c r="P126" i="48" s="1"/>
  <c r="O110" i="48"/>
  <c r="O118" i="48" s="1"/>
  <c r="O126" i="48" s="1"/>
  <c r="V110" i="48"/>
  <c r="V118" i="48" s="1"/>
  <c r="V126" i="48" s="1"/>
  <c r="V36" i="48"/>
  <c r="W110" i="48"/>
  <c r="W118" i="48" s="1"/>
  <c r="W126" i="48" s="1"/>
  <c r="R110" i="48"/>
  <c r="R118" i="48" s="1"/>
  <c r="R126" i="48" s="1"/>
  <c r="CH21" i="28"/>
  <c r="CF21" i="28"/>
  <c r="CB21" i="28"/>
  <c r="CB34" i="28" s="1"/>
  <c r="CB54" i="28" s="1"/>
  <c r="BX21" i="28"/>
  <c r="BT21" i="28"/>
  <c r="BP21" i="28"/>
  <c r="BL21" i="28"/>
  <c r="BH21" i="28"/>
  <c r="BH34" i="28" s="1"/>
  <c r="BH54" i="28" s="1"/>
  <c r="BH34" i="2"/>
  <c r="BH49" i="2" s="1"/>
  <c r="BH65" i="2" s="1"/>
  <c r="BH77" i="2" s="1"/>
  <c r="BD21" i="28"/>
  <c r="BD34" i="2"/>
  <c r="BD49" i="2" s="1"/>
  <c r="BD65" i="2" s="1"/>
  <c r="BD77" i="2" s="1"/>
  <c r="AZ34" i="2"/>
  <c r="AZ49" i="2" s="1"/>
  <c r="AZ65" i="2" s="1"/>
  <c r="AZ77" i="2" s="1"/>
  <c r="AV34" i="2"/>
  <c r="AV49" i="2"/>
  <c r="AV65" i="2" s="1"/>
  <c r="AV77" i="2" s="1"/>
  <c r="AJ21" i="28"/>
  <c r="AJ34" i="2"/>
  <c r="AJ49" i="2"/>
  <c r="AJ65" i="2"/>
  <c r="AJ77" i="2" s="1"/>
  <c r="AF21" i="28"/>
  <c r="AF34" i="28" s="1"/>
  <c r="AF54" i="28" s="1"/>
  <c r="AB21" i="28"/>
  <c r="AB34" i="28" s="1"/>
  <c r="AB54" i="28" s="1"/>
  <c r="AB34" i="2"/>
  <c r="AB49" i="2" s="1"/>
  <c r="AB65" i="2" s="1"/>
  <c r="AB77" i="2" s="1"/>
  <c r="T21" i="28"/>
  <c r="T34" i="2"/>
  <c r="T49" i="2" s="1"/>
  <c r="T65" i="2" s="1"/>
  <c r="T77" i="2" s="1"/>
  <c r="P21" i="28"/>
  <c r="P34" i="2"/>
  <c r="P49" i="2"/>
  <c r="P65" i="2" s="1"/>
  <c r="P77" i="2" s="1"/>
  <c r="L21" i="28"/>
  <c r="L34" i="2"/>
  <c r="L49" i="2"/>
  <c r="L65" i="2" s="1"/>
  <c r="L77" i="2" s="1"/>
  <c r="H21" i="28"/>
  <c r="H34" i="28" s="1"/>
  <c r="H54" i="28" s="1"/>
  <c r="H34" i="2"/>
  <c r="H49" i="2"/>
  <c r="H65" i="2" s="1"/>
  <c r="H77" i="2" s="1"/>
  <c r="D34" i="2"/>
  <c r="D49" i="2" s="1"/>
  <c r="D65" i="2" s="1"/>
  <c r="D77" i="2" s="1"/>
  <c r="CA21" i="28"/>
  <c r="BW21" i="28"/>
  <c r="BS21" i="28"/>
  <c r="BO21" i="28"/>
  <c r="BO34" i="28" s="1"/>
  <c r="BO54" i="28" s="1"/>
  <c r="BK21" i="28"/>
  <c r="BK34" i="2"/>
  <c r="BK49" i="2"/>
  <c r="BK65" i="2" s="1"/>
  <c r="BK77" i="2" s="1"/>
  <c r="BC21" i="28"/>
  <c r="AY21" i="28"/>
  <c r="AY34" i="28" s="1"/>
  <c r="AY54" i="28" s="1"/>
  <c r="AY34" i="2"/>
  <c r="AY49" i="2"/>
  <c r="AY65" i="2"/>
  <c r="AY77" i="2" s="1"/>
  <c r="AU21" i="28"/>
  <c r="AU34" i="28" s="1"/>
  <c r="AU54" i="28" s="1"/>
  <c r="AU34" i="2"/>
  <c r="AU49" i="2" s="1"/>
  <c r="AU65" i="2" s="1"/>
  <c r="AU77" i="2" s="1"/>
  <c r="AQ21" i="28"/>
  <c r="AQ34" i="2"/>
  <c r="AQ49" i="2" s="1"/>
  <c r="AQ65" i="2" s="1"/>
  <c r="AQ77" i="2" s="1"/>
  <c r="AM21" i="28"/>
  <c r="AM34" i="2"/>
  <c r="AM49" i="2" s="1"/>
  <c r="AM65" i="2" s="1"/>
  <c r="AM77" i="2" s="1"/>
  <c r="AI34" i="2"/>
  <c r="AI49" i="2" s="1"/>
  <c r="AI65" i="2" s="1"/>
  <c r="AI77" i="2" s="1"/>
  <c r="AE21" i="28"/>
  <c r="AE34" i="2"/>
  <c r="AE49" i="2"/>
  <c r="AE65" i="2" s="1"/>
  <c r="AE77" i="2" s="1"/>
  <c r="AA21" i="28"/>
  <c r="AA34" i="2"/>
  <c r="AA49" i="2"/>
  <c r="AA65" i="2" s="1"/>
  <c r="AA77" i="2" s="1"/>
  <c r="W21" i="28"/>
  <c r="W34" i="28" s="1"/>
  <c r="W54" i="28" s="1"/>
  <c r="S21" i="28"/>
  <c r="S34" i="28" s="1"/>
  <c r="S54" i="28" s="1"/>
  <c r="O21" i="28"/>
  <c r="O34" i="28" s="1"/>
  <c r="O54" i="28" s="1"/>
  <c r="K34" i="2"/>
  <c r="K49" i="2" s="1"/>
  <c r="K65" i="2" s="1"/>
  <c r="K77" i="2" s="1"/>
  <c r="CE21" i="28"/>
  <c r="BZ21" i="28"/>
  <c r="BR21" i="28"/>
  <c r="BB34" i="2"/>
  <c r="BB49" i="2" s="1"/>
  <c r="BB65" i="2" s="1"/>
  <c r="BB77" i="2" s="1"/>
  <c r="AX21" i="28"/>
  <c r="AX34" i="2"/>
  <c r="AX49" i="2"/>
  <c r="AX65" i="2" s="1"/>
  <c r="AX77" i="2" s="1"/>
  <c r="AP21" i="28"/>
  <c r="AP34" i="2"/>
  <c r="AP49" i="2"/>
  <c r="AP65" i="2" s="1"/>
  <c r="AP77" i="2" s="1"/>
  <c r="AH21" i="28"/>
  <c r="AH34" i="2"/>
  <c r="AH49" i="2"/>
  <c r="AH65" i="2" s="1"/>
  <c r="AH77" i="2" s="1"/>
  <c r="AD21" i="28"/>
  <c r="Z21" i="28"/>
  <c r="Z34" i="28" s="1"/>
  <c r="Z54" i="28" s="1"/>
  <c r="Z34" i="2"/>
  <c r="Z49" i="2" s="1"/>
  <c r="Z65" i="2" s="1"/>
  <c r="Z77" i="2" s="1"/>
  <c r="V21" i="28"/>
  <c r="V34" i="28" s="1"/>
  <c r="V54" i="28" s="1"/>
  <c r="V34" i="2"/>
  <c r="V49" i="2" s="1"/>
  <c r="V65" i="2" s="1"/>
  <c r="V77" i="2" s="1"/>
  <c r="R34" i="2"/>
  <c r="R49" i="2" s="1"/>
  <c r="R65" i="2" s="1"/>
  <c r="R77" i="2" s="1"/>
  <c r="N21" i="28"/>
  <c r="N34" i="2"/>
  <c r="N49" i="2" s="1"/>
  <c r="N65" i="2" s="1"/>
  <c r="N77" i="2" s="1"/>
  <c r="CD21" i="28"/>
  <c r="CD34" i="28" s="1"/>
  <c r="CD54" i="28" s="1"/>
  <c r="BV21" i="28"/>
  <c r="BN21" i="28"/>
  <c r="BN34" i="28" s="1"/>
  <c r="BN54" i="28" s="1"/>
  <c r="BF21" i="28"/>
  <c r="BF34" i="2"/>
  <c r="BF49" i="2"/>
  <c r="BF65" i="2" s="1"/>
  <c r="BF77" i="2" s="1"/>
  <c r="AT21" i="28"/>
  <c r="AT34" i="28" s="1"/>
  <c r="AT54" i="28" s="1"/>
  <c r="AL21" i="28"/>
  <c r="AL34" i="28" s="1"/>
  <c r="AL54" i="28" s="1"/>
  <c r="AL34" i="2"/>
  <c r="AL49" i="2"/>
  <c r="AL65" i="2"/>
  <c r="AL77" i="2" s="1"/>
  <c r="CG21" i="28"/>
  <c r="CG34" i="28" s="1"/>
  <c r="CG54" i="28" s="1"/>
  <c r="CC21" i="28"/>
  <c r="BY21" i="28"/>
  <c r="BU21" i="28"/>
  <c r="BU34" i="28" s="1"/>
  <c r="BU54" i="28" s="1"/>
  <c r="BQ21" i="28"/>
  <c r="BM21" i="28"/>
  <c r="BM34" i="28" s="1"/>
  <c r="BM54" i="28" s="1"/>
  <c r="BI21" i="28"/>
  <c r="BI34" i="28" s="1"/>
  <c r="BI54" i="28" s="1"/>
  <c r="BI34" i="2"/>
  <c r="BI49" i="2"/>
  <c r="BI65" i="2" s="1"/>
  <c r="BI77" i="2" s="1"/>
  <c r="BA21" i="28"/>
  <c r="BA34" i="28" s="1"/>
  <c r="BA54" i="28" s="1"/>
  <c r="AW21" i="28"/>
  <c r="AW34" i="2"/>
  <c r="AW49" i="2" s="1"/>
  <c r="AW65" i="2" s="1"/>
  <c r="AW77" i="2" s="1"/>
  <c r="AS34" i="2"/>
  <c r="AS49" i="2" s="1"/>
  <c r="AS65" i="2" s="1"/>
  <c r="AS77" i="2" s="1"/>
  <c r="AO34" i="2"/>
  <c r="AO49" i="2" s="1"/>
  <c r="AO65" i="2" s="1"/>
  <c r="AO77" i="2" s="1"/>
  <c r="AC21" i="28"/>
  <c r="AC34" i="28" s="1"/>
  <c r="AC54" i="28" s="1"/>
  <c r="AC34" i="2"/>
  <c r="AC49" i="2"/>
  <c r="AC65" i="2" s="1"/>
  <c r="AC77" i="2" s="1"/>
  <c r="Y21" i="28"/>
  <c r="Y34" i="28" s="1"/>
  <c r="Y54" i="28" s="1"/>
  <c r="Y34" i="2"/>
  <c r="Y49" i="2"/>
  <c r="Y65" i="2"/>
  <c r="Y77" i="2" s="1"/>
  <c r="U21" i="28"/>
  <c r="U34" i="28" s="1"/>
  <c r="U54" i="28" s="1"/>
  <c r="U34" i="2"/>
  <c r="U49" i="2" s="1"/>
  <c r="U65" i="2" s="1"/>
  <c r="U77" i="2" s="1"/>
  <c r="Q21" i="28"/>
  <c r="Q34" i="2"/>
  <c r="Q49" i="2" s="1"/>
  <c r="Q65" i="2" s="1"/>
  <c r="Q77" i="2" s="1"/>
  <c r="M34" i="2"/>
  <c r="M49" i="2" s="1"/>
  <c r="M65" i="2" s="1"/>
  <c r="M77" i="2" s="1"/>
  <c r="I34" i="2"/>
  <c r="I49" i="2" s="1"/>
  <c r="I65" i="2" s="1"/>
  <c r="I77" i="2" s="1"/>
  <c r="CF34" i="28"/>
  <c r="CF54" i="28"/>
  <c r="CF62" i="28" s="1"/>
  <c r="CF70" i="28" s="1"/>
  <c r="BX34" i="28"/>
  <c r="BX54" i="28" s="1"/>
  <c r="BP34" i="28"/>
  <c r="BP54" i="28" s="1"/>
  <c r="AJ34" i="28"/>
  <c r="AJ54" i="28" s="1"/>
  <c r="CH34" i="28"/>
  <c r="CH54" i="28" s="1"/>
  <c r="CC34" i="28"/>
  <c r="CC54" i="28"/>
  <c r="CC62" i="28" s="1"/>
  <c r="CC70" i="28" s="1"/>
  <c r="B20" i="2"/>
  <c r="B35" i="2"/>
  <c r="B50" i="2"/>
  <c r="B21" i="2"/>
  <c r="B36" i="2"/>
  <c r="B51" i="2" s="1"/>
  <c r="B22" i="2"/>
  <c r="B37" i="2"/>
  <c r="B52" i="2" s="1"/>
  <c r="B23" i="2"/>
  <c r="B38" i="2"/>
  <c r="B53" i="2" s="1"/>
  <c r="B24" i="2"/>
  <c r="B39" i="2" s="1"/>
  <c r="B54" i="2" s="1"/>
  <c r="B25" i="2"/>
  <c r="B40" i="2" s="1"/>
  <c r="B55" i="2" s="1"/>
  <c r="B26" i="2"/>
  <c r="B41" i="2" s="1"/>
  <c r="B56" i="2" s="1"/>
  <c r="B27" i="2"/>
  <c r="B42" i="2" s="1"/>
  <c r="B57" i="2" s="1"/>
  <c r="B28" i="2"/>
  <c r="B43" i="2"/>
  <c r="B58" i="2"/>
  <c r="B29" i="2"/>
  <c r="B44" i="2"/>
  <c r="B59" i="2" s="1"/>
  <c r="B19" i="2"/>
  <c r="B34" i="2"/>
  <c r="L34" i="28"/>
  <c r="L54" i="28"/>
  <c r="L82" i="28" s="1"/>
  <c r="L90" i="28" s="1"/>
  <c r="L98" i="28" s="1"/>
  <c r="BW34" i="28"/>
  <c r="BW54" i="28" s="1"/>
  <c r="T34" i="28"/>
  <c r="T54" i="28" s="1"/>
  <c r="AA34" i="28"/>
  <c r="AA54" i="28" s="1"/>
  <c r="AD34" i="28"/>
  <c r="AD54" i="28" s="1"/>
  <c r="AQ34" i="28"/>
  <c r="AQ54" i="28" s="1"/>
  <c r="BR34" i="28"/>
  <c r="BR54" i="28" s="1"/>
  <c r="Q34" i="28"/>
  <c r="Q54" i="28" s="1"/>
  <c r="AW34" i="28"/>
  <c r="AW54" i="28"/>
  <c r="AW82" i="28" s="1"/>
  <c r="AW90" i="28" s="1"/>
  <c r="AW98" i="28" s="1"/>
  <c r="BY34" i="28"/>
  <c r="BY54" i="28" s="1"/>
  <c r="N34" i="28"/>
  <c r="N54" i="28" s="1"/>
  <c r="AP34" i="28"/>
  <c r="AP54" i="28" s="1"/>
  <c r="BF34" i="28"/>
  <c r="BF54" i="28"/>
  <c r="BV34" i="28"/>
  <c r="BV54" i="28" s="1"/>
  <c r="AE34" i="28"/>
  <c r="AE54" i="28"/>
  <c r="AE82" i="28" s="1"/>
  <c r="AE90" i="28" s="1"/>
  <c r="AE98" i="28" s="1"/>
  <c r="BC34" i="28"/>
  <c r="BC54" i="28" s="1"/>
  <c r="CA34" i="28"/>
  <c r="CA54" i="28" s="1"/>
  <c r="P34" i="28"/>
  <c r="P54" i="28"/>
  <c r="P62" i="28" s="1"/>
  <c r="P70" i="28" s="1"/>
  <c r="BL34" i="28"/>
  <c r="BL54" i="28"/>
  <c r="BL62" i="28" s="1"/>
  <c r="BL70" i="28" s="1"/>
  <c r="CE34" i="28"/>
  <c r="CE54" i="28" s="1"/>
  <c r="BZ34" i="28"/>
  <c r="BZ54" i="28" s="1"/>
  <c r="AM34" i="28"/>
  <c r="AM54" i="28"/>
  <c r="AM82" i="28" s="1"/>
  <c r="AM90" i="28" s="1"/>
  <c r="AM98" i="28" s="1"/>
  <c r="BS34" i="28"/>
  <c r="BS54" i="28" s="1"/>
  <c r="BK34" i="28"/>
  <c r="BK54" i="28"/>
  <c r="BK62" i="28"/>
  <c r="BK70" i="28" s="1"/>
  <c r="AH34" i="28"/>
  <c r="AH54" i="28" s="1"/>
  <c r="AX34" i="28"/>
  <c r="AX54" i="28" s="1"/>
  <c r="BD34" i="28"/>
  <c r="BD54" i="28" s="1"/>
  <c r="BT34" i="28"/>
  <c r="BT54" i="28" s="1"/>
  <c r="BQ34" i="28"/>
  <c r="BQ54" i="28"/>
  <c r="BQ82" i="28" s="1"/>
  <c r="BQ90" i="28" s="1"/>
  <c r="BQ98" i="28" s="1"/>
  <c r="CC82" i="28"/>
  <c r="CC90" i="28" s="1"/>
  <c r="CC98" i="28" s="1"/>
  <c r="CF82" i="28"/>
  <c r="CF90" i="28" s="1"/>
  <c r="CF98" i="28" s="1"/>
  <c r="L62" i="28"/>
  <c r="L70" i="28"/>
  <c r="BK82" i="28"/>
  <c r="BK90" i="28" s="1"/>
  <c r="BK98" i="28" s="1"/>
  <c r="BF62" i="28"/>
  <c r="BF70" i="28" s="1"/>
  <c r="BF82" i="28"/>
  <c r="BF90" i="28"/>
  <c r="BF98" i="28" s="1"/>
  <c r="AE62" i="28"/>
  <c r="AE70" i="28" s="1"/>
  <c r="BL82" i="28"/>
  <c r="BL90" i="28" s="1"/>
  <c r="BL98" i="28" s="1"/>
  <c r="W83" i="28"/>
  <c r="W14" i="28"/>
  <c r="W6" i="28"/>
  <c r="X83" i="28"/>
  <c r="X14" i="28"/>
  <c r="X6" i="28"/>
  <c r="C31" i="2"/>
  <c r="AE19" i="28"/>
  <c r="AB96" i="28"/>
  <c r="AJ96" i="28"/>
  <c r="AR96" i="28"/>
  <c r="AT88" i="28"/>
  <c r="AX96" i="28"/>
  <c r="BP88" i="28"/>
  <c r="CG96" i="28"/>
  <c r="N32" i="43"/>
  <c r="N31" i="43"/>
  <c r="N30" i="43"/>
  <c r="N29" i="43"/>
  <c r="J31" i="43"/>
  <c r="J30" i="43"/>
  <c r="J29" i="43"/>
  <c r="N49" i="43"/>
  <c r="J49" i="43"/>
  <c r="N48" i="43"/>
  <c r="J48" i="43"/>
  <c r="N47" i="43"/>
  <c r="J47" i="43"/>
  <c r="N67" i="43"/>
  <c r="L66" i="43"/>
  <c r="M14" i="43"/>
  <c r="J32" i="43"/>
  <c r="M32" i="43"/>
  <c r="M31" i="43"/>
  <c r="M30" i="43"/>
  <c r="M29" i="43"/>
  <c r="M49" i="43"/>
  <c r="M48" i="43"/>
  <c r="M67" i="43"/>
  <c r="M65" i="43"/>
  <c r="M13" i="43"/>
  <c r="M108" i="41"/>
  <c r="L32" i="43"/>
  <c r="L31" i="43"/>
  <c r="L30" i="43"/>
  <c r="L49" i="43"/>
  <c r="L47" i="43"/>
  <c r="L67" i="43"/>
  <c r="L65" i="43"/>
  <c r="M15" i="43"/>
  <c r="M12" i="43"/>
  <c r="M107" i="41"/>
  <c r="K32" i="43"/>
  <c r="K29" i="43"/>
  <c r="K48" i="43"/>
  <c r="K47" i="43"/>
  <c r="M66" i="43"/>
  <c r="K49" i="43"/>
  <c r="L48" i="43"/>
  <c r="N12" i="43"/>
  <c r="N107" i="41"/>
  <c r="M47" i="43"/>
  <c r="N65" i="43"/>
  <c r="K30" i="43"/>
  <c r="N14" i="43"/>
  <c r="L29" i="43"/>
  <c r="N15" i="43"/>
  <c r="N13" i="43"/>
  <c r="N108" i="41"/>
  <c r="K31" i="43"/>
  <c r="N66" i="43"/>
  <c r="BJ192" i="40"/>
  <c r="N24" i="43"/>
  <c r="N28" i="43"/>
  <c r="BJ186" i="40"/>
  <c r="BJ182" i="40"/>
  <c r="BK12" i="40"/>
  <c r="F5" i="41"/>
  <c r="F181" i="40"/>
  <c r="K6" i="41"/>
  <c r="K182" i="40"/>
  <c r="L7" i="41"/>
  <c r="L183" i="40"/>
  <c r="I8" i="41"/>
  <c r="I184" i="40"/>
  <c r="J9" i="41"/>
  <c r="J185" i="40"/>
  <c r="K10" i="41"/>
  <c r="K186" i="40"/>
  <c r="L11" i="41"/>
  <c r="L187" i="40"/>
  <c r="M12" i="41"/>
  <c r="M188" i="40"/>
  <c r="H15" i="41"/>
  <c r="H191" i="40"/>
  <c r="M16" i="41"/>
  <c r="M192" i="40"/>
  <c r="D22" i="41"/>
  <c r="I167" i="40"/>
  <c r="G25" i="41"/>
  <c r="G169" i="40"/>
  <c r="L170" i="40"/>
  <c r="L26" i="41"/>
  <c r="M27" i="41"/>
  <c r="M171" i="40"/>
  <c r="J28" i="41"/>
  <c r="J172" i="40"/>
  <c r="K29" i="41"/>
  <c r="K173" i="40"/>
  <c r="E31" i="41"/>
  <c r="E175" i="40"/>
  <c r="C36" i="41"/>
  <c r="C49" i="40"/>
  <c r="D37" i="41"/>
  <c r="I38" i="41"/>
  <c r="J39" i="41"/>
  <c r="G40" i="41"/>
  <c r="L41" i="41"/>
  <c r="M42" i="41"/>
  <c r="C44" i="41"/>
  <c r="M46" i="41"/>
  <c r="C48" i="41"/>
  <c r="I57" i="41"/>
  <c r="C59" i="41"/>
  <c r="E61" i="41"/>
  <c r="C63" i="41"/>
  <c r="H64" i="41"/>
  <c r="M68" i="41"/>
  <c r="M81" i="40"/>
  <c r="J69" i="41"/>
  <c r="C70" i="41"/>
  <c r="D75" i="41"/>
  <c r="E76" i="41"/>
  <c r="J77" i="41"/>
  <c r="C78" i="41"/>
  <c r="H79" i="41"/>
  <c r="J88" i="41"/>
  <c r="K89" i="41"/>
  <c r="H90" i="41"/>
  <c r="M91" i="41"/>
  <c r="J92" i="41"/>
  <c r="K93" i="41"/>
  <c r="H94" i="41"/>
  <c r="F96" i="41"/>
  <c r="G5" i="43"/>
  <c r="G100" i="41"/>
  <c r="G113" i="40"/>
  <c r="I7" i="43"/>
  <c r="I102" i="41"/>
  <c r="J8" i="43"/>
  <c r="J103" i="41"/>
  <c r="K9" i="43"/>
  <c r="K104" i="41"/>
  <c r="L105" i="41"/>
  <c r="L10" i="43"/>
  <c r="F12" i="43"/>
  <c r="F107" i="41"/>
  <c r="H13" i="43"/>
  <c r="H108" i="41"/>
  <c r="D15" i="43"/>
  <c r="D110" i="41"/>
  <c r="J16" i="43"/>
  <c r="J111" i="41"/>
  <c r="K17" i="43"/>
  <c r="K112" i="41"/>
  <c r="H116" i="41"/>
  <c r="H129" i="40"/>
  <c r="E117" i="41"/>
  <c r="F118" i="41"/>
  <c r="C119" i="41"/>
  <c r="H120" i="41"/>
  <c r="I121" i="41"/>
  <c r="F122" i="41"/>
  <c r="G123" i="41"/>
  <c r="H124" i="41"/>
  <c r="M125" i="41"/>
  <c r="C127" i="41"/>
  <c r="D128" i="41"/>
  <c r="M132" i="41"/>
  <c r="M145" i="40"/>
  <c r="J133" i="41"/>
  <c r="K134" i="41"/>
  <c r="L135" i="41"/>
  <c r="I136" i="41"/>
  <c r="C138" i="41"/>
  <c r="M140" i="41"/>
  <c r="J141" i="41"/>
  <c r="K142" i="41"/>
  <c r="H143" i="41"/>
  <c r="H150" i="41"/>
  <c r="AC182" i="40"/>
  <c r="S184" i="40"/>
  <c r="T185" i="40"/>
  <c r="U186" i="40"/>
  <c r="S188" i="40"/>
  <c r="Y190" i="40"/>
  <c r="S192" i="40"/>
  <c r="AB164" i="40"/>
  <c r="AB33" i="40"/>
  <c r="T168" i="40"/>
  <c r="Y173" i="40"/>
  <c r="Z174" i="40"/>
  <c r="AA175" i="40"/>
  <c r="AB176" i="40"/>
  <c r="Y49" i="40"/>
  <c r="V65" i="40"/>
  <c r="Z65" i="40"/>
  <c r="S81" i="40"/>
  <c r="W81" i="40"/>
  <c r="AA81" i="40"/>
  <c r="X97" i="40"/>
  <c r="AB97" i="40"/>
  <c r="U113" i="40"/>
  <c r="E23" i="43"/>
  <c r="Y113" i="40"/>
  <c r="I23" i="43"/>
  <c r="M23" i="43"/>
  <c r="AC113" i="40"/>
  <c r="F24" i="43"/>
  <c r="J24" i="43"/>
  <c r="C25" i="43"/>
  <c r="G25" i="43"/>
  <c r="K25" i="43"/>
  <c r="D26" i="43"/>
  <c r="H26" i="43"/>
  <c r="L26" i="43"/>
  <c r="E27" i="43"/>
  <c r="I27" i="43"/>
  <c r="M27" i="43"/>
  <c r="F28" i="43"/>
  <c r="J28" i="43"/>
  <c r="G29" i="43"/>
  <c r="D30" i="43"/>
  <c r="H30" i="43"/>
  <c r="E31" i="43"/>
  <c r="I31" i="43"/>
  <c r="F32" i="43"/>
  <c r="C33" i="43"/>
  <c r="G33" i="43"/>
  <c r="K33" i="43"/>
  <c r="D34" i="43"/>
  <c r="H34" i="43"/>
  <c r="L34" i="43"/>
  <c r="E35" i="43"/>
  <c r="I35" i="43"/>
  <c r="M35" i="43"/>
  <c r="V129" i="40"/>
  <c r="Z129" i="40"/>
  <c r="S145" i="40"/>
  <c r="W145" i="40"/>
  <c r="AA145" i="40"/>
  <c r="T161" i="40"/>
  <c r="X161" i="40"/>
  <c r="AB161" i="40"/>
  <c r="AK180" i="40"/>
  <c r="AK17" i="40"/>
  <c r="AO180" i="40"/>
  <c r="AO17" i="40"/>
  <c r="AS180" i="40"/>
  <c r="AS17" i="40"/>
  <c r="AL181" i="40"/>
  <c r="AP181" i="40"/>
  <c r="AI182" i="40"/>
  <c r="AM182" i="40"/>
  <c r="AQ182" i="40"/>
  <c r="AJ183" i="40"/>
  <c r="AN183" i="40"/>
  <c r="AR183" i="40"/>
  <c r="AK184" i="40"/>
  <c r="AO184" i="40"/>
  <c r="AS184" i="40"/>
  <c r="AL185" i="40"/>
  <c r="AP185" i="40"/>
  <c r="AI186" i="40"/>
  <c r="AM186" i="40"/>
  <c r="AQ186" i="40"/>
  <c r="AJ187" i="40"/>
  <c r="AN187" i="40"/>
  <c r="AR187" i="40"/>
  <c r="AK188" i="40"/>
  <c r="AO188" i="40"/>
  <c r="AS188" i="40"/>
  <c r="AL189" i="40"/>
  <c r="AP189" i="40"/>
  <c r="AI190" i="40"/>
  <c r="AM190" i="40"/>
  <c r="AQ190" i="40"/>
  <c r="AJ191" i="40"/>
  <c r="AN191" i="40"/>
  <c r="AR191" i="40"/>
  <c r="AK192" i="40"/>
  <c r="AO192" i="40"/>
  <c r="AS192" i="40"/>
  <c r="AL33" i="40"/>
  <c r="AP33" i="40"/>
  <c r="AQ165" i="40"/>
  <c r="AN166" i="40"/>
  <c r="AR166" i="40"/>
  <c r="AO167" i="40"/>
  <c r="AS167" i="40"/>
  <c r="AL168" i="40"/>
  <c r="AP168" i="40"/>
  <c r="AM169" i="40"/>
  <c r="AQ169" i="40"/>
  <c r="AJ170" i="40"/>
  <c r="AN170" i="40"/>
  <c r="AR170" i="40"/>
  <c r="AK171" i="40"/>
  <c r="AO171" i="40"/>
  <c r="AO204" i="40"/>
  <c r="AS171" i="40"/>
  <c r="AP172" i="40"/>
  <c r="AM173" i="40"/>
  <c r="AQ173" i="40"/>
  <c r="AN174" i="40"/>
  <c r="AR174" i="40"/>
  <c r="AK175" i="40"/>
  <c r="AO175" i="40"/>
  <c r="AS175" i="40"/>
  <c r="AL176" i="40"/>
  <c r="AP176" i="40"/>
  <c r="AI49" i="40"/>
  <c r="AM49" i="40"/>
  <c r="AQ49" i="40"/>
  <c r="AJ65" i="40"/>
  <c r="AN65" i="40"/>
  <c r="AR65" i="40"/>
  <c r="AK81" i="40"/>
  <c r="AO81" i="40"/>
  <c r="AS81" i="40"/>
  <c r="AL97" i="40"/>
  <c r="AP97" i="40"/>
  <c r="C41" i="43"/>
  <c r="G41" i="43"/>
  <c r="AM113" i="40"/>
  <c r="K41" i="43"/>
  <c r="AQ113" i="40"/>
  <c r="D42" i="43"/>
  <c r="H42" i="43"/>
  <c r="L42" i="43"/>
  <c r="E43" i="43"/>
  <c r="I43" i="43"/>
  <c r="M43" i="43"/>
  <c r="F44" i="43"/>
  <c r="J44" i="43"/>
  <c r="N44" i="43"/>
  <c r="C45" i="43"/>
  <c r="G45" i="43"/>
  <c r="K45" i="43"/>
  <c r="D46" i="43"/>
  <c r="H46" i="43"/>
  <c r="L46" i="43"/>
  <c r="E47" i="43"/>
  <c r="I47" i="43"/>
  <c r="F48" i="43"/>
  <c r="G49" i="43"/>
  <c r="D50" i="43"/>
  <c r="H50" i="43"/>
  <c r="L50" i="43"/>
  <c r="E51" i="43"/>
  <c r="I51" i="43"/>
  <c r="M51" i="43"/>
  <c r="F52" i="43"/>
  <c r="J52" i="43"/>
  <c r="C53" i="43"/>
  <c r="G53" i="43"/>
  <c r="K53" i="43"/>
  <c r="AN129" i="40"/>
  <c r="AR129" i="40"/>
  <c r="AK145" i="40"/>
  <c r="AO145" i="40"/>
  <c r="AS145" i="40"/>
  <c r="C153" i="41"/>
  <c r="AY180" i="40"/>
  <c r="BK4" i="40"/>
  <c r="BC180" i="40"/>
  <c r="BC17" i="40"/>
  <c r="BG17" i="40"/>
  <c r="BG180" i="40"/>
  <c r="AZ181" i="40"/>
  <c r="BD181" i="40"/>
  <c r="BH181" i="40"/>
  <c r="BA182" i="40"/>
  <c r="BE182" i="40"/>
  <c r="BI182" i="40"/>
  <c r="BB183" i="40"/>
  <c r="BF183" i="40"/>
  <c r="AY184" i="40"/>
  <c r="BK8" i="40"/>
  <c r="BC184" i="40"/>
  <c r="BG184" i="40"/>
  <c r="AZ185" i="40"/>
  <c r="BD185" i="40"/>
  <c r="BH185" i="40"/>
  <c r="BA186" i="40"/>
  <c r="BE186" i="40"/>
  <c r="BI186" i="40"/>
  <c r="BB187" i="40"/>
  <c r="BF187" i="40"/>
  <c r="AY188" i="40"/>
  <c r="BC188" i="40"/>
  <c r="BG188" i="40"/>
  <c r="AZ189" i="40"/>
  <c r="BD189" i="40"/>
  <c r="BH189" i="40"/>
  <c r="BA190" i="40"/>
  <c r="BE190" i="40"/>
  <c r="BI190" i="40"/>
  <c r="BB191" i="40"/>
  <c r="BF191" i="40"/>
  <c r="AY192" i="40"/>
  <c r="BK16" i="40"/>
  <c r="BC192" i="40"/>
  <c r="BG192" i="40"/>
  <c r="AZ164" i="40"/>
  <c r="AZ33" i="40"/>
  <c r="BD164" i="40"/>
  <c r="BD33" i="40"/>
  <c r="BH164" i="40"/>
  <c r="BH33" i="40"/>
  <c r="BA165" i="40"/>
  <c r="BE165" i="40"/>
  <c r="BI165" i="40"/>
  <c r="BB166" i="40"/>
  <c r="BF166" i="40"/>
  <c r="AY167" i="40"/>
  <c r="BC167" i="40"/>
  <c r="BG167" i="40"/>
  <c r="AZ168" i="40"/>
  <c r="BD168" i="40"/>
  <c r="BH168" i="40"/>
  <c r="BA169" i="40"/>
  <c r="BE169" i="40"/>
  <c r="BI169" i="40"/>
  <c r="BB170" i="40"/>
  <c r="BF170" i="40"/>
  <c r="AY171" i="40"/>
  <c r="BC171" i="40"/>
  <c r="BG171" i="40"/>
  <c r="AZ172" i="40"/>
  <c r="BD172" i="40"/>
  <c r="BH172" i="40"/>
  <c r="BA173" i="40"/>
  <c r="BE173" i="40"/>
  <c r="BI173" i="40"/>
  <c r="BB174" i="40"/>
  <c r="BB207" i="40"/>
  <c r="BF174" i="40"/>
  <c r="AY175" i="40"/>
  <c r="BK31" i="40"/>
  <c r="BC175" i="40"/>
  <c r="BG175" i="40"/>
  <c r="AZ176" i="40"/>
  <c r="BD176" i="40"/>
  <c r="BH176" i="40"/>
  <c r="BA49" i="40"/>
  <c r="BE49" i="40"/>
  <c r="BI49" i="40"/>
  <c r="BK38" i="40"/>
  <c r="BK46" i="40"/>
  <c r="BK68" i="40"/>
  <c r="BC81" i="40"/>
  <c r="BG81" i="40"/>
  <c r="BK72" i="40"/>
  <c r="BK80" i="40"/>
  <c r="BD97" i="40"/>
  <c r="BH97" i="40"/>
  <c r="BK95" i="40"/>
  <c r="E59" i="43"/>
  <c r="I59" i="43"/>
  <c r="BE113" i="40"/>
  <c r="M59" i="43"/>
  <c r="BI113" i="40"/>
  <c r="F60" i="43"/>
  <c r="J60" i="43"/>
  <c r="C61" i="43"/>
  <c r="BK102" i="40"/>
  <c r="G61" i="43"/>
  <c r="K61" i="43"/>
  <c r="D62" i="43"/>
  <c r="H62" i="43"/>
  <c r="L62" i="43"/>
  <c r="E63" i="43"/>
  <c r="I63" i="43"/>
  <c r="M63" i="43"/>
  <c r="F64" i="43"/>
  <c r="J64" i="43"/>
  <c r="C65" i="43"/>
  <c r="BK106" i="40"/>
  <c r="G65" i="43"/>
  <c r="K65" i="43"/>
  <c r="F66" i="43"/>
  <c r="J66" i="43"/>
  <c r="E67" i="43"/>
  <c r="I67" i="43"/>
  <c r="D68" i="43"/>
  <c r="H68" i="43"/>
  <c r="L68" i="43"/>
  <c r="E69" i="43"/>
  <c r="I69" i="43"/>
  <c r="M69" i="43"/>
  <c r="F70" i="43"/>
  <c r="J70" i="43"/>
  <c r="N70" i="43"/>
  <c r="C71" i="43"/>
  <c r="G71" i="43"/>
  <c r="K71" i="43"/>
  <c r="BD129" i="40"/>
  <c r="BH129" i="40"/>
  <c r="BK127" i="40"/>
  <c r="BE145" i="40"/>
  <c r="BI145" i="40"/>
  <c r="BB161" i="40"/>
  <c r="BF161" i="40"/>
  <c r="M4" i="41"/>
  <c r="M180" i="40"/>
  <c r="M17" i="40"/>
  <c r="H7" i="41"/>
  <c r="H183" i="40"/>
  <c r="M8" i="41"/>
  <c r="M184" i="40"/>
  <c r="D11" i="41"/>
  <c r="D187" i="40"/>
  <c r="E12" i="41"/>
  <c r="E188" i="40"/>
  <c r="C14" i="41"/>
  <c r="C190" i="40"/>
  <c r="D15" i="41"/>
  <c r="D191" i="40"/>
  <c r="I16" i="41"/>
  <c r="I192" i="40"/>
  <c r="J20" i="41"/>
  <c r="J164" i="40"/>
  <c r="J33" i="40"/>
  <c r="K21" i="41"/>
  <c r="L22" i="41"/>
  <c r="M167" i="40"/>
  <c r="H26" i="41"/>
  <c r="H170" i="40"/>
  <c r="I27" i="41"/>
  <c r="I171" i="40"/>
  <c r="H30" i="41"/>
  <c r="H174" i="40"/>
  <c r="I31" i="41"/>
  <c r="I175" i="40"/>
  <c r="J32" i="41"/>
  <c r="J176" i="40"/>
  <c r="K36" i="41"/>
  <c r="K49" i="40"/>
  <c r="L37" i="41"/>
  <c r="M38" i="41"/>
  <c r="K40" i="41"/>
  <c r="E42" i="41"/>
  <c r="F43" i="41"/>
  <c r="G44" i="41"/>
  <c r="L45" i="41"/>
  <c r="D52" i="41"/>
  <c r="E53" i="41"/>
  <c r="F54" i="41"/>
  <c r="G55" i="41"/>
  <c r="H56" i="41"/>
  <c r="D60" i="41"/>
  <c r="I61" i="41"/>
  <c r="J62" i="41"/>
  <c r="K63" i="41"/>
  <c r="F69" i="41"/>
  <c r="K70" i="41"/>
  <c r="H71" i="41"/>
  <c r="I72" i="41"/>
  <c r="F73" i="41"/>
  <c r="C74" i="41"/>
  <c r="D79" i="41"/>
  <c r="E80" i="41"/>
  <c r="J97" i="40"/>
  <c r="L86" i="41"/>
  <c r="E91" i="41"/>
  <c r="M95" i="41"/>
  <c r="J96" i="41"/>
  <c r="K5" i="43"/>
  <c r="K100" i="41"/>
  <c r="K113" i="40"/>
  <c r="L101" i="41"/>
  <c r="L6" i="43"/>
  <c r="M7" i="43"/>
  <c r="M102" i="41"/>
  <c r="D10" i="43"/>
  <c r="D105" i="41"/>
  <c r="E11" i="43"/>
  <c r="E106" i="41"/>
  <c r="D108" i="41"/>
  <c r="D13" i="43"/>
  <c r="D77" i="43" s="1"/>
  <c r="D82" i="43" s="1"/>
  <c r="L13" i="43"/>
  <c r="L108" i="41"/>
  <c r="L110" i="41"/>
  <c r="L15" i="43"/>
  <c r="C17" i="43"/>
  <c r="C112" i="41"/>
  <c r="L116" i="41"/>
  <c r="L129" i="40"/>
  <c r="I117" i="41"/>
  <c r="G119" i="41"/>
  <c r="D120" i="41"/>
  <c r="E121" i="41"/>
  <c r="C123" i="41"/>
  <c r="L124" i="41"/>
  <c r="I125" i="41"/>
  <c r="J126" i="41"/>
  <c r="K127" i="41"/>
  <c r="L128" i="41"/>
  <c r="E132" i="41"/>
  <c r="E145" i="40"/>
  <c r="C134" i="41"/>
  <c r="H135" i="41"/>
  <c r="E136" i="41"/>
  <c r="F137" i="41"/>
  <c r="K138" i="41"/>
  <c r="H139" i="41"/>
  <c r="E140" i="41"/>
  <c r="C142" i="41"/>
  <c r="L143" i="41"/>
  <c r="M144" i="41"/>
  <c r="H154" i="41"/>
  <c r="I155" i="41"/>
  <c r="J156" i="41"/>
  <c r="K157" i="41"/>
  <c r="H158" i="41"/>
  <c r="I159" i="41"/>
  <c r="F160" i="41"/>
  <c r="AA17" i="40"/>
  <c r="AA180" i="40"/>
  <c r="AB181" i="40"/>
  <c r="U182" i="40"/>
  <c r="Z183" i="40"/>
  <c r="W184" i="40"/>
  <c r="AB185" i="40"/>
  <c r="T189" i="40"/>
  <c r="AC165" i="40"/>
  <c r="S167" i="40"/>
  <c r="Y169" i="40"/>
  <c r="V170" i="40"/>
  <c r="S171" i="40"/>
  <c r="T172" i="40"/>
  <c r="T176" i="40"/>
  <c r="U49" i="40"/>
  <c r="F4" i="41"/>
  <c r="F17" i="40"/>
  <c r="J4" i="41"/>
  <c r="J17" i="40"/>
  <c r="C181" i="40"/>
  <c r="O5" i="40"/>
  <c r="G181" i="40"/>
  <c r="K181" i="40"/>
  <c r="H182" i="40"/>
  <c r="H6" i="41"/>
  <c r="L182" i="40"/>
  <c r="L6" i="41"/>
  <c r="E7" i="41"/>
  <c r="E183" i="40"/>
  <c r="I7" i="41"/>
  <c r="I183" i="40"/>
  <c r="M7" i="41"/>
  <c r="M183" i="40"/>
  <c r="F8" i="41"/>
  <c r="J8" i="41"/>
  <c r="J184" i="40"/>
  <c r="C9" i="41"/>
  <c r="C185" i="40"/>
  <c r="G9" i="41"/>
  <c r="G185" i="40"/>
  <c r="K9" i="41"/>
  <c r="K185" i="40"/>
  <c r="D10" i="41"/>
  <c r="H186" i="40"/>
  <c r="H10" i="41"/>
  <c r="L186" i="40"/>
  <c r="L10" i="41"/>
  <c r="E11" i="41"/>
  <c r="I11" i="41"/>
  <c r="I187" i="40"/>
  <c r="M11" i="41"/>
  <c r="M187" i="40"/>
  <c r="F12" i="41"/>
  <c r="F188" i="40"/>
  <c r="J12" i="41"/>
  <c r="J188" i="40"/>
  <c r="C189" i="40"/>
  <c r="G13" i="41"/>
  <c r="G189" i="40"/>
  <c r="K13" i="41"/>
  <c r="K189" i="40"/>
  <c r="D14" i="41"/>
  <c r="H190" i="40"/>
  <c r="H14" i="41"/>
  <c r="L190" i="40"/>
  <c r="L14" i="41"/>
  <c r="I15" i="41"/>
  <c r="I191" i="40"/>
  <c r="M15" i="41"/>
  <c r="M191" i="40"/>
  <c r="F16" i="41"/>
  <c r="J16" i="41"/>
  <c r="J192" i="40"/>
  <c r="C20" i="41"/>
  <c r="C164" i="40"/>
  <c r="C33" i="40"/>
  <c r="G20" i="41"/>
  <c r="G164" i="40"/>
  <c r="G33" i="40"/>
  <c r="K20" i="41"/>
  <c r="K164" i="40"/>
  <c r="K33" i="40"/>
  <c r="D21" i="41"/>
  <c r="D165" i="40"/>
  <c r="H165" i="40"/>
  <c r="H21" i="41"/>
  <c r="L165" i="40"/>
  <c r="L21" i="41"/>
  <c r="E22" i="41"/>
  <c r="E166" i="40"/>
  <c r="I22" i="41"/>
  <c r="I166" i="40"/>
  <c r="M22" i="41"/>
  <c r="M166" i="40"/>
  <c r="F23" i="41"/>
  <c r="F167" i="40"/>
  <c r="J23" i="41"/>
  <c r="J167" i="40"/>
  <c r="C24" i="41"/>
  <c r="C168" i="40"/>
  <c r="O24" i="40"/>
  <c r="G24" i="41"/>
  <c r="G168" i="40"/>
  <c r="K24" i="41"/>
  <c r="K168" i="40"/>
  <c r="D25" i="41"/>
  <c r="D169" i="40"/>
  <c r="H169" i="40"/>
  <c r="H25" i="41"/>
  <c r="L169" i="40"/>
  <c r="L25" i="41"/>
  <c r="E26" i="41"/>
  <c r="E170" i="40"/>
  <c r="I26" i="41"/>
  <c r="I170" i="40"/>
  <c r="M26" i="41"/>
  <c r="M170" i="40"/>
  <c r="M203" i="40"/>
  <c r="F27" i="41"/>
  <c r="F171" i="40"/>
  <c r="J27" i="41"/>
  <c r="J171" i="40"/>
  <c r="C28" i="41"/>
  <c r="C172" i="40"/>
  <c r="O28" i="40"/>
  <c r="G28" i="41"/>
  <c r="G172" i="40"/>
  <c r="K28" i="41"/>
  <c r="K172" i="40"/>
  <c r="D29" i="41"/>
  <c r="D173" i="40"/>
  <c r="H173" i="40"/>
  <c r="H29" i="41"/>
  <c r="L173" i="40"/>
  <c r="L29" i="41"/>
  <c r="E30" i="41"/>
  <c r="E174" i="40"/>
  <c r="I30" i="41"/>
  <c r="I174" i="40"/>
  <c r="M30" i="41"/>
  <c r="M174" i="40"/>
  <c r="F31" i="41"/>
  <c r="F175" i="40"/>
  <c r="J31" i="41"/>
  <c r="J175" i="40"/>
  <c r="C32" i="41"/>
  <c r="C176" i="40"/>
  <c r="G32" i="41"/>
  <c r="G176" i="40"/>
  <c r="K32" i="41"/>
  <c r="K176" i="40"/>
  <c r="D36" i="41"/>
  <c r="D49" i="40"/>
  <c r="H49" i="40"/>
  <c r="H36" i="41"/>
  <c r="L49" i="40"/>
  <c r="L36" i="41"/>
  <c r="E37" i="41"/>
  <c r="I37" i="41"/>
  <c r="M37" i="41"/>
  <c r="F38" i="41"/>
  <c r="J38" i="41"/>
  <c r="C39" i="41"/>
  <c r="G39" i="41"/>
  <c r="K39" i="41"/>
  <c r="D40" i="41"/>
  <c r="H40" i="41"/>
  <c r="L40" i="41"/>
  <c r="E41" i="41"/>
  <c r="I41" i="41"/>
  <c r="M41" i="41"/>
  <c r="F42" i="41"/>
  <c r="J42" i="41"/>
  <c r="C43" i="41"/>
  <c r="O43" i="40"/>
  <c r="G43" i="41"/>
  <c r="K43" i="41"/>
  <c r="D44" i="41"/>
  <c r="H44" i="41"/>
  <c r="L44" i="41"/>
  <c r="E45" i="41"/>
  <c r="I45" i="41"/>
  <c r="M45" i="41"/>
  <c r="F46" i="41"/>
  <c r="J46" i="41"/>
  <c r="C47" i="41"/>
  <c r="G47" i="41"/>
  <c r="K47" i="41"/>
  <c r="D48" i="41"/>
  <c r="H48" i="41"/>
  <c r="L48" i="41"/>
  <c r="E52" i="41"/>
  <c r="E65" i="40"/>
  <c r="I52" i="41"/>
  <c r="I65" i="40"/>
  <c r="M52" i="41"/>
  <c r="M65" i="40"/>
  <c r="F53" i="41"/>
  <c r="J53" i="41"/>
  <c r="C54" i="41"/>
  <c r="G54" i="41"/>
  <c r="K54" i="41"/>
  <c r="D55" i="41"/>
  <c r="H55" i="41"/>
  <c r="L55" i="41"/>
  <c r="E56" i="41"/>
  <c r="I56" i="41"/>
  <c r="M56" i="41"/>
  <c r="F57" i="41"/>
  <c r="J57" i="41"/>
  <c r="C58" i="41"/>
  <c r="O58" i="40"/>
  <c r="G58" i="41"/>
  <c r="K58" i="41"/>
  <c r="D59" i="41"/>
  <c r="H59" i="41"/>
  <c r="L59" i="41"/>
  <c r="E60" i="41"/>
  <c r="I60" i="41"/>
  <c r="M60" i="41"/>
  <c r="F61" i="41"/>
  <c r="J61" i="41"/>
  <c r="C62" i="41"/>
  <c r="O62" i="40"/>
  <c r="G62" i="41"/>
  <c r="K62" i="41"/>
  <c r="D63" i="41"/>
  <c r="H63" i="41"/>
  <c r="L63" i="41"/>
  <c r="E64" i="41"/>
  <c r="I64" i="41"/>
  <c r="M64" i="41"/>
  <c r="F68" i="41"/>
  <c r="F81" i="40"/>
  <c r="J68" i="41"/>
  <c r="J81" i="40"/>
  <c r="G69" i="41"/>
  <c r="K69" i="41"/>
  <c r="H70" i="41"/>
  <c r="L70" i="41"/>
  <c r="E71" i="41"/>
  <c r="I71" i="41"/>
  <c r="M71" i="41"/>
  <c r="F72" i="41"/>
  <c r="J72" i="41"/>
  <c r="O73" i="40"/>
  <c r="G73" i="41"/>
  <c r="K73" i="41"/>
  <c r="H74" i="41"/>
  <c r="L74" i="41"/>
  <c r="I75" i="41"/>
  <c r="M75" i="41"/>
  <c r="J76" i="41"/>
  <c r="G77" i="41"/>
  <c r="K77" i="41"/>
  <c r="D78" i="41"/>
  <c r="H78" i="41"/>
  <c r="L78" i="41"/>
  <c r="E79" i="41"/>
  <c r="I79" i="41"/>
  <c r="M79" i="41"/>
  <c r="F80" i="41"/>
  <c r="J80" i="41"/>
  <c r="C84" i="41"/>
  <c r="C97" i="40"/>
  <c r="G84" i="41"/>
  <c r="G97" i="40"/>
  <c r="K84" i="41"/>
  <c r="K97" i="40"/>
  <c r="D85" i="41"/>
  <c r="H85" i="41"/>
  <c r="L85" i="41"/>
  <c r="E86" i="41"/>
  <c r="I86" i="41"/>
  <c r="M86" i="41"/>
  <c r="F87" i="41"/>
  <c r="J87" i="41"/>
  <c r="C88" i="41"/>
  <c r="G88" i="41"/>
  <c r="K88" i="41"/>
  <c r="D89" i="41"/>
  <c r="H89" i="41"/>
  <c r="L89" i="41"/>
  <c r="E90" i="41"/>
  <c r="I90" i="41"/>
  <c r="M90" i="41"/>
  <c r="F91" i="41"/>
  <c r="J91" i="41"/>
  <c r="C92" i="41"/>
  <c r="O92" i="40"/>
  <c r="G92" i="41"/>
  <c r="K92" i="41"/>
  <c r="D93" i="41"/>
  <c r="H93" i="41"/>
  <c r="L93" i="41"/>
  <c r="E94" i="41"/>
  <c r="I94" i="41"/>
  <c r="M94" i="41"/>
  <c r="F95" i="41"/>
  <c r="J95" i="41"/>
  <c r="C96" i="41"/>
  <c r="O96" i="40"/>
  <c r="G96" i="41"/>
  <c r="K96" i="41"/>
  <c r="D100" i="41"/>
  <c r="D5" i="43"/>
  <c r="D113" i="40"/>
  <c r="H5" i="43"/>
  <c r="H113" i="40"/>
  <c r="H100" i="41"/>
  <c r="L5" i="43"/>
  <c r="L100" i="41"/>
  <c r="L113" i="40"/>
  <c r="E6" i="43"/>
  <c r="E19" i="43" s="1"/>
  <c r="E101" i="41"/>
  <c r="I6" i="43"/>
  <c r="I101" i="41"/>
  <c r="M6" i="43"/>
  <c r="M101" i="41"/>
  <c r="F7" i="43"/>
  <c r="F102" i="41"/>
  <c r="J7" i="43"/>
  <c r="J102" i="41"/>
  <c r="C8" i="43"/>
  <c r="C103" i="41"/>
  <c r="G8" i="43"/>
  <c r="G103" i="41"/>
  <c r="K8" i="43"/>
  <c r="K103" i="41"/>
  <c r="D104" i="41"/>
  <c r="D9" i="43"/>
  <c r="H9" i="43"/>
  <c r="H104" i="41"/>
  <c r="L9" i="43"/>
  <c r="L104" i="41"/>
  <c r="E10" i="43"/>
  <c r="E105" i="41"/>
  <c r="I10" i="43"/>
  <c r="I105" i="41"/>
  <c r="M10" i="43"/>
  <c r="M105" i="41"/>
  <c r="F11" i="43"/>
  <c r="F106" i="41"/>
  <c r="J11" i="43"/>
  <c r="J106" i="41"/>
  <c r="G12" i="43"/>
  <c r="G107" i="41"/>
  <c r="K12" i="43"/>
  <c r="K107" i="41"/>
  <c r="E13" i="43"/>
  <c r="E108" i="41"/>
  <c r="I13" i="43"/>
  <c r="I108" i="41"/>
  <c r="G14" i="43"/>
  <c r="G109" i="41"/>
  <c r="K14" i="43"/>
  <c r="K109" i="41"/>
  <c r="E15" i="43"/>
  <c r="E110" i="41"/>
  <c r="I15" i="43"/>
  <c r="I110" i="41"/>
  <c r="C16" i="43"/>
  <c r="C111" i="41"/>
  <c r="O111" i="40"/>
  <c r="G16" i="43"/>
  <c r="G111" i="41"/>
  <c r="K16" i="43"/>
  <c r="K111" i="41"/>
  <c r="D112" i="41"/>
  <c r="D17" i="43"/>
  <c r="H17" i="43"/>
  <c r="H112" i="41"/>
  <c r="L17" i="43"/>
  <c r="L112" i="41"/>
  <c r="E116" i="41"/>
  <c r="I116" i="41"/>
  <c r="I129" i="40"/>
  <c r="M116" i="41"/>
  <c r="M129" i="40"/>
  <c r="F117" i="41"/>
  <c r="J117" i="41"/>
  <c r="C118" i="41"/>
  <c r="G118" i="41"/>
  <c r="K118" i="41"/>
  <c r="D119" i="41"/>
  <c r="H119" i="41"/>
  <c r="L119" i="41"/>
  <c r="E120" i="41"/>
  <c r="I120" i="41"/>
  <c r="M120" i="41"/>
  <c r="F121" i="41"/>
  <c r="J121" i="41"/>
  <c r="C122" i="41"/>
  <c r="G122" i="41"/>
  <c r="K122" i="41"/>
  <c r="D123" i="41"/>
  <c r="H123" i="41"/>
  <c r="L123" i="41"/>
  <c r="E124" i="41"/>
  <c r="I124" i="41"/>
  <c r="M124" i="41"/>
  <c r="F125" i="41"/>
  <c r="J125" i="41"/>
  <c r="C126" i="41"/>
  <c r="G126" i="41"/>
  <c r="K126" i="41"/>
  <c r="D127" i="41"/>
  <c r="H127" i="41"/>
  <c r="L127" i="41"/>
  <c r="E128" i="41"/>
  <c r="I128" i="41"/>
  <c r="M128" i="41"/>
  <c r="F145" i="40"/>
  <c r="J145" i="40"/>
  <c r="C133" i="41"/>
  <c r="O133" i="40"/>
  <c r="G133" i="41"/>
  <c r="K133" i="41"/>
  <c r="H134" i="41"/>
  <c r="L134" i="41"/>
  <c r="E135" i="41"/>
  <c r="I135" i="41"/>
  <c r="M135" i="41"/>
  <c r="F136" i="41"/>
  <c r="J136" i="41"/>
  <c r="C137" i="41"/>
  <c r="O137" i="40"/>
  <c r="G137" i="41"/>
  <c r="K137" i="41"/>
  <c r="H138" i="41"/>
  <c r="L138" i="41"/>
  <c r="I139" i="41"/>
  <c r="M139" i="41"/>
  <c r="F140" i="41"/>
  <c r="J140" i="41"/>
  <c r="O141" i="40"/>
  <c r="G141" i="41"/>
  <c r="K141" i="41"/>
  <c r="H142" i="41"/>
  <c r="L142" i="41"/>
  <c r="E143" i="41"/>
  <c r="I143" i="41"/>
  <c r="M143" i="41"/>
  <c r="F144" i="41"/>
  <c r="J144" i="41"/>
  <c r="C148" i="41"/>
  <c r="C161" i="40"/>
  <c r="O148" i="40"/>
  <c r="G148" i="41"/>
  <c r="G161" i="40"/>
  <c r="K148" i="41"/>
  <c r="K161" i="40"/>
  <c r="D149" i="41"/>
  <c r="H149" i="41"/>
  <c r="L149" i="41"/>
  <c r="E150" i="41"/>
  <c r="I150" i="41"/>
  <c r="M150" i="41"/>
  <c r="F151" i="41"/>
  <c r="J151" i="41"/>
  <c r="C152" i="41"/>
  <c r="G152" i="41"/>
  <c r="K152" i="41"/>
  <c r="D153" i="41"/>
  <c r="H153" i="41"/>
  <c r="L153" i="41"/>
  <c r="E154" i="41"/>
  <c r="I154" i="41"/>
  <c r="M154" i="41"/>
  <c r="F155" i="41"/>
  <c r="J155" i="41"/>
  <c r="C156" i="41"/>
  <c r="O156" i="40"/>
  <c r="G156" i="41"/>
  <c r="K156" i="41"/>
  <c r="D157" i="41"/>
  <c r="H157" i="41"/>
  <c r="L157" i="41"/>
  <c r="E158" i="41"/>
  <c r="I158" i="41"/>
  <c r="M158" i="41"/>
  <c r="F159" i="41"/>
  <c r="J159" i="41"/>
  <c r="C160" i="41"/>
  <c r="O160" i="40"/>
  <c r="G160" i="41"/>
  <c r="K160" i="41"/>
  <c r="T180" i="40"/>
  <c r="T17" i="40"/>
  <c r="X180" i="40"/>
  <c r="X17" i="40"/>
  <c r="AB180" i="40"/>
  <c r="AB17" i="40"/>
  <c r="U181" i="40"/>
  <c r="Y181" i="40"/>
  <c r="AC181" i="40"/>
  <c r="V182" i="40"/>
  <c r="Z182" i="40"/>
  <c r="S183" i="40"/>
  <c r="W183" i="40"/>
  <c r="AA183" i="40"/>
  <c r="T184" i="40"/>
  <c r="X184" i="40"/>
  <c r="AB184" i="40"/>
  <c r="U185" i="40"/>
  <c r="Y185" i="40"/>
  <c r="AC185" i="40"/>
  <c r="V186" i="40"/>
  <c r="Z186" i="40"/>
  <c r="S187" i="40"/>
  <c r="AE11" i="40"/>
  <c r="W187" i="40"/>
  <c r="AA187" i="40"/>
  <c r="T188" i="40"/>
  <c r="X188" i="40"/>
  <c r="AB188" i="40"/>
  <c r="U189" i="40"/>
  <c r="Y189" i="40"/>
  <c r="AC189" i="40"/>
  <c r="V190" i="40"/>
  <c r="Z190" i="40"/>
  <c r="S191" i="40"/>
  <c r="AE15" i="40"/>
  <c r="W191" i="40"/>
  <c r="AA191" i="40"/>
  <c r="T192" i="40"/>
  <c r="X192" i="40"/>
  <c r="AB192" i="40"/>
  <c r="U164" i="40"/>
  <c r="Y164" i="40"/>
  <c r="AC164" i="40"/>
  <c r="V165" i="40"/>
  <c r="Z165" i="40"/>
  <c r="S166" i="40"/>
  <c r="W166" i="40"/>
  <c r="AA166" i="40"/>
  <c r="T167" i="40"/>
  <c r="X167" i="40"/>
  <c r="AB167" i="40"/>
  <c r="U168" i="40"/>
  <c r="Y168" i="40"/>
  <c r="AC168" i="40"/>
  <c r="V169" i="40"/>
  <c r="Z169" i="40"/>
  <c r="S170" i="40"/>
  <c r="W170" i="40"/>
  <c r="AA170" i="40"/>
  <c r="T171" i="40"/>
  <c r="X171" i="40"/>
  <c r="AB171" i="40"/>
  <c r="U172" i="40"/>
  <c r="Y172" i="40"/>
  <c r="AC172" i="40"/>
  <c r="V173" i="40"/>
  <c r="Z173" i="40"/>
  <c r="S174" i="40"/>
  <c r="AE30" i="40"/>
  <c r="W174" i="40"/>
  <c r="AA174" i="40"/>
  <c r="T175" i="40"/>
  <c r="X175" i="40"/>
  <c r="AB175" i="40"/>
  <c r="U176" i="40"/>
  <c r="Y176" i="40"/>
  <c r="AC176" i="40"/>
  <c r="V49" i="40"/>
  <c r="Z49" i="40"/>
  <c r="AE37" i="40"/>
  <c r="S65" i="40"/>
  <c r="AE52" i="40"/>
  <c r="W65" i="40"/>
  <c r="AA65" i="40"/>
  <c r="AE56" i="40"/>
  <c r="AE60" i="40"/>
  <c r="AE64" i="40"/>
  <c r="T81" i="40"/>
  <c r="X81" i="40"/>
  <c r="AB81" i="40"/>
  <c r="AE71" i="40"/>
  <c r="AE75" i="40"/>
  <c r="AE79" i="40"/>
  <c r="F23" i="43"/>
  <c r="V113" i="40"/>
  <c r="J23" i="43"/>
  <c r="Z113" i="40"/>
  <c r="C24" i="43"/>
  <c r="AE101" i="40"/>
  <c r="G24" i="43"/>
  <c r="K24" i="43"/>
  <c r="D25" i="43"/>
  <c r="H25" i="43"/>
  <c r="L25" i="43"/>
  <c r="E26" i="43"/>
  <c r="I26" i="43"/>
  <c r="M26" i="43"/>
  <c r="F27" i="43"/>
  <c r="J27" i="43"/>
  <c r="C28" i="43"/>
  <c r="AE105" i="40"/>
  <c r="G28" i="43"/>
  <c r="K28" i="43"/>
  <c r="D29" i="43"/>
  <c r="H29" i="43"/>
  <c r="E30" i="43"/>
  <c r="I30" i="43"/>
  <c r="F31" i="43"/>
  <c r="G32" i="43"/>
  <c r="D33" i="43"/>
  <c r="H33" i="43"/>
  <c r="L33" i="43"/>
  <c r="E34" i="43"/>
  <c r="I34" i="43"/>
  <c r="M34" i="43"/>
  <c r="F35" i="43"/>
  <c r="J35" i="43"/>
  <c r="S129" i="40"/>
  <c r="AE116" i="40"/>
  <c r="W129" i="40"/>
  <c r="AA129" i="40"/>
  <c r="AE120" i="40"/>
  <c r="AE124" i="40"/>
  <c r="AE128" i="40"/>
  <c r="T145" i="40"/>
  <c r="X145" i="40"/>
  <c r="AB145" i="40"/>
  <c r="AE135" i="40"/>
  <c r="AE139" i="40"/>
  <c r="AE143" i="40"/>
  <c r="U161" i="40"/>
  <c r="Y161" i="40"/>
  <c r="AC161" i="40"/>
  <c r="AE150" i="40"/>
  <c r="AE154" i="40"/>
  <c r="AE158" i="40"/>
  <c r="AL17" i="40"/>
  <c r="AP17" i="40"/>
  <c r="AN182" i="40"/>
  <c r="AR182" i="40"/>
  <c r="AK183" i="40"/>
  <c r="AO183" i="40"/>
  <c r="AS183" i="40"/>
  <c r="AL184" i="40"/>
  <c r="AP184" i="40"/>
  <c r="AP201" i="40"/>
  <c r="AU9" i="40"/>
  <c r="AM185" i="40"/>
  <c r="AQ185" i="40"/>
  <c r="AN186" i="40"/>
  <c r="AR186" i="40"/>
  <c r="AK187" i="40"/>
  <c r="AO187" i="40"/>
  <c r="AS187" i="40"/>
  <c r="AL188" i="40"/>
  <c r="AP188" i="40"/>
  <c r="AU13" i="40"/>
  <c r="AM189" i="40"/>
  <c r="AQ189" i="40"/>
  <c r="AJ190" i="40"/>
  <c r="AN190" i="40"/>
  <c r="AR190" i="40"/>
  <c r="AO191" i="40"/>
  <c r="AS191" i="40"/>
  <c r="AL192" i="40"/>
  <c r="AP192" i="40"/>
  <c r="AI164" i="40"/>
  <c r="AI33" i="40"/>
  <c r="AU20" i="40"/>
  <c r="AM164" i="40"/>
  <c r="AM33" i="40"/>
  <c r="AQ164" i="40"/>
  <c r="AQ33" i="40"/>
  <c r="AJ165" i="40"/>
  <c r="AN165" i="40"/>
  <c r="AR165" i="40"/>
  <c r="AK166" i="40"/>
  <c r="AO166" i="40"/>
  <c r="AS166" i="40"/>
  <c r="AL167" i="40"/>
  <c r="AP167" i="40"/>
  <c r="AI168" i="40"/>
  <c r="AU24" i="40"/>
  <c r="AM168" i="40"/>
  <c r="AQ168" i="40"/>
  <c r="AJ169" i="40"/>
  <c r="AN169" i="40"/>
  <c r="AR169" i="40"/>
  <c r="AK170" i="40"/>
  <c r="AO170" i="40"/>
  <c r="AS170" i="40"/>
  <c r="AL171" i="40"/>
  <c r="AP171" i="40"/>
  <c r="AI172" i="40"/>
  <c r="AU28" i="40"/>
  <c r="AM172" i="40"/>
  <c r="AQ172" i="40"/>
  <c r="AJ173" i="40"/>
  <c r="AN173" i="40"/>
  <c r="AR173" i="40"/>
  <c r="AK174" i="40"/>
  <c r="AO174" i="40"/>
  <c r="AS174" i="40"/>
  <c r="AL175" i="40"/>
  <c r="AP175" i="40"/>
  <c r="AI176" i="40"/>
  <c r="AU32" i="40"/>
  <c r="AM176" i="40"/>
  <c r="AQ176" i="40"/>
  <c r="AJ49" i="40"/>
  <c r="AN49" i="40"/>
  <c r="AR49" i="40"/>
  <c r="AU39" i="40"/>
  <c r="AU43" i="40"/>
  <c r="AU47" i="40"/>
  <c r="AK65" i="40"/>
  <c r="AO65" i="40"/>
  <c r="AS65" i="40"/>
  <c r="AU54" i="40"/>
  <c r="AU58" i="40"/>
  <c r="AU62" i="40"/>
  <c r="AL81" i="40"/>
  <c r="AP81" i="40"/>
  <c r="AU69" i="40"/>
  <c r="AU73" i="40"/>
  <c r="AU77" i="40"/>
  <c r="AI97" i="40"/>
  <c r="AM97" i="40"/>
  <c r="AQ97" i="40"/>
  <c r="AU88" i="40"/>
  <c r="AU92" i="40"/>
  <c r="AU96" i="40"/>
  <c r="D41" i="43"/>
  <c r="AJ113" i="40"/>
  <c r="H41" i="43"/>
  <c r="AN113" i="40"/>
  <c r="L41" i="43"/>
  <c r="AR113" i="40"/>
  <c r="E42" i="43"/>
  <c r="I42" i="43"/>
  <c r="M42" i="43"/>
  <c r="F43" i="43"/>
  <c r="J43" i="43"/>
  <c r="C44" i="43"/>
  <c r="AU103" i="40"/>
  <c r="G44" i="43"/>
  <c r="K44" i="43"/>
  <c r="D45" i="43"/>
  <c r="H45" i="43"/>
  <c r="L45" i="43"/>
  <c r="E46" i="43"/>
  <c r="I46" i="43"/>
  <c r="M46" i="43"/>
  <c r="F47" i="43"/>
  <c r="G48" i="43"/>
  <c r="D49" i="43"/>
  <c r="D79" i="43" s="1"/>
  <c r="H49" i="43"/>
  <c r="E50" i="43"/>
  <c r="I50" i="43"/>
  <c r="M50" i="43"/>
  <c r="M109" i="41"/>
  <c r="F51" i="43"/>
  <c r="J51" i="43"/>
  <c r="C52" i="43"/>
  <c r="AU111" i="40"/>
  <c r="G52" i="43"/>
  <c r="K52" i="43"/>
  <c r="D53" i="43"/>
  <c r="H53" i="43"/>
  <c r="L53" i="43"/>
  <c r="AO129" i="40"/>
  <c r="AS129" i="40"/>
  <c r="AU126" i="40"/>
  <c r="AL145" i="40"/>
  <c r="AP145" i="40"/>
  <c r="AU133" i="40"/>
  <c r="AU137" i="40"/>
  <c r="AU141" i="40"/>
  <c r="AI161" i="40"/>
  <c r="AQ161" i="40"/>
  <c r="AU152" i="40"/>
  <c r="AU160" i="40"/>
  <c r="AZ180" i="40"/>
  <c r="BD180" i="40"/>
  <c r="BD17" i="40"/>
  <c r="BH180" i="40"/>
  <c r="BH17" i="40"/>
  <c r="BA181" i="40"/>
  <c r="BE181" i="40"/>
  <c r="BI181" i="40"/>
  <c r="BI198" i="40"/>
  <c r="BB182" i="40"/>
  <c r="BF182" i="40"/>
  <c r="AY183" i="40"/>
  <c r="BK7" i="40"/>
  <c r="BC183" i="40"/>
  <c r="BG183" i="40"/>
  <c r="AZ184" i="40"/>
  <c r="BD184" i="40"/>
  <c r="BH184" i="40"/>
  <c r="BA185" i="40"/>
  <c r="BE185" i="40"/>
  <c r="BI185" i="40"/>
  <c r="BB186" i="40"/>
  <c r="BF186" i="40"/>
  <c r="AY187" i="40"/>
  <c r="BK11" i="40"/>
  <c r="BC187" i="40"/>
  <c r="BG187" i="40"/>
  <c r="BG204" i="40"/>
  <c r="AZ188" i="40"/>
  <c r="BD188" i="40"/>
  <c r="BH188" i="40"/>
  <c r="BA189" i="40"/>
  <c r="BE189" i="40"/>
  <c r="BI189" i="40"/>
  <c r="BB190" i="40"/>
  <c r="BF190" i="40"/>
  <c r="AY191" i="40"/>
  <c r="BC191" i="40"/>
  <c r="BG191" i="40"/>
  <c r="AZ192" i="40"/>
  <c r="BD192" i="40"/>
  <c r="BH192" i="40"/>
  <c r="BA164" i="40"/>
  <c r="BE33" i="40"/>
  <c r="BE164" i="40"/>
  <c r="BI164" i="40"/>
  <c r="BI33" i="40"/>
  <c r="BB165" i="40"/>
  <c r="BF165" i="40"/>
  <c r="AY166" i="40"/>
  <c r="BK22" i="40"/>
  <c r="BC166" i="40"/>
  <c r="BG166" i="40"/>
  <c r="AZ167" i="40"/>
  <c r="BD167" i="40"/>
  <c r="BH167" i="40"/>
  <c r="BA168" i="40"/>
  <c r="BE168" i="40"/>
  <c r="BI168" i="40"/>
  <c r="BB169" i="40"/>
  <c r="BF169" i="40"/>
  <c r="AY170" i="40"/>
  <c r="BK26" i="40"/>
  <c r="BC170" i="40"/>
  <c r="BG170" i="40"/>
  <c r="AZ171" i="40"/>
  <c r="BD171" i="40"/>
  <c r="BH171" i="40"/>
  <c r="BA172" i="40"/>
  <c r="BE172" i="40"/>
  <c r="BI172" i="40"/>
  <c r="BB173" i="40"/>
  <c r="BF173" i="40"/>
  <c r="AY174" i="40"/>
  <c r="BK30" i="40"/>
  <c r="BC174" i="40"/>
  <c r="BG174" i="40"/>
  <c r="AZ175" i="40"/>
  <c r="BD175" i="40"/>
  <c r="BH175" i="40"/>
  <c r="BA176" i="40"/>
  <c r="BE176" i="40"/>
  <c r="BI176" i="40"/>
  <c r="BK37" i="40"/>
  <c r="BK45" i="40"/>
  <c r="BC65" i="40"/>
  <c r="BG65" i="40"/>
  <c r="BK56" i="40"/>
  <c r="BK60" i="40"/>
  <c r="BK64" i="40"/>
  <c r="BD81" i="40"/>
  <c r="BH81" i="40"/>
  <c r="BK71" i="40"/>
  <c r="BK79" i="40"/>
  <c r="BA97" i="40"/>
  <c r="BE97" i="40"/>
  <c r="BI97" i="40"/>
  <c r="BK94" i="40"/>
  <c r="C60" i="43"/>
  <c r="BK101" i="40"/>
  <c r="G60" i="43"/>
  <c r="K60" i="43"/>
  <c r="D61" i="43"/>
  <c r="H61" i="43"/>
  <c r="L61" i="43"/>
  <c r="I62" i="43"/>
  <c r="M62" i="43"/>
  <c r="F63" i="43"/>
  <c r="J63" i="43"/>
  <c r="N63" i="43"/>
  <c r="C64" i="43"/>
  <c r="G64" i="43"/>
  <c r="K64" i="43"/>
  <c r="D65" i="43"/>
  <c r="H65" i="43"/>
  <c r="C66" i="43"/>
  <c r="BK107" i="40"/>
  <c r="G66" i="43"/>
  <c r="K66" i="43"/>
  <c r="F67" i="43"/>
  <c r="J67" i="43"/>
  <c r="E68" i="43"/>
  <c r="BA206" i="40"/>
  <c r="I68" i="43"/>
  <c r="M68" i="43"/>
  <c r="F69" i="43"/>
  <c r="J69" i="43"/>
  <c r="N69" i="43"/>
  <c r="C70" i="43"/>
  <c r="BK111" i="40"/>
  <c r="G70" i="43"/>
  <c r="K70" i="43"/>
  <c r="D71" i="43"/>
  <c r="H71" i="43"/>
  <c r="L71" i="43"/>
  <c r="BE129" i="40"/>
  <c r="BI129" i="40"/>
  <c r="BK118" i="40"/>
  <c r="BK122" i="40"/>
  <c r="BK133" i="40"/>
  <c r="BK137" i="40"/>
  <c r="AY161" i="40"/>
  <c r="BC161" i="40"/>
  <c r="BG161" i="40"/>
  <c r="BK152" i="40"/>
  <c r="BK156" i="40"/>
  <c r="BK160" i="40"/>
  <c r="I4" i="41"/>
  <c r="I180" i="40"/>
  <c r="I17" i="40"/>
  <c r="C6" i="41"/>
  <c r="C182" i="40"/>
  <c r="D7" i="41"/>
  <c r="D183" i="40"/>
  <c r="F9" i="41"/>
  <c r="F185" i="40"/>
  <c r="G10" i="41"/>
  <c r="G186" i="40"/>
  <c r="H11" i="41"/>
  <c r="H187" i="40"/>
  <c r="I12" i="41"/>
  <c r="I188" i="40"/>
  <c r="J13" i="41"/>
  <c r="J189" i="40"/>
  <c r="K14" i="41"/>
  <c r="K190" i="40"/>
  <c r="L15" i="41"/>
  <c r="L191" i="40"/>
  <c r="E167" i="40"/>
  <c r="F24" i="41"/>
  <c r="C25" i="41"/>
  <c r="C169" i="40"/>
  <c r="D170" i="40"/>
  <c r="F28" i="41"/>
  <c r="G29" i="41"/>
  <c r="G173" i="40"/>
  <c r="D174" i="40"/>
  <c r="D30" i="41"/>
  <c r="G36" i="41"/>
  <c r="G49" i="40"/>
  <c r="H37" i="41"/>
  <c r="E38" i="41"/>
  <c r="F39" i="41"/>
  <c r="C40" i="41"/>
  <c r="H41" i="41"/>
  <c r="I42" i="41"/>
  <c r="J43" i="41"/>
  <c r="K44" i="41"/>
  <c r="H45" i="41"/>
  <c r="I46" i="41"/>
  <c r="J47" i="41"/>
  <c r="K48" i="41"/>
  <c r="L52" i="41"/>
  <c r="I53" i="41"/>
  <c r="C55" i="41"/>
  <c r="D56" i="41"/>
  <c r="E57" i="41"/>
  <c r="F58" i="41"/>
  <c r="G59" i="41"/>
  <c r="H60" i="41"/>
  <c r="D64" i="41"/>
  <c r="E68" i="41"/>
  <c r="E81" i="40"/>
  <c r="D71" i="41"/>
  <c r="E72" i="41"/>
  <c r="J73" i="41"/>
  <c r="K74" i="41"/>
  <c r="H75" i="41"/>
  <c r="I76" i="41"/>
  <c r="F77" i="41"/>
  <c r="K78" i="41"/>
  <c r="I80" i="41"/>
  <c r="F97" i="40"/>
  <c r="H86" i="41"/>
  <c r="F88" i="41"/>
  <c r="D101" i="41"/>
  <c r="D6" i="43"/>
  <c r="E7" i="43"/>
  <c r="E102" i="41"/>
  <c r="F8" i="43"/>
  <c r="F103" i="41"/>
  <c r="G9" i="43"/>
  <c r="G104" i="41"/>
  <c r="I11" i="43"/>
  <c r="I106" i="41"/>
  <c r="J12" i="43"/>
  <c r="J107" i="41"/>
  <c r="F14" i="43"/>
  <c r="F109" i="41"/>
  <c r="H110" i="41"/>
  <c r="H15" i="43"/>
  <c r="N16" i="43"/>
  <c r="M117" i="41"/>
  <c r="J118" i="41"/>
  <c r="K119" i="41"/>
  <c r="L120" i="41"/>
  <c r="M121" i="41"/>
  <c r="J122" i="41"/>
  <c r="K123" i="41"/>
  <c r="D124" i="41"/>
  <c r="E125" i="41"/>
  <c r="F126" i="41"/>
  <c r="G127" i="41"/>
  <c r="H128" i="41"/>
  <c r="I132" i="41"/>
  <c r="I145" i="40"/>
  <c r="F133" i="41"/>
  <c r="G134" i="41"/>
  <c r="M136" i="41"/>
  <c r="J137" i="41"/>
  <c r="G138" i="41"/>
  <c r="L139" i="41"/>
  <c r="I140" i="41"/>
  <c r="F141" i="41"/>
  <c r="G142" i="41"/>
  <c r="E144" i="41"/>
  <c r="F161" i="40"/>
  <c r="M151" i="41"/>
  <c r="J152" i="41"/>
  <c r="K153" i="41"/>
  <c r="L154" i="41"/>
  <c r="E155" i="41"/>
  <c r="C157" i="41"/>
  <c r="M159" i="41"/>
  <c r="S17" i="40"/>
  <c r="S180" i="40"/>
  <c r="X181" i="40"/>
  <c r="AD183" i="40"/>
  <c r="AC186" i="40"/>
  <c r="Z187" i="40"/>
  <c r="AA188" i="40"/>
  <c r="AB189" i="40"/>
  <c r="AC190" i="40"/>
  <c r="Z191" i="40"/>
  <c r="W192" i="40"/>
  <c r="T164" i="40"/>
  <c r="Y165" i="40"/>
  <c r="Z166" i="40"/>
  <c r="AA167" i="40"/>
  <c r="AB168" i="40"/>
  <c r="AC169" i="40"/>
  <c r="Z170" i="40"/>
  <c r="AA171" i="40"/>
  <c r="X172" i="40"/>
  <c r="U173" i="40"/>
  <c r="S175" i="40"/>
  <c r="X176" i="40"/>
  <c r="C180" i="40"/>
  <c r="C17" i="40"/>
  <c r="C4" i="41"/>
  <c r="O4" i="40"/>
  <c r="G4" i="41"/>
  <c r="G180" i="40"/>
  <c r="K4" i="41"/>
  <c r="K180" i="40"/>
  <c r="D181" i="40"/>
  <c r="D5" i="41"/>
  <c r="H181" i="40"/>
  <c r="H5" i="41"/>
  <c r="L5" i="41"/>
  <c r="L181" i="40"/>
  <c r="E6" i="41"/>
  <c r="E182" i="40"/>
  <c r="I6" i="41"/>
  <c r="I182" i="40"/>
  <c r="M6" i="41"/>
  <c r="M182" i="40"/>
  <c r="F7" i="41"/>
  <c r="F183" i="40"/>
  <c r="J7" i="41"/>
  <c r="J183" i="40"/>
  <c r="C8" i="41"/>
  <c r="C184" i="40"/>
  <c r="O8" i="40"/>
  <c r="G8" i="41"/>
  <c r="G184" i="40"/>
  <c r="K8" i="41"/>
  <c r="K184" i="40"/>
  <c r="D185" i="40"/>
  <c r="D9" i="41"/>
  <c r="H185" i="40"/>
  <c r="H9" i="41"/>
  <c r="L9" i="41"/>
  <c r="L185" i="40"/>
  <c r="E10" i="41"/>
  <c r="E186" i="40"/>
  <c r="I10" i="41"/>
  <c r="I186" i="40"/>
  <c r="M10" i="41"/>
  <c r="M186" i="40"/>
  <c r="F11" i="41"/>
  <c r="F187" i="40"/>
  <c r="J11" i="41"/>
  <c r="J187" i="40"/>
  <c r="C12" i="41"/>
  <c r="C188" i="40"/>
  <c r="G12" i="41"/>
  <c r="G188" i="40"/>
  <c r="K12" i="41"/>
  <c r="K188" i="40"/>
  <c r="D189" i="40"/>
  <c r="D13" i="41"/>
  <c r="H189" i="40"/>
  <c r="H13" i="41"/>
  <c r="L13" i="41"/>
  <c r="L189" i="40"/>
  <c r="E14" i="41"/>
  <c r="E190" i="40"/>
  <c r="I14" i="41"/>
  <c r="I190" i="40"/>
  <c r="M14" i="41"/>
  <c r="M190" i="40"/>
  <c r="F15" i="41"/>
  <c r="F191" i="40"/>
  <c r="J15" i="41"/>
  <c r="J191" i="40"/>
  <c r="C16" i="41"/>
  <c r="C192" i="40"/>
  <c r="D164" i="40"/>
  <c r="D33" i="40"/>
  <c r="D20" i="41"/>
  <c r="H164" i="40"/>
  <c r="H33" i="40"/>
  <c r="H20" i="41"/>
  <c r="L164" i="40"/>
  <c r="L33" i="40"/>
  <c r="L20" i="41"/>
  <c r="E21" i="41"/>
  <c r="E165" i="40"/>
  <c r="I21" i="41"/>
  <c r="I165" i="40"/>
  <c r="M21" i="41"/>
  <c r="M165" i="40"/>
  <c r="F22" i="41"/>
  <c r="F166" i="40"/>
  <c r="J22" i="41"/>
  <c r="J166" i="40"/>
  <c r="C23" i="41"/>
  <c r="C167" i="40"/>
  <c r="G23" i="41"/>
  <c r="G167" i="40"/>
  <c r="K23" i="41"/>
  <c r="K167" i="40"/>
  <c r="D168" i="40"/>
  <c r="D24" i="41"/>
  <c r="H168" i="40"/>
  <c r="H24" i="41"/>
  <c r="L168" i="40"/>
  <c r="L24" i="41"/>
  <c r="E25" i="41"/>
  <c r="E169" i="40"/>
  <c r="I25" i="41"/>
  <c r="I169" i="40"/>
  <c r="M25" i="41"/>
  <c r="M169" i="40"/>
  <c r="F26" i="41"/>
  <c r="F170" i="40"/>
  <c r="J26" i="41"/>
  <c r="J170" i="40"/>
  <c r="C27" i="41"/>
  <c r="O27" i="40"/>
  <c r="C171" i="40"/>
  <c r="G27" i="41"/>
  <c r="G171" i="40"/>
  <c r="K27" i="41"/>
  <c r="K171" i="40"/>
  <c r="D172" i="40"/>
  <c r="D28" i="41"/>
  <c r="H172" i="40"/>
  <c r="H28" i="41"/>
  <c r="L172" i="40"/>
  <c r="L28" i="41"/>
  <c r="E29" i="41"/>
  <c r="E173" i="40"/>
  <c r="I29" i="41"/>
  <c r="I173" i="40"/>
  <c r="M29" i="41"/>
  <c r="M173" i="40"/>
  <c r="F30" i="41"/>
  <c r="F174" i="40"/>
  <c r="J30" i="41"/>
  <c r="J174" i="40"/>
  <c r="C31" i="41"/>
  <c r="O31" i="40"/>
  <c r="C175" i="40"/>
  <c r="G31" i="41"/>
  <c r="G175" i="40"/>
  <c r="K31" i="41"/>
  <c r="K175" i="40"/>
  <c r="D176" i="40"/>
  <c r="D32" i="41"/>
  <c r="H176" i="40"/>
  <c r="H32" i="41"/>
  <c r="L176" i="40"/>
  <c r="L32" i="41"/>
  <c r="E36" i="41"/>
  <c r="E49" i="40"/>
  <c r="I36" i="41"/>
  <c r="I49" i="40"/>
  <c r="M36" i="41"/>
  <c r="M49" i="40"/>
  <c r="F37" i="41"/>
  <c r="J37" i="41"/>
  <c r="C38" i="41"/>
  <c r="O38" i="40"/>
  <c r="G38" i="41"/>
  <c r="K38" i="41"/>
  <c r="D39" i="41"/>
  <c r="H39" i="41"/>
  <c r="L39" i="41"/>
  <c r="E40" i="41"/>
  <c r="I40" i="41"/>
  <c r="M40" i="41"/>
  <c r="F41" i="41"/>
  <c r="J41" i="41"/>
  <c r="C42" i="41"/>
  <c r="O42" i="40"/>
  <c r="G42" i="41"/>
  <c r="K42" i="41"/>
  <c r="D43" i="41"/>
  <c r="H43" i="41"/>
  <c r="L43" i="41"/>
  <c r="E44" i="41"/>
  <c r="I44" i="41"/>
  <c r="M44" i="41"/>
  <c r="F45" i="41"/>
  <c r="J45" i="41"/>
  <c r="C46" i="41"/>
  <c r="O46" i="40"/>
  <c r="G46" i="41"/>
  <c r="K46" i="41"/>
  <c r="D47" i="41"/>
  <c r="H47" i="41"/>
  <c r="L47" i="41"/>
  <c r="E48" i="41"/>
  <c r="I48" i="41"/>
  <c r="M48" i="41"/>
  <c r="J65" i="40"/>
  <c r="E55" i="41"/>
  <c r="I55" i="41"/>
  <c r="M55" i="41"/>
  <c r="J56" i="41"/>
  <c r="C57" i="41"/>
  <c r="O57" i="40"/>
  <c r="G57" i="41"/>
  <c r="K57" i="41"/>
  <c r="D58" i="41"/>
  <c r="H58" i="41"/>
  <c r="L58" i="41"/>
  <c r="E59" i="41"/>
  <c r="I59" i="41"/>
  <c r="M59" i="41"/>
  <c r="J60" i="41"/>
  <c r="C61" i="41"/>
  <c r="O61" i="40"/>
  <c r="G61" i="41"/>
  <c r="K61" i="41"/>
  <c r="H62" i="41"/>
  <c r="L62" i="41"/>
  <c r="E63" i="41"/>
  <c r="I63" i="41"/>
  <c r="M63" i="41"/>
  <c r="J64" i="41"/>
  <c r="C68" i="41"/>
  <c r="C81" i="40"/>
  <c r="G68" i="41"/>
  <c r="G81" i="40"/>
  <c r="K68" i="41"/>
  <c r="K81" i="40"/>
  <c r="D69" i="41"/>
  <c r="H69" i="41"/>
  <c r="L69" i="41"/>
  <c r="E70" i="41"/>
  <c r="I70" i="41"/>
  <c r="M70" i="41"/>
  <c r="F71" i="41"/>
  <c r="J71" i="41"/>
  <c r="C72" i="41"/>
  <c r="O72" i="40"/>
  <c r="G72" i="41"/>
  <c r="K72" i="41"/>
  <c r="D73" i="41"/>
  <c r="H73" i="41"/>
  <c r="L73" i="41"/>
  <c r="E74" i="41"/>
  <c r="I74" i="41"/>
  <c r="M74" i="41"/>
  <c r="F75" i="41"/>
  <c r="J75" i="41"/>
  <c r="C76" i="41"/>
  <c r="O76" i="40"/>
  <c r="G76" i="41"/>
  <c r="K76" i="41"/>
  <c r="D77" i="41"/>
  <c r="H77" i="41"/>
  <c r="L77" i="41"/>
  <c r="E78" i="41"/>
  <c r="I78" i="41"/>
  <c r="M78" i="41"/>
  <c r="F79" i="41"/>
  <c r="J79" i="41"/>
  <c r="C80" i="41"/>
  <c r="O80" i="40"/>
  <c r="G80" i="41"/>
  <c r="K80" i="41"/>
  <c r="D84" i="41"/>
  <c r="D97" i="40"/>
  <c r="H84" i="41"/>
  <c r="H97" i="40"/>
  <c r="L84" i="41"/>
  <c r="L97" i="40"/>
  <c r="E85" i="41"/>
  <c r="I85" i="41"/>
  <c r="M85" i="41"/>
  <c r="F86" i="41"/>
  <c r="J86" i="41"/>
  <c r="C87" i="41"/>
  <c r="G87" i="41"/>
  <c r="K87" i="41"/>
  <c r="D88" i="41"/>
  <c r="H88" i="41"/>
  <c r="L88" i="41"/>
  <c r="E89" i="41"/>
  <c r="I89" i="41"/>
  <c r="M89" i="41"/>
  <c r="F90" i="41"/>
  <c r="J90" i="41"/>
  <c r="C91" i="41"/>
  <c r="G91" i="41"/>
  <c r="K91" i="41"/>
  <c r="D92" i="41"/>
  <c r="H92" i="41"/>
  <c r="L92" i="41"/>
  <c r="E93" i="41"/>
  <c r="I93" i="41"/>
  <c r="M93" i="41"/>
  <c r="F94" i="41"/>
  <c r="J94" i="41"/>
  <c r="C95" i="41"/>
  <c r="G95" i="41"/>
  <c r="K95" i="41"/>
  <c r="D96" i="41"/>
  <c r="H96" i="41"/>
  <c r="L96" i="41"/>
  <c r="E5" i="43"/>
  <c r="E100" i="41"/>
  <c r="E113" i="40"/>
  <c r="I5" i="43"/>
  <c r="I100" i="41"/>
  <c r="I113" i="40"/>
  <c r="M5" i="43"/>
  <c r="M100" i="41"/>
  <c r="M113" i="40"/>
  <c r="F6" i="43"/>
  <c r="F101" i="41"/>
  <c r="J6" i="43"/>
  <c r="J101" i="41"/>
  <c r="C7" i="43"/>
  <c r="C102" i="41"/>
  <c r="O102" i="40"/>
  <c r="G7" i="43"/>
  <c r="G102" i="41"/>
  <c r="K7" i="43"/>
  <c r="K102" i="41"/>
  <c r="D8" i="43"/>
  <c r="D103" i="41"/>
  <c r="H8" i="43"/>
  <c r="H103" i="41"/>
  <c r="L103" i="41"/>
  <c r="L8" i="43"/>
  <c r="E9" i="43"/>
  <c r="E104" i="41"/>
  <c r="I9" i="43"/>
  <c r="I104" i="41"/>
  <c r="M9" i="43"/>
  <c r="M104" i="41"/>
  <c r="F10" i="43"/>
  <c r="F105" i="41"/>
  <c r="J10" i="43"/>
  <c r="J105" i="41"/>
  <c r="C11" i="43"/>
  <c r="O106" i="40"/>
  <c r="G11" i="43"/>
  <c r="G106" i="41"/>
  <c r="K11" i="43"/>
  <c r="K106" i="41"/>
  <c r="D12" i="43"/>
  <c r="D107" i="41"/>
  <c r="H12" i="43"/>
  <c r="H107" i="41"/>
  <c r="L107" i="41"/>
  <c r="L12" i="43"/>
  <c r="F13" i="43"/>
  <c r="F108" i="41"/>
  <c r="J13" i="43"/>
  <c r="J108" i="41"/>
  <c r="D14" i="43"/>
  <c r="D109" i="41"/>
  <c r="H109" i="41"/>
  <c r="H14" i="43"/>
  <c r="L109" i="41"/>
  <c r="L14" i="43"/>
  <c r="F15" i="43"/>
  <c r="F110" i="41"/>
  <c r="J15" i="43"/>
  <c r="J110" i="41"/>
  <c r="D16" i="43"/>
  <c r="D111" i="41"/>
  <c r="H16" i="43"/>
  <c r="H111" i="41"/>
  <c r="L16" i="43"/>
  <c r="L111" i="41"/>
  <c r="E17" i="43"/>
  <c r="E112" i="41"/>
  <c r="I17" i="43"/>
  <c r="I112" i="41"/>
  <c r="M17" i="43"/>
  <c r="M112" i="41"/>
  <c r="O117" i="40"/>
  <c r="H118" i="41"/>
  <c r="L118" i="41"/>
  <c r="I119" i="41"/>
  <c r="M119" i="41"/>
  <c r="J120" i="41"/>
  <c r="O121" i="40"/>
  <c r="G121" i="41"/>
  <c r="K121" i="41"/>
  <c r="H122" i="41"/>
  <c r="L122" i="41"/>
  <c r="I123" i="41"/>
  <c r="M123" i="41"/>
  <c r="J124" i="41"/>
  <c r="G125" i="41"/>
  <c r="K125" i="41"/>
  <c r="H126" i="41"/>
  <c r="L126" i="41"/>
  <c r="I127" i="41"/>
  <c r="M127" i="41"/>
  <c r="J128" i="41"/>
  <c r="C132" i="41"/>
  <c r="C145" i="40"/>
  <c r="O132" i="40"/>
  <c r="G132" i="41"/>
  <c r="G145" i="40"/>
  <c r="K132" i="41"/>
  <c r="K145" i="40"/>
  <c r="D133" i="41"/>
  <c r="H133" i="41"/>
  <c r="L133" i="41"/>
  <c r="E134" i="41"/>
  <c r="I134" i="41"/>
  <c r="M134" i="41"/>
  <c r="F135" i="41"/>
  <c r="J135" i="41"/>
  <c r="C136" i="41"/>
  <c r="O136" i="40"/>
  <c r="G136" i="41"/>
  <c r="K136" i="41"/>
  <c r="D137" i="41"/>
  <c r="H137" i="41"/>
  <c r="L137" i="41"/>
  <c r="E138" i="41"/>
  <c r="I138" i="41"/>
  <c r="M138" i="41"/>
  <c r="F139" i="41"/>
  <c r="J139" i="41"/>
  <c r="C140" i="41"/>
  <c r="O140" i="40"/>
  <c r="G140" i="41"/>
  <c r="K140" i="41"/>
  <c r="D141" i="41"/>
  <c r="H141" i="41"/>
  <c r="L141" i="41"/>
  <c r="E142" i="41"/>
  <c r="I142" i="41"/>
  <c r="M142" i="41"/>
  <c r="F143" i="41"/>
  <c r="J143" i="41"/>
  <c r="C144" i="41"/>
  <c r="O144" i="40"/>
  <c r="G144" i="41"/>
  <c r="K144" i="41"/>
  <c r="D148" i="41"/>
  <c r="D161" i="40"/>
  <c r="H148" i="41"/>
  <c r="H161" i="40"/>
  <c r="L148" i="41"/>
  <c r="L161" i="40"/>
  <c r="E149" i="41"/>
  <c r="I149" i="41"/>
  <c r="M149" i="41"/>
  <c r="F150" i="41"/>
  <c r="J150" i="41"/>
  <c r="C151" i="41"/>
  <c r="O151" i="40"/>
  <c r="G151" i="41"/>
  <c r="K151" i="41"/>
  <c r="D152" i="41"/>
  <c r="H152" i="41"/>
  <c r="L152" i="41"/>
  <c r="E153" i="41"/>
  <c r="I153" i="41"/>
  <c r="M153" i="41"/>
  <c r="F154" i="41"/>
  <c r="J154" i="41"/>
  <c r="C155" i="41"/>
  <c r="O155" i="40"/>
  <c r="G155" i="41"/>
  <c r="K155" i="41"/>
  <c r="D156" i="41"/>
  <c r="H156" i="41"/>
  <c r="L156" i="41"/>
  <c r="E157" i="41"/>
  <c r="I157" i="41"/>
  <c r="M157" i="41"/>
  <c r="F158" i="41"/>
  <c r="J158" i="41"/>
  <c r="C159" i="41"/>
  <c r="O159" i="40"/>
  <c r="G159" i="41"/>
  <c r="K159" i="41"/>
  <c r="D160" i="41"/>
  <c r="H160" i="41"/>
  <c r="L160" i="41"/>
  <c r="U180" i="40"/>
  <c r="U17" i="40"/>
  <c r="Y180" i="40"/>
  <c r="Y17" i="40"/>
  <c r="AC180" i="40"/>
  <c r="AC17" i="40"/>
  <c r="V181" i="40"/>
  <c r="Z181" i="40"/>
  <c r="S182" i="40"/>
  <c r="W182" i="40"/>
  <c r="AA182" i="40"/>
  <c r="T183" i="40"/>
  <c r="X183" i="40"/>
  <c r="AB183" i="40"/>
  <c r="U184" i="40"/>
  <c r="Y184" i="40"/>
  <c r="AC184" i="40"/>
  <c r="V185" i="40"/>
  <c r="Z185" i="40"/>
  <c r="S186" i="40"/>
  <c r="W186" i="40"/>
  <c r="AA186" i="40"/>
  <c r="T187" i="40"/>
  <c r="X187" i="40"/>
  <c r="AB187" i="40"/>
  <c r="U188" i="40"/>
  <c r="Y188" i="40"/>
  <c r="AC188" i="40"/>
  <c r="V189" i="40"/>
  <c r="Z189" i="40"/>
  <c r="S190" i="40"/>
  <c r="W190" i="40"/>
  <c r="AA190" i="40"/>
  <c r="T191" i="40"/>
  <c r="X191" i="40"/>
  <c r="AB191" i="40"/>
  <c r="U192" i="40"/>
  <c r="Y192" i="40"/>
  <c r="AC192" i="40"/>
  <c r="Z33" i="40"/>
  <c r="X166" i="40"/>
  <c r="AB166" i="40"/>
  <c r="V168" i="40"/>
  <c r="Z168" i="40"/>
  <c r="W169" i="40"/>
  <c r="AA169" i="40"/>
  <c r="X170" i="40"/>
  <c r="AB170" i="40"/>
  <c r="Y171" i="40"/>
  <c r="AC171" i="40"/>
  <c r="Z172" i="40"/>
  <c r="W173" i="40"/>
  <c r="AA173" i="40"/>
  <c r="X174" i="40"/>
  <c r="AB174" i="40"/>
  <c r="Y175" i="40"/>
  <c r="AC175" i="40"/>
  <c r="Z176" i="40"/>
  <c r="S49" i="40"/>
  <c r="AE36" i="40"/>
  <c r="W49" i="40"/>
  <c r="AA49" i="40"/>
  <c r="AE48" i="40"/>
  <c r="T65" i="40"/>
  <c r="X65" i="40"/>
  <c r="AB65" i="40"/>
  <c r="AE55" i="40"/>
  <c r="AE59" i="40"/>
  <c r="AE63" i="40"/>
  <c r="U81" i="40"/>
  <c r="Y81" i="40"/>
  <c r="AC81" i="40"/>
  <c r="AE70" i="40"/>
  <c r="AE74" i="40"/>
  <c r="AE78" i="40"/>
  <c r="M87" i="41"/>
  <c r="C23" i="43"/>
  <c r="G23" i="43"/>
  <c r="W113" i="40"/>
  <c r="K23" i="43"/>
  <c r="AA113" i="40"/>
  <c r="D24" i="43"/>
  <c r="H24" i="43"/>
  <c r="L24" i="43"/>
  <c r="E25" i="43"/>
  <c r="I25" i="43"/>
  <c r="M25" i="43"/>
  <c r="F26" i="43"/>
  <c r="J26" i="43"/>
  <c r="C27" i="43"/>
  <c r="AE104" i="40"/>
  <c r="G27" i="43"/>
  <c r="K27" i="43"/>
  <c r="D28" i="43"/>
  <c r="H28" i="43"/>
  <c r="L28" i="43"/>
  <c r="E29" i="43"/>
  <c r="I29" i="43"/>
  <c r="F30" i="43"/>
  <c r="G31" i="43"/>
  <c r="D32" i="43"/>
  <c r="H32" i="43"/>
  <c r="E33" i="43"/>
  <c r="I33" i="43"/>
  <c r="M33" i="43"/>
  <c r="M110" i="41"/>
  <c r="F34" i="43"/>
  <c r="J34" i="43"/>
  <c r="C35" i="43"/>
  <c r="AE112" i="40"/>
  <c r="G35" i="43"/>
  <c r="K35" i="43"/>
  <c r="T129" i="40"/>
  <c r="X129" i="40"/>
  <c r="AB129" i="40"/>
  <c r="AE123" i="40"/>
  <c r="AE127" i="40"/>
  <c r="U145" i="40"/>
  <c r="Y145" i="40"/>
  <c r="AC145" i="40"/>
  <c r="AE134" i="40"/>
  <c r="AE138" i="40"/>
  <c r="AE142" i="40"/>
  <c r="AE153" i="40"/>
  <c r="AE157" i="40"/>
  <c r="AI180" i="40"/>
  <c r="AU4" i="40"/>
  <c r="AI17" i="40"/>
  <c r="AM180" i="40"/>
  <c r="AM17" i="40"/>
  <c r="AQ180" i="40"/>
  <c r="AQ17" i="40"/>
  <c r="AJ181" i="40"/>
  <c r="AN181" i="40"/>
  <c r="AR181" i="40"/>
  <c r="AK182" i="40"/>
  <c r="AO182" i="40"/>
  <c r="AS182" i="40"/>
  <c r="AL183" i="40"/>
  <c r="AP183" i="40"/>
  <c r="AI184" i="40"/>
  <c r="AM184" i="40"/>
  <c r="AQ184" i="40"/>
  <c r="AJ185" i="40"/>
  <c r="AN185" i="40"/>
  <c r="AR185" i="40"/>
  <c r="AK186" i="40"/>
  <c r="AO186" i="40"/>
  <c r="AS186" i="40"/>
  <c r="AL187" i="40"/>
  <c r="AP187" i="40"/>
  <c r="AI188" i="40"/>
  <c r="AU12" i="40"/>
  <c r="AM188" i="40"/>
  <c r="AQ188" i="40"/>
  <c r="AJ189" i="40"/>
  <c r="AN189" i="40"/>
  <c r="AR189" i="40"/>
  <c r="AK190" i="40"/>
  <c r="AO190" i="40"/>
  <c r="AS190" i="40"/>
  <c r="AL191" i="40"/>
  <c r="AP191" i="40"/>
  <c r="AI192" i="40"/>
  <c r="AM192" i="40"/>
  <c r="AQ192" i="40"/>
  <c r="AJ164" i="40"/>
  <c r="AJ33" i="40"/>
  <c r="AN164" i="40"/>
  <c r="AN33" i="40"/>
  <c r="AR164" i="40"/>
  <c r="AR33" i="40"/>
  <c r="AK165" i="40"/>
  <c r="AO165" i="40"/>
  <c r="AS165" i="40"/>
  <c r="AL166" i="40"/>
  <c r="AP166" i="40"/>
  <c r="AU23" i="40"/>
  <c r="AI167" i="40"/>
  <c r="AM167" i="40"/>
  <c r="AQ167" i="40"/>
  <c r="AJ168" i="40"/>
  <c r="AN168" i="40"/>
  <c r="AR168" i="40"/>
  <c r="AK169" i="40"/>
  <c r="AO169" i="40"/>
  <c r="AS169" i="40"/>
  <c r="AL170" i="40"/>
  <c r="AP170" i="40"/>
  <c r="AU27" i="40"/>
  <c r="AI171" i="40"/>
  <c r="AM171" i="40"/>
  <c r="AQ171" i="40"/>
  <c r="AJ172" i="40"/>
  <c r="AN172" i="40"/>
  <c r="AR172" i="40"/>
  <c r="AK173" i="40"/>
  <c r="AO173" i="40"/>
  <c r="AS173" i="40"/>
  <c r="AL174" i="40"/>
  <c r="AP174" i="40"/>
  <c r="AU31" i="40"/>
  <c r="AI175" i="40"/>
  <c r="AM175" i="40"/>
  <c r="AQ175" i="40"/>
  <c r="AJ176" i="40"/>
  <c r="AN176" i="40"/>
  <c r="AR176" i="40"/>
  <c r="AK49" i="40"/>
  <c r="AO49" i="40"/>
  <c r="AS49" i="40"/>
  <c r="AU38" i="40"/>
  <c r="AU46" i="40"/>
  <c r="AU57" i="40"/>
  <c r="AI81" i="40"/>
  <c r="AU68" i="40"/>
  <c r="AM81" i="40"/>
  <c r="AQ81" i="40"/>
  <c r="AU72" i="40"/>
  <c r="AU76" i="40"/>
  <c r="AU80" i="40"/>
  <c r="AJ97" i="40"/>
  <c r="AN97" i="40"/>
  <c r="AR97" i="40"/>
  <c r="AU87" i="40"/>
  <c r="AU95" i="40"/>
  <c r="E41" i="43"/>
  <c r="AK113" i="40"/>
  <c r="I41" i="43"/>
  <c r="AO113" i="40"/>
  <c r="M41" i="43"/>
  <c r="AS113" i="40"/>
  <c r="F42" i="43"/>
  <c r="J42" i="43"/>
  <c r="C43" i="43"/>
  <c r="G43" i="43"/>
  <c r="K43" i="43"/>
  <c r="D44" i="43"/>
  <c r="H44" i="43"/>
  <c r="L44" i="43"/>
  <c r="E45" i="43"/>
  <c r="I45" i="43"/>
  <c r="M45" i="43"/>
  <c r="F46" i="43"/>
  <c r="J46" i="43"/>
  <c r="G47" i="43"/>
  <c r="D48" i="43"/>
  <c r="H48" i="43"/>
  <c r="E49" i="43"/>
  <c r="I49" i="43"/>
  <c r="F50" i="43"/>
  <c r="J50" i="43"/>
  <c r="C51" i="43"/>
  <c r="AU110" i="40"/>
  <c r="G51" i="43"/>
  <c r="K51" i="43"/>
  <c r="D52" i="43"/>
  <c r="H52" i="43"/>
  <c r="L52" i="43"/>
  <c r="E53" i="43"/>
  <c r="I53" i="43"/>
  <c r="M53" i="43"/>
  <c r="AU116" i="40"/>
  <c r="AQ129" i="40"/>
  <c r="AI129" i="40"/>
  <c r="AI145" i="40"/>
  <c r="AU132" i="40"/>
  <c r="AM145" i="40"/>
  <c r="AQ145" i="40"/>
  <c r="AU136" i="40"/>
  <c r="AU140" i="40"/>
  <c r="AU144" i="40"/>
  <c r="AJ161" i="40"/>
  <c r="AN161" i="40"/>
  <c r="AR161" i="40"/>
  <c r="AU155" i="40"/>
  <c r="AU159" i="40"/>
  <c r="BA180" i="40"/>
  <c r="BE180" i="40"/>
  <c r="BE17" i="40"/>
  <c r="BI180" i="40"/>
  <c r="BI17" i="40"/>
  <c r="BB181" i="40"/>
  <c r="BF181" i="40"/>
  <c r="AY182" i="40"/>
  <c r="BC182" i="40"/>
  <c r="BG182" i="40"/>
  <c r="AZ183" i="40"/>
  <c r="BD183" i="40"/>
  <c r="BH183" i="40"/>
  <c r="BA184" i="40"/>
  <c r="BE184" i="40"/>
  <c r="BI184" i="40"/>
  <c r="BB185" i="40"/>
  <c r="BF185" i="40"/>
  <c r="AY186" i="40"/>
  <c r="BK10" i="40"/>
  <c r="BC186" i="40"/>
  <c r="BG186" i="40"/>
  <c r="AZ187" i="40"/>
  <c r="BD187" i="40"/>
  <c r="BH187" i="40"/>
  <c r="BA188" i="40"/>
  <c r="BE188" i="40"/>
  <c r="BI188" i="40"/>
  <c r="BB189" i="40"/>
  <c r="BF189" i="40"/>
  <c r="AY190" i="40"/>
  <c r="BC190" i="40"/>
  <c r="BG190" i="40"/>
  <c r="AZ191" i="40"/>
  <c r="BD191" i="40"/>
  <c r="BH191" i="40"/>
  <c r="BA192" i="40"/>
  <c r="BE192" i="40"/>
  <c r="BI192" i="40"/>
  <c r="BB33" i="40"/>
  <c r="BF33" i="40"/>
  <c r="BJ33" i="40"/>
  <c r="BK21" i="40"/>
  <c r="BG165" i="40"/>
  <c r="BD166" i="40"/>
  <c r="BH166" i="40"/>
  <c r="BE167" i="40"/>
  <c r="BI167" i="40"/>
  <c r="BB168" i="40"/>
  <c r="BF168" i="40"/>
  <c r="BK25" i="40"/>
  <c r="BC169" i="40"/>
  <c r="BG169" i="40"/>
  <c r="BD170" i="40"/>
  <c r="BH170" i="40"/>
  <c r="BE171" i="40"/>
  <c r="BI171" i="40"/>
  <c r="BF172" i="40"/>
  <c r="BK29" i="40"/>
  <c r="BC173" i="40"/>
  <c r="BG173" i="40"/>
  <c r="AZ174" i="40"/>
  <c r="BD174" i="40"/>
  <c r="BD207" i="40"/>
  <c r="BH174" i="40"/>
  <c r="BA175" i="40"/>
  <c r="BE175" i="40"/>
  <c r="BI175" i="40"/>
  <c r="BB176" i="40"/>
  <c r="BF176" i="40"/>
  <c r="BJ176" i="40"/>
  <c r="AY49" i="40"/>
  <c r="BK36" i="40"/>
  <c r="BC49" i="40"/>
  <c r="BG49" i="40"/>
  <c r="BK40" i="40"/>
  <c r="BK44" i="40"/>
  <c r="AZ65" i="40"/>
  <c r="BD65" i="40"/>
  <c r="BH65" i="40"/>
  <c r="BK55" i="40"/>
  <c r="BK59" i="40"/>
  <c r="BE81" i="40"/>
  <c r="BI81" i="40"/>
  <c r="BF97" i="40"/>
  <c r="AY113" i="40"/>
  <c r="C59" i="43"/>
  <c r="G59" i="43"/>
  <c r="BC113" i="40"/>
  <c r="K59" i="43"/>
  <c r="BG113" i="40"/>
  <c r="D60" i="43"/>
  <c r="H60" i="43"/>
  <c r="L60" i="43"/>
  <c r="E61" i="43"/>
  <c r="I61" i="43"/>
  <c r="M61" i="43"/>
  <c r="F62" i="43"/>
  <c r="J62" i="43"/>
  <c r="N62" i="43"/>
  <c r="BK104" i="40"/>
  <c r="C63" i="43"/>
  <c r="G63" i="43"/>
  <c r="K63" i="43"/>
  <c r="D64" i="43"/>
  <c r="H64" i="43"/>
  <c r="L64" i="43"/>
  <c r="E65" i="43"/>
  <c r="I65" i="43"/>
  <c r="D66" i="43"/>
  <c r="H66" i="43"/>
  <c r="BK108" i="40"/>
  <c r="C67" i="43"/>
  <c r="G67" i="43"/>
  <c r="K67" i="43"/>
  <c r="F68" i="43"/>
  <c r="J68" i="43"/>
  <c r="N68" i="43"/>
  <c r="C69" i="43"/>
  <c r="BK110" i="40"/>
  <c r="G69" i="43"/>
  <c r="K69" i="43"/>
  <c r="D70" i="43"/>
  <c r="H70" i="43"/>
  <c r="L70" i="43"/>
  <c r="E71" i="43"/>
  <c r="I71" i="43"/>
  <c r="M71" i="43"/>
  <c r="AY145" i="40"/>
  <c r="BC145" i="40"/>
  <c r="BG145" i="40"/>
  <c r="BK136" i="40"/>
  <c r="BK140" i="40"/>
  <c r="BK144" i="40"/>
  <c r="BD161" i="40"/>
  <c r="BH161" i="40"/>
  <c r="BK151" i="40"/>
  <c r="BK155" i="40"/>
  <c r="BK159" i="40"/>
  <c r="E4" i="41"/>
  <c r="E180" i="40"/>
  <c r="E17" i="40"/>
  <c r="J5" i="41"/>
  <c r="J181" i="40"/>
  <c r="G6" i="41"/>
  <c r="G182" i="40"/>
  <c r="E8" i="41"/>
  <c r="E184" i="40"/>
  <c r="C10" i="41"/>
  <c r="C186" i="40"/>
  <c r="F13" i="41"/>
  <c r="F189" i="40"/>
  <c r="G14" i="41"/>
  <c r="G190" i="40"/>
  <c r="E16" i="41"/>
  <c r="E192" i="40"/>
  <c r="F20" i="41"/>
  <c r="F33" i="40"/>
  <c r="G21" i="41"/>
  <c r="G165" i="40"/>
  <c r="G198" i="40"/>
  <c r="H22" i="41"/>
  <c r="H166" i="40"/>
  <c r="J24" i="41"/>
  <c r="J168" i="40"/>
  <c r="K25" i="41"/>
  <c r="K169" i="40"/>
  <c r="E171" i="40"/>
  <c r="C173" i="40"/>
  <c r="L174" i="40"/>
  <c r="L30" i="41"/>
  <c r="M31" i="41"/>
  <c r="M175" i="40"/>
  <c r="N32" i="41"/>
  <c r="D41" i="41"/>
  <c r="D45" i="41"/>
  <c r="E46" i="41"/>
  <c r="F47" i="41"/>
  <c r="G48" i="41"/>
  <c r="H52" i="41"/>
  <c r="H65" i="40"/>
  <c r="M53" i="41"/>
  <c r="J54" i="41"/>
  <c r="K55" i="41"/>
  <c r="L56" i="41"/>
  <c r="M57" i="41"/>
  <c r="J58" i="41"/>
  <c r="K59" i="41"/>
  <c r="L60" i="41"/>
  <c r="M61" i="41"/>
  <c r="F62" i="41"/>
  <c r="G63" i="41"/>
  <c r="L64" i="41"/>
  <c r="I68" i="41"/>
  <c r="I81" i="40"/>
  <c r="G70" i="41"/>
  <c r="L71" i="41"/>
  <c r="M72" i="41"/>
  <c r="G74" i="41"/>
  <c r="L75" i="41"/>
  <c r="M76" i="41"/>
  <c r="G78" i="41"/>
  <c r="L79" i="41"/>
  <c r="M80" i="41"/>
  <c r="N84" i="41"/>
  <c r="G89" i="41"/>
  <c r="L90" i="41"/>
  <c r="I91" i="41"/>
  <c r="G93" i="41"/>
  <c r="L94" i="41"/>
  <c r="I95" i="41"/>
  <c r="C100" i="41"/>
  <c r="C5" i="43"/>
  <c r="H101" i="41"/>
  <c r="H6" i="43"/>
  <c r="C9" i="43"/>
  <c r="C104" i="41"/>
  <c r="H105" i="41"/>
  <c r="H10" i="43"/>
  <c r="M11" i="43"/>
  <c r="M106" i="41"/>
  <c r="J14" i="43"/>
  <c r="J109" i="41"/>
  <c r="F16" i="43"/>
  <c r="F111" i="41"/>
  <c r="G17" i="43"/>
  <c r="G112" i="41"/>
  <c r="D116" i="41"/>
  <c r="N118" i="41"/>
  <c r="D135" i="41"/>
  <c r="D139" i="41"/>
  <c r="N141" i="41"/>
  <c r="D143" i="41"/>
  <c r="I144" i="41"/>
  <c r="J148" i="41"/>
  <c r="J161" i="40"/>
  <c r="K149" i="41"/>
  <c r="L150" i="41"/>
  <c r="I151" i="41"/>
  <c r="F152" i="41"/>
  <c r="G153" i="41"/>
  <c r="D154" i="41"/>
  <c r="M155" i="41"/>
  <c r="G157" i="41"/>
  <c r="L158" i="41"/>
  <c r="E159" i="41"/>
  <c r="J160" i="41"/>
  <c r="W17" i="40"/>
  <c r="W180" i="40"/>
  <c r="T181" i="40"/>
  <c r="Y182" i="40"/>
  <c r="V183" i="40"/>
  <c r="AA184" i="40"/>
  <c r="X185" i="40"/>
  <c r="Y186" i="40"/>
  <c r="V187" i="40"/>
  <c r="W188" i="40"/>
  <c r="X189" i="40"/>
  <c r="U190" i="40"/>
  <c r="V191" i="40"/>
  <c r="AA192" i="40"/>
  <c r="X164" i="40"/>
  <c r="X33" i="40"/>
  <c r="U165" i="40"/>
  <c r="V166" i="40"/>
  <c r="W167" i="40"/>
  <c r="X168" i="40"/>
  <c r="U169" i="40"/>
  <c r="W171" i="40"/>
  <c r="AB172" i="40"/>
  <c r="AC173" i="40"/>
  <c r="V174" i="40"/>
  <c r="W175" i="40"/>
  <c r="AC49" i="40"/>
  <c r="D180" i="40"/>
  <c r="D4" i="41"/>
  <c r="D17" i="40"/>
  <c r="H4" i="41"/>
  <c r="H180" i="40"/>
  <c r="H17" i="40"/>
  <c r="L4" i="41"/>
  <c r="L180" i="40"/>
  <c r="L17" i="40"/>
  <c r="E5" i="41"/>
  <c r="E181" i="40"/>
  <c r="I5" i="41"/>
  <c r="I181" i="40"/>
  <c r="M5" i="41"/>
  <c r="M181" i="40"/>
  <c r="F6" i="41"/>
  <c r="F182" i="40"/>
  <c r="J6" i="41"/>
  <c r="J182" i="40"/>
  <c r="C7" i="41"/>
  <c r="C183" i="40"/>
  <c r="O7" i="40"/>
  <c r="G7" i="41"/>
  <c r="G183" i="40"/>
  <c r="K7" i="41"/>
  <c r="K183" i="40"/>
  <c r="D184" i="40"/>
  <c r="D8" i="41"/>
  <c r="H8" i="41"/>
  <c r="H184" i="40"/>
  <c r="L8" i="41"/>
  <c r="L184" i="40"/>
  <c r="E9" i="41"/>
  <c r="E185" i="40"/>
  <c r="I9" i="41"/>
  <c r="I185" i="40"/>
  <c r="M9" i="41"/>
  <c r="M185" i="40"/>
  <c r="F10" i="41"/>
  <c r="F186" i="40"/>
  <c r="J10" i="41"/>
  <c r="J186" i="40"/>
  <c r="C11" i="41"/>
  <c r="C187" i="40"/>
  <c r="O11" i="40"/>
  <c r="G11" i="41"/>
  <c r="G187" i="40"/>
  <c r="K11" i="41"/>
  <c r="K187" i="40"/>
  <c r="D188" i="40"/>
  <c r="D12" i="41"/>
  <c r="H12" i="41"/>
  <c r="H188" i="40"/>
  <c r="L12" i="41"/>
  <c r="L188" i="40"/>
  <c r="E13" i="41"/>
  <c r="E189" i="40"/>
  <c r="I13" i="41"/>
  <c r="I189" i="40"/>
  <c r="M13" i="41"/>
  <c r="M189" i="40"/>
  <c r="F14" i="41"/>
  <c r="F190" i="40"/>
  <c r="J14" i="41"/>
  <c r="J190" i="40"/>
  <c r="C15" i="41"/>
  <c r="C191" i="40"/>
  <c r="O15" i="40"/>
  <c r="G15" i="41"/>
  <c r="G191" i="40"/>
  <c r="K15" i="41"/>
  <c r="K191" i="40"/>
  <c r="D192" i="40"/>
  <c r="D16" i="41"/>
  <c r="H16" i="41"/>
  <c r="H192" i="40"/>
  <c r="L16" i="41"/>
  <c r="L192" i="40"/>
  <c r="E20" i="41"/>
  <c r="E33" i="40"/>
  <c r="E164" i="40"/>
  <c r="I20" i="41"/>
  <c r="I33" i="40"/>
  <c r="I164" i="40"/>
  <c r="M20" i="41"/>
  <c r="M33" i="40"/>
  <c r="M164" i="40"/>
  <c r="F21" i="41"/>
  <c r="F165" i="40"/>
  <c r="J21" i="41"/>
  <c r="J165" i="40"/>
  <c r="C22" i="41"/>
  <c r="C166" i="40"/>
  <c r="O22" i="40"/>
  <c r="G22" i="41"/>
  <c r="G166" i="40"/>
  <c r="K22" i="41"/>
  <c r="K166" i="40"/>
  <c r="D167" i="40"/>
  <c r="D23" i="41"/>
  <c r="H167" i="40"/>
  <c r="H23" i="41"/>
  <c r="L23" i="41"/>
  <c r="L167" i="40"/>
  <c r="E24" i="41"/>
  <c r="E168" i="40"/>
  <c r="I24" i="41"/>
  <c r="I168" i="40"/>
  <c r="M24" i="41"/>
  <c r="M168" i="40"/>
  <c r="F25" i="41"/>
  <c r="F169" i="40"/>
  <c r="J25" i="41"/>
  <c r="J169" i="40"/>
  <c r="C26" i="41"/>
  <c r="O26" i="40"/>
  <c r="C170" i="40"/>
  <c r="G26" i="41"/>
  <c r="G170" i="40"/>
  <c r="K26" i="41"/>
  <c r="K170" i="40"/>
  <c r="D171" i="40"/>
  <c r="D27" i="41"/>
  <c r="H171" i="40"/>
  <c r="H27" i="41"/>
  <c r="L27" i="41"/>
  <c r="L171" i="40"/>
  <c r="E28" i="41"/>
  <c r="E172" i="40"/>
  <c r="I28" i="41"/>
  <c r="I172" i="40"/>
  <c r="M28" i="41"/>
  <c r="M172" i="40"/>
  <c r="F29" i="41"/>
  <c r="F173" i="40"/>
  <c r="J29" i="41"/>
  <c r="J173" i="40"/>
  <c r="C30" i="41"/>
  <c r="C174" i="40"/>
  <c r="O30" i="40"/>
  <c r="G30" i="41"/>
  <c r="G174" i="40"/>
  <c r="K30" i="41"/>
  <c r="K174" i="40"/>
  <c r="D175" i="40"/>
  <c r="D31" i="41"/>
  <c r="H175" i="40"/>
  <c r="H31" i="41"/>
  <c r="L31" i="41"/>
  <c r="L175" i="40"/>
  <c r="E32" i="41"/>
  <c r="E176" i="40"/>
  <c r="I32" i="41"/>
  <c r="I176" i="40"/>
  <c r="M32" i="41"/>
  <c r="M176" i="40"/>
  <c r="F36" i="41"/>
  <c r="F49" i="40"/>
  <c r="J36" i="41"/>
  <c r="J49" i="40"/>
  <c r="C37" i="41"/>
  <c r="O37" i="40"/>
  <c r="G37" i="41"/>
  <c r="K37" i="41"/>
  <c r="D38" i="41"/>
  <c r="H38" i="41"/>
  <c r="L38" i="41"/>
  <c r="E39" i="41"/>
  <c r="I39" i="41"/>
  <c r="M39" i="41"/>
  <c r="F40" i="41"/>
  <c r="J40" i="41"/>
  <c r="C41" i="41"/>
  <c r="O41" i="40"/>
  <c r="G41" i="41"/>
  <c r="K41" i="41"/>
  <c r="H42" i="41"/>
  <c r="L42" i="41"/>
  <c r="E43" i="41"/>
  <c r="I43" i="41"/>
  <c r="M43" i="41"/>
  <c r="F44" i="41"/>
  <c r="J44" i="41"/>
  <c r="C45" i="41"/>
  <c r="O45" i="40"/>
  <c r="G45" i="41"/>
  <c r="K45" i="41"/>
  <c r="D46" i="41"/>
  <c r="H46" i="41"/>
  <c r="L46" i="41"/>
  <c r="E47" i="41"/>
  <c r="I47" i="41"/>
  <c r="M47" i="41"/>
  <c r="F48" i="41"/>
  <c r="J48" i="41"/>
  <c r="C52" i="41"/>
  <c r="O52" i="40"/>
  <c r="G52" i="41"/>
  <c r="G65" i="40"/>
  <c r="K52" i="41"/>
  <c r="K65" i="40"/>
  <c r="D53" i="41"/>
  <c r="H53" i="41"/>
  <c r="L53" i="41"/>
  <c r="E54" i="41"/>
  <c r="I54" i="41"/>
  <c r="M54" i="41"/>
  <c r="F55" i="41"/>
  <c r="J55" i="41"/>
  <c r="C56" i="41"/>
  <c r="O56" i="40"/>
  <c r="G56" i="41"/>
  <c r="K56" i="41"/>
  <c r="D57" i="41"/>
  <c r="H57" i="41"/>
  <c r="L57" i="41"/>
  <c r="E58" i="41"/>
  <c r="I58" i="41"/>
  <c r="M58" i="41"/>
  <c r="F59" i="41"/>
  <c r="J59" i="41"/>
  <c r="C60" i="41"/>
  <c r="O60" i="40"/>
  <c r="G60" i="41"/>
  <c r="K60" i="41"/>
  <c r="D61" i="41"/>
  <c r="H61" i="41"/>
  <c r="L61" i="41"/>
  <c r="E62" i="41"/>
  <c r="I62" i="41"/>
  <c r="M62" i="41"/>
  <c r="F63" i="41"/>
  <c r="J63" i="41"/>
  <c r="C64" i="41"/>
  <c r="O64" i="40"/>
  <c r="G64" i="41"/>
  <c r="K64" i="41"/>
  <c r="D81" i="40"/>
  <c r="D68" i="41"/>
  <c r="H81" i="40"/>
  <c r="H68" i="41"/>
  <c r="L68" i="41"/>
  <c r="L81" i="40"/>
  <c r="E69" i="41"/>
  <c r="I69" i="41"/>
  <c r="M69" i="41"/>
  <c r="F70" i="41"/>
  <c r="J70" i="41"/>
  <c r="C71" i="41"/>
  <c r="O71" i="40"/>
  <c r="G71" i="41"/>
  <c r="K71" i="41"/>
  <c r="D72" i="41"/>
  <c r="H72" i="41"/>
  <c r="L72" i="41"/>
  <c r="E73" i="41"/>
  <c r="I73" i="41"/>
  <c r="M73" i="41"/>
  <c r="F74" i="41"/>
  <c r="J74" i="41"/>
  <c r="C75" i="41"/>
  <c r="O75" i="40"/>
  <c r="G75" i="41"/>
  <c r="K75" i="41"/>
  <c r="D76" i="41"/>
  <c r="H76" i="41"/>
  <c r="L76" i="41"/>
  <c r="E77" i="41"/>
  <c r="I77" i="41"/>
  <c r="M77" i="41"/>
  <c r="F78" i="41"/>
  <c r="J78" i="41"/>
  <c r="C79" i="41"/>
  <c r="O79" i="40"/>
  <c r="G79" i="41"/>
  <c r="K79" i="41"/>
  <c r="D80" i="41"/>
  <c r="H80" i="41"/>
  <c r="L80" i="41"/>
  <c r="E84" i="41"/>
  <c r="E97" i="40"/>
  <c r="I84" i="41"/>
  <c r="I97" i="40"/>
  <c r="M84" i="41"/>
  <c r="M97" i="40"/>
  <c r="F85" i="41"/>
  <c r="J85" i="41"/>
  <c r="C86" i="41"/>
  <c r="O86" i="40"/>
  <c r="G86" i="41"/>
  <c r="K86" i="41"/>
  <c r="D87" i="41"/>
  <c r="H87" i="41"/>
  <c r="L87" i="41"/>
  <c r="E88" i="41"/>
  <c r="I88" i="41"/>
  <c r="M88" i="41"/>
  <c r="F89" i="41"/>
  <c r="J89" i="41"/>
  <c r="C90" i="41"/>
  <c r="O90" i="40"/>
  <c r="G90" i="41"/>
  <c r="K90" i="41"/>
  <c r="D91" i="41"/>
  <c r="H91" i="41"/>
  <c r="L91" i="41"/>
  <c r="E92" i="41"/>
  <c r="I92" i="41"/>
  <c r="M92" i="41"/>
  <c r="F93" i="41"/>
  <c r="J93" i="41"/>
  <c r="C94" i="41"/>
  <c r="O94" i="40"/>
  <c r="G94" i="41"/>
  <c r="K94" i="41"/>
  <c r="D95" i="41"/>
  <c r="H95" i="41"/>
  <c r="L95" i="41"/>
  <c r="E96" i="41"/>
  <c r="I96" i="41"/>
  <c r="M96" i="41"/>
  <c r="F5" i="43"/>
  <c r="F100" i="41"/>
  <c r="F113" i="40"/>
  <c r="J5" i="43"/>
  <c r="J113" i="40"/>
  <c r="C6" i="43"/>
  <c r="C101" i="41"/>
  <c r="O101" i="40"/>
  <c r="G6" i="43"/>
  <c r="G101" i="41"/>
  <c r="K6" i="43"/>
  <c r="K101" i="41"/>
  <c r="D7" i="43"/>
  <c r="D102" i="41"/>
  <c r="H7" i="43"/>
  <c r="H102" i="41"/>
  <c r="L102" i="41"/>
  <c r="L7" i="43"/>
  <c r="E8" i="43"/>
  <c r="E103" i="41"/>
  <c r="I8" i="43"/>
  <c r="I103" i="41"/>
  <c r="M8" i="43"/>
  <c r="M103" i="41"/>
  <c r="F9" i="43"/>
  <c r="F104" i="41"/>
  <c r="J9" i="43"/>
  <c r="J104" i="41"/>
  <c r="C10" i="43"/>
  <c r="C105" i="41"/>
  <c r="O105" i="40"/>
  <c r="C202" i="40"/>
  <c r="G10" i="43"/>
  <c r="G105" i="41"/>
  <c r="K10" i="43"/>
  <c r="K105" i="41"/>
  <c r="D11" i="43"/>
  <c r="D106" i="41"/>
  <c r="H106" i="41"/>
  <c r="H11" i="43"/>
  <c r="L106" i="41"/>
  <c r="L11" i="43"/>
  <c r="L203" i="40"/>
  <c r="E12" i="43"/>
  <c r="E107" i="41"/>
  <c r="I12" i="43"/>
  <c r="I107" i="41"/>
  <c r="G13" i="43"/>
  <c r="G108" i="41"/>
  <c r="K13" i="43"/>
  <c r="K108" i="41"/>
  <c r="E14" i="43"/>
  <c r="E109" i="41"/>
  <c r="I14" i="43"/>
  <c r="I109" i="41"/>
  <c r="G15" i="43"/>
  <c r="G110" i="41"/>
  <c r="K15" i="43"/>
  <c r="K110" i="41"/>
  <c r="E16" i="43"/>
  <c r="E111" i="41"/>
  <c r="I16" i="43"/>
  <c r="I111" i="41"/>
  <c r="M16" i="43"/>
  <c r="M111" i="41"/>
  <c r="F17" i="43"/>
  <c r="F112" i="41"/>
  <c r="J17" i="43"/>
  <c r="J112" i="41"/>
  <c r="J209" i="40"/>
  <c r="C116" i="41"/>
  <c r="C129" i="40"/>
  <c r="O116" i="40"/>
  <c r="G116" i="41"/>
  <c r="G129" i="40"/>
  <c r="K116" i="41"/>
  <c r="K129" i="40"/>
  <c r="D117" i="41"/>
  <c r="H117" i="41"/>
  <c r="L117" i="41"/>
  <c r="E118" i="41"/>
  <c r="I118" i="41"/>
  <c r="M118" i="41"/>
  <c r="F119" i="41"/>
  <c r="J119" i="41"/>
  <c r="C120" i="41"/>
  <c r="O120" i="40"/>
  <c r="G120" i="41"/>
  <c r="K120" i="41"/>
  <c r="D121" i="41"/>
  <c r="H121" i="41"/>
  <c r="L121" i="41"/>
  <c r="E122" i="41"/>
  <c r="I122" i="41"/>
  <c r="M122" i="41"/>
  <c r="F123" i="41"/>
  <c r="J123" i="41"/>
  <c r="C124" i="41"/>
  <c r="G124" i="41"/>
  <c r="K124" i="41"/>
  <c r="D125" i="41"/>
  <c r="H125" i="41"/>
  <c r="L125" i="41"/>
  <c r="E126" i="41"/>
  <c r="I126" i="41"/>
  <c r="M126" i="41"/>
  <c r="F127" i="41"/>
  <c r="J127" i="41"/>
  <c r="C128" i="41"/>
  <c r="G128" i="41"/>
  <c r="K128" i="41"/>
  <c r="D145" i="40"/>
  <c r="D132" i="41"/>
  <c r="H145" i="40"/>
  <c r="H132" i="41"/>
  <c r="L132" i="41"/>
  <c r="L145" i="40"/>
  <c r="E133" i="41"/>
  <c r="I133" i="41"/>
  <c r="M133" i="41"/>
  <c r="F134" i="41"/>
  <c r="J134" i="41"/>
  <c r="C135" i="41"/>
  <c r="O135" i="40"/>
  <c r="G135" i="41"/>
  <c r="K135" i="41"/>
  <c r="D136" i="41"/>
  <c r="H136" i="41"/>
  <c r="L136" i="41"/>
  <c r="E137" i="41"/>
  <c r="I137" i="41"/>
  <c r="M137" i="41"/>
  <c r="F138" i="41"/>
  <c r="J138" i="41"/>
  <c r="C139" i="41"/>
  <c r="O139" i="40"/>
  <c r="G139" i="41"/>
  <c r="K139" i="41"/>
  <c r="D140" i="41"/>
  <c r="H140" i="41"/>
  <c r="L140" i="41"/>
  <c r="E141" i="41"/>
  <c r="I141" i="41"/>
  <c r="M141" i="41"/>
  <c r="F142" i="41"/>
  <c r="J142" i="41"/>
  <c r="C143" i="41"/>
  <c r="O143" i="40"/>
  <c r="G143" i="41"/>
  <c r="K143" i="41"/>
  <c r="D144" i="41"/>
  <c r="H144" i="41"/>
  <c r="L144" i="41"/>
  <c r="E148" i="41"/>
  <c r="E161" i="40"/>
  <c r="I148" i="41"/>
  <c r="I161" i="40"/>
  <c r="M148" i="41"/>
  <c r="M161" i="40"/>
  <c r="F149" i="41"/>
  <c r="J149" i="41"/>
  <c r="C150" i="41"/>
  <c r="O150" i="40"/>
  <c r="G150" i="41"/>
  <c r="K150" i="41"/>
  <c r="D151" i="41"/>
  <c r="H151" i="41"/>
  <c r="L151" i="41"/>
  <c r="E152" i="41"/>
  <c r="I152" i="41"/>
  <c r="M152" i="41"/>
  <c r="F153" i="41"/>
  <c r="J153" i="41"/>
  <c r="C154" i="41"/>
  <c r="O154" i="40"/>
  <c r="G154" i="41"/>
  <c r="K154" i="41"/>
  <c r="D155" i="41"/>
  <c r="H155" i="41"/>
  <c r="L155" i="41"/>
  <c r="E156" i="41"/>
  <c r="I156" i="41"/>
  <c r="M156" i="41"/>
  <c r="F157" i="41"/>
  <c r="J157" i="41"/>
  <c r="C158" i="41"/>
  <c r="O158" i="40"/>
  <c r="G158" i="41"/>
  <c r="K158" i="41"/>
  <c r="D159" i="41"/>
  <c r="H159" i="41"/>
  <c r="L159" i="41"/>
  <c r="E160" i="41"/>
  <c r="I160" i="41"/>
  <c r="M160" i="41"/>
  <c r="V180" i="40"/>
  <c r="V17" i="40"/>
  <c r="Z180" i="40"/>
  <c r="Z17" i="40"/>
  <c r="S181" i="40"/>
  <c r="W181" i="40"/>
  <c r="AA181" i="40"/>
  <c r="T182" i="40"/>
  <c r="X182" i="40"/>
  <c r="AB182" i="40"/>
  <c r="U183" i="40"/>
  <c r="Y183" i="40"/>
  <c r="AC183" i="40"/>
  <c r="V184" i="40"/>
  <c r="Z184" i="40"/>
  <c r="S185" i="40"/>
  <c r="W185" i="40"/>
  <c r="AA185" i="40"/>
  <c r="T186" i="40"/>
  <c r="X186" i="40"/>
  <c r="AB186" i="40"/>
  <c r="U187" i="40"/>
  <c r="Y187" i="40"/>
  <c r="AC187" i="40"/>
  <c r="V188" i="40"/>
  <c r="Z188" i="40"/>
  <c r="S189" i="40"/>
  <c r="W189" i="40"/>
  <c r="AA189" i="40"/>
  <c r="T190" i="40"/>
  <c r="X190" i="40"/>
  <c r="AB190" i="40"/>
  <c r="U191" i="40"/>
  <c r="Y191" i="40"/>
  <c r="AC191" i="40"/>
  <c r="V192" i="40"/>
  <c r="Z192" i="40"/>
  <c r="AE20" i="40"/>
  <c r="S164" i="40"/>
  <c r="S33" i="40"/>
  <c r="W164" i="40"/>
  <c r="W33" i="40"/>
  <c r="AA164" i="40"/>
  <c r="AA33" i="40"/>
  <c r="T165" i="40"/>
  <c r="X165" i="40"/>
  <c r="AB165" i="40"/>
  <c r="U166" i="40"/>
  <c r="Y166" i="40"/>
  <c r="AC166" i="40"/>
  <c r="V167" i="40"/>
  <c r="Z167" i="40"/>
  <c r="S168" i="40"/>
  <c r="W168" i="40"/>
  <c r="AA168" i="40"/>
  <c r="T169" i="40"/>
  <c r="X169" i="40"/>
  <c r="AB169" i="40"/>
  <c r="U170" i="40"/>
  <c r="Y170" i="40"/>
  <c r="AC170" i="40"/>
  <c r="V171" i="40"/>
  <c r="Z171" i="40"/>
  <c r="AE28" i="40"/>
  <c r="S172" i="40"/>
  <c r="W172" i="40"/>
  <c r="AA172" i="40"/>
  <c r="T173" i="40"/>
  <c r="X173" i="40"/>
  <c r="AB173" i="40"/>
  <c r="U174" i="40"/>
  <c r="Y174" i="40"/>
  <c r="AC174" i="40"/>
  <c r="V175" i="40"/>
  <c r="Z175" i="40"/>
  <c r="S176" i="40"/>
  <c r="W176" i="40"/>
  <c r="AA176" i="40"/>
  <c r="T49" i="40"/>
  <c r="X49" i="40"/>
  <c r="AB49" i="40"/>
  <c r="AE43" i="40"/>
  <c r="AE47" i="40"/>
  <c r="U65" i="40"/>
  <c r="Y65" i="40"/>
  <c r="AC65" i="40"/>
  <c r="AE54" i="40"/>
  <c r="AE58" i="40"/>
  <c r="AE62" i="40"/>
  <c r="V81" i="40"/>
  <c r="Z81" i="40"/>
  <c r="AE69" i="40"/>
  <c r="AE73" i="40"/>
  <c r="AE84" i="40"/>
  <c r="S97" i="40"/>
  <c r="W97" i="40"/>
  <c r="AA97" i="40"/>
  <c r="AE96" i="40"/>
  <c r="D23" i="43"/>
  <c r="T113" i="40"/>
  <c r="H23" i="43"/>
  <c r="X113" i="40"/>
  <c r="L23" i="43"/>
  <c r="AB113" i="40"/>
  <c r="E24" i="43"/>
  <c r="I24" i="43"/>
  <c r="M24" i="43"/>
  <c r="F25" i="43"/>
  <c r="J25" i="43"/>
  <c r="C26" i="43"/>
  <c r="AE103" i="40"/>
  <c r="G26" i="43"/>
  <c r="W200" i="40"/>
  <c r="K26" i="43"/>
  <c r="D27" i="43"/>
  <c r="H27" i="43"/>
  <c r="L27" i="43"/>
  <c r="E28" i="43"/>
  <c r="I28" i="43"/>
  <c r="M28" i="43"/>
  <c r="F29" i="43"/>
  <c r="G30" i="43"/>
  <c r="D31" i="43"/>
  <c r="D78" i="43"/>
  <c r="H31" i="43"/>
  <c r="E32" i="43"/>
  <c r="I32" i="43"/>
  <c r="F33" i="43"/>
  <c r="J33" i="43"/>
  <c r="C34" i="43"/>
  <c r="G34" i="43"/>
  <c r="K34" i="43"/>
  <c r="D35" i="43"/>
  <c r="H35" i="43"/>
  <c r="L35" i="43"/>
  <c r="U129" i="40"/>
  <c r="Y129" i="40"/>
  <c r="AC129" i="40"/>
  <c r="AE118" i="40"/>
  <c r="AE122" i="40"/>
  <c r="AE126" i="40"/>
  <c r="V145" i="40"/>
  <c r="Z145" i="40"/>
  <c r="AE137" i="40"/>
  <c r="AE141" i="40"/>
  <c r="S161" i="40"/>
  <c r="W161" i="40"/>
  <c r="AA161" i="40"/>
  <c r="AE152" i="40"/>
  <c r="AE156" i="40"/>
  <c r="AE160" i="40"/>
  <c r="AJ180" i="40"/>
  <c r="AJ17" i="40"/>
  <c r="AN180" i="40"/>
  <c r="AN17" i="40"/>
  <c r="AR180" i="40"/>
  <c r="AR17" i="40"/>
  <c r="AK181" i="40"/>
  <c r="AO181" i="40"/>
  <c r="AS181" i="40"/>
  <c r="AL182" i="40"/>
  <c r="AP182" i="40"/>
  <c r="AU7" i="40"/>
  <c r="AI183" i="40"/>
  <c r="AM183" i="40"/>
  <c r="AQ183" i="40"/>
  <c r="AJ184" i="40"/>
  <c r="AN184" i="40"/>
  <c r="AR184" i="40"/>
  <c r="AK185" i="40"/>
  <c r="AO185" i="40"/>
  <c r="AS185" i="40"/>
  <c r="AL186" i="40"/>
  <c r="AP186" i="40"/>
  <c r="AU11" i="40"/>
  <c r="AI187" i="40"/>
  <c r="AM187" i="40"/>
  <c r="AQ187" i="40"/>
  <c r="AJ188" i="40"/>
  <c r="AN188" i="40"/>
  <c r="AR188" i="40"/>
  <c r="AK189" i="40"/>
  <c r="AO189" i="40"/>
  <c r="AS189" i="40"/>
  <c r="AL190" i="40"/>
  <c r="AP190" i="40"/>
  <c r="AU15" i="40"/>
  <c r="AI191" i="40"/>
  <c r="AM191" i="40"/>
  <c r="AQ191" i="40"/>
  <c r="AJ192" i="40"/>
  <c r="AN192" i="40"/>
  <c r="AR192" i="40"/>
  <c r="AK33" i="40"/>
  <c r="AK164" i="40"/>
  <c r="AO33" i="40"/>
  <c r="AO164" i="40"/>
  <c r="AS33" i="40"/>
  <c r="AS164" i="40"/>
  <c r="AL165" i="40"/>
  <c r="AP165" i="40"/>
  <c r="AI166" i="40"/>
  <c r="AU22" i="40"/>
  <c r="AM166" i="40"/>
  <c r="AQ166" i="40"/>
  <c r="AJ167" i="40"/>
  <c r="AN167" i="40"/>
  <c r="AR167" i="40"/>
  <c r="AK168" i="40"/>
  <c r="AO168" i="40"/>
  <c r="AS168" i="40"/>
  <c r="AL169" i="40"/>
  <c r="AP169" i="40"/>
  <c r="AI170" i="40"/>
  <c r="AU26" i="40"/>
  <c r="AM170" i="40"/>
  <c r="AQ170" i="40"/>
  <c r="AJ171" i="40"/>
  <c r="AN171" i="40"/>
  <c r="AR171" i="40"/>
  <c r="AK172" i="40"/>
  <c r="AO172" i="40"/>
  <c r="AS172" i="40"/>
  <c r="AL173" i="40"/>
  <c r="AP173" i="40"/>
  <c r="AI174" i="40"/>
  <c r="AU30" i="40"/>
  <c r="AM174" i="40"/>
  <c r="AQ174" i="40"/>
  <c r="AJ175" i="40"/>
  <c r="AN175" i="40"/>
  <c r="AR175" i="40"/>
  <c r="AK176" i="40"/>
  <c r="AO176" i="40"/>
  <c r="AS176" i="40"/>
  <c r="AL49" i="40"/>
  <c r="AP49" i="40"/>
  <c r="AU37" i="40"/>
  <c r="AU41" i="40"/>
  <c r="AU45" i="40"/>
  <c r="AI65" i="40"/>
  <c r="AM65" i="40"/>
  <c r="AQ65" i="40"/>
  <c r="AU56" i="40"/>
  <c r="AU64" i="40"/>
  <c r="AJ81" i="40"/>
  <c r="AN81" i="40"/>
  <c r="AR81" i="40"/>
  <c r="AU71" i="40"/>
  <c r="AU75" i="40"/>
  <c r="AK97" i="40"/>
  <c r="AO97" i="40"/>
  <c r="AS97" i="40"/>
  <c r="AU94" i="40"/>
  <c r="F41" i="43"/>
  <c r="AL113" i="40"/>
  <c r="AP113" i="40"/>
  <c r="J41" i="43"/>
  <c r="C42" i="43"/>
  <c r="AU101" i="40"/>
  <c r="G42" i="43"/>
  <c r="K42" i="43"/>
  <c r="D43" i="43"/>
  <c r="H43" i="43"/>
  <c r="L43" i="43"/>
  <c r="E44" i="43"/>
  <c r="I44" i="43"/>
  <c r="M44" i="43"/>
  <c r="F45" i="43"/>
  <c r="J45" i="43"/>
  <c r="J55" i="43" s="1"/>
  <c r="C46" i="43"/>
  <c r="G46" i="43"/>
  <c r="K46" i="43"/>
  <c r="AQ202" i="40"/>
  <c r="D47" i="43"/>
  <c r="H47" i="43"/>
  <c r="E48" i="43"/>
  <c r="I48" i="43"/>
  <c r="F49" i="43"/>
  <c r="C50" i="43"/>
  <c r="AU109" i="40"/>
  <c r="G50" i="43"/>
  <c r="AM206" i="40"/>
  <c r="K50" i="43"/>
  <c r="AQ206" i="40"/>
  <c r="D51" i="43"/>
  <c r="H51" i="43"/>
  <c r="AN207" i="40"/>
  <c r="L51" i="43"/>
  <c r="E52" i="43"/>
  <c r="I52" i="43"/>
  <c r="AO208" i="40"/>
  <c r="M52" i="43"/>
  <c r="F53" i="43"/>
  <c r="J53" i="43"/>
  <c r="AP209" i="40"/>
  <c r="AM129" i="40"/>
  <c r="AU120" i="40"/>
  <c r="AU124" i="40"/>
  <c r="AU128" i="40"/>
  <c r="AJ145" i="40"/>
  <c r="AN145" i="40"/>
  <c r="AR145" i="40"/>
  <c r="AU135" i="40"/>
  <c r="AU139" i="40"/>
  <c r="AK161" i="40"/>
  <c r="AO161" i="40"/>
  <c r="AS161" i="40"/>
  <c r="AU150" i="40"/>
  <c r="AU154" i="40"/>
  <c r="AU158" i="40"/>
  <c r="BB17" i="40"/>
  <c r="BF180" i="40"/>
  <c r="BF17" i="40"/>
  <c r="BK5" i="40"/>
  <c r="BG181" i="40"/>
  <c r="BD182" i="40"/>
  <c r="BH182" i="40"/>
  <c r="BA183" i="40"/>
  <c r="BE183" i="40"/>
  <c r="BI183" i="40"/>
  <c r="BF184" i="40"/>
  <c r="BC185" i="40"/>
  <c r="BG185" i="40"/>
  <c r="AZ186" i="40"/>
  <c r="BD186" i="40"/>
  <c r="BH186" i="40"/>
  <c r="BA187" i="40"/>
  <c r="BE187" i="40"/>
  <c r="BI187" i="40"/>
  <c r="BB188" i="40"/>
  <c r="BF188" i="40"/>
  <c r="BC189" i="40"/>
  <c r="BG189" i="40"/>
  <c r="AZ190" i="40"/>
  <c r="BD190" i="40"/>
  <c r="BH190" i="40"/>
  <c r="BE191" i="40"/>
  <c r="BI191" i="40"/>
  <c r="BB192" i="40"/>
  <c r="BF192" i="40"/>
  <c r="BK20" i="40"/>
  <c r="AY164" i="40"/>
  <c r="AY33" i="40"/>
  <c r="BC164" i="40"/>
  <c r="BC33" i="40"/>
  <c r="BG164" i="40"/>
  <c r="BG33" i="40"/>
  <c r="AZ165" i="40"/>
  <c r="BD165" i="40"/>
  <c r="BH165" i="40"/>
  <c r="BA166" i="40"/>
  <c r="BE166" i="40"/>
  <c r="BI166" i="40"/>
  <c r="BB167" i="40"/>
  <c r="BF167" i="40"/>
  <c r="BJ167" i="40"/>
  <c r="BK24" i="40"/>
  <c r="AY168" i="40"/>
  <c r="BC168" i="40"/>
  <c r="BG168" i="40"/>
  <c r="AZ169" i="40"/>
  <c r="BD169" i="40"/>
  <c r="BH169" i="40"/>
  <c r="BA170" i="40"/>
  <c r="BE170" i="40"/>
  <c r="BI170" i="40"/>
  <c r="BB171" i="40"/>
  <c r="BF171" i="40"/>
  <c r="BK28" i="40"/>
  <c r="AY172" i="40"/>
  <c r="BC172" i="40"/>
  <c r="BG172" i="40"/>
  <c r="AZ173" i="40"/>
  <c r="BD173" i="40"/>
  <c r="BH173" i="40"/>
  <c r="BA174" i="40"/>
  <c r="BE174" i="40"/>
  <c r="BI174" i="40"/>
  <c r="BB175" i="40"/>
  <c r="BF175" i="40"/>
  <c r="BK32" i="40"/>
  <c r="AY176" i="40"/>
  <c r="BC176" i="40"/>
  <c r="BG176" i="40"/>
  <c r="BD49" i="40"/>
  <c r="BH49" i="40"/>
  <c r="BK39" i="40"/>
  <c r="BA65" i="40"/>
  <c r="BE65" i="40"/>
  <c r="BI65" i="40"/>
  <c r="BK58" i="40"/>
  <c r="BF81" i="40"/>
  <c r="BK84" i="40"/>
  <c r="BC97" i="40"/>
  <c r="BG97" i="40"/>
  <c r="BK88" i="40"/>
  <c r="BK96" i="40"/>
  <c r="D59" i="43"/>
  <c r="AZ113" i="40"/>
  <c r="AZ197" i="40"/>
  <c r="H59" i="43"/>
  <c r="BD113" i="40"/>
  <c r="L59" i="43"/>
  <c r="BH113" i="40"/>
  <c r="E60" i="43"/>
  <c r="I60" i="43"/>
  <c r="BE198" i="40"/>
  <c r="M60" i="43"/>
  <c r="F61" i="43"/>
  <c r="J61" i="43"/>
  <c r="N61" i="43"/>
  <c r="C62" i="43"/>
  <c r="BK103" i="40"/>
  <c r="AY200" i="40"/>
  <c r="G62" i="43"/>
  <c r="K62" i="43"/>
  <c r="D63" i="43"/>
  <c r="H63" i="43"/>
  <c r="L63" i="43"/>
  <c r="E64" i="43"/>
  <c r="I64" i="43"/>
  <c r="M64" i="43"/>
  <c r="F65" i="43"/>
  <c r="BB203" i="40"/>
  <c r="J65" i="43"/>
  <c r="E66" i="43"/>
  <c r="I66" i="43"/>
  <c r="D67" i="43"/>
  <c r="D80" i="43" s="1"/>
  <c r="H67" i="43"/>
  <c r="BD205" i="40"/>
  <c r="C68" i="43"/>
  <c r="BK109" i="40"/>
  <c r="G68" i="43"/>
  <c r="K68" i="43"/>
  <c r="D69" i="43"/>
  <c r="H69" i="43"/>
  <c r="L69" i="43"/>
  <c r="E70" i="43"/>
  <c r="I70" i="43"/>
  <c r="M70" i="43"/>
  <c r="F71" i="43"/>
  <c r="J71" i="43"/>
  <c r="N71" i="43"/>
  <c r="BK116" i="40"/>
  <c r="BG129" i="40"/>
  <c r="BK124" i="40"/>
  <c r="BK128" i="40"/>
  <c r="BD145" i="40"/>
  <c r="BH145" i="40"/>
  <c r="BK135" i="40"/>
  <c r="BK139" i="40"/>
  <c r="BK143" i="40"/>
  <c r="BA161" i="40"/>
  <c r="BE161" i="40"/>
  <c r="BI161" i="40"/>
  <c r="BK154" i="40"/>
  <c r="BK158" i="40"/>
  <c r="S208" i="40"/>
  <c r="G205" i="40"/>
  <c r="G202" i="40"/>
  <c r="BB199" i="40"/>
  <c r="F208" i="40"/>
  <c r="H198" i="40"/>
  <c r="BI206" i="40"/>
  <c r="G207" i="40"/>
  <c r="E200" i="40"/>
  <c r="I204" i="40"/>
  <c r="H203" i="40"/>
  <c r="H206" i="40"/>
  <c r="AY208" i="40"/>
  <c r="BF207" i="40"/>
  <c r="AS208" i="40"/>
  <c r="BF209" i="40"/>
  <c r="AZ205" i="40"/>
  <c r="BF199" i="40"/>
  <c r="BA198" i="40"/>
  <c r="BD197" i="40"/>
  <c r="AR207" i="40"/>
  <c r="AS200" i="40"/>
  <c r="AA200" i="40"/>
  <c r="K207" i="40"/>
  <c r="I200" i="40"/>
  <c r="J205" i="40"/>
  <c r="BG200" i="40"/>
  <c r="AN199" i="40"/>
  <c r="M208" i="40"/>
  <c r="J201" i="40"/>
  <c r="BH208" i="40"/>
  <c r="BE204" i="40"/>
  <c r="I206" i="40"/>
  <c r="BE209" i="40"/>
  <c r="D129" i="40"/>
  <c r="N126" i="41"/>
  <c r="F164" i="40"/>
  <c r="O9" i="40"/>
  <c r="N52" i="43"/>
  <c r="BC209" i="40"/>
  <c r="I16" i="36"/>
  <c r="L11" i="36"/>
  <c r="J15" i="35"/>
  <c r="M8" i="34"/>
  <c r="K13" i="31"/>
  <c r="K14" i="36"/>
  <c r="AU59" i="40"/>
  <c r="AK209" i="40"/>
  <c r="AK205" i="40"/>
  <c r="AE144" i="40"/>
  <c r="AE80" i="40"/>
  <c r="AE46" i="40"/>
  <c r="S209" i="40"/>
  <c r="T198" i="40"/>
  <c r="J13" i="34"/>
  <c r="M12" i="34"/>
  <c r="K10" i="34"/>
  <c r="O85" i="40"/>
  <c r="O44" i="40"/>
  <c r="L208" i="40"/>
  <c r="K203" i="40"/>
  <c r="I9" i="10"/>
  <c r="O21" i="40"/>
  <c r="M197" i="40"/>
  <c r="I197" i="40"/>
  <c r="L17" i="33"/>
  <c r="J15" i="33"/>
  <c r="L188" i="41"/>
  <c r="K12" i="33"/>
  <c r="G187" i="41"/>
  <c r="E185" i="41"/>
  <c r="K183" i="41"/>
  <c r="M6" i="33"/>
  <c r="G12" i="29"/>
  <c r="E192" i="41"/>
  <c r="E184" i="41"/>
  <c r="BJ165" i="40"/>
  <c r="BJ170" i="40"/>
  <c r="J10" i="36"/>
  <c r="M9" i="36"/>
  <c r="K7" i="36"/>
  <c r="AU105" i="40"/>
  <c r="AU86" i="40"/>
  <c r="K17" i="35"/>
  <c r="I7" i="35"/>
  <c r="L6" i="35"/>
  <c r="N26" i="43"/>
  <c r="T33" i="40"/>
  <c r="G10" i="29"/>
  <c r="I13" i="34"/>
  <c r="L12" i="34"/>
  <c r="J6" i="34"/>
  <c r="O126" i="40"/>
  <c r="K12" i="10"/>
  <c r="M15" i="33"/>
  <c r="D206" i="40"/>
  <c r="J12" i="33"/>
  <c r="K9" i="33"/>
  <c r="I7" i="33"/>
  <c r="J16" i="34"/>
  <c r="L14" i="34"/>
  <c r="J12" i="34"/>
  <c r="J14" i="33"/>
  <c r="I188" i="41"/>
  <c r="D183" i="41"/>
  <c r="BF203" i="40"/>
  <c r="BI202" i="40"/>
  <c r="BA202" i="40"/>
  <c r="BD201" i="40"/>
  <c r="AT189" i="40"/>
  <c r="AT185" i="40"/>
  <c r="AT181" i="40"/>
  <c r="AU102" i="40"/>
  <c r="AU91" i="40"/>
  <c r="G17" i="30"/>
  <c r="F16" i="30"/>
  <c r="G13" i="30"/>
  <c r="F12" i="30"/>
  <c r="G9" i="30"/>
  <c r="F8" i="30"/>
  <c r="G5" i="41"/>
  <c r="G11" i="29"/>
  <c r="O68" i="40"/>
  <c r="O20" i="40"/>
  <c r="I12" i="33"/>
  <c r="J9" i="33"/>
  <c r="I8" i="33"/>
  <c r="M9" i="33"/>
  <c r="BK112" i="40"/>
  <c r="BK87" i="40"/>
  <c r="K16" i="31"/>
  <c r="BJ191" i="40"/>
  <c r="I15" i="36"/>
  <c r="L14" i="36"/>
  <c r="F17" i="30"/>
  <c r="F9" i="30"/>
  <c r="M17" i="35"/>
  <c r="K15" i="35"/>
  <c r="I13" i="35"/>
  <c r="L12" i="35"/>
  <c r="J10" i="35"/>
  <c r="M9" i="35"/>
  <c r="E9" i="35"/>
  <c r="K7" i="35"/>
  <c r="M7" i="34"/>
  <c r="L12" i="33"/>
  <c r="L8" i="33"/>
  <c r="AE41" i="40"/>
  <c r="AE22" i="40"/>
  <c r="O32" i="40"/>
  <c r="O13" i="40"/>
  <c r="M7" i="31"/>
  <c r="L7" i="36"/>
  <c r="AU112" i="40"/>
  <c r="M14" i="35"/>
  <c r="K12" i="35"/>
  <c r="M10" i="35"/>
  <c r="K8" i="35"/>
  <c r="M6" i="35"/>
  <c r="AE159" i="40"/>
  <c r="L15" i="34"/>
  <c r="K6" i="34"/>
  <c r="L12" i="10"/>
  <c r="K6" i="36"/>
  <c r="AU74" i="40"/>
  <c r="AT172" i="40"/>
  <c r="AS209" i="40"/>
  <c r="AN208" i="40"/>
  <c r="AN204" i="40"/>
  <c r="BG206" i="40"/>
  <c r="BB204" i="40"/>
  <c r="N8" i="31"/>
  <c r="BB200" i="40"/>
  <c r="BE199" i="40"/>
  <c r="BH198" i="40"/>
  <c r="J17" i="36"/>
  <c r="M16" i="36"/>
  <c r="J13" i="36"/>
  <c r="M12" i="36"/>
  <c r="K10" i="36"/>
  <c r="M8" i="36"/>
  <c r="AU123" i="40"/>
  <c r="AU93" i="40"/>
  <c r="AU90" i="40"/>
  <c r="AU70" i="40"/>
  <c r="AU55" i="40"/>
  <c r="AT168" i="40"/>
  <c r="AI199" i="40"/>
  <c r="L17" i="35"/>
  <c r="AT190" i="40"/>
  <c r="I14" i="35"/>
  <c r="L13" i="35"/>
  <c r="F11" i="35"/>
  <c r="I10" i="35"/>
  <c r="L9" i="35"/>
  <c r="L19" i="35" s="1"/>
  <c r="G8" i="35"/>
  <c r="AT182" i="40"/>
  <c r="I6" i="35"/>
  <c r="AE151" i="40"/>
  <c r="AE140" i="40"/>
  <c r="N25" i="43"/>
  <c r="AE76" i="40"/>
  <c r="AE61" i="40"/>
  <c r="G13" i="29"/>
  <c r="G9" i="29"/>
  <c r="J17" i="34"/>
  <c r="M16" i="34"/>
  <c r="K14" i="34"/>
  <c r="AD184" i="40"/>
  <c r="I8" i="34"/>
  <c r="I19" i="34" s="1"/>
  <c r="L7" i="34"/>
  <c r="O134" i="40"/>
  <c r="O112" i="40"/>
  <c r="E206" i="40"/>
  <c r="L192" i="41"/>
  <c r="K16" i="33"/>
  <c r="G191" i="41"/>
  <c r="J190" i="41"/>
  <c r="I14" i="33"/>
  <c r="E189" i="41"/>
  <c r="K187" i="41"/>
  <c r="M10" i="33"/>
  <c r="I185" i="41"/>
  <c r="M181" i="41"/>
  <c r="E27" i="41"/>
  <c r="H199" i="40"/>
  <c r="J6" i="33"/>
  <c r="I17" i="36"/>
  <c r="L16" i="36"/>
  <c r="AZ208" i="40"/>
  <c r="BC207" i="40"/>
  <c r="J14" i="36"/>
  <c r="M13" i="36"/>
  <c r="BD204" i="40"/>
  <c r="K11" i="36"/>
  <c r="BJ181" i="40"/>
  <c r="BJ198" i="40"/>
  <c r="I15" i="35"/>
  <c r="L14" i="35"/>
  <c r="D14" i="35"/>
  <c r="G13" i="35"/>
  <c r="F12" i="35"/>
  <c r="I11" i="35"/>
  <c r="L10" i="35"/>
  <c r="N96" i="41"/>
  <c r="O96" i="41"/>
  <c r="I17" i="34"/>
  <c r="L16" i="34"/>
  <c r="M9" i="34"/>
  <c r="K7" i="34"/>
  <c r="N158" i="41"/>
  <c r="N154" i="41"/>
  <c r="N150" i="41"/>
  <c r="C65" i="40"/>
  <c r="L14" i="33"/>
  <c r="I11" i="33"/>
  <c r="M7" i="33"/>
  <c r="K15" i="33"/>
  <c r="F185" i="41"/>
  <c r="BJ145" i="40"/>
  <c r="BD209" i="40"/>
  <c r="BE206" i="40"/>
  <c r="BK48" i="40"/>
  <c r="F13" i="35"/>
  <c r="C5" i="41"/>
  <c r="AD191" i="40"/>
  <c r="N35" i="43"/>
  <c r="AE40" i="40"/>
  <c r="AE6" i="40"/>
  <c r="O87" i="40"/>
  <c r="O84" i="40"/>
  <c r="O39" i="40"/>
  <c r="J12" i="10"/>
  <c r="O12" i="40"/>
  <c r="M12" i="33"/>
  <c r="K6" i="33"/>
  <c r="L10" i="34"/>
  <c r="J8" i="34"/>
  <c r="L6" i="34"/>
  <c r="I17" i="33"/>
  <c r="BK148" i="40"/>
  <c r="M10" i="31"/>
  <c r="J12" i="36"/>
  <c r="M11" i="36"/>
  <c r="K9" i="36"/>
  <c r="J8" i="36"/>
  <c r="M7" i="36"/>
  <c r="AI169" i="40"/>
  <c r="M13" i="33"/>
  <c r="I9" i="33"/>
  <c r="BJ187" i="40"/>
  <c r="BJ188" i="40"/>
  <c r="O69" i="40"/>
  <c r="O47" i="40"/>
  <c r="BJ189" i="40"/>
  <c r="N11" i="36"/>
  <c r="C77" i="41"/>
  <c r="I8" i="36"/>
  <c r="AU138" i="40"/>
  <c r="AU78" i="40"/>
  <c r="AD192" i="40"/>
  <c r="I16" i="34"/>
  <c r="K8" i="33"/>
  <c r="AU134" i="40"/>
  <c r="AU63" i="40"/>
  <c r="AP206" i="40"/>
  <c r="BK47" i="40"/>
  <c r="AZ206" i="40"/>
  <c r="BC205" i="40"/>
  <c r="AY197" i="40"/>
  <c r="L15" i="36"/>
  <c r="J9" i="36"/>
  <c r="AU142" i="40"/>
  <c r="AU119" i="40"/>
  <c r="AU89" i="40"/>
  <c r="AU79" i="40"/>
  <c r="AT176" i="40"/>
  <c r="AU36" i="40"/>
  <c r="AO209" i="40"/>
  <c r="AR208" i="40"/>
  <c r="F14" i="30"/>
  <c r="AO205" i="40"/>
  <c r="G11" i="30"/>
  <c r="AU25" i="40"/>
  <c r="AL202" i="40"/>
  <c r="AO201" i="40"/>
  <c r="AR200" i="40"/>
  <c r="AJ200" i="40"/>
  <c r="G7" i="30"/>
  <c r="F6" i="30"/>
  <c r="AK197" i="40"/>
  <c r="AE155" i="40"/>
  <c r="AE136" i="40"/>
  <c r="AE125" i="40"/>
  <c r="AE91" i="40"/>
  <c r="AE72" i="40"/>
  <c r="AE57" i="40"/>
  <c r="AE42" i="40"/>
  <c r="AD166" i="40"/>
  <c r="X198" i="40"/>
  <c r="AD188" i="40"/>
  <c r="I12" i="34"/>
  <c r="L11" i="34"/>
  <c r="N157" i="41"/>
  <c r="N153" i="41"/>
  <c r="O104" i="40"/>
  <c r="O63" i="40"/>
  <c r="O59" i="40"/>
  <c r="C203" i="40"/>
  <c r="F202" i="40"/>
  <c r="L200" i="40"/>
  <c r="G199" i="40"/>
  <c r="J198" i="40"/>
  <c r="D192" i="41"/>
  <c r="K191" i="41"/>
  <c r="O14" i="40"/>
  <c r="M14" i="33"/>
  <c r="I189" i="41"/>
  <c r="I206" i="41"/>
  <c r="M185" i="41"/>
  <c r="L9" i="33"/>
  <c r="H184" i="41"/>
  <c r="J7" i="33"/>
  <c r="F182" i="41"/>
  <c r="G8" i="29"/>
  <c r="N137" i="41"/>
  <c r="AY185" i="40"/>
  <c r="BB180" i="40"/>
  <c r="BK27" i="40"/>
  <c r="BK23" i="40"/>
  <c r="I9" i="36"/>
  <c r="L8" i="36"/>
  <c r="J8" i="35"/>
  <c r="M7" i="35"/>
  <c r="N156" i="41"/>
  <c r="AE88" i="40"/>
  <c r="AE77" i="40"/>
  <c r="C29" i="41"/>
  <c r="AE24" i="40"/>
  <c r="J14" i="34"/>
  <c r="M13" i="34"/>
  <c r="AE5" i="40"/>
  <c r="O124" i="40"/>
  <c r="F180" i="40"/>
  <c r="J16" i="33"/>
  <c r="K13" i="33"/>
  <c r="M11" i="33"/>
  <c r="L6" i="33"/>
  <c r="M15" i="34"/>
  <c r="K13" i="34"/>
  <c r="M11" i="34"/>
  <c r="L16" i="33"/>
  <c r="K190" i="41"/>
  <c r="BG208" i="40"/>
  <c r="BC204" i="40"/>
  <c r="M9" i="31"/>
  <c r="AY204" i="40"/>
  <c r="BE202" i="40"/>
  <c r="BH201" i="40"/>
  <c r="AZ201" i="40"/>
  <c r="BC200" i="40"/>
  <c r="AD187" i="40"/>
  <c r="N27" i="43"/>
  <c r="AE100" i="40"/>
  <c r="AE44" i="40"/>
  <c r="AE14" i="40"/>
  <c r="AE10" i="40"/>
  <c r="O95" i="40"/>
  <c r="O91" i="40"/>
  <c r="O77" i="40"/>
  <c r="O23" i="40"/>
  <c r="J17" i="33"/>
  <c r="H207" i="40"/>
  <c r="L11" i="33"/>
  <c r="N60" i="43"/>
  <c r="K17" i="36"/>
  <c r="J16" i="36"/>
  <c r="M15" i="36"/>
  <c r="K13" i="36"/>
  <c r="E16" i="30"/>
  <c r="I17" i="35"/>
  <c r="L16" i="35"/>
  <c r="J14" i="35"/>
  <c r="M13" i="35"/>
  <c r="K11" i="35"/>
  <c r="F10" i="35"/>
  <c r="I9" i="35"/>
  <c r="L8" i="35"/>
  <c r="J6" i="35"/>
  <c r="I15" i="34"/>
  <c r="J10" i="33"/>
  <c r="O152" i="40"/>
  <c r="O88" i="40"/>
  <c r="BK120" i="40"/>
  <c r="AU84" i="40"/>
  <c r="BK91" i="40"/>
  <c r="BB209" i="40"/>
  <c r="I12" i="36"/>
  <c r="K16" i="35"/>
  <c r="J11" i="35"/>
  <c r="H9" i="35"/>
  <c r="J7" i="35"/>
  <c r="AE121" i="40"/>
  <c r="J9" i="34"/>
  <c r="H204" i="40"/>
  <c r="M189" i="41"/>
  <c r="L13" i="33"/>
  <c r="H188" i="41"/>
  <c r="J11" i="33"/>
  <c r="F186" i="41"/>
  <c r="G183" i="41"/>
  <c r="I6" i="33"/>
  <c r="E181" i="41"/>
  <c r="K17" i="34"/>
  <c r="I11" i="34"/>
  <c r="K9" i="34"/>
  <c r="I7" i="34"/>
  <c r="G190" i="41"/>
  <c r="G182" i="41"/>
  <c r="AY181" i="40"/>
  <c r="M17" i="36"/>
  <c r="BA209" i="40"/>
  <c r="BD208" i="40"/>
  <c r="K15" i="36"/>
  <c r="K19" i="36" s="1"/>
  <c r="AY207" i="40"/>
  <c r="BB206" i="40"/>
  <c r="I13" i="36"/>
  <c r="L12" i="36"/>
  <c r="AZ204" i="40"/>
  <c r="J6" i="36"/>
  <c r="AU143" i="40"/>
  <c r="AI189" i="40"/>
  <c r="AP180" i="40"/>
  <c r="AU60" i="40"/>
  <c r="G16" i="30"/>
  <c r="G12" i="30"/>
  <c r="F11" i="30"/>
  <c r="G8" i="30"/>
  <c r="J16" i="35"/>
  <c r="M15" i="35"/>
  <c r="K13" i="35"/>
  <c r="J12" i="35"/>
  <c r="M11" i="35"/>
  <c r="M19" i="35" s="1"/>
  <c r="K9" i="35"/>
  <c r="N160" i="41"/>
  <c r="AE39" i="40"/>
  <c r="M17" i="34"/>
  <c r="K15" i="34"/>
  <c r="AE9" i="40"/>
  <c r="L8" i="34"/>
  <c r="O122" i="40"/>
  <c r="D182" i="40"/>
  <c r="K17" i="40"/>
  <c r="I15" i="33"/>
  <c r="L10" i="33"/>
  <c r="H202" i="40"/>
  <c r="G201" i="40"/>
  <c r="C201" i="40"/>
  <c r="J8" i="33"/>
  <c r="N8" i="34"/>
  <c r="L191" i="41"/>
  <c r="I13" i="33"/>
  <c r="H187" i="41"/>
  <c r="BK78" i="40"/>
  <c r="AU61" i="40"/>
  <c r="AU42" i="40"/>
  <c r="AU16" i="40"/>
  <c r="AL209" i="40"/>
  <c r="AK204" i="40"/>
  <c r="AN203" i="40"/>
  <c r="AU8" i="40"/>
  <c r="AL201" i="40"/>
  <c r="AO200" i="40"/>
  <c r="K5" i="41"/>
  <c r="AE149" i="40"/>
  <c r="AE119" i="40"/>
  <c r="AE25" i="40"/>
  <c r="G7" i="29"/>
  <c r="M16" i="33"/>
  <c r="L15" i="33"/>
  <c r="J13" i="33"/>
  <c r="L7" i="33"/>
  <c r="L9" i="31"/>
  <c r="I11" i="36"/>
  <c r="L10" i="36"/>
  <c r="BJ183" i="40"/>
  <c r="I7" i="36"/>
  <c r="L6" i="36"/>
  <c r="G14" i="30"/>
  <c r="I8" i="10"/>
  <c r="M17" i="33"/>
  <c r="K11" i="33"/>
  <c r="K7" i="33"/>
  <c r="AE45" i="40"/>
  <c r="AE7" i="40"/>
  <c r="N7" i="36"/>
  <c r="N17" i="36"/>
  <c r="BJ184" i="40"/>
  <c r="AY129" i="40"/>
  <c r="BI209" i="40"/>
  <c r="J189" i="41"/>
  <c r="BB184" i="40"/>
  <c r="BK132" i="40"/>
  <c r="BI208" i="40"/>
  <c r="AU52" i="40"/>
  <c r="M161" i="41"/>
  <c r="L206" i="40"/>
  <c r="K205" i="40"/>
  <c r="AE92" i="40"/>
  <c r="AE32" i="40"/>
  <c r="AY65" i="40"/>
  <c r="BH209" i="40"/>
  <c r="AZ209" i="40"/>
  <c r="BC208" i="40"/>
  <c r="BH197" i="40"/>
  <c r="N122" i="41"/>
  <c r="AD65" i="40"/>
  <c r="AY97" i="40"/>
  <c r="BG207" i="40"/>
  <c r="W204" i="40"/>
  <c r="S200" i="40"/>
  <c r="AM202" i="40"/>
  <c r="BC129" i="40"/>
  <c r="BC181" i="40"/>
  <c r="BJ129" i="40"/>
  <c r="BJ180" i="40"/>
  <c r="BJ172" i="40"/>
  <c r="BK92" i="40"/>
  <c r="N34" i="43"/>
  <c r="AE111" i="40"/>
  <c r="BJ171" i="40"/>
  <c r="BK43" i="40"/>
  <c r="N43" i="41"/>
  <c r="N17" i="31"/>
  <c r="BJ209" i="40"/>
  <c r="BE208" i="40"/>
  <c r="L15" i="31"/>
  <c r="BH207" i="40"/>
  <c r="AZ207" i="40"/>
  <c r="BC206" i="40"/>
  <c r="N13" i="41"/>
  <c r="AE13" i="40"/>
  <c r="AZ49" i="40"/>
  <c r="D42" i="41"/>
  <c r="K10" i="33"/>
  <c r="K202" i="40"/>
  <c r="M8" i="33"/>
  <c r="M200" i="40"/>
  <c r="D150" i="41"/>
  <c r="AZ161" i="40"/>
  <c r="BK150" i="40"/>
  <c r="AR199" i="40"/>
  <c r="BJ166" i="40"/>
  <c r="BK54" i="40"/>
  <c r="F148" i="41"/>
  <c r="AE148" i="40"/>
  <c r="N133" i="41"/>
  <c r="AE133" i="40"/>
  <c r="C197" i="40"/>
  <c r="I16" i="33"/>
  <c r="I208" i="40"/>
  <c r="K14" i="33"/>
  <c r="K206" i="40"/>
  <c r="N64" i="43"/>
  <c r="BK105" i="40"/>
  <c r="BJ81" i="40"/>
  <c r="F192" i="40"/>
  <c r="O128" i="40"/>
  <c r="AZ145" i="40"/>
  <c r="BK100" i="40"/>
  <c r="J100" i="41"/>
  <c r="BJ175" i="40"/>
  <c r="BK63" i="40"/>
  <c r="N189" i="40"/>
  <c r="O189" i="40"/>
  <c r="O125" i="40"/>
  <c r="BK62" i="40"/>
  <c r="D62" i="41"/>
  <c r="BK52" i="40"/>
  <c r="BF164" i="40"/>
  <c r="AU156" i="40"/>
  <c r="F156" i="41"/>
  <c r="E151" i="41"/>
  <c r="AU151" i="40"/>
  <c r="AM161" i="40"/>
  <c r="G149" i="41"/>
  <c r="AU148" i="40"/>
  <c r="BJ190" i="40"/>
  <c r="BK14" i="40"/>
  <c r="N8" i="43"/>
  <c r="O103" i="40"/>
  <c r="BJ17" i="40"/>
  <c r="BK9" i="40"/>
  <c r="AT186" i="40"/>
  <c r="N149" i="41"/>
  <c r="N176" i="40"/>
  <c r="N164" i="40"/>
  <c r="F207" i="40"/>
  <c r="L184" i="41"/>
  <c r="J182" i="41"/>
  <c r="F189" i="41"/>
  <c r="J181" i="41"/>
  <c r="BJ168" i="40"/>
  <c r="N39" i="41"/>
  <c r="N152" i="41"/>
  <c r="AA201" i="40"/>
  <c r="S201" i="40"/>
  <c r="W197" i="40"/>
  <c r="H208" i="40"/>
  <c r="J206" i="40"/>
  <c r="E197" i="40"/>
  <c r="H192" i="41"/>
  <c r="F190" i="41"/>
  <c r="J186" i="41"/>
  <c r="D184" i="41"/>
  <c r="I181" i="41"/>
  <c r="BJ164" i="40"/>
  <c r="BJ169" i="40"/>
  <c r="BJ174" i="40"/>
  <c r="AL164" i="40"/>
  <c r="G186" i="41"/>
  <c r="D188" i="41"/>
  <c r="BJ173" i="40"/>
  <c r="AI113" i="40"/>
  <c r="H81" i="41"/>
  <c r="BC165" i="40"/>
  <c r="N92" i="41"/>
  <c r="N58" i="41"/>
  <c r="N54" i="41"/>
  <c r="AE23" i="40"/>
  <c r="L209" i="40"/>
  <c r="K208" i="40"/>
  <c r="C200" i="40"/>
  <c r="F199" i="40"/>
  <c r="BE205" i="40"/>
  <c r="BC203" i="40"/>
  <c r="AT173" i="40"/>
  <c r="AT165" i="40"/>
  <c r="E161" i="41"/>
  <c r="AS206" i="40"/>
  <c r="AK206" i="40"/>
  <c r="AN205" i="40"/>
  <c r="AQ200" i="40"/>
  <c r="N88" i="41"/>
  <c r="N77" i="41"/>
  <c r="BI197" i="40"/>
  <c r="U197" i="40"/>
  <c r="AT161" i="40"/>
  <c r="AT97" i="40"/>
  <c r="AD129" i="40"/>
  <c r="L81" i="41"/>
  <c r="J49" i="41"/>
  <c r="BD203" i="40"/>
  <c r="BG198" i="40"/>
  <c r="C85" i="41"/>
  <c r="Z164" i="40"/>
  <c r="N73" i="41"/>
  <c r="N69" i="41"/>
  <c r="D209" i="40"/>
  <c r="E202" i="40"/>
  <c r="K200" i="40"/>
  <c r="BB198" i="40"/>
  <c r="AI209" i="40"/>
  <c r="E203" i="40"/>
  <c r="I199" i="40"/>
  <c r="BJ185" i="40"/>
  <c r="AD175" i="40"/>
  <c r="BF205" i="40"/>
  <c r="BF201" i="40"/>
  <c r="BI200" i="40"/>
  <c r="AJ209" i="40"/>
  <c r="AO206" i="40"/>
  <c r="AO202" i="40"/>
  <c r="AR201" i="40"/>
  <c r="AJ201" i="40"/>
  <c r="AL199" i="40"/>
  <c r="AO198" i="40"/>
  <c r="AN197" i="40"/>
  <c r="N62" i="41"/>
  <c r="N47" i="41"/>
  <c r="I202" i="40"/>
  <c r="M198" i="40"/>
  <c r="AY203" i="40"/>
  <c r="BE197" i="40"/>
  <c r="AJ198" i="40"/>
  <c r="S207" i="40"/>
  <c r="D202" i="40"/>
  <c r="M199" i="40"/>
  <c r="BJ161" i="40"/>
  <c r="C149" i="41"/>
  <c r="N7" i="29"/>
  <c r="F5" i="33"/>
  <c r="F197" i="40"/>
  <c r="N6" i="31"/>
  <c r="C14" i="35"/>
  <c r="C32" i="35"/>
  <c r="F5" i="30"/>
  <c r="N7" i="31"/>
  <c r="F17" i="33"/>
  <c r="D7" i="33"/>
  <c r="BK73" i="40"/>
  <c r="BK69" i="40"/>
  <c r="K17" i="31"/>
  <c r="BK176" i="40"/>
  <c r="C17" i="31"/>
  <c r="C35" i="31"/>
  <c r="J16" i="31"/>
  <c r="M15" i="31"/>
  <c r="E15" i="31"/>
  <c r="H14" i="31"/>
  <c r="C13" i="31"/>
  <c r="C31" i="31"/>
  <c r="C170" i="31" s="1"/>
  <c r="J12" i="31"/>
  <c r="M11" i="31"/>
  <c r="BI203" i="40"/>
  <c r="E11" i="31"/>
  <c r="H10" i="31"/>
  <c r="K9" i="31"/>
  <c r="BK168" i="40"/>
  <c r="C9" i="31"/>
  <c r="C27" i="31" s="1"/>
  <c r="J8" i="31"/>
  <c r="E7" i="31"/>
  <c r="H6" i="31"/>
  <c r="G5" i="31"/>
  <c r="F17" i="36"/>
  <c r="D15" i="36"/>
  <c r="G14" i="36"/>
  <c r="E12" i="36"/>
  <c r="H11" i="36"/>
  <c r="C10" i="36"/>
  <c r="C28" i="36"/>
  <c r="AZ182" i="40"/>
  <c r="F5" i="36"/>
  <c r="BB193" i="40"/>
  <c r="N45" i="43"/>
  <c r="AO177" i="40"/>
  <c r="I5" i="30"/>
  <c r="H17" i="35"/>
  <c r="C16" i="35"/>
  <c r="C34" i="35" s="1"/>
  <c r="E14" i="35"/>
  <c r="H13" i="35"/>
  <c r="C12" i="35"/>
  <c r="C30" i="35" s="1"/>
  <c r="E10" i="35"/>
  <c r="C8" i="35"/>
  <c r="C26" i="35"/>
  <c r="E6" i="35"/>
  <c r="AE161" i="40"/>
  <c r="C30" i="43"/>
  <c r="AE107" i="40"/>
  <c r="S204" i="40"/>
  <c r="K5" i="29"/>
  <c r="F17" i="34"/>
  <c r="D15" i="34"/>
  <c r="G14" i="34"/>
  <c r="F13" i="34"/>
  <c r="D11" i="34"/>
  <c r="G10" i="34"/>
  <c r="F9" i="34"/>
  <c r="D7" i="34"/>
  <c r="G6" i="34"/>
  <c r="AD180" i="40"/>
  <c r="AD17" i="40"/>
  <c r="I161" i="41"/>
  <c r="H145" i="41"/>
  <c r="N127" i="41"/>
  <c r="N123" i="41"/>
  <c r="N119" i="41"/>
  <c r="C15" i="43"/>
  <c r="C110" i="41"/>
  <c r="O110" i="40"/>
  <c r="C207" i="40"/>
  <c r="F113" i="41"/>
  <c r="M97" i="41"/>
  <c r="N78" i="41"/>
  <c r="N74" i="41"/>
  <c r="N70" i="41"/>
  <c r="F49" i="41"/>
  <c r="E17" i="10"/>
  <c r="L175" i="41"/>
  <c r="K15" i="10"/>
  <c r="G174" i="41"/>
  <c r="C174" i="41"/>
  <c r="J173" i="41"/>
  <c r="I13" i="10"/>
  <c r="E172" i="41"/>
  <c r="D171" i="41"/>
  <c r="K170" i="41"/>
  <c r="N25" i="41"/>
  <c r="N169" i="40"/>
  <c r="M9" i="10"/>
  <c r="M19" i="10" s="1"/>
  <c r="I168" i="41"/>
  <c r="H167" i="41"/>
  <c r="D8" i="10"/>
  <c r="F6" i="10"/>
  <c r="C191" i="41"/>
  <c r="N10" i="41"/>
  <c r="N186" i="40"/>
  <c r="H9" i="33"/>
  <c r="D9" i="33"/>
  <c r="F7" i="33"/>
  <c r="E15" i="34"/>
  <c r="G13" i="34"/>
  <c r="W193" i="40"/>
  <c r="G5" i="34"/>
  <c r="J161" i="41"/>
  <c r="M16" i="10"/>
  <c r="L15" i="10"/>
  <c r="J9" i="10"/>
  <c r="G15" i="33"/>
  <c r="C186" i="41"/>
  <c r="E5" i="33"/>
  <c r="BK125" i="40"/>
  <c r="BF206" i="40"/>
  <c r="BG205" i="40"/>
  <c r="BF200" i="40"/>
  <c r="BI199" i="40"/>
  <c r="BA199" i="40"/>
  <c r="BD198" i="40"/>
  <c r="BC197" i="40"/>
  <c r="BK85" i="40"/>
  <c r="BK70" i="40"/>
  <c r="AY173" i="40"/>
  <c r="AY169" i="40"/>
  <c r="AY165" i="40"/>
  <c r="AY177" i="40"/>
  <c r="BF177" i="40"/>
  <c r="J5" i="31"/>
  <c r="D16" i="36"/>
  <c r="G15" i="36"/>
  <c r="E9" i="36"/>
  <c r="H8" i="36"/>
  <c r="BK6" i="40"/>
  <c r="BE193" i="40"/>
  <c r="I5" i="36"/>
  <c r="AU121" i="40"/>
  <c r="AT129" i="40"/>
  <c r="AL129" i="40"/>
  <c r="AL206" i="40"/>
  <c r="L5" i="30"/>
  <c r="AR177" i="40"/>
  <c r="E15" i="35"/>
  <c r="H14" i="35"/>
  <c r="E11" i="35"/>
  <c r="H10" i="35"/>
  <c r="E7" i="35"/>
  <c r="H6" i="35"/>
  <c r="G5" i="35"/>
  <c r="C5" i="35"/>
  <c r="Z161" i="40"/>
  <c r="AA197" i="40"/>
  <c r="AE93" i="40"/>
  <c r="V176" i="40"/>
  <c r="AD172" i="40"/>
  <c r="V172" i="40"/>
  <c r="Y204" i="40"/>
  <c r="I12" i="29"/>
  <c r="AB203" i="40"/>
  <c r="L11" i="29"/>
  <c r="AD168" i="40"/>
  <c r="V201" i="40"/>
  <c r="F9" i="29"/>
  <c r="Y167" i="40"/>
  <c r="AD33" i="40"/>
  <c r="AD164" i="40"/>
  <c r="E17" i="34"/>
  <c r="H16" i="34"/>
  <c r="E13" i="34"/>
  <c r="H12" i="34"/>
  <c r="K11" i="34"/>
  <c r="J10" i="34"/>
  <c r="E9" i="34"/>
  <c r="E19" i="34" s="1"/>
  <c r="E75" i="48" s="1"/>
  <c r="H8" i="34"/>
  <c r="Y193" i="40"/>
  <c r="I5" i="34"/>
  <c r="N143" i="41"/>
  <c r="N139" i="41"/>
  <c r="N135" i="41"/>
  <c r="E127" i="41"/>
  <c r="E123" i="41"/>
  <c r="J116" i="41"/>
  <c r="J180" i="41"/>
  <c r="J129" i="40"/>
  <c r="E209" i="40"/>
  <c r="J207" i="40"/>
  <c r="N10" i="43"/>
  <c r="N105" i="41"/>
  <c r="M113" i="41"/>
  <c r="E113" i="41"/>
  <c r="L97" i="41"/>
  <c r="G81" i="41"/>
  <c r="F64" i="41"/>
  <c r="F60" i="41"/>
  <c r="F56" i="41"/>
  <c r="K53" i="41"/>
  <c r="C53" i="41"/>
  <c r="O53" i="40"/>
  <c r="E49" i="41"/>
  <c r="D176" i="41"/>
  <c r="K175" i="41"/>
  <c r="N30" i="41"/>
  <c r="N174" i="40"/>
  <c r="M14" i="10"/>
  <c r="M206" i="40"/>
  <c r="I173" i="41"/>
  <c r="H172" i="41"/>
  <c r="D13" i="10"/>
  <c r="C12" i="10"/>
  <c r="C30" i="10"/>
  <c r="F11" i="10"/>
  <c r="M169" i="41"/>
  <c r="L168" i="41"/>
  <c r="H9" i="10"/>
  <c r="G8" i="10"/>
  <c r="J7" i="10"/>
  <c r="F166" i="41"/>
  <c r="E6" i="10"/>
  <c r="G16" i="41"/>
  <c r="G192" i="40"/>
  <c r="C17" i="33"/>
  <c r="C35" i="33"/>
  <c r="F191" i="41"/>
  <c r="E15" i="33"/>
  <c r="L189" i="41"/>
  <c r="G188" i="41"/>
  <c r="C188" i="41"/>
  <c r="J187" i="41"/>
  <c r="E186" i="41"/>
  <c r="D185" i="41"/>
  <c r="K184" i="41"/>
  <c r="N7" i="41"/>
  <c r="N183" i="40"/>
  <c r="I182" i="41"/>
  <c r="H181" i="41"/>
  <c r="D6" i="33"/>
  <c r="K180" i="41"/>
  <c r="G180" i="41"/>
  <c r="C5" i="33"/>
  <c r="C193" i="40"/>
  <c r="U206" i="40"/>
  <c r="E14" i="29"/>
  <c r="K12" i="29"/>
  <c r="AA204" i="40"/>
  <c r="AC202" i="40"/>
  <c r="M10" i="29"/>
  <c r="K8" i="29"/>
  <c r="Y198" i="40"/>
  <c r="I6" i="29"/>
  <c r="H6" i="34"/>
  <c r="O157" i="40"/>
  <c r="I203" i="40"/>
  <c r="D198" i="40"/>
  <c r="F32" i="41"/>
  <c r="F172" i="40"/>
  <c r="D11" i="10"/>
  <c r="H12" i="33"/>
  <c r="BA129" i="40"/>
  <c r="N59" i="43"/>
  <c r="BJ113" i="40"/>
  <c r="F59" i="43"/>
  <c r="BB113" i="40"/>
  <c r="M17" i="31"/>
  <c r="E17" i="31"/>
  <c r="H16" i="31"/>
  <c r="K15" i="31"/>
  <c r="J14" i="31"/>
  <c r="M13" i="31"/>
  <c r="BI205" i="40"/>
  <c r="E13" i="31"/>
  <c r="H12" i="31"/>
  <c r="K11" i="31"/>
  <c r="J10" i="31"/>
  <c r="E9" i="31"/>
  <c r="H8" i="31"/>
  <c r="K7" i="31"/>
  <c r="J6" i="31"/>
  <c r="C16" i="36"/>
  <c r="C34" i="36" s="1"/>
  <c r="F15" i="36"/>
  <c r="I14" i="36"/>
  <c r="L13" i="36"/>
  <c r="D13" i="36"/>
  <c r="G12" i="36"/>
  <c r="J7" i="36"/>
  <c r="M6" i="36"/>
  <c r="E6" i="36"/>
  <c r="AZ17" i="40"/>
  <c r="AU122" i="40"/>
  <c r="AK129" i="40"/>
  <c r="N51" i="43"/>
  <c r="AM200" i="40"/>
  <c r="K17" i="30"/>
  <c r="J16" i="30"/>
  <c r="M15" i="30"/>
  <c r="E15" i="30"/>
  <c r="H14" i="30"/>
  <c r="K13" i="30"/>
  <c r="AQ205" i="40"/>
  <c r="J12" i="30"/>
  <c r="AP204" i="40"/>
  <c r="M11" i="30"/>
  <c r="AS203" i="40"/>
  <c r="E11" i="30"/>
  <c r="H10" i="30"/>
  <c r="K9" i="30"/>
  <c r="J8" i="30"/>
  <c r="M7" i="30"/>
  <c r="E7" i="30"/>
  <c r="H6" i="30"/>
  <c r="G5" i="30"/>
  <c r="C5" i="30"/>
  <c r="AI185" i="40"/>
  <c r="AE86" i="40"/>
  <c r="Y97" i="40"/>
  <c r="I5" i="29"/>
  <c r="U33" i="40"/>
  <c r="H17" i="34"/>
  <c r="K16" i="34"/>
  <c r="J15" i="34"/>
  <c r="M14" i="34"/>
  <c r="E14" i="34"/>
  <c r="H13" i="34"/>
  <c r="K12" i="34"/>
  <c r="J11" i="34"/>
  <c r="M10" i="34"/>
  <c r="E10" i="34"/>
  <c r="H9" i="34"/>
  <c r="K8" i="34"/>
  <c r="J7" i="34"/>
  <c r="M6" i="34"/>
  <c r="M19" i="34" s="1"/>
  <c r="E6" i="34"/>
  <c r="K161" i="41"/>
  <c r="N144" i="41"/>
  <c r="D142" i="41"/>
  <c r="N140" i="41"/>
  <c r="D138" i="41"/>
  <c r="N136" i="41"/>
  <c r="D134" i="41"/>
  <c r="N132" i="41"/>
  <c r="N145" i="40"/>
  <c r="O118" i="40"/>
  <c r="I129" i="41"/>
  <c r="I207" i="40"/>
  <c r="K204" i="40"/>
  <c r="G200" i="40"/>
  <c r="N7" i="43"/>
  <c r="N102" i="41"/>
  <c r="C73" i="41"/>
  <c r="C69" i="41"/>
  <c r="J81" i="41"/>
  <c r="E65" i="41"/>
  <c r="K176" i="41"/>
  <c r="N31" i="41"/>
  <c r="N175" i="40"/>
  <c r="M15" i="10"/>
  <c r="M207" i="40"/>
  <c r="I174" i="41"/>
  <c r="H173" i="41"/>
  <c r="D173" i="41"/>
  <c r="F12" i="10"/>
  <c r="M170" i="41"/>
  <c r="L169" i="41"/>
  <c r="H10" i="10"/>
  <c r="G9" i="10"/>
  <c r="C9" i="10"/>
  <c r="C27" i="10" s="1"/>
  <c r="J8" i="10"/>
  <c r="F167" i="41"/>
  <c r="E7" i="10"/>
  <c r="L6" i="10"/>
  <c r="N16" i="41"/>
  <c r="N192" i="40"/>
  <c r="I191" i="41"/>
  <c r="H190" i="41"/>
  <c r="F13" i="33"/>
  <c r="M187" i="41"/>
  <c r="L186" i="41"/>
  <c r="H11" i="33"/>
  <c r="G10" i="33"/>
  <c r="C10" i="33"/>
  <c r="C28" i="33"/>
  <c r="E8" i="33"/>
  <c r="J180" i="40"/>
  <c r="AE38" i="40"/>
  <c r="T209" i="40"/>
  <c r="D17" i="29"/>
  <c r="V203" i="40"/>
  <c r="F11" i="29"/>
  <c r="O153" i="40"/>
  <c r="O123" i="40"/>
  <c r="L129" i="41"/>
  <c r="D94" i="41"/>
  <c r="O74" i="40"/>
  <c r="J176" i="41"/>
  <c r="N28" i="41"/>
  <c r="N24" i="41"/>
  <c r="K165" i="40"/>
  <c r="K177" i="40"/>
  <c r="J5" i="10"/>
  <c r="J177" i="40"/>
  <c r="I192" i="41"/>
  <c r="D12" i="33"/>
  <c r="H8" i="33"/>
  <c r="BG209" i="40"/>
  <c r="BF198" i="40"/>
  <c r="AZ97" i="40"/>
  <c r="BK61" i="40"/>
  <c r="BJ65" i="40"/>
  <c r="BB65" i="40"/>
  <c r="L5" i="31"/>
  <c r="BH177" i="40"/>
  <c r="E15" i="36"/>
  <c r="H14" i="36"/>
  <c r="BK184" i="40"/>
  <c r="C9" i="36"/>
  <c r="C27" i="36"/>
  <c r="AU127" i="40"/>
  <c r="AJ129" i="40"/>
  <c r="C49" i="43"/>
  <c r="AU108" i="40"/>
  <c r="AI205" i="40"/>
  <c r="AM201" i="40"/>
  <c r="AU104" i="40"/>
  <c r="AT164" i="40"/>
  <c r="E17" i="35"/>
  <c r="H16" i="35"/>
  <c r="AU14" i="40"/>
  <c r="E13" i="35"/>
  <c r="H12" i="35"/>
  <c r="AU10" i="40"/>
  <c r="H8" i="35"/>
  <c r="AU6" i="40"/>
  <c r="AO193" i="40"/>
  <c r="I5" i="35"/>
  <c r="AE117" i="40"/>
  <c r="W199" i="40"/>
  <c r="AE102" i="40"/>
  <c r="AE87" i="40"/>
  <c r="AD170" i="40"/>
  <c r="C17" i="34"/>
  <c r="C35" i="34" s="1"/>
  <c r="E11" i="34"/>
  <c r="AE184" i="40"/>
  <c r="C9" i="34"/>
  <c r="C27" i="34"/>
  <c r="O149" i="40"/>
  <c r="F204" i="40"/>
  <c r="E95" i="41"/>
  <c r="E175" i="41"/>
  <c r="I87" i="41"/>
  <c r="O48" i="40"/>
  <c r="O36" i="40"/>
  <c r="E16" i="10"/>
  <c r="K173" i="41"/>
  <c r="L170" i="41"/>
  <c r="G169" i="41"/>
  <c r="M192" i="41"/>
  <c r="M188" i="41"/>
  <c r="I184" i="41"/>
  <c r="F6" i="33"/>
  <c r="BG177" i="40"/>
  <c r="K5" i="31"/>
  <c r="BA191" i="40"/>
  <c r="BK13" i="40"/>
  <c r="AY189" i="40"/>
  <c r="G6" i="36"/>
  <c r="J5" i="36"/>
  <c r="BF193" i="40"/>
  <c r="M17" i="30"/>
  <c r="E17" i="30"/>
  <c r="H16" i="30"/>
  <c r="K15" i="30"/>
  <c r="J14" i="30"/>
  <c r="M13" i="30"/>
  <c r="AS205" i="40"/>
  <c r="E13" i="30"/>
  <c r="H12" i="30"/>
  <c r="K11" i="30"/>
  <c r="AQ203" i="40"/>
  <c r="J10" i="30"/>
  <c r="M9" i="30"/>
  <c r="E9" i="30"/>
  <c r="H8" i="30"/>
  <c r="K7" i="30"/>
  <c r="J6" i="30"/>
  <c r="AS177" i="40"/>
  <c r="M5" i="30"/>
  <c r="M19" i="30" s="1"/>
  <c r="D5" i="35"/>
  <c r="AD145" i="40"/>
  <c r="N33" i="43"/>
  <c r="N110" i="41"/>
  <c r="AD81" i="40"/>
  <c r="W209" i="40"/>
  <c r="G17" i="29"/>
  <c r="AD208" i="40"/>
  <c r="V208" i="40"/>
  <c r="F16" i="29"/>
  <c r="Y207" i="40"/>
  <c r="I15" i="29"/>
  <c r="AB206" i="40"/>
  <c r="L14" i="29"/>
  <c r="T206" i="40"/>
  <c r="D14" i="29"/>
  <c r="AD171" i="40"/>
  <c r="V204" i="40"/>
  <c r="F12" i="29"/>
  <c r="Y203" i="40"/>
  <c r="I11" i="29"/>
  <c r="AB202" i="40"/>
  <c r="L10" i="29"/>
  <c r="T202" i="40"/>
  <c r="D10" i="29"/>
  <c r="AD167" i="40"/>
  <c r="V200" i="40"/>
  <c r="F8" i="29"/>
  <c r="Y199" i="40"/>
  <c r="I7" i="29"/>
  <c r="L6" i="29"/>
  <c r="D6" i="29"/>
  <c r="N142" i="41"/>
  <c r="N138" i="41"/>
  <c r="N134" i="41"/>
  <c r="N93" i="41"/>
  <c r="N89" i="41"/>
  <c r="N85" i="41"/>
  <c r="C65" i="41"/>
  <c r="I17" i="10"/>
  <c r="E176" i="41"/>
  <c r="D175" i="41"/>
  <c r="K174" i="41"/>
  <c r="N29" i="41"/>
  <c r="N173" i="40"/>
  <c r="M13" i="10"/>
  <c r="M205" i="40"/>
  <c r="I172" i="41"/>
  <c r="H171" i="41"/>
  <c r="D12" i="10"/>
  <c r="C11" i="10"/>
  <c r="C29" i="10" s="1"/>
  <c r="F10" i="10"/>
  <c r="M168" i="41"/>
  <c r="L8" i="10"/>
  <c r="H8" i="10"/>
  <c r="G7" i="10"/>
  <c r="C7" i="10"/>
  <c r="C25" i="10"/>
  <c r="J6" i="10"/>
  <c r="F165" i="41"/>
  <c r="M164" i="41"/>
  <c r="I164" i="41"/>
  <c r="E164" i="41"/>
  <c r="N14" i="41"/>
  <c r="O14" i="41"/>
  <c r="N190" i="40"/>
  <c r="H13" i="33"/>
  <c r="D13" i="33"/>
  <c r="F11" i="33"/>
  <c r="M202" i="41"/>
  <c r="G8" i="33"/>
  <c r="C8" i="33"/>
  <c r="C26" i="33"/>
  <c r="E6" i="33"/>
  <c r="L193" i="40"/>
  <c r="L5" i="33"/>
  <c r="H193" i="40"/>
  <c r="H5" i="33"/>
  <c r="D180" i="41"/>
  <c r="W208" i="40"/>
  <c r="G16" i="29"/>
  <c r="AC206" i="40"/>
  <c r="M14" i="29"/>
  <c r="X201" i="40"/>
  <c r="H9" i="29"/>
  <c r="V199" i="40"/>
  <c r="F7" i="29"/>
  <c r="F19" i="29" s="1"/>
  <c r="I81" i="41"/>
  <c r="M175" i="41"/>
  <c r="K10" i="10"/>
  <c r="J168" i="41"/>
  <c r="E17" i="33"/>
  <c r="O10" i="40"/>
  <c r="G7" i="33"/>
  <c r="E180" i="41"/>
  <c r="BK117" i="40"/>
  <c r="BF129" i="40"/>
  <c r="AY201" i="40"/>
  <c r="BB97" i="40"/>
  <c r="F17" i="31"/>
  <c r="I16" i="31"/>
  <c r="D15" i="31"/>
  <c r="G14" i="31"/>
  <c r="N13" i="31"/>
  <c r="BJ205" i="40"/>
  <c r="BB172" i="40"/>
  <c r="I12" i="31"/>
  <c r="L11" i="31"/>
  <c r="BH203" i="40"/>
  <c r="AZ170" i="40"/>
  <c r="G10" i="31"/>
  <c r="F9" i="31"/>
  <c r="I8" i="31"/>
  <c r="L7" i="31"/>
  <c r="AZ166" i="40"/>
  <c r="G6" i="31"/>
  <c r="E13" i="36"/>
  <c r="H12" i="36"/>
  <c r="C7" i="36"/>
  <c r="C25" i="36"/>
  <c r="BK182" i="40"/>
  <c r="M5" i="36"/>
  <c r="BI193" i="40"/>
  <c r="AU125" i="40"/>
  <c r="N50" i="43"/>
  <c r="N109" i="41"/>
  <c r="AQ199" i="40"/>
  <c r="AM199" i="40"/>
  <c r="AU53" i="40"/>
  <c r="AP65" i="40"/>
  <c r="H17" i="30"/>
  <c r="K16" i="30"/>
  <c r="C16" i="30"/>
  <c r="C34" i="30" s="1"/>
  <c r="J15" i="30"/>
  <c r="M14" i="30"/>
  <c r="E14" i="30"/>
  <c r="H13" i="30"/>
  <c r="K12" i="30"/>
  <c r="AQ204" i="40"/>
  <c r="C12" i="30"/>
  <c r="C30" i="30" s="1"/>
  <c r="J11" i="30"/>
  <c r="AP203" i="40"/>
  <c r="M10" i="30"/>
  <c r="E10" i="30"/>
  <c r="H9" i="30"/>
  <c r="K8" i="30"/>
  <c r="C8" i="30"/>
  <c r="C26" i="30" s="1"/>
  <c r="J7" i="30"/>
  <c r="M6" i="30"/>
  <c r="E6" i="30"/>
  <c r="C17" i="35"/>
  <c r="C35" i="35" s="1"/>
  <c r="C13" i="35"/>
  <c r="C31" i="35" s="1"/>
  <c r="C9" i="35"/>
  <c r="C27" i="35" s="1"/>
  <c r="C147" i="35" s="1"/>
  <c r="K5" i="35"/>
  <c r="K19" i="35" s="1"/>
  <c r="K76" i="48" s="1"/>
  <c r="W201" i="40"/>
  <c r="AB198" i="40"/>
  <c r="AE89" i="40"/>
  <c r="AD97" i="40"/>
  <c r="V97" i="40"/>
  <c r="AD176" i="40"/>
  <c r="AE176" i="40"/>
  <c r="Y208" i="40"/>
  <c r="I16" i="29"/>
  <c r="AB207" i="40"/>
  <c r="L15" i="29"/>
  <c r="T174" i="40"/>
  <c r="W206" i="40"/>
  <c r="G14" i="29"/>
  <c r="U171" i="40"/>
  <c r="U177" i="40"/>
  <c r="AB199" i="40"/>
  <c r="L7" i="29"/>
  <c r="T166" i="40"/>
  <c r="W165" i="40"/>
  <c r="V164" i="40"/>
  <c r="C15" i="34"/>
  <c r="C33" i="34" s="1"/>
  <c r="C11" i="34"/>
  <c r="C29" i="34" s="1"/>
  <c r="C7" i="34"/>
  <c r="C25" i="34" s="1"/>
  <c r="AC193" i="40"/>
  <c r="M5" i="34"/>
  <c r="H161" i="41"/>
  <c r="E119" i="41"/>
  <c r="K117" i="41"/>
  <c r="D204" i="40"/>
  <c r="M201" i="40"/>
  <c r="H200" i="40"/>
  <c r="C199" i="40"/>
  <c r="N6" i="43"/>
  <c r="N101" i="41"/>
  <c r="F198" i="40"/>
  <c r="K81" i="41"/>
  <c r="N64" i="41"/>
  <c r="N60" i="41"/>
  <c r="N56" i="41"/>
  <c r="L54" i="41"/>
  <c r="D54" i="41"/>
  <c r="J52" i="41"/>
  <c r="I49" i="41"/>
  <c r="H176" i="41"/>
  <c r="D17" i="10"/>
  <c r="C16" i="10"/>
  <c r="C34" i="10" s="1"/>
  <c r="F15" i="10"/>
  <c r="M173" i="41"/>
  <c r="L172" i="41"/>
  <c r="H13" i="10"/>
  <c r="G12" i="10"/>
  <c r="J11" i="10"/>
  <c r="F170" i="41"/>
  <c r="E10" i="10"/>
  <c r="L9" i="10"/>
  <c r="K8" i="10"/>
  <c r="G167" i="41"/>
  <c r="C167" i="41"/>
  <c r="J166" i="41"/>
  <c r="I6" i="10"/>
  <c r="E165" i="41"/>
  <c r="L5" i="10"/>
  <c r="H5" i="10"/>
  <c r="H177" i="40"/>
  <c r="D5" i="10"/>
  <c r="C192" i="41"/>
  <c r="J191" i="41"/>
  <c r="E190" i="41"/>
  <c r="D189" i="41"/>
  <c r="K188" i="41"/>
  <c r="N11" i="41"/>
  <c r="N187" i="40"/>
  <c r="I186" i="41"/>
  <c r="H185" i="41"/>
  <c r="D10" i="33"/>
  <c r="F8" i="33"/>
  <c r="M182" i="41"/>
  <c r="H6" i="33"/>
  <c r="G17" i="40"/>
  <c r="AE31" i="40"/>
  <c r="G17" i="34"/>
  <c r="N111" i="41"/>
  <c r="L65" i="40"/>
  <c r="G49" i="41"/>
  <c r="G14" i="10"/>
  <c r="E8" i="10"/>
  <c r="C165" i="40"/>
  <c r="D8" i="33"/>
  <c r="C7" i="33"/>
  <c r="C25" i="33" s="1"/>
  <c r="I193" i="40"/>
  <c r="I5" i="33"/>
  <c r="BB145" i="40"/>
  <c r="BE200" i="40"/>
  <c r="AZ81" i="40"/>
  <c r="BJ49" i="40"/>
  <c r="BB49" i="40"/>
  <c r="C15" i="31"/>
  <c r="C33" i="31" s="1"/>
  <c r="BK174" i="40"/>
  <c r="C11" i="31"/>
  <c r="C29" i="31" s="1"/>
  <c r="C7" i="31"/>
  <c r="C25" i="31" s="1"/>
  <c r="BI177" i="40"/>
  <c r="M5" i="31"/>
  <c r="L17" i="36"/>
  <c r="D17" i="36"/>
  <c r="G16" i="36"/>
  <c r="J11" i="36"/>
  <c r="M10" i="36"/>
  <c r="E10" i="36"/>
  <c r="H9" i="36"/>
  <c r="K8" i="36"/>
  <c r="D5" i="36"/>
  <c r="AZ193" i="40"/>
  <c r="AT145" i="40"/>
  <c r="AI208" i="40"/>
  <c r="AL203" i="40"/>
  <c r="AS202" i="40"/>
  <c r="AK202" i="40"/>
  <c r="AN201" i="40"/>
  <c r="AP199" i="40"/>
  <c r="AS198" i="40"/>
  <c r="AK198" i="40"/>
  <c r="AR197" i="40"/>
  <c r="C17" i="30"/>
  <c r="C35" i="30" s="1"/>
  <c r="C13" i="30"/>
  <c r="C31" i="30" s="1"/>
  <c r="C170" i="30" s="1"/>
  <c r="C9" i="30"/>
  <c r="C27" i="30" s="1"/>
  <c r="K5" i="30"/>
  <c r="AQ177" i="40"/>
  <c r="AT192" i="40"/>
  <c r="F17" i="35"/>
  <c r="I16" i="35"/>
  <c r="L15" i="35"/>
  <c r="D15" i="35"/>
  <c r="G14" i="35"/>
  <c r="AT188" i="40"/>
  <c r="I12" i="35"/>
  <c r="L11" i="35"/>
  <c r="AJ186" i="40"/>
  <c r="G10" i="35"/>
  <c r="AT184" i="40"/>
  <c r="F9" i="35"/>
  <c r="I8" i="35"/>
  <c r="L7" i="35"/>
  <c r="AJ182" i="40"/>
  <c r="AM181" i="40"/>
  <c r="AT180" i="40"/>
  <c r="AT17" i="40"/>
  <c r="AE90" i="40"/>
  <c r="AC209" i="40"/>
  <c r="M17" i="29"/>
  <c r="U209" i="40"/>
  <c r="E17" i="29"/>
  <c r="X208" i="40"/>
  <c r="H16" i="29"/>
  <c r="AA207" i="40"/>
  <c r="K15" i="29"/>
  <c r="Z206" i="40"/>
  <c r="J14" i="29"/>
  <c r="AC205" i="40"/>
  <c r="M13" i="29"/>
  <c r="U205" i="40"/>
  <c r="E13" i="29"/>
  <c r="X204" i="40"/>
  <c r="H12" i="29"/>
  <c r="K11" i="29"/>
  <c r="AA203" i="40"/>
  <c r="AE26" i="40"/>
  <c r="Z202" i="40"/>
  <c r="J10" i="29"/>
  <c r="AC201" i="40"/>
  <c r="M9" i="29"/>
  <c r="U201" i="40"/>
  <c r="E9" i="29"/>
  <c r="X200" i="40"/>
  <c r="H8" i="29"/>
  <c r="K7" i="29"/>
  <c r="Z198" i="40"/>
  <c r="J6" i="29"/>
  <c r="M5" i="29"/>
  <c r="Y33" i="40"/>
  <c r="AE191" i="40"/>
  <c r="C16" i="34"/>
  <c r="C34" i="34" s="1"/>
  <c r="C172" i="34" s="1"/>
  <c r="C12" i="34"/>
  <c r="C30" i="34" s="1"/>
  <c r="C168" i="34" s="1"/>
  <c r="AE183" i="40"/>
  <c r="C8" i="34"/>
  <c r="C26" i="34" s="1"/>
  <c r="D5" i="34"/>
  <c r="T193" i="40"/>
  <c r="N159" i="41"/>
  <c r="N155" i="41"/>
  <c r="N151" i="41"/>
  <c r="M129" i="41"/>
  <c r="E207" i="40"/>
  <c r="G204" i="40"/>
  <c r="C12" i="43"/>
  <c r="C107" i="41"/>
  <c r="O107" i="40"/>
  <c r="C204" i="40"/>
  <c r="J203" i="40"/>
  <c r="L201" i="40"/>
  <c r="G200" i="41"/>
  <c r="L113" i="41"/>
  <c r="H197" i="40"/>
  <c r="O88" i="41"/>
  <c r="N80" i="41"/>
  <c r="N76" i="41"/>
  <c r="F76" i="41"/>
  <c r="D74" i="41"/>
  <c r="N72" i="41"/>
  <c r="D70" i="41"/>
  <c r="N68" i="41"/>
  <c r="N81" i="40"/>
  <c r="O54" i="40"/>
  <c r="I65" i="41"/>
  <c r="O39" i="41"/>
  <c r="H49" i="41"/>
  <c r="F16" i="10"/>
  <c r="M174" i="41"/>
  <c r="L173" i="41"/>
  <c r="H14" i="10"/>
  <c r="G13" i="10"/>
  <c r="C13" i="10"/>
  <c r="C31" i="10" s="1"/>
  <c r="F171" i="41"/>
  <c r="E11" i="10"/>
  <c r="L10" i="10"/>
  <c r="K9" i="10"/>
  <c r="G168" i="41"/>
  <c r="O24" i="41"/>
  <c r="C168" i="41"/>
  <c r="J167" i="41"/>
  <c r="I7" i="10"/>
  <c r="E166" i="41"/>
  <c r="D6" i="10"/>
  <c r="K5" i="10"/>
  <c r="G5" i="10"/>
  <c r="G177" i="40"/>
  <c r="M191" i="41"/>
  <c r="L190" i="41"/>
  <c r="H15" i="33"/>
  <c r="G14" i="33"/>
  <c r="C14" i="33"/>
  <c r="C32" i="33" s="1"/>
  <c r="E187" i="40"/>
  <c r="G185" i="41"/>
  <c r="J184" i="41"/>
  <c r="E183" i="41"/>
  <c r="N4" i="41"/>
  <c r="N180" i="40"/>
  <c r="N17" i="40"/>
  <c r="J17" i="41"/>
  <c r="F17" i="41"/>
  <c r="AD174" i="40"/>
  <c r="C12" i="29"/>
  <c r="C8" i="29"/>
  <c r="O142" i="40"/>
  <c r="O134" i="41"/>
  <c r="O123" i="41"/>
  <c r="L207" i="40"/>
  <c r="N103" i="41"/>
  <c r="K113" i="41"/>
  <c r="F92" i="41"/>
  <c r="D90" i="41"/>
  <c r="J84" i="41"/>
  <c r="O74" i="41"/>
  <c r="K49" i="41"/>
  <c r="H15" i="10"/>
  <c r="H11" i="10"/>
  <c r="J33" i="41"/>
  <c r="E13" i="33"/>
  <c r="D187" i="41"/>
  <c r="H183" i="41"/>
  <c r="BK153" i="40"/>
  <c r="BK149" i="40"/>
  <c r="BA145" i="40"/>
  <c r="AZ129" i="40"/>
  <c r="BA205" i="40"/>
  <c r="BF204" i="40"/>
  <c r="BG203" i="40"/>
  <c r="AY199" i="40"/>
  <c r="BK57" i="40"/>
  <c r="H17" i="31"/>
  <c r="J15" i="31"/>
  <c r="M14" i="31"/>
  <c r="E14" i="31"/>
  <c r="H13" i="31"/>
  <c r="K12" i="31"/>
  <c r="J11" i="31"/>
  <c r="E10" i="31"/>
  <c r="H9" i="31"/>
  <c r="K8" i="31"/>
  <c r="J7" i="31"/>
  <c r="M6" i="31"/>
  <c r="E6" i="31"/>
  <c r="BK192" i="40"/>
  <c r="C17" i="36"/>
  <c r="C35" i="36"/>
  <c r="C13" i="36"/>
  <c r="C31" i="36" s="1"/>
  <c r="F12" i="36"/>
  <c r="D10" i="36"/>
  <c r="G9" i="36"/>
  <c r="F8" i="36"/>
  <c r="D6" i="36"/>
  <c r="AL161" i="40"/>
  <c r="AM209" i="40"/>
  <c r="AM205" i="40"/>
  <c r="AQ201" i="40"/>
  <c r="AQ197" i="40"/>
  <c r="AM197" i="40"/>
  <c r="AU48" i="40"/>
  <c r="AU44" i="40"/>
  <c r="AU40" i="40"/>
  <c r="J17" i="30"/>
  <c r="M16" i="30"/>
  <c r="H15" i="30"/>
  <c r="K14" i="30"/>
  <c r="AU29" i="40"/>
  <c r="J13" i="30"/>
  <c r="AP205" i="40"/>
  <c r="M12" i="30"/>
  <c r="AS204" i="40"/>
  <c r="E12" i="30"/>
  <c r="H11" i="30"/>
  <c r="K10" i="30"/>
  <c r="J9" i="30"/>
  <c r="M8" i="30"/>
  <c r="AK167" i="40"/>
  <c r="H7" i="30"/>
  <c r="K6" i="30"/>
  <c r="AU21" i="40"/>
  <c r="C15" i="35"/>
  <c r="C33" i="35" s="1"/>
  <c r="C11" i="35"/>
  <c r="C29" i="35"/>
  <c r="C7" i="35"/>
  <c r="C25" i="35" s="1"/>
  <c r="C61" i="35" s="1"/>
  <c r="AS193" i="40"/>
  <c r="M5" i="35"/>
  <c r="AE110" i="40"/>
  <c r="C29" i="43"/>
  <c r="AE106" i="40"/>
  <c r="S203" i="40"/>
  <c r="AA199" i="40"/>
  <c r="T97" i="40"/>
  <c r="AB209" i="40"/>
  <c r="L17" i="29"/>
  <c r="Z207" i="40"/>
  <c r="J15" i="29"/>
  <c r="AE16" i="40"/>
  <c r="C13" i="34"/>
  <c r="C31" i="34"/>
  <c r="AE8" i="40"/>
  <c r="L202" i="40"/>
  <c r="G197" i="40"/>
  <c r="O78" i="40"/>
  <c r="M81" i="41"/>
  <c r="M12" i="10"/>
  <c r="M204" i="40"/>
  <c r="L11" i="10"/>
  <c r="N20" i="41"/>
  <c r="J185" i="41"/>
  <c r="F181" i="41"/>
  <c r="BK77" i="40"/>
  <c r="BB81" i="40"/>
  <c r="G17" i="31"/>
  <c r="F16" i="31"/>
  <c r="I15" i="31"/>
  <c r="L14" i="31"/>
  <c r="D14" i="31"/>
  <c r="G13" i="31"/>
  <c r="N12" i="31"/>
  <c r="BJ204" i="40"/>
  <c r="F12" i="31"/>
  <c r="I11" i="31"/>
  <c r="L10" i="31"/>
  <c r="D10" i="31"/>
  <c r="G9" i="31"/>
  <c r="F8" i="31"/>
  <c r="I7" i="31"/>
  <c r="L6" i="31"/>
  <c r="D6" i="31"/>
  <c r="H15" i="36"/>
  <c r="F13" i="36"/>
  <c r="D11" i="36"/>
  <c r="G10" i="36"/>
  <c r="N5" i="36"/>
  <c r="N53" i="43"/>
  <c r="AT113" i="40"/>
  <c r="N41" i="43"/>
  <c r="C15" i="30"/>
  <c r="C33" i="30" s="1"/>
  <c r="C11" i="30"/>
  <c r="C29" i="30"/>
  <c r="C168" i="30" s="1"/>
  <c r="C7" i="30"/>
  <c r="D17" i="35"/>
  <c r="G16" i="35"/>
  <c r="F15" i="35"/>
  <c r="D13" i="35"/>
  <c r="G12" i="35"/>
  <c r="D9" i="35"/>
  <c r="F7" i="35"/>
  <c r="H5" i="35"/>
  <c r="AN193" i="40"/>
  <c r="C5" i="29"/>
  <c r="C59" i="29" s="1"/>
  <c r="C73" i="29" s="1"/>
  <c r="E16" i="34"/>
  <c r="H15" i="34"/>
  <c r="E12" i="34"/>
  <c r="H11" i="34"/>
  <c r="E8" i="34"/>
  <c r="H7" i="34"/>
  <c r="H19" i="34" s="1"/>
  <c r="V193" i="40"/>
  <c r="F5" i="34"/>
  <c r="L145" i="41"/>
  <c r="C13" i="43"/>
  <c r="C108" i="41"/>
  <c r="O108" i="40"/>
  <c r="C205" i="40"/>
  <c r="N5" i="43"/>
  <c r="N100" i="41"/>
  <c r="N113" i="40"/>
  <c r="N197" i="40"/>
  <c r="O60" i="41"/>
  <c r="K65" i="41"/>
  <c r="N48" i="41"/>
  <c r="N44" i="41"/>
  <c r="N40" i="41"/>
  <c r="N36" i="41"/>
  <c r="N49" i="40"/>
  <c r="M17" i="10"/>
  <c r="I176" i="41"/>
  <c r="H175" i="41"/>
  <c r="D16" i="10"/>
  <c r="F14" i="10"/>
  <c r="M172" i="41"/>
  <c r="H12" i="10"/>
  <c r="G11" i="10"/>
  <c r="J10" i="10"/>
  <c r="F169" i="41"/>
  <c r="E9" i="10"/>
  <c r="L167" i="41"/>
  <c r="K7" i="10"/>
  <c r="G166" i="41"/>
  <c r="C166" i="41"/>
  <c r="J165" i="41"/>
  <c r="H17" i="33"/>
  <c r="D17" i="33"/>
  <c r="F15" i="33"/>
  <c r="G12" i="33"/>
  <c r="C12" i="33"/>
  <c r="C30" i="33" s="1"/>
  <c r="E10" i="33"/>
  <c r="C183" i="41"/>
  <c r="O7" i="41"/>
  <c r="L180" i="41"/>
  <c r="L17" i="41"/>
  <c r="H180" i="41"/>
  <c r="H17" i="41"/>
  <c r="D5" i="33"/>
  <c r="X197" i="40"/>
  <c r="X177" i="40"/>
  <c r="H5" i="29"/>
  <c r="F16" i="34"/>
  <c r="H14" i="34"/>
  <c r="F12" i="34"/>
  <c r="H10" i="34"/>
  <c r="F8" i="34"/>
  <c r="D6" i="34"/>
  <c r="C113" i="40"/>
  <c r="O29" i="40"/>
  <c r="E12" i="10"/>
  <c r="K169" i="41"/>
  <c r="G6" i="10"/>
  <c r="F5" i="10"/>
  <c r="E9" i="33"/>
  <c r="BK121" i="40"/>
  <c r="AZ202" i="40"/>
  <c r="BG201" i="40"/>
  <c r="BC201" i="40"/>
  <c r="BK93" i="40"/>
  <c r="BJ97" i="40"/>
  <c r="BA171" i="40"/>
  <c r="BA167" i="40"/>
  <c r="E17" i="36"/>
  <c r="H16" i="36"/>
  <c r="C11" i="36"/>
  <c r="C29" i="36"/>
  <c r="BK186" i="40"/>
  <c r="F10" i="36"/>
  <c r="D8" i="36"/>
  <c r="G7" i="36"/>
  <c r="F6" i="36"/>
  <c r="BA17" i="40"/>
  <c r="AU117" i="40"/>
  <c r="AP129" i="40"/>
  <c r="AI207" i="40"/>
  <c r="C47" i="43"/>
  <c r="AU106" i="40"/>
  <c r="AI203" i="40"/>
  <c r="AP202" i="40"/>
  <c r="AS201" i="40"/>
  <c r="AK201" i="40"/>
  <c r="AN200" i="40"/>
  <c r="AP198" i="40"/>
  <c r="AL198" i="40"/>
  <c r="AS197" i="40"/>
  <c r="D5" i="30"/>
  <c r="G17" i="35"/>
  <c r="AT191" i="40"/>
  <c r="F16" i="35"/>
  <c r="AT187" i="40"/>
  <c r="D10" i="35"/>
  <c r="G9" i="35"/>
  <c r="AT183" i="40"/>
  <c r="F8" i="35"/>
  <c r="D6" i="35"/>
  <c r="AD161" i="40"/>
  <c r="V161" i="40"/>
  <c r="C31" i="43"/>
  <c r="AE108" i="40"/>
  <c r="S205" i="40"/>
  <c r="S197" i="40"/>
  <c r="S173" i="40"/>
  <c r="AE29" i="40"/>
  <c r="Z205" i="40"/>
  <c r="J13" i="29"/>
  <c r="AC204" i="40"/>
  <c r="M12" i="29"/>
  <c r="X203" i="40"/>
  <c r="H11" i="29"/>
  <c r="K10" i="29"/>
  <c r="Z201" i="40"/>
  <c r="J9" i="29"/>
  <c r="AC167" i="40"/>
  <c r="U167" i="40"/>
  <c r="S165" i="40"/>
  <c r="AE21" i="40"/>
  <c r="V33" i="40"/>
  <c r="D16" i="34"/>
  <c r="G15" i="34"/>
  <c r="AD189" i="40"/>
  <c r="F14" i="34"/>
  <c r="D12" i="34"/>
  <c r="G11" i="34"/>
  <c r="AD185" i="40"/>
  <c r="F10" i="34"/>
  <c r="I9" i="34"/>
  <c r="D8" i="34"/>
  <c r="G7" i="34"/>
  <c r="AD181" i="40"/>
  <c r="F6" i="34"/>
  <c r="L161" i="41"/>
  <c r="G145" i="41"/>
  <c r="F128" i="41"/>
  <c r="D126" i="41"/>
  <c r="C125" i="41"/>
  <c r="D122" i="41"/>
  <c r="C121" i="41"/>
  <c r="F120" i="41"/>
  <c r="D118" i="41"/>
  <c r="C117" i="41"/>
  <c r="F116" i="41"/>
  <c r="F129" i="40"/>
  <c r="M209" i="40"/>
  <c r="C106" i="41"/>
  <c r="I201" i="40"/>
  <c r="D200" i="40"/>
  <c r="I113" i="41"/>
  <c r="N79" i="41"/>
  <c r="N75" i="41"/>
  <c r="N71" i="41"/>
  <c r="G53" i="41"/>
  <c r="N52" i="41"/>
  <c r="N65" i="40"/>
  <c r="F52" i="41"/>
  <c r="F65" i="40"/>
  <c r="M49" i="41"/>
  <c r="L176" i="41"/>
  <c r="H17" i="10"/>
  <c r="G16" i="10"/>
  <c r="J15" i="10"/>
  <c r="F174" i="41"/>
  <c r="E14" i="10"/>
  <c r="L13" i="10"/>
  <c r="G171" i="41"/>
  <c r="C171" i="41"/>
  <c r="J170" i="41"/>
  <c r="I10" i="10"/>
  <c r="E169" i="41"/>
  <c r="D168" i="41"/>
  <c r="K167" i="41"/>
  <c r="N22" i="41"/>
  <c r="N166" i="40"/>
  <c r="M6" i="10"/>
  <c r="I165" i="41"/>
  <c r="K16" i="41"/>
  <c r="K192" i="40"/>
  <c r="O16" i="40"/>
  <c r="N15" i="41"/>
  <c r="N191" i="40"/>
  <c r="I190" i="41"/>
  <c r="H189" i="41"/>
  <c r="D14" i="33"/>
  <c r="F12" i="33"/>
  <c r="M186" i="41"/>
  <c r="H10" i="33"/>
  <c r="G9" i="33"/>
  <c r="C9" i="33"/>
  <c r="C27" i="33" s="1"/>
  <c r="F183" i="41"/>
  <c r="E7" i="33"/>
  <c r="L181" i="41"/>
  <c r="C180" i="41"/>
  <c r="O4" i="41"/>
  <c r="C16" i="29"/>
  <c r="X205" i="40"/>
  <c r="H13" i="29"/>
  <c r="Z203" i="40"/>
  <c r="J11" i="29"/>
  <c r="AB201" i="40"/>
  <c r="L9" i="29"/>
  <c r="Z199" i="40"/>
  <c r="J7" i="29"/>
  <c r="S193" i="40"/>
  <c r="C5" i="34"/>
  <c r="C19" i="34" s="1"/>
  <c r="F206" i="40"/>
  <c r="F200" i="40"/>
  <c r="O89" i="40"/>
  <c r="F84" i="41"/>
  <c r="G173" i="41"/>
  <c r="O25" i="40"/>
  <c r="F168" i="40"/>
  <c r="E23" i="41"/>
  <c r="C21" i="41"/>
  <c r="I205" i="41"/>
  <c r="F10" i="33"/>
  <c r="C182" i="41"/>
  <c r="I17" i="41"/>
  <c r="I180" i="41"/>
  <c r="BK126" i="40"/>
  <c r="J59" i="43"/>
  <c r="J73" i="43" s="1"/>
  <c r="BF113" i="40"/>
  <c r="BF197" i="40"/>
  <c r="BK90" i="40"/>
  <c r="BK41" i="40"/>
  <c r="I17" i="31"/>
  <c r="L16" i="31"/>
  <c r="D16" i="31"/>
  <c r="G15" i="31"/>
  <c r="F14" i="31"/>
  <c r="I13" i="31"/>
  <c r="L12" i="31"/>
  <c r="BH204" i="40"/>
  <c r="D12" i="31"/>
  <c r="G11" i="31"/>
  <c r="F10" i="31"/>
  <c r="I9" i="31"/>
  <c r="L8" i="31"/>
  <c r="D8" i="31"/>
  <c r="G7" i="31"/>
  <c r="F6" i="31"/>
  <c r="E5" i="31"/>
  <c r="J15" i="36"/>
  <c r="M14" i="36"/>
  <c r="E14" i="36"/>
  <c r="H13" i="36"/>
  <c r="K12" i="36"/>
  <c r="C8" i="36"/>
  <c r="C26" i="36"/>
  <c r="F7" i="36"/>
  <c r="F19" i="36" s="1"/>
  <c r="I6" i="36"/>
  <c r="BD193" i="40"/>
  <c r="H5" i="36"/>
  <c r="AQ208" i="40"/>
  <c r="AM208" i="40"/>
  <c r="C48" i="43"/>
  <c r="AU107" i="40"/>
  <c r="AI204" i="40"/>
  <c r="N43" i="43"/>
  <c r="AJ197" i="40"/>
  <c r="AT81" i="40"/>
  <c r="AT175" i="40"/>
  <c r="I15" i="30"/>
  <c r="L14" i="30"/>
  <c r="D14" i="30"/>
  <c r="AT171" i="40"/>
  <c r="I11" i="30"/>
  <c r="L10" i="30"/>
  <c r="D10" i="30"/>
  <c r="AT167" i="40"/>
  <c r="I7" i="30"/>
  <c r="L6" i="30"/>
  <c r="D6" i="30"/>
  <c r="C32" i="43"/>
  <c r="AE109" i="40"/>
  <c r="S206" i="40"/>
  <c r="AE94" i="40"/>
  <c r="AC97" i="40"/>
  <c r="U97" i="40"/>
  <c r="C15" i="29"/>
  <c r="AE174" i="40"/>
  <c r="C11" i="29"/>
  <c r="AE166" i="40"/>
  <c r="C7" i="29"/>
  <c r="AC33" i="40"/>
  <c r="L17" i="34"/>
  <c r="D17" i="34"/>
  <c r="G16" i="34"/>
  <c r="AD190" i="40"/>
  <c r="F15" i="34"/>
  <c r="I14" i="34"/>
  <c r="L13" i="34"/>
  <c r="D13" i="34"/>
  <c r="G12" i="34"/>
  <c r="AD186" i="40"/>
  <c r="F11" i="34"/>
  <c r="I10" i="34"/>
  <c r="L9" i="34"/>
  <c r="D9" i="34"/>
  <c r="G8" i="34"/>
  <c r="AD182" i="40"/>
  <c r="F7" i="34"/>
  <c r="I6" i="34"/>
  <c r="H5" i="34"/>
  <c r="X193" i="40"/>
  <c r="E139" i="41"/>
  <c r="F132" i="41"/>
  <c r="N125" i="41"/>
  <c r="N121" i="41"/>
  <c r="N117" i="41"/>
  <c r="E129" i="40"/>
  <c r="K208" i="41"/>
  <c r="G208" i="40"/>
  <c r="C208" i="40"/>
  <c r="I205" i="40"/>
  <c r="N11" i="43"/>
  <c r="N106" i="41"/>
  <c r="F203" i="40"/>
  <c r="H201" i="40"/>
  <c r="C200" i="41"/>
  <c r="I198" i="40"/>
  <c r="E198" i="40"/>
  <c r="H113" i="41"/>
  <c r="D113" i="41"/>
  <c r="N95" i="41"/>
  <c r="N91" i="41"/>
  <c r="N87" i="41"/>
  <c r="O58" i="41"/>
  <c r="M65" i="41"/>
  <c r="N46" i="41"/>
  <c r="N42" i="41"/>
  <c r="N38" i="41"/>
  <c r="L49" i="41"/>
  <c r="G17" i="10"/>
  <c r="C17" i="10"/>
  <c r="C35" i="10" s="1"/>
  <c r="J16" i="10"/>
  <c r="F175" i="41"/>
  <c r="E15" i="10"/>
  <c r="L14" i="10"/>
  <c r="K13" i="10"/>
  <c r="G172" i="41"/>
  <c r="C172" i="41"/>
  <c r="O28" i="41"/>
  <c r="J171" i="41"/>
  <c r="I11" i="10"/>
  <c r="E170" i="41"/>
  <c r="D10" i="10"/>
  <c r="K168" i="41"/>
  <c r="N23" i="41"/>
  <c r="N167" i="40"/>
  <c r="M7" i="10"/>
  <c r="I166" i="41"/>
  <c r="H165" i="41"/>
  <c r="D165" i="41"/>
  <c r="K164" i="41"/>
  <c r="K33" i="41"/>
  <c r="G164" i="41"/>
  <c r="G33" i="41"/>
  <c r="C5" i="10"/>
  <c r="E191" i="40"/>
  <c r="G189" i="41"/>
  <c r="C13" i="41"/>
  <c r="J188" i="41"/>
  <c r="E187" i="41"/>
  <c r="D186" i="40"/>
  <c r="K185" i="41"/>
  <c r="N8" i="41"/>
  <c r="N184" i="40"/>
  <c r="I183" i="41"/>
  <c r="H182" i="41"/>
  <c r="D6" i="41"/>
  <c r="AE27" i="40"/>
  <c r="Y202" i="40"/>
  <c r="I10" i="29"/>
  <c r="D14" i="34"/>
  <c r="N161" i="40"/>
  <c r="L205" i="40"/>
  <c r="L198" i="40"/>
  <c r="K19" i="43"/>
  <c r="O93" i="40"/>
  <c r="K85" i="41"/>
  <c r="D65" i="40"/>
  <c r="I16" i="10"/>
  <c r="H174" i="41"/>
  <c r="I12" i="10"/>
  <c r="H170" i="41"/>
  <c r="M8" i="10"/>
  <c r="L166" i="40"/>
  <c r="D16" i="33"/>
  <c r="C15" i="33"/>
  <c r="C33" i="33" s="1"/>
  <c r="E188" i="41"/>
  <c r="N185" i="40"/>
  <c r="M184" i="41"/>
  <c r="N181" i="40"/>
  <c r="M193" i="40"/>
  <c r="M5" i="33"/>
  <c r="BK157" i="40"/>
  <c r="BJ208" i="40"/>
  <c r="BF208" i="40"/>
  <c r="BB208" i="40"/>
  <c r="BI207" i="40"/>
  <c r="BE207" i="40"/>
  <c r="BA207" i="40"/>
  <c r="BH206" i="40"/>
  <c r="BD206" i="40"/>
  <c r="AZ200" i="40"/>
  <c r="BG199" i="40"/>
  <c r="BC199" i="40"/>
  <c r="BA197" i="40"/>
  <c r="AY81" i="40"/>
  <c r="BK53" i="40"/>
  <c r="BF65" i="40"/>
  <c r="BK42" i="40"/>
  <c r="C16" i="31"/>
  <c r="C34" i="31" s="1"/>
  <c r="C12" i="31"/>
  <c r="C30" i="31" s="1"/>
  <c r="C8" i="31"/>
  <c r="C26" i="31"/>
  <c r="D5" i="31"/>
  <c r="AZ177" i="40"/>
  <c r="G17" i="36"/>
  <c r="F16" i="36"/>
  <c r="D14" i="36"/>
  <c r="G13" i="36"/>
  <c r="BK180" i="40"/>
  <c r="C5" i="36"/>
  <c r="AU157" i="40"/>
  <c r="AQ209" i="40"/>
  <c r="AJ206" i="40"/>
  <c r="AJ202" i="40"/>
  <c r="AP200" i="40"/>
  <c r="AL200" i="40"/>
  <c r="AS199" i="40"/>
  <c r="AO199" i="40"/>
  <c r="AK199" i="40"/>
  <c r="AR198" i="40"/>
  <c r="AN198" i="40"/>
  <c r="AI197" i="40"/>
  <c r="AU85" i="40"/>
  <c r="AI173" i="40"/>
  <c r="AI165" i="40"/>
  <c r="D16" i="35"/>
  <c r="G15" i="35"/>
  <c r="F14" i="35"/>
  <c r="D12" i="35"/>
  <c r="G11" i="35"/>
  <c r="D8" i="35"/>
  <c r="G7" i="35"/>
  <c r="F6" i="35"/>
  <c r="W203" i="40"/>
  <c r="AC197" i="40"/>
  <c r="AE53" i="40"/>
  <c r="T201" i="40"/>
  <c r="D9" i="29"/>
  <c r="AB197" i="40"/>
  <c r="L5" i="29"/>
  <c r="AB177" i="40"/>
  <c r="AE12" i="40"/>
  <c r="D10" i="34"/>
  <c r="D158" i="41"/>
  <c r="O119" i="40"/>
  <c r="H129" i="41"/>
  <c r="J208" i="40"/>
  <c r="K201" i="40"/>
  <c r="D86" i="41"/>
  <c r="O78" i="41"/>
  <c r="O44" i="41"/>
  <c r="C49" i="41"/>
  <c r="J13" i="10"/>
  <c r="M171" i="41"/>
  <c r="D166" i="40"/>
  <c r="H16" i="33"/>
  <c r="K186" i="41"/>
  <c r="K182" i="41"/>
  <c r="C5" i="31"/>
  <c r="C23" i="31" s="1"/>
  <c r="E8" i="36"/>
  <c r="H7" i="36"/>
  <c r="C6" i="36"/>
  <c r="C24" i="36" s="1"/>
  <c r="AT49" i="40"/>
  <c r="I17" i="30"/>
  <c r="L16" i="30"/>
  <c r="D16" i="30"/>
  <c r="G15" i="30"/>
  <c r="I13" i="30"/>
  <c r="L12" i="30"/>
  <c r="AR204" i="40"/>
  <c r="D12" i="30"/>
  <c r="AT169" i="40"/>
  <c r="F10" i="30"/>
  <c r="I9" i="30"/>
  <c r="L8" i="30"/>
  <c r="D8" i="30"/>
  <c r="E5" i="30"/>
  <c r="L5" i="35"/>
  <c r="AR193" i="40"/>
  <c r="AA209" i="40"/>
  <c r="K17" i="29"/>
  <c r="C17" i="29"/>
  <c r="Z208" i="40"/>
  <c r="J16" i="29"/>
  <c r="AC207" i="40"/>
  <c r="M15" i="29"/>
  <c r="U207" i="40"/>
  <c r="E15" i="29"/>
  <c r="X206" i="40"/>
  <c r="H14" i="29"/>
  <c r="AA205" i="40"/>
  <c r="K13" i="29"/>
  <c r="C13" i="29"/>
  <c r="Z204" i="40"/>
  <c r="J12" i="29"/>
  <c r="AC203" i="40"/>
  <c r="M11" i="29"/>
  <c r="U203" i="40"/>
  <c r="E11" i="29"/>
  <c r="X202" i="40"/>
  <c r="H10" i="29"/>
  <c r="K9" i="29"/>
  <c r="C9" i="29"/>
  <c r="AE168" i="40"/>
  <c r="Z200" i="40"/>
  <c r="J8" i="29"/>
  <c r="AC199" i="40"/>
  <c r="M7" i="29"/>
  <c r="U199" i="40"/>
  <c r="E7" i="29"/>
  <c r="H6" i="29"/>
  <c r="G5" i="29"/>
  <c r="W177" i="40"/>
  <c r="C14" i="34"/>
  <c r="C32" i="34"/>
  <c r="C10" i="34"/>
  <c r="C28" i="34"/>
  <c r="C6" i="34"/>
  <c r="C24" i="34" s="1"/>
  <c r="C143" i="34" s="1"/>
  <c r="Z193" i="40"/>
  <c r="J5" i="34"/>
  <c r="J19" i="34" s="1"/>
  <c r="J73" i="28" s="1"/>
  <c r="K129" i="41"/>
  <c r="N17" i="43"/>
  <c r="N112" i="41"/>
  <c r="G202" i="41"/>
  <c r="N9" i="43"/>
  <c r="N104" i="41"/>
  <c r="J201" i="41"/>
  <c r="J113" i="41"/>
  <c r="O79" i="41"/>
  <c r="O71" i="41"/>
  <c r="N63" i="41"/>
  <c r="N59" i="41"/>
  <c r="N55" i="41"/>
  <c r="M176" i="41"/>
  <c r="L16" i="10"/>
  <c r="H16" i="10"/>
  <c r="G15" i="10"/>
  <c r="C15" i="10"/>
  <c r="C33" i="10" s="1"/>
  <c r="O174" i="40"/>
  <c r="J14" i="10"/>
  <c r="F173" i="41"/>
  <c r="E13" i="10"/>
  <c r="L171" i="41"/>
  <c r="K11" i="10"/>
  <c r="G170" i="41"/>
  <c r="C170" i="41"/>
  <c r="J169" i="41"/>
  <c r="E168" i="41"/>
  <c r="D167" i="41"/>
  <c r="K166" i="41"/>
  <c r="N21" i="41"/>
  <c r="N165" i="40"/>
  <c r="M5" i="10"/>
  <c r="M177" i="40"/>
  <c r="I177" i="40"/>
  <c r="I5" i="10"/>
  <c r="E177" i="40"/>
  <c r="E5" i="10"/>
  <c r="G16" i="33"/>
  <c r="C16" i="33"/>
  <c r="C34" i="33"/>
  <c r="E14" i="33"/>
  <c r="C187" i="41"/>
  <c r="I10" i="33"/>
  <c r="N6" i="41"/>
  <c r="N182" i="40"/>
  <c r="V207" i="40"/>
  <c r="F15" i="29"/>
  <c r="AB205" i="40"/>
  <c r="L13" i="29"/>
  <c r="U202" i="40"/>
  <c r="E10" i="29"/>
  <c r="E19" i="29" s="1"/>
  <c r="U198" i="40"/>
  <c r="E6" i="29"/>
  <c r="O100" i="40"/>
  <c r="N97" i="40"/>
  <c r="L174" i="41"/>
  <c r="C14" i="10"/>
  <c r="C32" i="10"/>
  <c r="H7" i="10"/>
  <c r="F14" i="33"/>
  <c r="O186" i="40"/>
  <c r="C11" i="33"/>
  <c r="C29" i="33" s="1"/>
  <c r="BB129" i="40"/>
  <c r="AY205" i="40"/>
  <c r="BE203" i="40"/>
  <c r="BA203" i="40"/>
  <c r="BH202" i="40"/>
  <c r="BD202" i="40"/>
  <c r="AZ198" i="40"/>
  <c r="BG197" i="40"/>
  <c r="BK113" i="40"/>
  <c r="BK89" i="40"/>
  <c r="BK74" i="40"/>
  <c r="BA81" i="40"/>
  <c r="J17" i="31"/>
  <c r="M16" i="31"/>
  <c r="E16" i="31"/>
  <c r="H15" i="31"/>
  <c r="K14" i="31"/>
  <c r="J13" i="31"/>
  <c r="M12" i="31"/>
  <c r="BI204" i="40"/>
  <c r="H11" i="31"/>
  <c r="K10" i="31"/>
  <c r="J9" i="31"/>
  <c r="M8" i="31"/>
  <c r="H7" i="31"/>
  <c r="K6" i="31"/>
  <c r="BB164" i="40"/>
  <c r="BK190" i="40"/>
  <c r="C15" i="36"/>
  <c r="C33" i="36"/>
  <c r="F14" i="36"/>
  <c r="D12" i="36"/>
  <c r="G11" i="36"/>
  <c r="E5" i="36"/>
  <c r="AJ208" i="40"/>
  <c r="AQ207" i="40"/>
  <c r="AM207" i="40"/>
  <c r="AJ204" i="40"/>
  <c r="AM203" i="40"/>
  <c r="N46" i="43"/>
  <c r="N42" i="43"/>
  <c r="AT198" i="40"/>
  <c r="AO197" i="40"/>
  <c r="AT65" i="40"/>
  <c r="AL65" i="40"/>
  <c r="L17" i="30"/>
  <c r="D17" i="30"/>
  <c r="AT174" i="40"/>
  <c r="F15" i="30"/>
  <c r="I14" i="30"/>
  <c r="L13" i="30"/>
  <c r="AR205" i="40"/>
  <c r="D13" i="30"/>
  <c r="AT170" i="40"/>
  <c r="I10" i="30"/>
  <c r="L9" i="30"/>
  <c r="D9" i="30"/>
  <c r="AT166" i="40"/>
  <c r="F7" i="30"/>
  <c r="I6" i="30"/>
  <c r="H5" i="30"/>
  <c r="AN177" i="40"/>
  <c r="W205" i="40"/>
  <c r="S113" i="40"/>
  <c r="AE85" i="40"/>
  <c r="Z97" i="40"/>
  <c r="Z209" i="40"/>
  <c r="J17" i="29"/>
  <c r="AC208" i="40"/>
  <c r="M16" i="29"/>
  <c r="U175" i="40"/>
  <c r="X207" i="40"/>
  <c r="H15" i="29"/>
  <c r="AA206" i="40"/>
  <c r="K14" i="29"/>
  <c r="T170" i="40"/>
  <c r="S169" i="40"/>
  <c r="X199" i="40"/>
  <c r="H7" i="29"/>
  <c r="AA165" i="40"/>
  <c r="U193" i="40"/>
  <c r="E5" i="34"/>
  <c r="O144" i="41"/>
  <c r="O140" i="41"/>
  <c r="O136" i="41"/>
  <c r="K145" i="41"/>
  <c r="N128" i="41"/>
  <c r="N124" i="41"/>
  <c r="F124" i="41"/>
  <c r="N120" i="41"/>
  <c r="G117" i="41"/>
  <c r="N116" i="41"/>
  <c r="N129" i="40"/>
  <c r="I209" i="40"/>
  <c r="D208" i="40"/>
  <c r="L204" i="40"/>
  <c r="G203" i="40"/>
  <c r="J202" i="40"/>
  <c r="E201" i="40"/>
  <c r="K199" i="40"/>
  <c r="O102" i="41"/>
  <c r="N94" i="41"/>
  <c r="N90" i="41"/>
  <c r="N86" i="41"/>
  <c r="H97" i="41"/>
  <c r="H54" i="41"/>
  <c r="N45" i="41"/>
  <c r="N41" i="41"/>
  <c r="N37" i="41"/>
  <c r="L17" i="10"/>
  <c r="K16" i="10"/>
  <c r="G175" i="41"/>
  <c r="O31" i="41"/>
  <c r="C175" i="41"/>
  <c r="J174" i="41"/>
  <c r="I14" i="10"/>
  <c r="E173" i="41"/>
  <c r="D172" i="41"/>
  <c r="K171" i="41"/>
  <c r="N26" i="41"/>
  <c r="N170" i="40"/>
  <c r="M10" i="10"/>
  <c r="I169" i="41"/>
  <c r="H168" i="41"/>
  <c r="D9" i="10"/>
  <c r="O167" i="40"/>
  <c r="C8" i="10"/>
  <c r="C26" i="10"/>
  <c r="F7" i="10"/>
  <c r="M165" i="41"/>
  <c r="L164" i="41"/>
  <c r="L33" i="41"/>
  <c r="H164" i="41"/>
  <c r="H33" i="41"/>
  <c r="D164" i="41"/>
  <c r="F16" i="33"/>
  <c r="M190" i="41"/>
  <c r="H14" i="33"/>
  <c r="G13" i="33"/>
  <c r="C13" i="33"/>
  <c r="C31" i="33" s="1"/>
  <c r="F187" i="41"/>
  <c r="E11" i="33"/>
  <c r="L185" i="41"/>
  <c r="G184" i="41"/>
  <c r="C184" i="41"/>
  <c r="J183" i="41"/>
  <c r="E182" i="41"/>
  <c r="D181" i="41"/>
  <c r="K5" i="33"/>
  <c r="G5" i="33"/>
  <c r="X209" i="40"/>
  <c r="H17" i="29"/>
  <c r="T197" i="40"/>
  <c r="D5" i="29"/>
  <c r="AE4" i="40"/>
  <c r="I145" i="41"/>
  <c r="H207" i="41"/>
  <c r="J204" i="40"/>
  <c r="E199" i="40"/>
  <c r="C89" i="41"/>
  <c r="E87" i="41"/>
  <c r="G85" i="41"/>
  <c r="O55" i="40"/>
  <c r="O40" i="40"/>
  <c r="F176" i="40"/>
  <c r="D15" i="10"/>
  <c r="D26" i="41"/>
  <c r="C10" i="10"/>
  <c r="C28" i="10"/>
  <c r="O169" i="40"/>
  <c r="G11" i="33"/>
  <c r="O6" i="40"/>
  <c r="BK141" i="40"/>
  <c r="BF145" i="40"/>
  <c r="BG202" i="40"/>
  <c r="BC202" i="40"/>
  <c r="E62" i="43"/>
  <c r="BH199" i="40"/>
  <c r="BD199" i="40"/>
  <c r="BK86" i="40"/>
  <c r="BK75" i="40"/>
  <c r="BF49" i="40"/>
  <c r="BE177" i="40"/>
  <c r="I5" i="31"/>
  <c r="BA33" i="40"/>
  <c r="H17" i="36"/>
  <c r="K16" i="36"/>
  <c r="BK15" i="40"/>
  <c r="BK187" i="40"/>
  <c r="C12" i="36"/>
  <c r="C30" i="36"/>
  <c r="F11" i="36"/>
  <c r="I10" i="36"/>
  <c r="L9" i="36"/>
  <c r="D9" i="36"/>
  <c r="G8" i="36"/>
  <c r="G19" i="36" s="1"/>
  <c r="G75" i="28" s="1"/>
  <c r="BH193" i="40"/>
  <c r="L5" i="36"/>
  <c r="AU118" i="40"/>
  <c r="AR209" i="40"/>
  <c r="AN209" i="40"/>
  <c r="AP207" i="40"/>
  <c r="AL207" i="40"/>
  <c r="AJ205" i="40"/>
  <c r="AM204" i="40"/>
  <c r="AI200" i="40"/>
  <c r="J17" i="35"/>
  <c r="M16" i="35"/>
  <c r="AK191" i="40"/>
  <c r="H15" i="35"/>
  <c r="K14" i="35"/>
  <c r="J13" i="35"/>
  <c r="M12" i="35"/>
  <c r="E12" i="35"/>
  <c r="H11" i="35"/>
  <c r="K10" i="35"/>
  <c r="J9" i="35"/>
  <c r="M8" i="35"/>
  <c r="E8" i="35"/>
  <c r="H7" i="35"/>
  <c r="AQ181" i="40"/>
  <c r="AI181" i="40"/>
  <c r="AU5" i="40"/>
  <c r="AL180" i="40"/>
  <c r="AA202" i="40"/>
  <c r="W202" i="40"/>
  <c r="N23" i="43"/>
  <c r="AD113" i="40"/>
  <c r="AD49" i="40"/>
  <c r="Y209" i="40"/>
  <c r="I17" i="29"/>
  <c r="AB208" i="40"/>
  <c r="L16" i="29"/>
  <c r="T208" i="40"/>
  <c r="D16" i="29"/>
  <c r="W207" i="40"/>
  <c r="G15" i="29"/>
  <c r="AD173" i="40"/>
  <c r="V206" i="40"/>
  <c r="F14" i="29"/>
  <c r="Y205" i="40"/>
  <c r="I13" i="29"/>
  <c r="AB204" i="40"/>
  <c r="L12" i="29"/>
  <c r="T204" i="40"/>
  <c r="D12" i="29"/>
  <c r="AD169" i="40"/>
  <c r="V202" i="40"/>
  <c r="F10" i="29"/>
  <c r="Y201" i="40"/>
  <c r="I9" i="29"/>
  <c r="AB200" i="40"/>
  <c r="L8" i="29"/>
  <c r="L19" i="29" s="1"/>
  <c r="T200" i="40"/>
  <c r="D8" i="29"/>
  <c r="AD165" i="40"/>
  <c r="V198" i="40"/>
  <c r="F6" i="29"/>
  <c r="E5" i="29"/>
  <c r="L5" i="34"/>
  <c r="AB193" i="40"/>
  <c r="C141" i="41"/>
  <c r="O137" i="41"/>
  <c r="J132" i="41"/>
  <c r="E129" i="41"/>
  <c r="L209" i="41"/>
  <c r="H209" i="40"/>
  <c r="G208" i="41"/>
  <c r="G206" i="40"/>
  <c r="C14" i="43"/>
  <c r="C109" i="41"/>
  <c r="O109" i="40"/>
  <c r="C206" i="40"/>
  <c r="E205" i="40"/>
  <c r="M202" i="40"/>
  <c r="D201" i="40"/>
  <c r="J199" i="40"/>
  <c r="L197" i="40"/>
  <c r="D197" i="40"/>
  <c r="E75" i="41"/>
  <c r="F81" i="41"/>
  <c r="N61" i="41"/>
  <c r="N57" i="41"/>
  <c r="N53" i="41"/>
  <c r="K17" i="10"/>
  <c r="G176" i="41"/>
  <c r="C176" i="41"/>
  <c r="O32" i="41"/>
  <c r="J175" i="41"/>
  <c r="I15" i="10"/>
  <c r="E174" i="41"/>
  <c r="D14" i="10"/>
  <c r="K172" i="41"/>
  <c r="N27" i="41"/>
  <c r="N171" i="40"/>
  <c r="M11" i="10"/>
  <c r="I170" i="41"/>
  <c r="H169" i="41"/>
  <c r="D169" i="41"/>
  <c r="F8" i="10"/>
  <c r="M166" i="41"/>
  <c r="L165" i="41"/>
  <c r="H6" i="10"/>
  <c r="C164" i="41"/>
  <c r="O20" i="41"/>
  <c r="J192" i="41"/>
  <c r="E15" i="41"/>
  <c r="D190" i="40"/>
  <c r="K189" i="41"/>
  <c r="N12" i="41"/>
  <c r="N188" i="40"/>
  <c r="I187" i="41"/>
  <c r="H186" i="41"/>
  <c r="F184" i="40"/>
  <c r="M183" i="41"/>
  <c r="L182" i="41"/>
  <c r="H7" i="33"/>
  <c r="G6" i="33"/>
  <c r="C6" i="33"/>
  <c r="C24" i="33" s="1"/>
  <c r="T205" i="40"/>
  <c r="D13" i="29"/>
  <c r="AC198" i="40"/>
  <c r="M6" i="29"/>
  <c r="M19" i="29" s="1"/>
  <c r="G9" i="34"/>
  <c r="E7" i="34"/>
  <c r="AA193" i="40"/>
  <c r="K5" i="34"/>
  <c r="N148" i="41"/>
  <c r="C209" i="40"/>
  <c r="L205" i="41"/>
  <c r="D205" i="40"/>
  <c r="K197" i="40"/>
  <c r="C93" i="41"/>
  <c r="J17" i="10"/>
  <c r="I175" i="41"/>
  <c r="N172" i="40"/>
  <c r="I171" i="41"/>
  <c r="N168" i="40"/>
  <c r="M23" i="41"/>
  <c r="D191" i="41"/>
  <c r="C190" i="41"/>
  <c r="N9" i="41"/>
  <c r="N5" i="41"/>
  <c r="M17" i="41"/>
  <c r="M180" i="41"/>
  <c r="BK142" i="40"/>
  <c r="BK138" i="40"/>
  <c r="BK134" i="40"/>
  <c r="BK123" i="40"/>
  <c r="BK119" i="40"/>
  <c r="AY209" i="40"/>
  <c r="BF202" i="40"/>
  <c r="BB202" i="40"/>
  <c r="BI201" i="40"/>
  <c r="BE201" i="40"/>
  <c r="BA201" i="40"/>
  <c r="BH200" i="40"/>
  <c r="BD200" i="40"/>
  <c r="BA113" i="40"/>
  <c r="BK76" i="40"/>
  <c r="L17" i="31"/>
  <c r="D17" i="31"/>
  <c r="G16" i="31"/>
  <c r="F15" i="31"/>
  <c r="I14" i="31"/>
  <c r="L13" i="31"/>
  <c r="BH205" i="40"/>
  <c r="D13" i="31"/>
  <c r="G12" i="31"/>
  <c r="F11" i="31"/>
  <c r="I10" i="31"/>
  <c r="D9" i="31"/>
  <c r="G8" i="31"/>
  <c r="F7" i="31"/>
  <c r="I6" i="31"/>
  <c r="I19" i="31" s="1"/>
  <c r="H5" i="31"/>
  <c r="H19" i="31" s="1"/>
  <c r="BD177" i="40"/>
  <c r="E11" i="36"/>
  <c r="E19" i="36" s="1"/>
  <c r="H10" i="36"/>
  <c r="E7" i="36"/>
  <c r="H6" i="36"/>
  <c r="K5" i="36"/>
  <c r="BG193" i="40"/>
  <c r="G5" i="36"/>
  <c r="AY17" i="40"/>
  <c r="AU153" i="40"/>
  <c r="AU149" i="40"/>
  <c r="AP161" i="40"/>
  <c r="AP208" i="40"/>
  <c r="AL208" i="40"/>
  <c r="AS207" i="40"/>
  <c r="AO207" i="40"/>
  <c r="AK207" i="40"/>
  <c r="AR206" i="40"/>
  <c r="AN206" i="40"/>
  <c r="AL204" i="40"/>
  <c r="AO203" i="40"/>
  <c r="AK203" i="40"/>
  <c r="AR202" i="40"/>
  <c r="AN202" i="40"/>
  <c r="AI201" i="40"/>
  <c r="AU100" i="40"/>
  <c r="I16" i="30"/>
  <c r="L15" i="30"/>
  <c r="AJ174" i="40"/>
  <c r="AL172" i="40"/>
  <c r="I12" i="30"/>
  <c r="L11" i="30"/>
  <c r="AR203" i="40"/>
  <c r="D11" i="30"/>
  <c r="G10" i="30"/>
  <c r="I8" i="30"/>
  <c r="L7" i="30"/>
  <c r="AJ166" i="40"/>
  <c r="AM165" i="40"/>
  <c r="AT33" i="40"/>
  <c r="AP164" i="40"/>
  <c r="E5" i="35"/>
  <c r="AE132" i="40"/>
  <c r="S199" i="40"/>
  <c r="Y197" i="40"/>
  <c r="AE95" i="40"/>
  <c r="AE68" i="40"/>
  <c r="AA208" i="40"/>
  <c r="K16" i="29"/>
  <c r="Y206" i="40"/>
  <c r="I14" i="29"/>
  <c r="O138" i="40"/>
  <c r="M145" i="41"/>
  <c r="O127" i="40"/>
  <c r="O119" i="41"/>
  <c r="H205" i="40"/>
  <c r="K201" i="41"/>
  <c r="J200" i="40"/>
  <c r="G113" i="41"/>
  <c r="O70" i="40"/>
  <c r="O59" i="41"/>
  <c r="K14" i="10"/>
  <c r="J172" i="41"/>
  <c r="G10" i="10"/>
  <c r="I23" i="41"/>
  <c r="N33" i="40"/>
  <c r="H191" i="41"/>
  <c r="L187" i="41"/>
  <c r="L183" i="41"/>
  <c r="D65" i="41"/>
  <c r="H201" i="41"/>
  <c r="D200" i="41"/>
  <c r="F33" i="41"/>
  <c r="I97" i="41"/>
  <c r="AE172" i="40"/>
  <c r="BK167" i="40"/>
  <c r="F192" i="41"/>
  <c r="L201" i="41"/>
  <c r="AE180" i="40"/>
  <c r="AE197" i="40"/>
  <c r="O56" i="41"/>
  <c r="BJ193" i="40"/>
  <c r="AE188" i="40"/>
  <c r="AU182" i="40"/>
  <c r="O43" i="41"/>
  <c r="F199" i="41"/>
  <c r="AU176" i="40"/>
  <c r="BK166" i="40"/>
  <c r="BK199" i="40"/>
  <c r="E209" i="41"/>
  <c r="O105" i="41"/>
  <c r="AE192" i="40"/>
  <c r="AE209" i="40"/>
  <c r="O156" i="41"/>
  <c r="O25" i="41"/>
  <c r="BJ206" i="40"/>
  <c r="BJ207" i="40"/>
  <c r="BJ202" i="40"/>
  <c r="BJ201" i="40"/>
  <c r="F161" i="41"/>
  <c r="O77" i="41"/>
  <c r="J208" i="41"/>
  <c r="C33" i="41"/>
  <c r="C161" i="41"/>
  <c r="K193" i="40"/>
  <c r="K210" i="40"/>
  <c r="C199" i="41"/>
  <c r="F164" i="41"/>
  <c r="O36" i="41"/>
  <c r="O62" i="41"/>
  <c r="G204" i="41"/>
  <c r="AU33" i="40"/>
  <c r="N176" i="41"/>
  <c r="O187" i="40"/>
  <c r="O153" i="41"/>
  <c r="AU168" i="40"/>
  <c r="BB201" i="40"/>
  <c r="L203" i="41"/>
  <c r="Y177" i="40"/>
  <c r="BC177" i="40"/>
  <c r="Z197" i="40"/>
  <c r="N14" i="31"/>
  <c r="N15" i="31"/>
  <c r="N10" i="31"/>
  <c r="N9" i="31"/>
  <c r="F203" i="41"/>
  <c r="O133" i="41"/>
  <c r="G161" i="41"/>
  <c r="T177" i="40"/>
  <c r="T210" i="40"/>
  <c r="G205" i="41"/>
  <c r="AE189" i="40"/>
  <c r="BK171" i="40"/>
  <c r="J203" i="41"/>
  <c r="D209" i="41"/>
  <c r="BK183" i="40"/>
  <c r="BA177" i="40"/>
  <c r="AT209" i="40"/>
  <c r="AE187" i="40"/>
  <c r="BJ177" i="40"/>
  <c r="G207" i="41"/>
  <c r="N16" i="29"/>
  <c r="F9" i="36"/>
  <c r="BJ200" i="40"/>
  <c r="BJ199" i="40"/>
  <c r="O150" i="41"/>
  <c r="O104" i="41"/>
  <c r="O152" i="41"/>
  <c r="AP193" i="40"/>
  <c r="BJ203" i="40"/>
  <c r="N13" i="30"/>
  <c r="L207" i="41"/>
  <c r="F206" i="41"/>
  <c r="AE49" i="40"/>
  <c r="AT202" i="40"/>
  <c r="BA193" i="40"/>
  <c r="AE181" i="40"/>
  <c r="O103" i="41"/>
  <c r="L208" i="41"/>
  <c r="I198" i="41"/>
  <c r="M210" i="40"/>
  <c r="K203" i="41"/>
  <c r="BK49" i="40"/>
  <c r="O173" i="40"/>
  <c r="O191" i="40"/>
  <c r="N209" i="40"/>
  <c r="D145" i="41"/>
  <c r="M19" i="33"/>
  <c r="O142" i="41"/>
  <c r="H200" i="41"/>
  <c r="M206" i="41"/>
  <c r="O64" i="41"/>
  <c r="AE164" i="40"/>
  <c r="AU186" i="40"/>
  <c r="BK188" i="40"/>
  <c r="BK205" i="40"/>
  <c r="O161" i="40"/>
  <c r="BK170" i="40"/>
  <c r="O157" i="41"/>
  <c r="AT206" i="40"/>
  <c r="L19" i="33"/>
  <c r="O183" i="40"/>
  <c r="H205" i="41"/>
  <c r="BK33" i="40"/>
  <c r="J5" i="35"/>
  <c r="N11" i="31"/>
  <c r="C10" i="30"/>
  <c r="C28" i="30"/>
  <c r="O154" i="41"/>
  <c r="O181" i="40"/>
  <c r="E198" i="41"/>
  <c r="O8" i="41"/>
  <c r="BK175" i="40"/>
  <c r="O164" i="40"/>
  <c r="AU81" i="40"/>
  <c r="G197" i="41"/>
  <c r="L202" i="41"/>
  <c r="D186" i="41"/>
  <c r="D203" i="41"/>
  <c r="AD197" i="40"/>
  <c r="BA200" i="40"/>
  <c r="F168" i="41"/>
  <c r="F200" i="41"/>
  <c r="G193" i="40"/>
  <c r="O11" i="41"/>
  <c r="AE185" i="40"/>
  <c r="AE33" i="40"/>
  <c r="AK177" i="40"/>
  <c r="C177" i="40"/>
  <c r="BC198" i="40"/>
  <c r="D81" i="41"/>
  <c r="AT197" i="40"/>
  <c r="AU190" i="40"/>
  <c r="L166" i="41"/>
  <c r="L177" i="41"/>
  <c r="AE171" i="40"/>
  <c r="D49" i="41"/>
  <c r="O47" i="41"/>
  <c r="O175" i="40"/>
  <c r="H204" i="41"/>
  <c r="N5" i="31"/>
  <c r="O127" i="41"/>
  <c r="O160" i="41"/>
  <c r="BJ197" i="40"/>
  <c r="AU145" i="40"/>
  <c r="BK185" i="40"/>
  <c r="AU189" i="40"/>
  <c r="N5" i="10"/>
  <c r="O10" i="41"/>
  <c r="N9" i="10"/>
  <c r="N161" i="41"/>
  <c r="O190" i="40"/>
  <c r="D202" i="41"/>
  <c r="I203" i="41"/>
  <c r="E81" i="41"/>
  <c r="AU17" i="40"/>
  <c r="BK17" i="40"/>
  <c r="AE17" i="40"/>
  <c r="I202" i="41"/>
  <c r="O41" i="41"/>
  <c r="F188" i="41"/>
  <c r="N6" i="10"/>
  <c r="J202" i="41"/>
  <c r="O112" i="41"/>
  <c r="D166" i="41"/>
  <c r="AE65" i="40"/>
  <c r="N6" i="33"/>
  <c r="D182" i="41"/>
  <c r="O38" i="41"/>
  <c r="E33" i="41"/>
  <c r="F97" i="41"/>
  <c r="N16" i="33"/>
  <c r="K17" i="33"/>
  <c r="K19" i="33"/>
  <c r="K200" i="41"/>
  <c r="E202" i="41"/>
  <c r="D190" i="41"/>
  <c r="N6" i="34"/>
  <c r="N14" i="34"/>
  <c r="AC177" i="40"/>
  <c r="J97" i="41"/>
  <c r="O72" i="41"/>
  <c r="O80" i="41"/>
  <c r="D206" i="41"/>
  <c r="BK172" i="40"/>
  <c r="N15" i="33"/>
  <c r="AY193" i="40"/>
  <c r="AY210" i="40"/>
  <c r="I201" i="41"/>
  <c r="AE129" i="40"/>
  <c r="N17" i="33"/>
  <c r="N183" i="41"/>
  <c r="O183" i="41"/>
  <c r="O143" i="41"/>
  <c r="N186" i="41"/>
  <c r="N17" i="10"/>
  <c r="N14" i="33"/>
  <c r="N16" i="31"/>
  <c r="J206" i="41"/>
  <c r="N13" i="34"/>
  <c r="N13" i="36"/>
  <c r="N16" i="34"/>
  <c r="N6" i="36"/>
  <c r="N15" i="35"/>
  <c r="N6" i="35"/>
  <c r="N14" i="35"/>
  <c r="AE81" i="40"/>
  <c r="AL177" i="40"/>
  <c r="N13" i="33"/>
  <c r="H202" i="41"/>
  <c r="O171" i="40"/>
  <c r="O57" i="41"/>
  <c r="O206" i="40"/>
  <c r="AI193" i="40"/>
  <c r="O17" i="40"/>
  <c r="G97" i="41"/>
  <c r="M198" i="41"/>
  <c r="N11" i="10"/>
  <c r="O45" i="41"/>
  <c r="O54" i="41"/>
  <c r="AE170" i="40"/>
  <c r="N7" i="30"/>
  <c r="BK164" i="40"/>
  <c r="E201" i="41"/>
  <c r="O63" i="41"/>
  <c r="AE201" i="40"/>
  <c r="D161" i="41"/>
  <c r="BK65" i="40"/>
  <c r="M201" i="41"/>
  <c r="O97" i="40"/>
  <c r="K202" i="41"/>
  <c r="H198" i="41"/>
  <c r="O42" i="41"/>
  <c r="N189" i="41"/>
  <c r="N15" i="34"/>
  <c r="I207" i="41"/>
  <c r="N191" i="41"/>
  <c r="K192" i="41"/>
  <c r="D201" i="41"/>
  <c r="F65" i="41"/>
  <c r="G65" i="41"/>
  <c r="F180" i="41"/>
  <c r="F184" i="41"/>
  <c r="O122" i="41"/>
  <c r="N10" i="34"/>
  <c r="N8" i="35"/>
  <c r="N16" i="35"/>
  <c r="G199" i="41"/>
  <c r="O40" i="41"/>
  <c r="O151" i="41"/>
  <c r="N17" i="35"/>
  <c r="N12" i="33"/>
  <c r="J199" i="41"/>
  <c r="O101" i="41"/>
  <c r="N190" i="41"/>
  <c r="O29" i="41"/>
  <c r="K207" i="41"/>
  <c r="AO210" i="40"/>
  <c r="O69" i="41"/>
  <c r="G192" i="41"/>
  <c r="N10" i="10"/>
  <c r="N6" i="30"/>
  <c r="N8" i="36"/>
  <c r="N17" i="30"/>
  <c r="N19" i="30" s="1"/>
  <c r="N17" i="34"/>
  <c r="N9" i="34"/>
  <c r="N16" i="36"/>
  <c r="I167" i="41"/>
  <c r="J205" i="41"/>
  <c r="L200" i="41"/>
  <c r="H208" i="41"/>
  <c r="O81" i="40"/>
  <c r="AE145" i="40"/>
  <c r="AU174" i="40"/>
  <c r="BD210" i="40"/>
  <c r="F193" i="40"/>
  <c r="N188" i="41"/>
  <c r="J209" i="41"/>
  <c r="L198" i="41"/>
  <c r="N171" i="41"/>
  <c r="K205" i="41"/>
  <c r="O61" i="41"/>
  <c r="J145" i="41"/>
  <c r="AK193" i="40"/>
  <c r="E97" i="41"/>
  <c r="C201" i="41"/>
  <c r="K204" i="41"/>
  <c r="E206" i="41"/>
  <c r="G129" i="41"/>
  <c r="O128" i="41"/>
  <c r="N15" i="30"/>
  <c r="BK207" i="40"/>
  <c r="N7" i="33"/>
  <c r="N10" i="33"/>
  <c r="F208" i="41"/>
  <c r="O46" i="41"/>
  <c r="O91" i="41"/>
  <c r="F145" i="41"/>
  <c r="N11" i="34"/>
  <c r="AU175" i="40"/>
  <c r="O33" i="40"/>
  <c r="H206" i="41"/>
  <c r="N12" i="35"/>
  <c r="M205" i="41"/>
  <c r="I209" i="41"/>
  <c r="BK209" i="40"/>
  <c r="D204" i="41"/>
  <c r="O76" i="41"/>
  <c r="O155" i="41"/>
  <c r="N9" i="35"/>
  <c r="N13" i="35"/>
  <c r="N187" i="41"/>
  <c r="BK201" i="40"/>
  <c r="O73" i="41"/>
  <c r="O135" i="41"/>
  <c r="Z177" i="40"/>
  <c r="O149" i="41"/>
  <c r="N10" i="36"/>
  <c r="N14" i="30"/>
  <c r="N11" i="35"/>
  <c r="N12" i="34"/>
  <c r="N14" i="36"/>
  <c r="N12" i="36"/>
  <c r="N7" i="35"/>
  <c r="N19" i="35" s="1"/>
  <c r="N9" i="30"/>
  <c r="N10" i="35"/>
  <c r="O145" i="40"/>
  <c r="AU166" i="40"/>
  <c r="BG210" i="40"/>
  <c r="N185" i="41"/>
  <c r="M167" i="41"/>
  <c r="O93" i="41"/>
  <c r="K206" i="41"/>
  <c r="E191" i="41"/>
  <c r="G209" i="41"/>
  <c r="O141" i="41"/>
  <c r="F201" i="41"/>
  <c r="D170" i="41"/>
  <c r="O65" i="40"/>
  <c r="O89" i="41"/>
  <c r="G201" i="41"/>
  <c r="F204" i="41"/>
  <c r="D205" i="41"/>
  <c r="J207" i="41"/>
  <c r="O37" i="41"/>
  <c r="O120" i="41"/>
  <c r="N182" i="41"/>
  <c r="O55" i="41"/>
  <c r="AR210" i="40"/>
  <c r="N10" i="30"/>
  <c r="D177" i="40"/>
  <c r="AU97" i="40"/>
  <c r="E205" i="41"/>
  <c r="K165" i="41"/>
  <c r="N9" i="33"/>
  <c r="K197" i="41"/>
  <c r="O95" i="41"/>
  <c r="O139" i="41"/>
  <c r="N7" i="34"/>
  <c r="BF210" i="40"/>
  <c r="N7" i="10"/>
  <c r="J198" i="41"/>
  <c r="F202" i="41"/>
  <c r="O48" i="41"/>
  <c r="F198" i="41"/>
  <c r="AS210" i="40"/>
  <c r="O92" i="41"/>
  <c r="L206" i="41"/>
  <c r="O159" i="41"/>
  <c r="H209" i="41"/>
  <c r="J65" i="41"/>
  <c r="L65" i="41"/>
  <c r="AU65" i="40"/>
  <c r="O138" i="41"/>
  <c r="BK191" i="40"/>
  <c r="F176" i="41"/>
  <c r="N8" i="33"/>
  <c r="J129" i="41"/>
  <c r="N11" i="33"/>
  <c r="J5" i="29"/>
  <c r="N15" i="36"/>
  <c r="N9" i="36"/>
  <c r="I199" i="41"/>
  <c r="J204" i="41"/>
  <c r="BC193" i="40"/>
  <c r="N181" i="41"/>
  <c r="BK181" i="40"/>
  <c r="G203" i="41"/>
  <c r="F207" i="41"/>
  <c r="BK129" i="40"/>
  <c r="AU49" i="40"/>
  <c r="M193" i="41"/>
  <c r="N129" i="41"/>
  <c r="BK145" i="40"/>
  <c r="O148" i="41"/>
  <c r="AE97" i="40"/>
  <c r="H203" i="41"/>
  <c r="D193" i="40"/>
  <c r="G206" i="41"/>
  <c r="AU129" i="40"/>
  <c r="AU167" i="40"/>
  <c r="M208" i="41"/>
  <c r="M203" i="41"/>
  <c r="L204" i="41"/>
  <c r="BK204" i="40"/>
  <c r="E193" i="40"/>
  <c r="O180" i="40"/>
  <c r="O197" i="40"/>
  <c r="O129" i="40"/>
  <c r="AU161" i="40"/>
  <c r="N170" i="41"/>
  <c r="BK81" i="40"/>
  <c r="D198" i="41"/>
  <c r="E199" i="41"/>
  <c r="M207" i="41"/>
  <c r="M197" i="41"/>
  <c r="N97" i="41"/>
  <c r="F209" i="41"/>
  <c r="BK97" i="40"/>
  <c r="D129" i="41"/>
  <c r="BK161" i="40"/>
  <c r="O90" i="41"/>
  <c r="J200" i="41"/>
  <c r="D208" i="41"/>
  <c r="O94" i="41"/>
  <c r="F193" i="41"/>
  <c r="E210" i="40"/>
  <c r="AP177" i="40"/>
  <c r="J5" i="30"/>
  <c r="AP197" i="40"/>
  <c r="O109" i="41"/>
  <c r="AD198" i="40"/>
  <c r="N6" i="29"/>
  <c r="AD202" i="40"/>
  <c r="N10" i="29"/>
  <c r="AD206" i="40"/>
  <c r="N14" i="29"/>
  <c r="AL193" i="40"/>
  <c r="F5" i="35"/>
  <c r="F19" i="35" s="1"/>
  <c r="F74" i="28" s="1"/>
  <c r="E16" i="35"/>
  <c r="AK208" i="40"/>
  <c r="L19" i="36"/>
  <c r="C150" i="36"/>
  <c r="C169" i="36"/>
  <c r="U208" i="40"/>
  <c r="E16" i="29"/>
  <c r="N11" i="30"/>
  <c r="AT203" i="40"/>
  <c r="BA210" i="40"/>
  <c r="C153" i="36"/>
  <c r="C172" i="36"/>
  <c r="E171" i="41"/>
  <c r="O75" i="41"/>
  <c r="N201" i="40"/>
  <c r="O124" i="41"/>
  <c r="C162" i="34"/>
  <c r="C166" i="34"/>
  <c r="C147" i="34"/>
  <c r="AB210" i="40"/>
  <c r="AU173" i="40"/>
  <c r="C14" i="30"/>
  <c r="C32" i="30" s="1"/>
  <c r="C171" i="30" s="1"/>
  <c r="AI206" i="40"/>
  <c r="I200" i="41"/>
  <c r="N184" i="41"/>
  <c r="F9" i="10"/>
  <c r="F201" i="40"/>
  <c r="O184" i="40"/>
  <c r="O106" i="41"/>
  <c r="C203" i="41"/>
  <c r="O117" i="41"/>
  <c r="AE173" i="40"/>
  <c r="C14" i="29"/>
  <c r="AE205" i="40"/>
  <c r="AJ177" i="40"/>
  <c r="C168" i="36"/>
  <c r="C149" i="36"/>
  <c r="F177" i="40"/>
  <c r="X210" i="40"/>
  <c r="H193" i="41"/>
  <c r="N113" i="41"/>
  <c r="AU170" i="40"/>
  <c r="J193" i="41"/>
  <c r="G210" i="40"/>
  <c r="O118" i="41"/>
  <c r="D7" i="35"/>
  <c r="C153" i="31"/>
  <c r="C172" i="31"/>
  <c r="C6" i="10"/>
  <c r="O165" i="40"/>
  <c r="C198" i="40"/>
  <c r="F172" i="41"/>
  <c r="M199" i="41"/>
  <c r="E207" i="41"/>
  <c r="H19" i="10"/>
  <c r="V177" i="40"/>
  <c r="F5" i="29"/>
  <c r="V197" i="40"/>
  <c r="G6" i="29"/>
  <c r="G19" i="29" s="1"/>
  <c r="W198" i="40"/>
  <c r="AU184" i="40"/>
  <c r="AU192" i="40"/>
  <c r="D11" i="31"/>
  <c r="AZ203" i="40"/>
  <c r="E17" i="41"/>
  <c r="I33" i="41"/>
  <c r="O52" i="41"/>
  <c r="AT177" i="40"/>
  <c r="N5" i="30"/>
  <c r="N172" i="41"/>
  <c r="N175" i="41"/>
  <c r="N199" i="40"/>
  <c r="C23" i="30"/>
  <c r="C169" i="41"/>
  <c r="F13" i="10"/>
  <c r="F205" i="40"/>
  <c r="O12" i="41"/>
  <c r="O192" i="40"/>
  <c r="N15" i="10"/>
  <c r="N207" i="40"/>
  <c r="O53" i="41"/>
  <c r="C81" i="41"/>
  <c r="V209" i="40"/>
  <c r="F17" i="29"/>
  <c r="I19" i="36"/>
  <c r="O100" i="41"/>
  <c r="O86" i="41"/>
  <c r="AD193" i="40"/>
  <c r="N5" i="34"/>
  <c r="C165" i="35"/>
  <c r="C146" i="35"/>
  <c r="C151" i="31"/>
  <c r="O85" i="41"/>
  <c r="C181" i="41"/>
  <c r="AD199" i="40"/>
  <c r="F13" i="30"/>
  <c r="AL205" i="40"/>
  <c r="AU113" i="40"/>
  <c r="N13" i="10"/>
  <c r="N205" i="40"/>
  <c r="D15" i="33"/>
  <c r="K6" i="35"/>
  <c r="AQ198" i="40"/>
  <c r="BH210" i="40"/>
  <c r="O188" i="40"/>
  <c r="K6" i="29"/>
  <c r="AA198" i="40"/>
  <c r="N165" i="41"/>
  <c r="K177" i="41"/>
  <c r="O26" i="41"/>
  <c r="W210" i="40"/>
  <c r="AU165" i="40"/>
  <c r="C6" i="30"/>
  <c r="C24" i="30"/>
  <c r="AI198" i="40"/>
  <c r="C23" i="36"/>
  <c r="C146" i="31"/>
  <c r="C165" i="31"/>
  <c r="C169" i="31"/>
  <c r="C150" i="31"/>
  <c r="L7" i="10"/>
  <c r="L199" i="40"/>
  <c r="C189" i="41"/>
  <c r="O13" i="41"/>
  <c r="E16" i="33"/>
  <c r="E208" i="40"/>
  <c r="D197" i="41"/>
  <c r="N16" i="30"/>
  <c r="AT208" i="40"/>
  <c r="O6" i="41"/>
  <c r="D174" i="41"/>
  <c r="C23" i="34"/>
  <c r="C17" i="41"/>
  <c r="N166" i="41"/>
  <c r="O27" i="41"/>
  <c r="D97" i="41"/>
  <c r="O87" i="41"/>
  <c r="O132" i="41"/>
  <c r="U200" i="40"/>
  <c r="E8" i="29"/>
  <c r="E8" i="31"/>
  <c r="E19" i="31" s="1"/>
  <c r="E12" i="31"/>
  <c r="BA204" i="40"/>
  <c r="O22" i="41"/>
  <c r="N19" i="43"/>
  <c r="O108" i="41"/>
  <c r="C205" i="41"/>
  <c r="O116" i="41"/>
  <c r="C149" i="30"/>
  <c r="C169" i="34"/>
  <c r="C150" i="34"/>
  <c r="AU203" i="40"/>
  <c r="E8" i="30"/>
  <c r="AK200" i="40"/>
  <c r="AD207" i="40"/>
  <c r="N15" i="29"/>
  <c r="K97" i="41"/>
  <c r="O107" i="41"/>
  <c r="C204" i="41"/>
  <c r="C153" i="34"/>
  <c r="AT193" i="40"/>
  <c r="N5" i="35"/>
  <c r="AU172" i="40"/>
  <c r="I19" i="33"/>
  <c r="O182" i="40"/>
  <c r="O16" i="41"/>
  <c r="T199" i="40"/>
  <c r="D7" i="29"/>
  <c r="AD209" i="40"/>
  <c r="N17" i="29"/>
  <c r="AQ193" i="40"/>
  <c r="BI210" i="40"/>
  <c r="M177" i="41"/>
  <c r="C165" i="34"/>
  <c r="C146" i="34"/>
  <c r="C166" i="36"/>
  <c r="C147" i="36"/>
  <c r="N168" i="41"/>
  <c r="M204" i="41"/>
  <c r="O84" i="41"/>
  <c r="AU185" i="40"/>
  <c r="C10" i="35"/>
  <c r="C28" i="35"/>
  <c r="AT207" i="40"/>
  <c r="C173" i="36"/>
  <c r="C154" i="36"/>
  <c r="G17" i="41"/>
  <c r="N174" i="41"/>
  <c r="M210" i="41"/>
  <c r="N202" i="40"/>
  <c r="AE113" i="40"/>
  <c r="C23" i="35"/>
  <c r="C59" i="35" s="1"/>
  <c r="BE210" i="40"/>
  <c r="C6" i="31"/>
  <c r="C24" i="31"/>
  <c r="C37" i="31" s="1"/>
  <c r="BK165" i="40"/>
  <c r="AY198" i="40"/>
  <c r="H65" i="41"/>
  <c r="C113" i="41"/>
  <c r="O15" i="41"/>
  <c r="AU183" i="40"/>
  <c r="AU191" i="40"/>
  <c r="AT201" i="40"/>
  <c r="C148" i="36"/>
  <c r="C167" i="36"/>
  <c r="AL197" i="40"/>
  <c r="AU169" i="40"/>
  <c r="K181" i="41"/>
  <c r="G6" i="30"/>
  <c r="G19" i="30" s="1"/>
  <c r="AM198" i="40"/>
  <c r="D15" i="30"/>
  <c r="AJ207" i="40"/>
  <c r="F9" i="33"/>
  <c r="F19" i="33"/>
  <c r="I204" i="41"/>
  <c r="N12" i="10"/>
  <c r="N19" i="10" s="1"/>
  <c r="N204" i="40"/>
  <c r="U210" i="40"/>
  <c r="F17" i="10"/>
  <c r="F209" i="40"/>
  <c r="F5" i="31"/>
  <c r="BB177" i="40"/>
  <c r="O170" i="41"/>
  <c r="C144" i="36"/>
  <c r="C163" i="36"/>
  <c r="D7" i="10"/>
  <c r="D19" i="10" s="1"/>
  <c r="D199" i="40"/>
  <c r="D11" i="33"/>
  <c r="D19" i="33"/>
  <c r="D203" i="40"/>
  <c r="C23" i="10"/>
  <c r="N8" i="10"/>
  <c r="N200" i="40"/>
  <c r="H197" i="41"/>
  <c r="N203" i="40"/>
  <c r="N12" i="30"/>
  <c r="AT204" i="40"/>
  <c r="H19" i="36"/>
  <c r="C165" i="36"/>
  <c r="C146" i="36"/>
  <c r="O21" i="41"/>
  <c r="C165" i="41"/>
  <c r="AE175" i="40"/>
  <c r="N65" i="41"/>
  <c r="O125" i="41"/>
  <c r="C145" i="41"/>
  <c r="AE165" i="40"/>
  <c r="C6" i="29"/>
  <c r="S198" i="40"/>
  <c r="L193" i="41"/>
  <c r="N49" i="41"/>
  <c r="C129" i="41"/>
  <c r="S177" i="40"/>
  <c r="AN210" i="40"/>
  <c r="N164" i="41"/>
  <c r="N33" i="41"/>
  <c r="J164" i="41"/>
  <c r="AE167" i="40"/>
  <c r="N193" i="40"/>
  <c r="N5" i="33"/>
  <c r="O9" i="41"/>
  <c r="O126" i="41"/>
  <c r="C149" i="34"/>
  <c r="D11" i="35"/>
  <c r="D19" i="35" s="1"/>
  <c r="AJ203" i="40"/>
  <c r="C151" i="30"/>
  <c r="L177" i="40"/>
  <c r="N198" i="40"/>
  <c r="AE182" i="40"/>
  <c r="AE186" i="40"/>
  <c r="U204" i="40"/>
  <c r="E12" i="29"/>
  <c r="T207" i="40"/>
  <c r="D15" i="29"/>
  <c r="AU188" i="40"/>
  <c r="AU171" i="40"/>
  <c r="M19" i="36"/>
  <c r="M75" i="28" s="1"/>
  <c r="F13" i="31"/>
  <c r="BB205" i="40"/>
  <c r="H19" i="33"/>
  <c r="M33" i="41"/>
  <c r="N14" i="10"/>
  <c r="N206" i="40"/>
  <c r="AD200" i="40"/>
  <c r="N8" i="29"/>
  <c r="AD204" i="40"/>
  <c r="N12" i="29"/>
  <c r="C14" i="36"/>
  <c r="C32" i="36" s="1"/>
  <c r="BK189" i="40"/>
  <c r="E16" i="36"/>
  <c r="BA208" i="40"/>
  <c r="AZ210" i="40"/>
  <c r="O49" i="40"/>
  <c r="O70" i="41"/>
  <c r="AD203" i="40"/>
  <c r="N11" i="29"/>
  <c r="I19" i="35"/>
  <c r="K6" i="10"/>
  <c r="K19" i="10"/>
  <c r="K198" i="40"/>
  <c r="E145" i="41"/>
  <c r="O185" i="40"/>
  <c r="O168" i="40"/>
  <c r="C97" i="41"/>
  <c r="C208" i="41"/>
  <c r="N145" i="41"/>
  <c r="AU164" i="40"/>
  <c r="AM177" i="40"/>
  <c r="E197" i="41"/>
  <c r="K199" i="41"/>
  <c r="AD177" i="40"/>
  <c r="N5" i="29"/>
  <c r="V205" i="40"/>
  <c r="F13" i="29"/>
  <c r="BK173" i="40"/>
  <c r="C14" i="31"/>
  <c r="C32" i="31"/>
  <c r="C171" i="31" s="1"/>
  <c r="AY206" i="40"/>
  <c r="H166" i="41"/>
  <c r="O191" i="41"/>
  <c r="O30" i="41"/>
  <c r="O207" i="40"/>
  <c r="AE204" i="40"/>
  <c r="AU187" i="40"/>
  <c r="G19" i="31"/>
  <c r="G181" i="41"/>
  <c r="K209" i="40"/>
  <c r="AI202" i="40"/>
  <c r="N177" i="40"/>
  <c r="AT205" i="40"/>
  <c r="E19" i="35"/>
  <c r="D7" i="30"/>
  <c r="AJ199" i="40"/>
  <c r="O176" i="41"/>
  <c r="C6" i="35"/>
  <c r="C24" i="35"/>
  <c r="C60" i="35" s="1"/>
  <c r="AU181" i="40"/>
  <c r="D33" i="41"/>
  <c r="AE169" i="40"/>
  <c r="C10" i="29"/>
  <c r="S202" i="40"/>
  <c r="T203" i="40"/>
  <c r="D11" i="29"/>
  <c r="G165" i="41"/>
  <c r="O113" i="40"/>
  <c r="N167" i="41"/>
  <c r="O176" i="40"/>
  <c r="N8" i="30"/>
  <c r="AT200" i="40"/>
  <c r="AT199" i="40"/>
  <c r="I193" i="41"/>
  <c r="E167" i="41"/>
  <c r="I197" i="41"/>
  <c r="F129" i="41"/>
  <c r="O121" i="41"/>
  <c r="AC200" i="40"/>
  <c r="M8" i="29"/>
  <c r="H19" i="35"/>
  <c r="C164" i="35"/>
  <c r="C145" i="35"/>
  <c r="AU207" i="40"/>
  <c r="C151" i="36"/>
  <c r="C170" i="36"/>
  <c r="C174" i="36"/>
  <c r="C155" i="36"/>
  <c r="C209" i="41"/>
  <c r="N180" i="41"/>
  <c r="N17" i="41"/>
  <c r="C185" i="41"/>
  <c r="E12" i="33"/>
  <c r="E19" i="33"/>
  <c r="E74" i="48" s="1"/>
  <c r="E204" i="40"/>
  <c r="O168" i="41"/>
  <c r="O172" i="40"/>
  <c r="N81" i="41"/>
  <c r="L197" i="41"/>
  <c r="G6" i="35"/>
  <c r="G19" i="35"/>
  <c r="G74" i="28" s="1"/>
  <c r="M19" i="31"/>
  <c r="N208" i="41"/>
  <c r="O23" i="41"/>
  <c r="I210" i="40"/>
  <c r="N198" i="41"/>
  <c r="AE190" i="40"/>
  <c r="C151" i="35"/>
  <c r="C170" i="35"/>
  <c r="C164" i="36"/>
  <c r="C145" i="36"/>
  <c r="D7" i="31"/>
  <c r="D19" i="31"/>
  <c r="AZ199" i="40"/>
  <c r="E193" i="41"/>
  <c r="D17" i="41"/>
  <c r="H210" i="40"/>
  <c r="I177" i="41"/>
  <c r="O166" i="40"/>
  <c r="O170" i="40"/>
  <c r="N173" i="41"/>
  <c r="O158" i="41"/>
  <c r="AJ193" i="40"/>
  <c r="J19" i="36"/>
  <c r="J75" i="28" s="1"/>
  <c r="M209" i="41"/>
  <c r="J193" i="40"/>
  <c r="J5" i="33"/>
  <c r="J19" i="33" s="1"/>
  <c r="J197" i="40"/>
  <c r="I208" i="41"/>
  <c r="N192" i="41"/>
  <c r="N16" i="10"/>
  <c r="N208" i="40"/>
  <c r="O111" i="41"/>
  <c r="Y210" i="40"/>
  <c r="AI177" i="40"/>
  <c r="BB197" i="40"/>
  <c r="C23" i="33"/>
  <c r="C19" i="33"/>
  <c r="C74" i="48" s="1"/>
  <c r="K17" i="41"/>
  <c r="E203" i="41"/>
  <c r="G17" i="33"/>
  <c r="G19" i="33" s="1"/>
  <c r="G209" i="40"/>
  <c r="O68" i="41"/>
  <c r="Y200" i="40"/>
  <c r="I8" i="29"/>
  <c r="I19" i="29"/>
  <c r="AD201" i="40"/>
  <c r="N9" i="29"/>
  <c r="AD205" i="40"/>
  <c r="N13" i="29"/>
  <c r="AU180" i="40"/>
  <c r="AM193" i="40"/>
  <c r="J19" i="31"/>
  <c r="BK169" i="40"/>
  <c r="C10" i="31"/>
  <c r="C28" i="31"/>
  <c r="AY202" i="40"/>
  <c r="C173" i="41"/>
  <c r="C197" i="41"/>
  <c r="N169" i="41"/>
  <c r="O110" i="41"/>
  <c r="C207" i="41"/>
  <c r="AA177" i="40"/>
  <c r="D7" i="36"/>
  <c r="D19" i="36" s="1"/>
  <c r="D75" i="28" s="1"/>
  <c r="C174" i="31"/>
  <c r="C155" i="31"/>
  <c r="J19" i="35"/>
  <c r="J76" i="48" s="1"/>
  <c r="D207" i="40"/>
  <c r="C171" i="35"/>
  <c r="C152" i="35"/>
  <c r="O5" i="41"/>
  <c r="L74" i="28"/>
  <c r="L76" i="48"/>
  <c r="E73" i="28"/>
  <c r="L199" i="41"/>
  <c r="K72" i="28"/>
  <c r="K74" i="48"/>
  <c r="J75" i="48"/>
  <c r="K75" i="28"/>
  <c r="K77" i="48"/>
  <c r="M77" i="48"/>
  <c r="E74" i="28"/>
  <c r="E76" i="48"/>
  <c r="I72" i="28"/>
  <c r="I74" i="48"/>
  <c r="F72" i="28"/>
  <c r="F74" i="48"/>
  <c r="H74" i="28"/>
  <c r="H76" i="48"/>
  <c r="L72" i="28"/>
  <c r="L74" i="48"/>
  <c r="I75" i="28"/>
  <c r="I77" i="48"/>
  <c r="H72" i="28"/>
  <c r="H74" i="48"/>
  <c r="M74" i="28"/>
  <c r="M76" i="48"/>
  <c r="L75" i="28"/>
  <c r="L77" i="48"/>
  <c r="I74" i="28"/>
  <c r="I76" i="48"/>
  <c r="D193" i="41"/>
  <c r="G76" i="48"/>
  <c r="J74" i="28"/>
  <c r="D72" i="28"/>
  <c r="D74" i="48"/>
  <c r="M72" i="28"/>
  <c r="M74" i="48"/>
  <c r="O188" i="41"/>
  <c r="O198" i="40"/>
  <c r="N199" i="41"/>
  <c r="Z210" i="40"/>
  <c r="F177" i="41"/>
  <c r="F210" i="41"/>
  <c r="AK210" i="40"/>
  <c r="O187" i="41"/>
  <c r="AU199" i="40"/>
  <c r="AC210" i="40"/>
  <c r="BK203" i="40"/>
  <c r="O200" i="40"/>
  <c r="BK200" i="40"/>
  <c r="BJ210" i="40"/>
  <c r="O182" i="41"/>
  <c r="O204" i="40"/>
  <c r="BK193" i="40"/>
  <c r="O186" i="41"/>
  <c r="C210" i="40"/>
  <c r="F19" i="10"/>
  <c r="O190" i="41"/>
  <c r="AU206" i="40"/>
  <c r="N19" i="34"/>
  <c r="BK197" i="40"/>
  <c r="F197" i="41"/>
  <c r="N203" i="41"/>
  <c r="O172" i="41"/>
  <c r="AP210" i="40"/>
  <c r="N19" i="33"/>
  <c r="O49" i="41"/>
  <c r="O175" i="41"/>
  <c r="O208" i="40"/>
  <c r="O174" i="41"/>
  <c r="O171" i="41"/>
  <c r="O204" i="41"/>
  <c r="O164" i="41"/>
  <c r="D210" i="40"/>
  <c r="M200" i="41"/>
  <c r="N202" i="41"/>
  <c r="O203" i="40"/>
  <c r="O199" i="40"/>
  <c r="O185" i="41"/>
  <c r="O209" i="40"/>
  <c r="G193" i="41"/>
  <c r="O201" i="40"/>
  <c r="AU205" i="40"/>
  <c r="AE203" i="40"/>
  <c r="L210" i="40"/>
  <c r="N207" i="41"/>
  <c r="O97" i="41"/>
  <c r="N201" i="41"/>
  <c r="N204" i="41"/>
  <c r="K209" i="41"/>
  <c r="O173" i="41"/>
  <c r="BK202" i="40"/>
  <c r="O192" i="41"/>
  <c r="J210" i="40"/>
  <c r="AE207" i="40"/>
  <c r="E200" i="41"/>
  <c r="O202" i="40"/>
  <c r="AE199" i="40"/>
  <c r="L210" i="41"/>
  <c r="AE198" i="40"/>
  <c r="AE208" i="40"/>
  <c r="K198" i="41"/>
  <c r="BK198" i="40"/>
  <c r="AQ210" i="40"/>
  <c r="AT210" i="40"/>
  <c r="O145" i="41"/>
  <c r="D207" i="41"/>
  <c r="AU201" i="40"/>
  <c r="N19" i="36"/>
  <c r="N75" i="28" s="1"/>
  <c r="AU193" i="40"/>
  <c r="O161" i="41"/>
  <c r="N200" i="41"/>
  <c r="AE202" i="40"/>
  <c r="H199" i="41"/>
  <c r="AU177" i="40"/>
  <c r="AE200" i="40"/>
  <c r="AU200" i="40"/>
  <c r="N205" i="41"/>
  <c r="F205" i="41"/>
  <c r="AE206" i="40"/>
  <c r="E204" i="41"/>
  <c r="E208" i="41"/>
  <c r="BK208" i="40"/>
  <c r="O17" i="41"/>
  <c r="O81" i="41"/>
  <c r="N206" i="41"/>
  <c r="AU204" i="40"/>
  <c r="AD210" i="40"/>
  <c r="AU208" i="40"/>
  <c r="O189" i="41"/>
  <c r="AU209" i="40"/>
  <c r="O184" i="41"/>
  <c r="BC210" i="40"/>
  <c r="D199" i="41"/>
  <c r="G198" i="41"/>
  <c r="O201" i="41"/>
  <c r="E72" i="28"/>
  <c r="K74" i="28"/>
  <c r="O33" i="41"/>
  <c r="O193" i="40"/>
  <c r="C148" i="31"/>
  <c r="C167" i="31"/>
  <c r="AE193" i="40"/>
  <c r="BK206" i="40"/>
  <c r="AM210" i="40"/>
  <c r="O167" i="41"/>
  <c r="O200" i="41"/>
  <c r="N177" i="41"/>
  <c r="S210" i="40"/>
  <c r="G177" i="41"/>
  <c r="C19" i="35"/>
  <c r="C76" i="48"/>
  <c r="C143" i="36"/>
  <c r="C162" i="36"/>
  <c r="C37" i="36"/>
  <c r="O205" i="40"/>
  <c r="AU197" i="40"/>
  <c r="O181" i="41"/>
  <c r="BB210" i="40"/>
  <c r="O65" i="41"/>
  <c r="V210" i="40"/>
  <c r="N197" i="41"/>
  <c r="AJ210" i="40"/>
  <c r="BK177" i="40"/>
  <c r="C72" i="28"/>
  <c r="N193" i="41"/>
  <c r="E177" i="41"/>
  <c r="N210" i="40"/>
  <c r="J177" i="41"/>
  <c r="J197" i="41"/>
  <c r="C143" i="31"/>
  <c r="C162" i="31"/>
  <c r="F19" i="31"/>
  <c r="C148" i="35"/>
  <c r="C167" i="35"/>
  <c r="O205" i="41"/>
  <c r="O113" i="41"/>
  <c r="AL210" i="40"/>
  <c r="AA210" i="40"/>
  <c r="C74" i="29"/>
  <c r="I210" i="41"/>
  <c r="O166" i="41"/>
  <c r="O180" i="41"/>
  <c r="O165" i="41"/>
  <c r="C198" i="41"/>
  <c r="AU202" i="40"/>
  <c r="C144" i="30"/>
  <c r="O207" i="41"/>
  <c r="K193" i="41"/>
  <c r="O169" i="41"/>
  <c r="C202" i="41"/>
  <c r="C162" i="30"/>
  <c r="C143" i="30"/>
  <c r="N209" i="41"/>
  <c r="C163" i="35"/>
  <c r="C144" i="35"/>
  <c r="C177" i="41"/>
  <c r="C193" i="41"/>
  <c r="C19" i="31"/>
  <c r="H177" i="41"/>
  <c r="C163" i="31"/>
  <c r="C144" i="31"/>
  <c r="AE177" i="40"/>
  <c r="O129" i="41"/>
  <c r="O177" i="40"/>
  <c r="AU198" i="40"/>
  <c r="F210" i="40"/>
  <c r="D177" i="41"/>
  <c r="C206" i="41"/>
  <c r="AI210" i="40"/>
  <c r="N73" i="28"/>
  <c r="N75" i="48"/>
  <c r="N72" i="28"/>
  <c r="N74" i="48"/>
  <c r="AU210" i="40"/>
  <c r="O206" i="41"/>
  <c r="AU195" i="40"/>
  <c r="O203" i="41"/>
  <c r="O208" i="41"/>
  <c r="O130" i="41"/>
  <c r="O100" i="39"/>
  <c r="O146" i="41"/>
  <c r="O114" i="39"/>
  <c r="O202" i="41"/>
  <c r="E210" i="41"/>
  <c r="O198" i="41"/>
  <c r="D210" i="41"/>
  <c r="H210" i="41"/>
  <c r="N210" i="41"/>
  <c r="K210" i="41"/>
  <c r="O209" i="41"/>
  <c r="O193" i="41"/>
  <c r="C210" i="41"/>
  <c r="J210" i="41"/>
  <c r="O199" i="41"/>
  <c r="G210" i="41"/>
  <c r="AE210" i="40"/>
  <c r="O195" i="40"/>
  <c r="O197" i="41"/>
  <c r="AE195" i="40"/>
  <c r="O210" i="40"/>
  <c r="O177" i="41"/>
  <c r="BK195" i="40"/>
  <c r="BK210" i="40"/>
  <c r="S24" i="35"/>
  <c r="S60" i="35" s="1"/>
  <c r="AU34" i="35"/>
  <c r="AU70" i="35" s="1"/>
  <c r="AR30" i="35"/>
  <c r="AR66" i="35" s="1"/>
  <c r="AW29" i="35"/>
  <c r="AQ27" i="35"/>
  <c r="AQ63" i="35" s="1"/>
  <c r="AV26" i="35"/>
  <c r="AV33" i="35"/>
  <c r="AV69" i="35" s="1"/>
  <c r="BK31" i="35"/>
  <c r="AV29" i="35"/>
  <c r="AV65" i="35" s="1"/>
  <c r="BA28" i="35"/>
  <c r="BA64" i="35" s="1"/>
  <c r="BK26" i="35"/>
  <c r="AE26" i="35"/>
  <c r="BH33" i="35"/>
  <c r="BH69" i="35" s="1"/>
  <c r="AT30" i="35"/>
  <c r="AC24" i="35"/>
  <c r="AC60" i="35" s="1"/>
  <c r="V26" i="35"/>
  <c r="AJ28" i="35"/>
  <c r="AJ64" i="35" s="1"/>
  <c r="AT26" i="35"/>
  <c r="AT62" i="35" s="1"/>
  <c r="W34" i="35"/>
  <c r="BB30" i="35"/>
  <c r="AR24" i="35"/>
  <c r="AR60" i="35" s="1"/>
  <c r="D28" i="35"/>
  <c r="V34" i="35"/>
  <c r="V70" i="35" s="1"/>
  <c r="AQ33" i="35"/>
  <c r="AV35" i="35"/>
  <c r="AV71" i="35" s="1"/>
  <c r="BA34" i="35"/>
  <c r="BA70" i="35" s="1"/>
  <c r="BK32" i="35"/>
  <c r="AY35" i="35"/>
  <c r="BI33" i="35"/>
  <c r="BI69" i="35" s="1"/>
  <c r="AC33" i="35"/>
  <c r="AB31" i="35"/>
  <c r="AB67" i="35" s="1"/>
  <c r="AG30" i="35"/>
  <c r="AA28" i="35"/>
  <c r="AA64" i="35" s="1"/>
  <c r="AF27" i="35"/>
  <c r="AF63" i="35" s="1"/>
  <c r="Z25" i="35"/>
  <c r="AU24" i="35"/>
  <c r="BG31" i="35"/>
  <c r="BG67" i="35" s="1"/>
  <c r="S31" i="35"/>
  <c r="AC29" i="35"/>
  <c r="AC65" i="35" s="1"/>
  <c r="AH28" i="35"/>
  <c r="AR26" i="35"/>
  <c r="AR62" i="35" s="1"/>
  <c r="AW25" i="35"/>
  <c r="AW61" i="35" s="1"/>
  <c r="AJ31" i="35"/>
  <c r="BC30" i="35"/>
  <c r="AW28" i="35"/>
  <c r="AW64" i="35" s="1"/>
  <c r="BB27" i="35"/>
  <c r="AV25" i="35"/>
  <c r="AV61" i="35" s="1"/>
  <c r="BA24" i="35"/>
  <c r="AS27" i="35"/>
  <c r="AS63" i="35" s="1"/>
  <c r="BC25" i="35"/>
  <c r="BC61" i="35" s="1"/>
  <c r="AH35" i="35"/>
  <c r="Y27" i="35"/>
  <c r="AD24" i="35"/>
  <c r="AD60" i="35" s="1"/>
  <c r="AI31" i="35"/>
  <c r="BK25" i="35"/>
  <c r="BK61" i="35" s="1"/>
  <c r="Z24" i="35"/>
  <c r="BI35" i="35"/>
  <c r="BI71" i="35" s="1"/>
  <c r="AC35" i="35"/>
  <c r="AC71" i="35" s="1"/>
  <c r="W33" i="35"/>
  <c r="AR32" i="35"/>
  <c r="AB35" i="35"/>
  <c r="AB71" i="35" s="1"/>
  <c r="AG34" i="35"/>
  <c r="BK35" i="35"/>
  <c r="BK71" i="35" s="1"/>
  <c r="AE35" i="35"/>
  <c r="AE71" i="35" s="1"/>
  <c r="Y33" i="35"/>
  <c r="Y69" i="35" s="1"/>
  <c r="AT32" i="35"/>
  <c r="AT68" i="35" s="1"/>
  <c r="R32" i="35"/>
  <c r="X31" i="35"/>
  <c r="R29" i="35"/>
  <c r="R65" i="35" s="1"/>
  <c r="AM28" i="35"/>
  <c r="AM64" i="35" s="1"/>
  <c r="AG26" i="35"/>
  <c r="AG62" i="35" s="1"/>
  <c r="AL25" i="35"/>
  <c r="AC32" i="35"/>
  <c r="AC68" i="35" s="1"/>
  <c r="AF31" i="35"/>
  <c r="AF67" i="35" s="1"/>
  <c r="Y29" i="35"/>
  <c r="Y65" i="35" s="1"/>
  <c r="AT28" i="35"/>
  <c r="AN26" i="35"/>
  <c r="AN62" i="35" s="1"/>
  <c r="BI25" i="35"/>
  <c r="AI30" i="35"/>
  <c r="AI66" i="35" s="1"/>
  <c r="BD29" i="35"/>
  <c r="AX27" i="35"/>
  <c r="AX63" i="35" s="1"/>
  <c r="R27" i="35"/>
  <c r="R63" i="35" s="1"/>
  <c r="AB25" i="35"/>
  <c r="AX35" i="35"/>
  <c r="AM25" i="35"/>
  <c r="AM61" i="35" s="1"/>
  <c r="R24" i="35"/>
  <c r="R60" i="35" s="1"/>
  <c r="AM34" i="35"/>
  <c r="AM70" i="35" s="1"/>
  <c r="BF30" i="35"/>
  <c r="AG32" i="35"/>
  <c r="AG68" i="35" s="1"/>
  <c r="AA29" i="35"/>
  <c r="AA65" i="35" s="1"/>
  <c r="U24" i="35"/>
  <c r="AE25" i="35"/>
  <c r="C74" i="28"/>
  <c r="BE35" i="35"/>
  <c r="AO35" i="35"/>
  <c r="AO71" i="35" s="1"/>
  <c r="BJ34" i="35"/>
  <c r="AT34" i="35"/>
  <c r="AT70" i="35" s="1"/>
  <c r="S33" i="35"/>
  <c r="S69" i="35" s="1"/>
  <c r="BD32" i="35"/>
  <c r="X32" i="35"/>
  <c r="BI31" i="35"/>
  <c r="BI67" i="35" s="1"/>
  <c r="AN35" i="35"/>
  <c r="X35" i="35"/>
  <c r="X71" i="35" s="1"/>
  <c r="AS34" i="35"/>
  <c r="AS173" i="35" s="1"/>
  <c r="AC34" i="35"/>
  <c r="AC70" i="35" s="1"/>
  <c r="BC32" i="35"/>
  <c r="BC68" i="35" s="1"/>
  <c r="AM32" i="35"/>
  <c r="AQ35" i="35"/>
  <c r="AA35" i="35"/>
  <c r="AA71" i="35" s="1"/>
  <c r="AK33" i="35"/>
  <c r="U33" i="35"/>
  <c r="U69" i="35" s="1"/>
  <c r="AP32" i="35"/>
  <c r="Z32" i="35"/>
  <c r="Z68" i="35" s="1"/>
  <c r="AS32" i="35"/>
  <c r="AS68" i="35" s="1"/>
  <c r="BH31" i="35"/>
  <c r="T31" i="35"/>
  <c r="BE30" i="35"/>
  <c r="BE66" i="35" s="1"/>
  <c r="AT29" i="35"/>
  <c r="AD29" i="35"/>
  <c r="AD65" i="35" s="1"/>
  <c r="AI28" i="35"/>
  <c r="S28" i="35"/>
  <c r="S64" i="35" s="1"/>
  <c r="BI26" i="35"/>
  <c r="BI62" i="35" s="1"/>
  <c r="AS26" i="35"/>
  <c r="AX25" i="35"/>
  <c r="AH25" i="35"/>
  <c r="AH61" i="35" s="1"/>
  <c r="BC24" i="35"/>
  <c r="W24" i="35"/>
  <c r="W60" i="35" s="1"/>
  <c r="BF35" i="35"/>
  <c r="BK34" i="35"/>
  <c r="BK70" i="35" s="1"/>
  <c r="V32" i="35"/>
  <c r="V68" i="35" s="1"/>
  <c r="AV31" i="35"/>
  <c r="AV30" i="35"/>
  <c r="BA29" i="35"/>
  <c r="BA65" i="35" s="1"/>
  <c r="AK29" i="35"/>
  <c r="U29" i="35"/>
  <c r="U65" i="35" s="1"/>
  <c r="BF28" i="35"/>
  <c r="BF167" i="35" s="1"/>
  <c r="AP28" i="35"/>
  <c r="AP64" i="35" s="1"/>
  <c r="BK27" i="35"/>
  <c r="BK63" i="35" s="1"/>
  <c r="AE27" i="35"/>
  <c r="AZ26" i="35"/>
  <c r="AJ26" i="35"/>
  <c r="AJ62" i="35" s="1"/>
  <c r="T26" i="35"/>
  <c r="BE25" i="35"/>
  <c r="BE61" i="35" s="1"/>
  <c r="BB35" i="35"/>
  <c r="U32" i="35"/>
  <c r="U68" i="35" s="1"/>
  <c r="AU31" i="35"/>
  <c r="AU67" i="35" s="1"/>
  <c r="Z31" i="35"/>
  <c r="BK30" i="35"/>
  <c r="AU30" i="35"/>
  <c r="AU66" i="35" s="1"/>
  <c r="AZ29" i="35"/>
  <c r="T29" i="35"/>
  <c r="T65" i="35" s="1"/>
  <c r="BE28" i="35"/>
  <c r="BE148" i="35" s="1"/>
  <c r="AO28" i="35"/>
  <c r="AO64" i="35" s="1"/>
  <c r="Y28" i="35"/>
  <c r="Y64" i="35" s="1"/>
  <c r="BJ27" i="35"/>
  <c r="AD27" i="35"/>
  <c r="AI26" i="35"/>
  <c r="AI62" i="35" s="1"/>
  <c r="S26" i="35"/>
  <c r="BD25" i="35"/>
  <c r="BD61" i="35" s="1"/>
  <c r="AN25" i="35"/>
  <c r="X25" i="35"/>
  <c r="X61" i="35" s="1"/>
  <c r="AS24" i="35"/>
  <c r="AS60" i="35" s="1"/>
  <c r="BJ30" i="35"/>
  <c r="R26" i="35"/>
  <c r="AC25" i="35"/>
  <c r="AC61" i="35" s="1"/>
  <c r="AH24" i="35"/>
  <c r="AY31" i="35"/>
  <c r="AY67" i="35" s="1"/>
  <c r="AN31" i="35"/>
  <c r="AU29" i="35"/>
  <c r="AU65" i="35" s="1"/>
  <c r="AZ28" i="35"/>
  <c r="AZ64" i="35" s="1"/>
  <c r="BE27" i="35"/>
  <c r="BJ26" i="35"/>
  <c r="S25" i="35"/>
  <c r="S61" i="35" s="1"/>
  <c r="AB24" i="35"/>
  <c r="R35" i="35"/>
  <c r="R71" i="35" s="1"/>
  <c r="U27" i="35"/>
  <c r="U166" i="35" s="1"/>
  <c r="Z26" i="35"/>
  <c r="Z62" i="35" s="1"/>
  <c r="AG25" i="35"/>
  <c r="AG61" i="35" s="1"/>
  <c r="AL24" i="35"/>
  <c r="AG27" i="35"/>
  <c r="D31" i="35"/>
  <c r="D25" i="35"/>
  <c r="D61" i="35" s="1"/>
  <c r="E24" i="35"/>
  <c r="E60" i="35" s="1"/>
  <c r="F24" i="35"/>
  <c r="E27" i="35"/>
  <c r="E63" i="35" s="1"/>
  <c r="E30" i="35"/>
  <c r="E66" i="35" s="1"/>
  <c r="E32" i="35"/>
  <c r="E35" i="35"/>
  <c r="F34" i="35"/>
  <c r="F70" i="35" s="1"/>
  <c r="F28" i="35"/>
  <c r="E29" i="35"/>
  <c r="E65" i="35" s="1"/>
  <c r="E26" i="35"/>
  <c r="F33" i="35"/>
  <c r="F69" i="35" s="1"/>
  <c r="H24" i="35"/>
  <c r="H60" i="35" s="1"/>
  <c r="F32" i="35"/>
  <c r="G28" i="35"/>
  <c r="G34" i="35"/>
  <c r="G70" i="35" s="1"/>
  <c r="F29" i="35"/>
  <c r="F26" i="35"/>
  <c r="F62" i="35" s="1"/>
  <c r="F30" i="35"/>
  <c r="F27" i="35"/>
  <c r="F63" i="35" s="1"/>
  <c r="F35" i="35"/>
  <c r="F71" i="35" s="1"/>
  <c r="G29" i="35"/>
  <c r="G149" i="35" s="1"/>
  <c r="G30" i="35"/>
  <c r="G33" i="35"/>
  <c r="G69" i="35" s="1"/>
  <c r="G26" i="35"/>
  <c r="G35" i="35"/>
  <c r="G71" i="35" s="1"/>
  <c r="G27" i="35"/>
  <c r="G166" i="35" s="1"/>
  <c r="H28" i="35"/>
  <c r="H64" i="35" s="1"/>
  <c r="G32" i="35"/>
  <c r="G68" i="35" s="1"/>
  <c r="H33" i="35"/>
  <c r="H27" i="35"/>
  <c r="H31" i="35"/>
  <c r="H67" i="35" s="1"/>
  <c r="H35" i="35"/>
  <c r="I34" i="35"/>
  <c r="I70" i="35" s="1"/>
  <c r="H29" i="35"/>
  <c r="I28" i="35"/>
  <c r="I64" i="35" s="1"/>
  <c r="H26" i="35"/>
  <c r="H62" i="35" s="1"/>
  <c r="H32" i="35"/>
  <c r="J24" i="35"/>
  <c r="J28" i="35"/>
  <c r="J64" i="35" s="1"/>
  <c r="K24" i="35"/>
  <c r="I35" i="35"/>
  <c r="I71" i="35" s="1"/>
  <c r="I29" i="35"/>
  <c r="I30" i="35"/>
  <c r="I66" i="35" s="1"/>
  <c r="I32" i="35"/>
  <c r="I68" i="35" s="1"/>
  <c r="I33" i="35"/>
  <c r="I25" i="35"/>
  <c r="I164" i="35" s="1"/>
  <c r="J31" i="35"/>
  <c r="J67" i="35" s="1"/>
  <c r="J25" i="35"/>
  <c r="J61" i="35" s="1"/>
  <c r="J27" i="35"/>
  <c r="J63" i="35" s="1"/>
  <c r="J30" i="35"/>
  <c r="K34" i="35"/>
  <c r="K70" i="35" s="1"/>
  <c r="J35" i="35"/>
  <c r="J71" i="35" s="1"/>
  <c r="J26" i="35"/>
  <c r="J32" i="35"/>
  <c r="J152" i="35" s="1"/>
  <c r="K28" i="35"/>
  <c r="K64" i="35" s="1"/>
  <c r="J33" i="35"/>
  <c r="L24" i="35"/>
  <c r="L60" i="35" s="1"/>
  <c r="J29" i="35"/>
  <c r="J149" i="35" s="1"/>
  <c r="K35" i="35"/>
  <c r="K71" i="35" s="1"/>
  <c r="K26" i="35"/>
  <c r="K62" i="35" s="1"/>
  <c r="K32" i="35"/>
  <c r="K31" i="35"/>
  <c r="K67" i="35" s="1"/>
  <c r="L34" i="35"/>
  <c r="L70" i="35" s="1"/>
  <c r="L28" i="35"/>
  <c r="M24" i="35"/>
  <c r="M60" i="35" s="1"/>
  <c r="K25" i="35"/>
  <c r="K30" i="35"/>
  <c r="K66" i="35" s="1"/>
  <c r="K33" i="35"/>
  <c r="K69" i="35" s="1"/>
  <c r="K29" i="35"/>
  <c r="K27" i="35"/>
  <c r="N24" i="35"/>
  <c r="N60" i="35" s="1"/>
  <c r="L26" i="35"/>
  <c r="L27" i="35"/>
  <c r="L63" i="35" s="1"/>
  <c r="L35" i="35"/>
  <c r="L174" i="35" s="1"/>
  <c r="L30" i="35"/>
  <c r="L66" i="35" s="1"/>
  <c r="L31" i="35"/>
  <c r="L67" i="35" s="1"/>
  <c r="L32" i="35"/>
  <c r="L171" i="35" s="1"/>
  <c r="M34" i="35"/>
  <c r="L29" i="35"/>
  <c r="L65" i="35" s="1"/>
  <c r="M28" i="35"/>
  <c r="L33" i="35"/>
  <c r="L69" i="35" s="1"/>
  <c r="L25" i="35"/>
  <c r="N28" i="35"/>
  <c r="N64" i="35" s="1"/>
  <c r="N34" i="35"/>
  <c r="N70" i="35" s="1"/>
  <c r="M25" i="35"/>
  <c r="O24" i="35"/>
  <c r="M35" i="35"/>
  <c r="M71" i="35" s="1"/>
  <c r="M30" i="35"/>
  <c r="M31" i="35"/>
  <c r="M67" i="35" s="1"/>
  <c r="M33" i="35"/>
  <c r="M29" i="35"/>
  <c r="M65" i="35" s="1"/>
  <c r="M27" i="35"/>
  <c r="M63" i="35" s="1"/>
  <c r="M32" i="35"/>
  <c r="M26" i="35"/>
  <c r="N33" i="35"/>
  <c r="N69" i="35" s="1"/>
  <c r="N35" i="35"/>
  <c r="N25" i="35"/>
  <c r="N61" i="35" s="1"/>
  <c r="O34" i="35"/>
  <c r="O70" i="35" s="1"/>
  <c r="N26" i="35"/>
  <c r="N62" i="35" s="1"/>
  <c r="P24" i="35"/>
  <c r="P60" i="35" s="1"/>
  <c r="N31" i="35"/>
  <c r="N29" i="35"/>
  <c r="N30" i="35"/>
  <c r="N66" i="35" s="1"/>
  <c r="O28" i="35"/>
  <c r="N32" i="35"/>
  <c r="N68" i="35" s="1"/>
  <c r="N27" i="35"/>
  <c r="N147" i="35" s="1"/>
  <c r="Q34" i="35"/>
  <c r="Q70" i="35" s="1"/>
  <c r="O25" i="35"/>
  <c r="O61" i="35" s="1"/>
  <c r="O33" i="35"/>
  <c r="P28" i="35"/>
  <c r="O30" i="35"/>
  <c r="O66" i="35" s="1"/>
  <c r="O32" i="35"/>
  <c r="O31" i="35"/>
  <c r="O67" i="35" s="1"/>
  <c r="O26" i="35"/>
  <c r="O62" i="35" s="1"/>
  <c r="P34" i="35"/>
  <c r="P70" i="35" s="1"/>
  <c r="O27" i="35"/>
  <c r="O63" i="35" s="1"/>
  <c r="Q28" i="35"/>
  <c r="O35" i="35"/>
  <c r="O29" i="35"/>
  <c r="O65" i="35" s="1"/>
  <c r="Q24" i="35"/>
  <c r="P25" i="35"/>
  <c r="P61" i="35" s="1"/>
  <c r="P35" i="35"/>
  <c r="P30" i="35"/>
  <c r="P66" i="35" s="1"/>
  <c r="P27" i="35"/>
  <c r="P63" i="35" s="1"/>
  <c r="P32" i="35"/>
  <c r="P31" i="35"/>
  <c r="P29" i="35"/>
  <c r="P65" i="35" s="1"/>
  <c r="P26" i="35"/>
  <c r="P33" i="35"/>
  <c r="P69" i="35" s="1"/>
  <c r="Q30" i="35"/>
  <c r="Q169" i="35" s="1"/>
  <c r="Q31" i="35"/>
  <c r="Q67" i="35" s="1"/>
  <c r="Q35" i="35"/>
  <c r="Q71" i="35" s="1"/>
  <c r="Q25" i="35"/>
  <c r="Q32" i="35"/>
  <c r="Q29" i="35"/>
  <c r="Q65" i="35" s="1"/>
  <c r="Q27" i="35"/>
  <c r="Q33" i="35"/>
  <c r="Q69" i="35" s="1"/>
  <c r="Q26" i="35"/>
  <c r="O195" i="41"/>
  <c r="Q168" i="35"/>
  <c r="Q149" i="35"/>
  <c r="Q170" i="35"/>
  <c r="Q151" i="35"/>
  <c r="P166" i="35"/>
  <c r="P147" i="35"/>
  <c r="Q148" i="35"/>
  <c r="O151" i="35"/>
  <c r="O170" i="35"/>
  <c r="O172" i="35"/>
  <c r="N171" i="35"/>
  <c r="N152" i="35"/>
  <c r="N164" i="35"/>
  <c r="N145" i="35"/>
  <c r="M146" i="35"/>
  <c r="M168" i="35"/>
  <c r="M149" i="35"/>
  <c r="M155" i="35"/>
  <c r="M174" i="35"/>
  <c r="N167" i="35"/>
  <c r="N148" i="35"/>
  <c r="L149" i="35"/>
  <c r="L168" i="35"/>
  <c r="L151" i="35"/>
  <c r="L170" i="35"/>
  <c r="K172" i="35"/>
  <c r="K153" i="35"/>
  <c r="K165" i="35"/>
  <c r="K146" i="35"/>
  <c r="L163" i="35"/>
  <c r="L144" i="35"/>
  <c r="I171" i="35"/>
  <c r="I152" i="35"/>
  <c r="J167" i="35"/>
  <c r="J148" i="35"/>
  <c r="I167" i="35"/>
  <c r="I148" i="35"/>
  <c r="I154" i="35"/>
  <c r="I173" i="35"/>
  <c r="F147" i="35"/>
  <c r="F166" i="35"/>
  <c r="E166" i="35"/>
  <c r="E147" i="35"/>
  <c r="D170" i="35"/>
  <c r="D151" i="35"/>
  <c r="D67" i="35"/>
  <c r="AG164" i="35"/>
  <c r="AG145" i="35"/>
  <c r="R155" i="35"/>
  <c r="R174" i="35"/>
  <c r="AY170" i="35"/>
  <c r="AY151" i="35"/>
  <c r="AS163" i="35"/>
  <c r="AS144" i="35"/>
  <c r="AI165" i="35"/>
  <c r="AI146" i="35"/>
  <c r="Y167" i="35"/>
  <c r="Y148" i="35"/>
  <c r="T168" i="35"/>
  <c r="T149" i="35"/>
  <c r="U171" i="35"/>
  <c r="U152" i="35"/>
  <c r="BB174" i="35"/>
  <c r="BK173" i="35"/>
  <c r="BK154" i="35"/>
  <c r="AD149" i="35"/>
  <c r="AD168" i="35"/>
  <c r="AS152" i="35"/>
  <c r="AS171" i="35"/>
  <c r="Z152" i="35"/>
  <c r="Z171" i="35"/>
  <c r="U172" i="35"/>
  <c r="U153" i="35"/>
  <c r="AM173" i="35"/>
  <c r="AM154" i="35"/>
  <c r="AF170" i="35"/>
  <c r="AF151" i="35"/>
  <c r="AC174" i="35"/>
  <c r="AC155" i="35"/>
  <c r="BC164" i="35"/>
  <c r="BC145" i="35"/>
  <c r="BG170" i="35"/>
  <c r="BG151" i="35"/>
  <c r="AF166" i="35"/>
  <c r="AF147" i="35"/>
  <c r="AA167" i="35"/>
  <c r="AA148" i="35"/>
  <c r="E28" i="35"/>
  <c r="E64" i="35" s="1"/>
  <c r="D167" i="35"/>
  <c r="AT165" i="35"/>
  <c r="AT146" i="35"/>
  <c r="AU173" i="35"/>
  <c r="AU154" i="35"/>
  <c r="O210" i="41"/>
  <c r="P168" i="35"/>
  <c r="P149" i="35"/>
  <c r="P169" i="35"/>
  <c r="P150" i="35"/>
  <c r="O168" i="35"/>
  <c r="O149" i="35"/>
  <c r="O147" i="35"/>
  <c r="O166" i="35"/>
  <c r="O145" i="35"/>
  <c r="O164" i="35"/>
  <c r="O167" i="35"/>
  <c r="P163" i="35"/>
  <c r="P144" i="35"/>
  <c r="L169" i="35"/>
  <c r="L150" i="35"/>
  <c r="N163" i="35"/>
  <c r="N144" i="35"/>
  <c r="K150" i="35"/>
  <c r="K169" i="35"/>
  <c r="L173" i="35"/>
  <c r="L154" i="35"/>
  <c r="J147" i="35"/>
  <c r="J166" i="35"/>
  <c r="I150" i="35"/>
  <c r="I169" i="35"/>
  <c r="H148" i="35"/>
  <c r="H167" i="35"/>
  <c r="G153" i="35"/>
  <c r="G172" i="35"/>
  <c r="F152" i="35"/>
  <c r="Z146" i="35"/>
  <c r="Z165" i="35"/>
  <c r="BJ150" i="35"/>
  <c r="BD164" i="35"/>
  <c r="BD145" i="35"/>
  <c r="AO167" i="35"/>
  <c r="AO148" i="35"/>
  <c r="AJ165" i="35"/>
  <c r="AJ146" i="35"/>
  <c r="U168" i="35"/>
  <c r="U149" i="35"/>
  <c r="V171" i="35"/>
  <c r="V152" i="35"/>
  <c r="BI165" i="35"/>
  <c r="BI146" i="35"/>
  <c r="AA155" i="35"/>
  <c r="AA174" i="35"/>
  <c r="AM152" i="35"/>
  <c r="AC154" i="35"/>
  <c r="AC173" i="35"/>
  <c r="X155" i="35"/>
  <c r="X174" i="35"/>
  <c r="S172" i="35"/>
  <c r="S153" i="35"/>
  <c r="AG171" i="35"/>
  <c r="AG152" i="35"/>
  <c r="AM164" i="35"/>
  <c r="AM145" i="35"/>
  <c r="AB164" i="35"/>
  <c r="R147" i="35"/>
  <c r="R166" i="35"/>
  <c r="AG165" i="35"/>
  <c r="AG146" i="35"/>
  <c r="R149" i="35"/>
  <c r="R168" i="35"/>
  <c r="BK174" i="35"/>
  <c r="BK155" i="35"/>
  <c r="BK145" i="35"/>
  <c r="BK164" i="35"/>
  <c r="Y147" i="35"/>
  <c r="AV145" i="35"/>
  <c r="AV164" i="35"/>
  <c r="AB170" i="35"/>
  <c r="AB151" i="35"/>
  <c r="AC163" i="35"/>
  <c r="AC144" i="35"/>
  <c r="Q172" i="35"/>
  <c r="Q153" i="35"/>
  <c r="P173" i="35"/>
  <c r="P154" i="35"/>
  <c r="O150" i="35"/>
  <c r="O169" i="35"/>
  <c r="Q154" i="35"/>
  <c r="Q173" i="35"/>
  <c r="N169" i="35"/>
  <c r="N150" i="35"/>
  <c r="N165" i="35"/>
  <c r="N146" i="35"/>
  <c r="M166" i="35"/>
  <c r="M147" i="35"/>
  <c r="M170" i="35"/>
  <c r="M151" i="35"/>
  <c r="L153" i="35"/>
  <c r="L172" i="35"/>
  <c r="K170" i="35"/>
  <c r="K174" i="35"/>
  <c r="K155" i="35"/>
  <c r="K148" i="35"/>
  <c r="K167" i="35"/>
  <c r="J174" i="35"/>
  <c r="J155" i="35"/>
  <c r="I168" i="35"/>
  <c r="H149" i="35"/>
  <c r="H170" i="35"/>
  <c r="H151" i="35"/>
  <c r="H163" i="35"/>
  <c r="H144" i="35"/>
  <c r="F173" i="35"/>
  <c r="F154" i="35"/>
  <c r="E169" i="35"/>
  <c r="E150" i="35"/>
  <c r="E163" i="35"/>
  <c r="E144" i="35"/>
  <c r="S164" i="35"/>
  <c r="S145" i="35"/>
  <c r="AZ167" i="35"/>
  <c r="AZ148" i="35"/>
  <c r="AU169" i="35"/>
  <c r="AU150" i="35"/>
  <c r="AU170" i="35"/>
  <c r="AU151" i="35"/>
  <c r="BE164" i="35"/>
  <c r="BE145" i="35"/>
  <c r="AP167" i="35"/>
  <c r="AP148" i="35"/>
  <c r="W163" i="35"/>
  <c r="W144" i="35"/>
  <c r="BE169" i="35"/>
  <c r="BE150" i="35"/>
  <c r="BC171" i="35"/>
  <c r="BC152" i="35"/>
  <c r="AN155" i="35"/>
  <c r="AA149" i="35"/>
  <c r="AA168" i="35"/>
  <c r="Y153" i="35"/>
  <c r="Y172" i="35"/>
  <c r="BI174" i="35"/>
  <c r="BI155" i="35"/>
  <c r="Z163" i="35"/>
  <c r="AD163" i="35"/>
  <c r="AD144" i="35"/>
  <c r="AS147" i="35"/>
  <c r="AS166" i="35"/>
  <c r="AW167" i="35"/>
  <c r="AW148" i="35"/>
  <c r="AW164" i="35"/>
  <c r="AW145" i="35"/>
  <c r="AR165" i="35"/>
  <c r="AR146" i="35"/>
  <c r="AC168" i="35"/>
  <c r="AC149" i="35"/>
  <c r="V154" i="35"/>
  <c r="V173" i="35"/>
  <c r="AJ167" i="35"/>
  <c r="AJ148" i="35"/>
  <c r="BA167" i="35"/>
  <c r="BA148" i="35"/>
  <c r="AV168" i="35"/>
  <c r="AV149" i="35"/>
  <c r="AV153" i="35"/>
  <c r="AV172" i="35"/>
  <c r="AQ147" i="35"/>
  <c r="AQ166" i="35"/>
  <c r="S163" i="35"/>
  <c r="S144" i="35"/>
  <c r="Q174" i="35"/>
  <c r="Q155" i="35"/>
  <c r="P153" i="35"/>
  <c r="P172" i="35"/>
  <c r="P152" i="35"/>
  <c r="P164" i="35"/>
  <c r="P145" i="35"/>
  <c r="O146" i="35"/>
  <c r="N153" i="35"/>
  <c r="N172" i="35"/>
  <c r="N173" i="35"/>
  <c r="N154" i="35"/>
  <c r="L147" i="35"/>
  <c r="L166" i="35"/>
  <c r="K168" i="35"/>
  <c r="M144" i="35"/>
  <c r="M163" i="35"/>
  <c r="K152" i="35"/>
  <c r="K173" i="35"/>
  <c r="K154" i="35"/>
  <c r="J170" i="35"/>
  <c r="J151" i="35"/>
  <c r="I174" i="35"/>
  <c r="I155" i="35"/>
  <c r="H146" i="35"/>
  <c r="H165" i="35"/>
  <c r="G171" i="35"/>
  <c r="G152" i="35"/>
  <c r="G155" i="35"/>
  <c r="G174" i="35"/>
  <c r="F174" i="35"/>
  <c r="F155" i="35"/>
  <c r="F165" i="35"/>
  <c r="F146" i="35"/>
  <c r="G154" i="35"/>
  <c r="G173" i="35"/>
  <c r="F172" i="35"/>
  <c r="F153" i="35"/>
  <c r="E168" i="35"/>
  <c r="E149" i="35"/>
  <c r="AU168" i="35"/>
  <c r="AU149" i="35"/>
  <c r="AC164" i="35"/>
  <c r="AC145" i="35"/>
  <c r="X145" i="35"/>
  <c r="X164" i="35"/>
  <c r="BK150" i="35"/>
  <c r="BK166" i="35"/>
  <c r="BK147" i="35"/>
  <c r="BA168" i="35"/>
  <c r="BA149" i="35"/>
  <c r="AV150" i="35"/>
  <c r="AV151" i="35"/>
  <c r="AH145" i="35"/>
  <c r="AH164" i="35"/>
  <c r="S167" i="35"/>
  <c r="S148" i="35"/>
  <c r="BI170" i="35"/>
  <c r="BI151" i="35"/>
  <c r="BD152" i="35"/>
  <c r="AT173" i="35"/>
  <c r="AT154" i="35"/>
  <c r="AO174" i="35"/>
  <c r="AO155" i="35"/>
  <c r="E34" i="35"/>
  <c r="E70" i="35" s="1"/>
  <c r="AX166" i="35"/>
  <c r="AX147" i="35"/>
  <c r="AI169" i="35"/>
  <c r="AI150" i="35"/>
  <c r="AN165" i="35"/>
  <c r="AN146" i="35"/>
  <c r="Y168" i="35"/>
  <c r="Y149" i="35"/>
  <c r="AC171" i="35"/>
  <c r="AC152" i="35"/>
  <c r="AT171" i="35"/>
  <c r="AT152" i="35"/>
  <c r="AE174" i="35"/>
  <c r="AB174" i="35"/>
  <c r="AB155" i="35"/>
  <c r="AH155" i="35"/>
  <c r="BC169" i="35"/>
  <c r="Z145" i="35"/>
  <c r="BI153" i="35"/>
  <c r="BI172" i="35"/>
  <c r="AY174" i="35"/>
  <c r="BK152" i="35"/>
  <c r="BA154" i="35"/>
  <c r="BA173" i="35"/>
  <c r="AV174" i="35"/>
  <c r="AV155" i="35"/>
  <c r="AR163" i="35"/>
  <c r="AR144" i="35"/>
  <c r="BH172" i="35"/>
  <c r="BH153" i="35"/>
  <c r="AW149" i="35"/>
  <c r="AR150" i="35"/>
  <c r="AR169" i="35"/>
  <c r="E167" i="35"/>
  <c r="E148" i="35"/>
  <c r="E173" i="35"/>
  <c r="E154" i="35"/>
  <c r="W103" i="28"/>
  <c r="X102" i="28"/>
  <c r="X103" i="28"/>
  <c r="W102" i="28"/>
  <c r="W100" i="28"/>
  <c r="W101" i="28"/>
  <c r="W92" i="28"/>
  <c r="X100" i="28"/>
  <c r="X101" i="28"/>
  <c r="W84" i="28"/>
  <c r="X92" i="28"/>
  <c r="W93" i="28"/>
  <c r="X95" i="28"/>
  <c r="W95" i="28"/>
  <c r="W94" i="28"/>
  <c r="X87" i="28"/>
  <c r="W87" i="28"/>
  <c r="W86" i="28"/>
  <c r="W85" i="28"/>
  <c r="W15" i="28"/>
  <c r="W24" i="28"/>
  <c r="X84" i="28"/>
  <c r="W25" i="28"/>
  <c r="X93" i="28"/>
  <c r="X94" i="28"/>
  <c r="X85" i="28"/>
  <c r="X86" i="28"/>
  <c r="X15" i="28"/>
  <c r="W26" i="28"/>
  <c r="W17" i="28"/>
  <c r="W9" i="28"/>
  <c r="X25" i="28"/>
  <c r="X24" i="28"/>
  <c r="W18" i="28"/>
  <c r="W10" i="28"/>
  <c r="W16" i="28"/>
  <c r="W8" i="28"/>
  <c r="X26" i="28"/>
  <c r="X16" i="28"/>
  <c r="X8" i="28"/>
  <c r="X18" i="28"/>
  <c r="X10" i="28"/>
  <c r="X17" i="28"/>
  <c r="X9" i="28"/>
  <c r="W23" i="28"/>
  <c r="X23" i="28"/>
  <c r="X27" i="28" s="1"/>
  <c r="W7" i="28"/>
  <c r="X7" i="28"/>
  <c r="N63" i="28" l="1"/>
  <c r="N65" i="48"/>
  <c r="F65" i="48"/>
  <c r="F63" i="28"/>
  <c r="J63" i="28"/>
  <c r="J65" i="48"/>
  <c r="P18" i="47"/>
  <c r="K63" i="28"/>
  <c r="K65" i="48"/>
  <c r="Q3" i="47"/>
  <c r="C65" i="48"/>
  <c r="C63" i="28"/>
  <c r="C55" i="28" s="1"/>
  <c r="AS55" i="28"/>
  <c r="AK57" i="48"/>
  <c r="C57" i="48"/>
  <c r="AY55" i="28"/>
  <c r="AY60" i="28" s="1"/>
  <c r="AF55" i="28"/>
  <c r="BI55" i="28"/>
  <c r="AZ55" i="28"/>
  <c r="AV11" i="28"/>
  <c r="AN11" i="28"/>
  <c r="AF11" i="28"/>
  <c r="F21" i="47"/>
  <c r="AQ55" i="28"/>
  <c r="BX68" i="28"/>
  <c r="T55" i="28"/>
  <c r="CC55" i="28"/>
  <c r="CC60" i="28" s="1"/>
  <c r="AV55" i="28"/>
  <c r="BI65" i="48"/>
  <c r="BI57" i="48" s="1"/>
  <c r="BA63" i="28"/>
  <c r="BA55" i="28" s="1"/>
  <c r="AS63" i="28"/>
  <c r="AC65" i="48"/>
  <c r="AC57" i="48" s="1"/>
  <c r="AC62" i="48" s="1"/>
  <c r="U63" i="28"/>
  <c r="U55" i="28" s="1"/>
  <c r="AZ88" i="28"/>
  <c r="AI63" i="28"/>
  <c r="C21" i="47"/>
  <c r="BO68" i="28"/>
  <c r="BG55" i="28"/>
  <c r="AA55" i="28"/>
  <c r="BK55" i="28"/>
  <c r="BG65" i="48"/>
  <c r="BG57" i="48" s="1"/>
  <c r="AY63" i="28"/>
  <c r="AQ63" i="28"/>
  <c r="AA65" i="48"/>
  <c r="AA57" i="48" s="1"/>
  <c r="S65" i="48"/>
  <c r="S57" i="48" s="1"/>
  <c r="D21" i="47"/>
  <c r="D23" i="47" s="1"/>
  <c r="E23" i="47" s="1"/>
  <c r="F23" i="47" s="1"/>
  <c r="N37" i="43"/>
  <c r="N73" i="43"/>
  <c r="D73" i="43"/>
  <c r="D67" i="28" s="1"/>
  <c r="I73" i="43"/>
  <c r="H19" i="43"/>
  <c r="H73" i="43"/>
  <c r="L19" i="43"/>
  <c r="D19" i="43"/>
  <c r="D64" i="28" s="1"/>
  <c r="D56" i="28" s="1"/>
  <c r="M73" i="43"/>
  <c r="M67" i="28" s="1"/>
  <c r="L37" i="43"/>
  <c r="C55" i="43"/>
  <c r="K37" i="43"/>
  <c r="BF11" i="28"/>
  <c r="CA88" i="28"/>
  <c r="BS88" i="28"/>
  <c r="BK88" i="28"/>
  <c r="BC88" i="28"/>
  <c r="BI88" i="28"/>
  <c r="AC88" i="28"/>
  <c r="BT88" i="28"/>
  <c r="BL88" i="28"/>
  <c r="BD88" i="28"/>
  <c r="AU88" i="28"/>
  <c r="AM88" i="28"/>
  <c r="CE96" i="28"/>
  <c r="BW96" i="28"/>
  <c r="AY96" i="28"/>
  <c r="AQ96" i="28"/>
  <c r="AI96" i="28"/>
  <c r="AA96" i="28"/>
  <c r="CH96" i="28"/>
  <c r="BZ96" i="28"/>
  <c r="BR96" i="28"/>
  <c r="BJ96" i="28"/>
  <c r="BB96" i="28"/>
  <c r="C19" i="43"/>
  <c r="AT11" i="28"/>
  <c r="BA19" i="28"/>
  <c r="AP96" i="28"/>
  <c r="AH96" i="28"/>
  <c r="Z96" i="28"/>
  <c r="BZ11" i="28"/>
  <c r="BR11" i="28"/>
  <c r="BJ11" i="28"/>
  <c r="BB11" i="28"/>
  <c r="AK11" i="28"/>
  <c r="BU19" i="28"/>
  <c r="BE19" i="28"/>
  <c r="AF19" i="28"/>
  <c r="BU88" i="28"/>
  <c r="BM88" i="28"/>
  <c r="BE88" i="28"/>
  <c r="AV88" i="28"/>
  <c r="AN88" i="28"/>
  <c r="AF88" i="28"/>
  <c r="BY96" i="28"/>
  <c r="AR88" i="28"/>
  <c r="AJ88" i="28"/>
  <c r="AB88" i="28"/>
  <c r="J67" i="28"/>
  <c r="J69" i="48"/>
  <c r="I69" i="48"/>
  <c r="I61" i="48" s="1"/>
  <c r="I67" i="28"/>
  <c r="I59" i="28" s="1"/>
  <c r="H67" i="28"/>
  <c r="H59" i="28" s="1"/>
  <c r="H69" i="48"/>
  <c r="AL11" i="28"/>
  <c r="N55" i="43"/>
  <c r="N66" i="28" s="1"/>
  <c r="N58" i="28" s="1"/>
  <c r="CG88" i="28"/>
  <c r="BY88" i="28"/>
  <c r="BQ88" i="28"/>
  <c r="BA88" i="28"/>
  <c r="CE88" i="28"/>
  <c r="BW88" i="28"/>
  <c r="BO88" i="28"/>
  <c r="BG88" i="28"/>
  <c r="AY88" i="28"/>
  <c r="AS88" i="28"/>
  <c r="AK88" i="28"/>
  <c r="CC96" i="28"/>
  <c r="BU96" i="28"/>
  <c r="BM96" i="28"/>
  <c r="BE96" i="28"/>
  <c r="AW96" i="28"/>
  <c r="AO96" i="28"/>
  <c r="AG96" i="28"/>
  <c r="Y96" i="28"/>
  <c r="CA96" i="28"/>
  <c r="BS96" i="28"/>
  <c r="BK96" i="28"/>
  <c r="BC96" i="28"/>
  <c r="AU96" i="28"/>
  <c r="AM96" i="28"/>
  <c r="BQ96" i="28"/>
  <c r="BI96" i="28"/>
  <c r="BA96" i="28"/>
  <c r="AT96" i="28"/>
  <c r="AL96" i="28"/>
  <c r="AD96" i="28"/>
  <c r="CF96" i="28"/>
  <c r="BX96" i="28"/>
  <c r="BP96" i="28"/>
  <c r="BH96" i="28"/>
  <c r="AZ96" i="28"/>
  <c r="AS96" i="28"/>
  <c r="AK96" i="28"/>
  <c r="AC96" i="28"/>
  <c r="E73" i="43"/>
  <c r="C73" i="43"/>
  <c r="F55" i="43"/>
  <c r="D37" i="43"/>
  <c r="Q21" i="43" s="1"/>
  <c r="J37" i="43"/>
  <c r="H37" i="43"/>
  <c r="M19" i="43"/>
  <c r="G19" i="43"/>
  <c r="K73" i="43"/>
  <c r="L73" i="43"/>
  <c r="H55" i="43"/>
  <c r="L55" i="43"/>
  <c r="I37" i="43"/>
  <c r="P38" i="43" s="1"/>
  <c r="F37" i="43"/>
  <c r="J19" i="43"/>
  <c r="I19" i="43"/>
  <c r="F19" i="43"/>
  <c r="F73" i="43"/>
  <c r="F67" i="28" s="1"/>
  <c r="K55" i="43"/>
  <c r="E55" i="43"/>
  <c r="G73" i="43"/>
  <c r="G69" i="48" s="1"/>
  <c r="G61" i="48" s="1"/>
  <c r="D55" i="43"/>
  <c r="I55" i="43"/>
  <c r="G55" i="43"/>
  <c r="G68" i="48" s="1"/>
  <c r="G60" i="48" s="1"/>
  <c r="M37" i="43"/>
  <c r="C37" i="43"/>
  <c r="G37" i="43"/>
  <c r="E37" i="43"/>
  <c r="M55" i="43"/>
  <c r="M66" i="28" s="1"/>
  <c r="M58" i="28" s="1"/>
  <c r="B72" i="43"/>
  <c r="B81" i="43"/>
  <c r="C67" i="28"/>
  <c r="D69" i="48"/>
  <c r="D61" i="48" s="1"/>
  <c r="F80" i="43"/>
  <c r="F77" i="43"/>
  <c r="C77" i="43"/>
  <c r="C92" i="28" s="1"/>
  <c r="C84" i="28" s="1"/>
  <c r="E80" i="43"/>
  <c r="C69" i="48"/>
  <c r="C78" i="43"/>
  <c r="C95" i="48" s="1"/>
  <c r="C87" i="48" s="1"/>
  <c r="F78" i="43"/>
  <c r="H64" i="28"/>
  <c r="C79" i="43"/>
  <c r="G67" i="48"/>
  <c r="F69" i="48"/>
  <c r="F61" i="48" s="1"/>
  <c r="D59" i="28"/>
  <c r="C80" i="43"/>
  <c r="F79" i="43"/>
  <c r="J59" i="28"/>
  <c r="E79" i="43"/>
  <c r="CF11" i="28"/>
  <c r="BX11" i="28"/>
  <c r="BH11" i="28"/>
  <c r="AQ11" i="28"/>
  <c r="AI11" i="28"/>
  <c r="AA11" i="28"/>
  <c r="CH88" i="28"/>
  <c r="BZ88" i="28"/>
  <c r="BR88" i="28"/>
  <c r="BJ88" i="28"/>
  <c r="BB88" i="28"/>
  <c r="H75" i="28"/>
  <c r="H77" i="48"/>
  <c r="F75" i="28"/>
  <c r="F59" i="28" s="1"/>
  <c r="F77" i="48"/>
  <c r="E75" i="28"/>
  <c r="E77" i="48"/>
  <c r="U41" i="36"/>
  <c r="D77" i="48"/>
  <c r="C171" i="36"/>
  <c r="C152" i="36"/>
  <c r="BI78" i="48"/>
  <c r="BI61" i="48"/>
  <c r="S55" i="36"/>
  <c r="T46" i="36"/>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L42" i="36"/>
  <c r="N77" i="48"/>
  <c r="F43" i="36"/>
  <c r="E55" i="36"/>
  <c r="G77" i="48"/>
  <c r="AR76" i="28"/>
  <c r="AR59" i="28"/>
  <c r="AR41" i="36"/>
  <c r="AQ55" i="36"/>
  <c r="C19" i="36"/>
  <c r="M59" i="28"/>
  <c r="J77" i="48"/>
  <c r="AD77" i="48"/>
  <c r="AD61" i="48" s="1"/>
  <c r="AD75" i="28"/>
  <c r="AD76" i="28" s="1"/>
  <c r="AL77" i="48"/>
  <c r="AL78" i="48" s="1"/>
  <c r="AL75" i="28"/>
  <c r="AT77" i="48"/>
  <c r="AT61" i="48" s="1"/>
  <c r="AT75" i="28"/>
  <c r="BJ77" i="48"/>
  <c r="BJ61" i="48" s="1"/>
  <c r="BJ75" i="28"/>
  <c r="N41" i="36"/>
  <c r="AU61" i="48"/>
  <c r="AZ59" i="28"/>
  <c r="AB61" i="48"/>
  <c r="AQ59" i="28"/>
  <c r="BF59" i="28"/>
  <c r="AQ19" i="28"/>
  <c r="AI19" i="28"/>
  <c r="AA19" i="28"/>
  <c r="CC19" i="28"/>
  <c r="BM19" i="28"/>
  <c r="AW11" i="28"/>
  <c r="BI27" i="28"/>
  <c r="AS27" i="28"/>
  <c r="AK27" i="28"/>
  <c r="AC27" i="28"/>
  <c r="AE96" i="28"/>
  <c r="Y104" i="28"/>
  <c r="AM59" i="28"/>
  <c r="AZ61" i="48"/>
  <c r="AY76" i="28"/>
  <c r="S76" i="28"/>
  <c r="BF61" i="48"/>
  <c r="Y61" i="48"/>
  <c r="AG61" i="48"/>
  <c r="AW59" i="28"/>
  <c r="BE61" i="48"/>
  <c r="AF59" i="28"/>
  <c r="BK59" i="28"/>
  <c r="BH76" i="28"/>
  <c r="AH61" i="48"/>
  <c r="AO59" i="28"/>
  <c r="P61" i="48"/>
  <c r="Z61" i="48"/>
  <c r="AP61" i="48"/>
  <c r="AX61" i="48"/>
  <c r="AL61" i="48"/>
  <c r="AA61" i="48"/>
  <c r="AA62" i="48" s="1"/>
  <c r="AI61" i="48"/>
  <c r="AQ61" i="48"/>
  <c r="AY59" i="28"/>
  <c r="BG61" i="48"/>
  <c r="AO11" i="28"/>
  <c r="AG11" i="28"/>
  <c r="Y11" i="28"/>
  <c r="U59" i="28"/>
  <c r="AD59" i="28"/>
  <c r="AT78" i="48"/>
  <c r="O78" i="48"/>
  <c r="AK61" i="48"/>
  <c r="AJ61" i="48"/>
  <c r="W78" i="48"/>
  <c r="AU76" i="28"/>
  <c r="Q63" i="35"/>
  <c r="Q147" i="35"/>
  <c r="P62" i="35"/>
  <c r="P146" i="35"/>
  <c r="P165" i="35"/>
  <c r="Q60" i="35"/>
  <c r="Q144" i="35"/>
  <c r="Q163" i="35"/>
  <c r="O68" i="35"/>
  <c r="O171" i="35"/>
  <c r="O152" i="35"/>
  <c r="O64" i="35"/>
  <c r="O148" i="35"/>
  <c r="N71" i="35"/>
  <c r="N174" i="35"/>
  <c r="N155" i="35"/>
  <c r="M66" i="35"/>
  <c r="M150" i="35"/>
  <c r="M64" i="35"/>
  <c r="M167" i="35"/>
  <c r="L62" i="35"/>
  <c r="L165" i="35"/>
  <c r="L146" i="35"/>
  <c r="L64" i="35"/>
  <c r="L167" i="35"/>
  <c r="L148" i="35"/>
  <c r="J69" i="35"/>
  <c r="J153" i="35"/>
  <c r="J172" i="35"/>
  <c r="K60" i="35"/>
  <c r="K144" i="35"/>
  <c r="H71" i="35"/>
  <c r="H155" i="35"/>
  <c r="G62" i="35"/>
  <c r="G165" i="35"/>
  <c r="G146" i="35"/>
  <c r="F65" i="35"/>
  <c r="F168" i="35"/>
  <c r="F149" i="35"/>
  <c r="F64" i="35"/>
  <c r="F167" i="35"/>
  <c r="F148" i="35"/>
  <c r="AB60" i="35"/>
  <c r="AB163" i="35"/>
  <c r="AB144" i="35"/>
  <c r="AH60" i="35"/>
  <c r="AH163" i="35"/>
  <c r="AH144" i="35"/>
  <c r="S62" i="35"/>
  <c r="S165" i="35"/>
  <c r="AZ65" i="35"/>
  <c r="AZ149" i="35"/>
  <c r="T62" i="35"/>
  <c r="T165" i="35"/>
  <c r="T146" i="35"/>
  <c r="AK65" i="35"/>
  <c r="AK149" i="35"/>
  <c r="AK168" i="35"/>
  <c r="BC60" i="35"/>
  <c r="BC144" i="35"/>
  <c r="BC163" i="35"/>
  <c r="AT65" i="35"/>
  <c r="AT149" i="35"/>
  <c r="AK69" i="35"/>
  <c r="AK172" i="35"/>
  <c r="AN71" i="35"/>
  <c r="AN174" i="35"/>
  <c r="BE71" i="35"/>
  <c r="BE174" i="35"/>
  <c r="AG70" i="35"/>
  <c r="AG154" i="35"/>
  <c r="AG173" i="35"/>
  <c r="AI67" i="35"/>
  <c r="AI151" i="35"/>
  <c r="BB63" i="35"/>
  <c r="BB147" i="35"/>
  <c r="S67" i="35"/>
  <c r="S151" i="35"/>
  <c r="S170" i="35"/>
  <c r="AC69" i="35"/>
  <c r="AC172" i="35"/>
  <c r="AC153" i="35"/>
  <c r="D148" i="35"/>
  <c r="D64" i="35"/>
  <c r="AT66" i="35"/>
  <c r="AT169" i="35"/>
  <c r="AT150" i="35"/>
  <c r="AV62" i="35"/>
  <c r="AV146" i="35"/>
  <c r="AI170" i="35"/>
  <c r="O154" i="35"/>
  <c r="AM148" i="35"/>
  <c r="J145" i="35"/>
  <c r="K151" i="35"/>
  <c r="D164" i="35"/>
  <c r="M148" i="35"/>
  <c r="O173" i="35"/>
  <c r="AV165" i="35"/>
  <c r="AM167" i="35"/>
  <c r="J164" i="35"/>
  <c r="Q68" i="35"/>
  <c r="Q152" i="35"/>
  <c r="Q171" i="35"/>
  <c r="P67" i="35"/>
  <c r="P151" i="35"/>
  <c r="O71" i="35"/>
  <c r="O155" i="35"/>
  <c r="O174" i="35"/>
  <c r="P64" i="35"/>
  <c r="P148" i="35"/>
  <c r="N65" i="35"/>
  <c r="N168" i="35"/>
  <c r="N149" i="35"/>
  <c r="M62" i="35"/>
  <c r="M165" i="35"/>
  <c r="O60" i="35"/>
  <c r="O163" i="35"/>
  <c r="O144" i="35"/>
  <c r="M70" i="35"/>
  <c r="M173" i="35"/>
  <c r="M154" i="35"/>
  <c r="K63" i="35"/>
  <c r="K166" i="35"/>
  <c r="K147" i="35"/>
  <c r="J68" i="35"/>
  <c r="J171" i="35"/>
  <c r="I61" i="35"/>
  <c r="I145" i="35"/>
  <c r="J60" i="35"/>
  <c r="J163" i="35"/>
  <c r="J144" i="35"/>
  <c r="H63" i="35"/>
  <c r="H147" i="35"/>
  <c r="G66" i="35"/>
  <c r="G150" i="35"/>
  <c r="G169" i="35"/>
  <c r="G64" i="35"/>
  <c r="G148" i="35"/>
  <c r="G167" i="35"/>
  <c r="E71" i="35"/>
  <c r="E174" i="35"/>
  <c r="AG63" i="35"/>
  <c r="AG166" i="35"/>
  <c r="AG147" i="35"/>
  <c r="BJ62" i="35"/>
  <c r="BJ146" i="35"/>
  <c r="BJ165" i="35"/>
  <c r="R62" i="35"/>
  <c r="R165" i="35"/>
  <c r="R146" i="35"/>
  <c r="AD63" i="35"/>
  <c r="AD166" i="35"/>
  <c r="AD147" i="35"/>
  <c r="BK66" i="35"/>
  <c r="BK169" i="35"/>
  <c r="AZ62" i="35"/>
  <c r="AZ165" i="35"/>
  <c r="AZ146" i="35"/>
  <c r="AV66" i="35"/>
  <c r="AV169" i="35"/>
  <c r="AX61" i="35"/>
  <c r="AX145" i="35"/>
  <c r="AX164" i="35"/>
  <c r="T67" i="35"/>
  <c r="T151" i="35"/>
  <c r="T170" i="35"/>
  <c r="AQ71" i="35"/>
  <c r="AQ155" i="35"/>
  <c r="X68" i="35"/>
  <c r="X171" i="35"/>
  <c r="X152" i="35"/>
  <c r="AE61" i="35"/>
  <c r="AE164" i="35"/>
  <c r="AE145" i="35"/>
  <c r="AX71" i="35"/>
  <c r="AX174" i="35"/>
  <c r="AX155" i="35"/>
  <c r="AT64" i="35"/>
  <c r="AT148" i="35"/>
  <c r="AT167" i="35"/>
  <c r="X67" i="35"/>
  <c r="X170" i="35"/>
  <c r="AR68" i="35"/>
  <c r="AR171" i="35"/>
  <c r="Y63" i="35"/>
  <c r="Y166" i="35"/>
  <c r="BC66" i="35"/>
  <c r="BC150" i="35"/>
  <c r="AU60" i="35"/>
  <c r="AU144" i="35"/>
  <c r="AU163" i="35"/>
  <c r="AY71" i="35"/>
  <c r="AY155" i="35"/>
  <c r="BB66" i="35"/>
  <c r="BB169" i="35"/>
  <c r="AE62" i="35"/>
  <c r="AE146" i="35"/>
  <c r="AE165" i="35"/>
  <c r="AW65" i="35"/>
  <c r="AW168" i="35"/>
  <c r="D145" i="35"/>
  <c r="BB166" i="35"/>
  <c r="AZ168" i="35"/>
  <c r="AK153" i="35"/>
  <c r="BE155" i="35"/>
  <c r="Q61" i="35"/>
  <c r="Q164" i="35"/>
  <c r="Q145" i="35"/>
  <c r="P68" i="35"/>
  <c r="P171" i="35"/>
  <c r="Q64" i="35"/>
  <c r="Q167" i="35"/>
  <c r="O69" i="35"/>
  <c r="O153" i="35"/>
  <c r="N67" i="35"/>
  <c r="N170" i="35"/>
  <c r="N151" i="35"/>
  <c r="M68" i="35"/>
  <c r="M152" i="35"/>
  <c r="M171" i="35"/>
  <c r="M61" i="35"/>
  <c r="M164" i="35"/>
  <c r="M145" i="35"/>
  <c r="L68" i="35"/>
  <c r="L152" i="35"/>
  <c r="K65" i="35"/>
  <c r="K149" i="35"/>
  <c r="K68" i="35"/>
  <c r="K171" i="35"/>
  <c r="J62" i="35"/>
  <c r="J146" i="35"/>
  <c r="J165" i="35"/>
  <c r="I69" i="35"/>
  <c r="I153" i="35"/>
  <c r="H68" i="35"/>
  <c r="H152" i="35"/>
  <c r="H171" i="35"/>
  <c r="H69" i="35"/>
  <c r="H172" i="35"/>
  <c r="G65" i="35"/>
  <c r="G168" i="35"/>
  <c r="F68" i="35"/>
  <c r="F171" i="35"/>
  <c r="E68" i="35"/>
  <c r="E171" i="35"/>
  <c r="E152" i="35"/>
  <c r="AL60" i="35"/>
  <c r="AL163" i="35"/>
  <c r="BE63" i="35"/>
  <c r="BE147" i="35"/>
  <c r="BE166" i="35"/>
  <c r="BJ66" i="35"/>
  <c r="BJ169" i="35"/>
  <c r="BJ63" i="35"/>
  <c r="BJ166" i="35"/>
  <c r="Z67" i="35"/>
  <c r="Z151" i="35"/>
  <c r="Z170" i="35"/>
  <c r="AE63" i="35"/>
  <c r="AE166" i="35"/>
  <c r="AE147" i="35"/>
  <c r="AV67" i="35"/>
  <c r="AV170" i="35"/>
  <c r="AS62" i="35"/>
  <c r="AS165" i="35"/>
  <c r="AS146" i="35"/>
  <c r="BH67" i="35"/>
  <c r="BH151" i="35"/>
  <c r="BH170" i="35"/>
  <c r="AM68" i="35"/>
  <c r="AM171" i="35"/>
  <c r="BD68" i="35"/>
  <c r="BD171" i="35"/>
  <c r="U60" i="35"/>
  <c r="U144" i="35"/>
  <c r="U163" i="35"/>
  <c r="AB61" i="35"/>
  <c r="AB145" i="35"/>
  <c r="R68" i="35"/>
  <c r="R152" i="35"/>
  <c r="R171" i="35"/>
  <c r="W69" i="35"/>
  <c r="W172" i="35"/>
  <c r="W153" i="35"/>
  <c r="AH71" i="35"/>
  <c r="AH174" i="35"/>
  <c r="AJ67" i="35"/>
  <c r="AJ170" i="35"/>
  <c r="AJ151" i="35"/>
  <c r="Z61" i="35"/>
  <c r="Z164" i="35"/>
  <c r="BK68" i="35"/>
  <c r="BK171" i="35"/>
  <c r="W70" i="35"/>
  <c r="W173" i="35"/>
  <c r="W154" i="35"/>
  <c r="BK62" i="35"/>
  <c r="BK146" i="35"/>
  <c r="BK165" i="35"/>
  <c r="BI61" i="35"/>
  <c r="BI145" i="35"/>
  <c r="E155" i="35"/>
  <c r="I172" i="35"/>
  <c r="P167" i="35"/>
  <c r="BB150" i="35"/>
  <c r="AL144" i="35"/>
  <c r="AT168" i="35"/>
  <c r="AR152" i="35"/>
  <c r="BI164" i="35"/>
  <c r="H153" i="35"/>
  <c r="H166" i="35"/>
  <c r="M169" i="35"/>
  <c r="O165" i="35"/>
  <c r="R163" i="35"/>
  <c r="AQ174" i="35"/>
  <c r="BJ147" i="35"/>
  <c r="P170" i="35"/>
  <c r="H174" i="35"/>
  <c r="Q62" i="35"/>
  <c r="Q165" i="35"/>
  <c r="Q146" i="35"/>
  <c r="Q66" i="35"/>
  <c r="Q150" i="35"/>
  <c r="P71" i="35"/>
  <c r="P174" i="35"/>
  <c r="P155" i="35"/>
  <c r="N63" i="35"/>
  <c r="N166" i="35"/>
  <c r="M69" i="35"/>
  <c r="M153" i="35"/>
  <c r="M172" i="35"/>
  <c r="L61" i="35"/>
  <c r="L145" i="35"/>
  <c r="L164" i="35"/>
  <c r="L71" i="35"/>
  <c r="L155" i="35"/>
  <c r="K61" i="35"/>
  <c r="K145" i="35"/>
  <c r="K164" i="35"/>
  <c r="J65" i="35"/>
  <c r="J168" i="35"/>
  <c r="J66" i="35"/>
  <c r="J169" i="35"/>
  <c r="J150" i="35"/>
  <c r="I65" i="35"/>
  <c r="I149" i="35"/>
  <c r="H65" i="35"/>
  <c r="H168" i="35"/>
  <c r="G63" i="35"/>
  <c r="G147" i="35"/>
  <c r="F66" i="35"/>
  <c r="F150" i="35"/>
  <c r="F169" i="35"/>
  <c r="E62" i="35"/>
  <c r="E165" i="35"/>
  <c r="E146" i="35"/>
  <c r="F60" i="35"/>
  <c r="F163" i="35"/>
  <c r="F144" i="35"/>
  <c r="U63" i="35"/>
  <c r="U147" i="35"/>
  <c r="AN67" i="35"/>
  <c r="AN151" i="35"/>
  <c r="AN170" i="35"/>
  <c r="AN61" i="35"/>
  <c r="AN145" i="35"/>
  <c r="AN164" i="35"/>
  <c r="BE64" i="35"/>
  <c r="BE167" i="35"/>
  <c r="BB71" i="35"/>
  <c r="BB155" i="35"/>
  <c r="BF64" i="35"/>
  <c r="BF148" i="35"/>
  <c r="BF71" i="35"/>
  <c r="BF155" i="35"/>
  <c r="BF174" i="35"/>
  <c r="AI64" i="35"/>
  <c r="AI167" i="35"/>
  <c r="AI148" i="35"/>
  <c r="AP68" i="35"/>
  <c r="AP171" i="35"/>
  <c r="AP152" i="35"/>
  <c r="AS70" i="35"/>
  <c r="AS154" i="35"/>
  <c r="BJ70" i="35"/>
  <c r="BJ154" i="35"/>
  <c r="BJ173" i="35"/>
  <c r="BF66" i="35"/>
  <c r="BF150" i="35"/>
  <c r="BF169" i="35"/>
  <c r="BD65" i="35"/>
  <c r="BD149" i="35"/>
  <c r="BD168" i="35"/>
  <c r="AL61" i="35"/>
  <c r="AL145" i="35"/>
  <c r="AL164" i="35"/>
  <c r="Z60" i="35"/>
  <c r="Z144" i="35"/>
  <c r="BA60" i="35"/>
  <c r="BA144" i="35"/>
  <c r="BA163" i="35"/>
  <c r="AH64" i="35"/>
  <c r="AH148" i="35"/>
  <c r="AH167" i="35"/>
  <c r="AG66" i="35"/>
  <c r="AG169" i="35"/>
  <c r="AG150" i="35"/>
  <c r="AQ69" i="35"/>
  <c r="AQ153" i="35"/>
  <c r="BK67" i="35"/>
  <c r="BK151" i="35"/>
  <c r="S146" i="35"/>
  <c r="R144" i="35"/>
  <c r="V62" i="35"/>
  <c r="V165" i="35"/>
  <c r="V146" i="35"/>
  <c r="BK170" i="35"/>
  <c r="AQ172" i="35"/>
  <c r="AE155" i="35"/>
  <c r="Q166" i="35"/>
  <c r="X151" i="35"/>
  <c r="K163" i="35"/>
  <c r="X11" i="28"/>
  <c r="N74" i="28"/>
  <c r="N76" i="48"/>
  <c r="BF34" i="35"/>
  <c r="T32" i="35"/>
  <c r="Y34" i="35"/>
  <c r="W35" i="35"/>
  <c r="S34" i="35"/>
  <c r="BF29" i="35"/>
  <c r="T27" i="35"/>
  <c r="AI24" i="35"/>
  <c r="BH30" i="35"/>
  <c r="BG27" i="35"/>
  <c r="AQ34" i="35"/>
  <c r="AA30" i="35"/>
  <c r="Z27" i="35"/>
  <c r="AO24" i="35"/>
  <c r="BF24" i="35"/>
  <c r="AE29" i="35"/>
  <c r="AZ24" i="35"/>
  <c r="BB26" i="35"/>
  <c r="AL34" i="35"/>
  <c r="AK31" i="35"/>
  <c r="Z33" i="35"/>
  <c r="X34" i="35"/>
  <c r="AX31" i="35"/>
  <c r="AQ28" i="35"/>
  <c r="AP25" i="35"/>
  <c r="AO32" i="35"/>
  <c r="AS29" i="35"/>
  <c r="BH26" i="35"/>
  <c r="BF31" i="35"/>
  <c r="AB29" i="35"/>
  <c r="AA26" i="35"/>
  <c r="AN28" i="35"/>
  <c r="AJ24" i="35"/>
  <c r="AL26" i="35"/>
  <c r="BF26" i="35"/>
  <c r="D27" i="35"/>
  <c r="AM33" i="35"/>
  <c r="AR35" i="35"/>
  <c r="AQ32" i="35"/>
  <c r="AO33" i="35"/>
  <c r="BI32" i="35"/>
  <c r="AH29" i="35"/>
  <c r="AW26" i="35"/>
  <c r="T33" i="35"/>
  <c r="AO29" i="35"/>
  <c r="BD26" i="35"/>
  <c r="AY30" i="35"/>
  <c r="AC28" i="35"/>
  <c r="AR25" i="35"/>
  <c r="AH26" i="35"/>
  <c r="Y24" i="35"/>
  <c r="AQ25" i="35"/>
  <c r="AT24" i="35"/>
  <c r="AP34" i="35"/>
  <c r="BE31" i="35"/>
  <c r="BJ33" i="35"/>
  <c r="BH34" i="35"/>
  <c r="X33" i="35"/>
  <c r="AP29" i="35"/>
  <c r="BE26" i="35"/>
  <c r="Z34" i="35"/>
  <c r="AO31" i="35"/>
  <c r="AT33" i="35"/>
  <c r="AR34" i="35"/>
  <c r="AE32" i="35"/>
  <c r="Z29" i="35"/>
  <c r="AO26" i="35"/>
  <c r="AP35" i="35"/>
  <c r="AB30" i="35"/>
  <c r="AA27" i="35"/>
  <c r="BA32" i="35"/>
  <c r="AF29" i="35"/>
  <c r="AU26" i="35"/>
  <c r="AT31" i="35"/>
  <c r="AR28" i="35"/>
  <c r="AO27" i="35"/>
  <c r="BD31" i="35"/>
  <c r="D33" i="35"/>
  <c r="BG33" i="35"/>
  <c r="AF35" i="35"/>
  <c r="AU32" i="35"/>
  <c r="AS33" i="35"/>
  <c r="AW30" i="35"/>
  <c r="AV27" i="35"/>
  <c r="BK24" i="35"/>
  <c r="AL31" i="35"/>
  <c r="AX28" i="35"/>
  <c r="AB26" i="35"/>
  <c r="R31" i="35"/>
  <c r="AG28" i="35"/>
  <c r="AF25" i="35"/>
  <c r="AX26" i="35"/>
  <c r="T28" i="35"/>
  <c r="AB33" i="35"/>
  <c r="BB24" i="35"/>
  <c r="AS35" i="35"/>
  <c r="BH32" i="35"/>
  <c r="AW34" i="35"/>
  <c r="AU35" i="35"/>
  <c r="BJ32" i="35"/>
  <c r="AR31" i="35"/>
  <c r="BC28" i="35"/>
  <c r="BB25" i="35"/>
  <c r="BB31" i="35"/>
  <c r="BJ28" i="35"/>
  <c r="X26" i="35"/>
  <c r="S30" i="35"/>
  <c r="AH27" i="35"/>
  <c r="AW24" i="35"/>
  <c r="AP24" i="35"/>
  <c r="BJ31" i="35"/>
  <c r="V30" i="35"/>
  <c r="AB28" i="35"/>
  <c r="Y35" i="35"/>
  <c r="AN32" i="35"/>
  <c r="BI34" i="35"/>
  <c r="BG35" i="35"/>
  <c r="BF32" i="35"/>
  <c r="AM31" i="35"/>
  <c r="AY28" i="35"/>
  <c r="AC26" i="35"/>
  <c r="BK33" i="35"/>
  <c r="AZ35" i="35"/>
  <c r="AD33" i="35"/>
  <c r="AB34" i="35"/>
  <c r="BC31" i="35"/>
  <c r="BK28" i="35"/>
  <c r="Y26" i="35"/>
  <c r="Q3" i="35"/>
  <c r="P38" i="35"/>
  <c r="AU33" i="35"/>
  <c r="AJ35" i="35"/>
  <c r="AY32" i="35"/>
  <c r="AW33" i="35"/>
  <c r="AH31" i="35"/>
  <c r="AU28" i="35"/>
  <c r="BJ25" i="35"/>
  <c r="AZ33" i="35"/>
  <c r="AG29" i="35"/>
  <c r="AF26" i="35"/>
  <c r="AP31" i="35"/>
  <c r="AK28" i="35"/>
  <c r="AZ25" i="35"/>
  <c r="AY29" i="35"/>
  <c r="BH24" i="35"/>
  <c r="AY25" i="35"/>
  <c r="BG29" i="35"/>
  <c r="D26" i="35"/>
  <c r="AA33" i="35"/>
  <c r="AK34" i="35"/>
  <c r="AI35" i="35"/>
  <c r="AX32" i="35"/>
  <c r="BB29" i="35"/>
  <c r="BA26" i="35"/>
  <c r="AE24" i="35"/>
  <c r="BD30" i="35"/>
  <c r="R28" i="35"/>
  <c r="V35" i="35"/>
  <c r="AM30" i="35"/>
  <c r="AL27" i="35"/>
  <c r="AK24" i="35"/>
  <c r="AX24" i="35"/>
  <c r="AD26" i="35"/>
  <c r="AL30" i="35"/>
  <c r="W29" i="35"/>
  <c r="AX34" i="35"/>
  <c r="AB32" i="35"/>
  <c r="BB33" i="35"/>
  <c r="AZ34" i="35"/>
  <c r="AD32" i="35"/>
  <c r="BI30" i="35"/>
  <c r="W28" i="35"/>
  <c r="V25" i="35"/>
  <c r="AZ30" i="35"/>
  <c r="AD28" i="35"/>
  <c r="AS25" i="35"/>
  <c r="AN29" i="35"/>
  <c r="BC26" i="35"/>
  <c r="S32" i="35"/>
  <c r="Y32" i="35"/>
  <c r="BK29" i="35"/>
  <c r="AF28" i="35"/>
  <c r="D34" i="35"/>
  <c r="D74" i="28"/>
  <c r="BA35" i="35"/>
  <c r="AE33" i="35"/>
  <c r="T35" i="35"/>
  <c r="AI32" i="35"/>
  <c r="AG33" i="35"/>
  <c r="BA30" i="35"/>
  <c r="AE28" i="35"/>
  <c r="AT25" i="35"/>
  <c r="BE32" i="35"/>
  <c r="BB28" i="35"/>
  <c r="BA25" i="35"/>
  <c r="V31" i="35"/>
  <c r="U28" i="35"/>
  <c r="AJ25" i="35"/>
  <c r="BD28" i="35"/>
  <c r="AW32" i="35"/>
  <c r="AV24" i="35"/>
  <c r="Y25" i="35"/>
  <c r="AW35" i="35"/>
  <c r="AV32" i="35"/>
  <c r="U34" i="35"/>
  <c r="S35" i="35"/>
  <c r="AH32" i="35"/>
  <c r="AL29" i="35"/>
  <c r="AK26" i="35"/>
  <c r="Z35" i="35"/>
  <c r="AN30" i="35"/>
  <c r="BC27" i="35"/>
  <c r="AA34" i="35"/>
  <c r="W30" i="35"/>
  <c r="V27" i="35"/>
  <c r="Y31" i="35"/>
  <c r="X24" i="35"/>
  <c r="AI25" i="35"/>
  <c r="AQ29" i="35"/>
  <c r="T24" i="35"/>
  <c r="AH34" i="35"/>
  <c r="AW31" i="35"/>
  <c r="AL33" i="35"/>
  <c r="AJ34" i="35"/>
  <c r="AT35" i="35"/>
  <c r="AS30" i="35"/>
  <c r="BH27" i="35"/>
  <c r="BG24" i="35"/>
  <c r="AJ30" i="35"/>
  <c r="AY27" i="35"/>
  <c r="AA32" i="35"/>
  <c r="X29" i="35"/>
  <c r="AM26" i="35"/>
  <c r="S29" i="35"/>
  <c r="BC29" i="35"/>
  <c r="AA25" i="35"/>
  <c r="AK27" i="35"/>
  <c r="D32" i="35"/>
  <c r="AD34" i="35"/>
  <c r="AS31" i="35"/>
  <c r="AX33" i="35"/>
  <c r="AV34" i="35"/>
  <c r="AD35" i="35"/>
  <c r="AO30" i="35"/>
  <c r="BD27" i="35"/>
  <c r="R25" i="35"/>
  <c r="AA31" i="35"/>
  <c r="Z28" i="35"/>
  <c r="AO25" i="35"/>
  <c r="AE30" i="35"/>
  <c r="AT27" i="35"/>
  <c r="BI24" i="35"/>
  <c r="AR33" i="35"/>
  <c r="BD24" i="35"/>
  <c r="AX30" i="35"/>
  <c r="E33" i="35"/>
  <c r="G24" i="35"/>
  <c r="F31" i="35"/>
  <c r="G31" i="35"/>
  <c r="H34" i="35"/>
  <c r="H30" i="35"/>
  <c r="J34" i="35"/>
  <c r="I31" i="35"/>
  <c r="D76" i="48"/>
  <c r="AK35" i="35"/>
  <c r="AZ32" i="35"/>
  <c r="BE34" i="35"/>
  <c r="BC35" i="35"/>
  <c r="BB32" i="35"/>
  <c r="AK30" i="35"/>
  <c r="AZ27" i="35"/>
  <c r="AD25" i="35"/>
  <c r="AQ31" i="35"/>
  <c r="AL28" i="35"/>
  <c r="AK25" i="35"/>
  <c r="BG30" i="35"/>
  <c r="BF27" i="35"/>
  <c r="T25" i="35"/>
  <c r="BI27" i="35"/>
  <c r="U31" i="35"/>
  <c r="V24" i="35"/>
  <c r="BJ24" i="35"/>
  <c r="AG35" i="35"/>
  <c r="AF32" i="35"/>
  <c r="BF33" i="35"/>
  <c r="BD34" i="35"/>
  <c r="BJ35" i="35"/>
  <c r="V29" i="35"/>
  <c r="U26" i="35"/>
  <c r="AE34" i="35"/>
  <c r="X30" i="35"/>
  <c r="AM27" i="35"/>
  <c r="AF33" i="35"/>
  <c r="BH29" i="35"/>
  <c r="BG26" i="35"/>
  <c r="AD30" i="35"/>
  <c r="R30" i="35"/>
  <c r="AN24" i="35"/>
  <c r="AV28" i="35"/>
  <c r="D30" i="35"/>
  <c r="R34" i="35"/>
  <c r="AG31" i="35"/>
  <c r="V33" i="35"/>
  <c r="T34" i="35"/>
  <c r="AY34" i="35"/>
  <c r="AC30" i="35"/>
  <c r="AR27" i="35"/>
  <c r="AQ24" i="35"/>
  <c r="T30" i="35"/>
  <c r="AI27" i="35"/>
  <c r="AZ31" i="35"/>
  <c r="BI28" i="35"/>
  <c r="W26" i="35"/>
  <c r="X28" i="35"/>
  <c r="AW27" i="35"/>
  <c r="AG24" i="35"/>
  <c r="AP26" i="35"/>
  <c r="D29" i="35"/>
  <c r="AY33" i="35"/>
  <c r="AC31" i="35"/>
  <c r="AH33" i="35"/>
  <c r="AF34" i="35"/>
  <c r="AI34" i="35"/>
  <c r="Y30" i="35"/>
  <c r="AN27" i="35"/>
  <c r="U35" i="35"/>
  <c r="AJ32" i="35"/>
  <c r="AO34" i="35"/>
  <c r="AM35" i="35"/>
  <c r="AL32" i="35"/>
  <c r="U30" i="35"/>
  <c r="AJ27" i="35"/>
  <c r="AY24" i="35"/>
  <c r="W31" i="35"/>
  <c r="V28" i="35"/>
  <c r="AL35" i="35"/>
  <c r="AQ30" i="35"/>
  <c r="AP27" i="35"/>
  <c r="BE24" i="35"/>
  <c r="U25" i="35"/>
  <c r="Z30" i="35"/>
  <c r="AH30" i="35"/>
  <c r="AF24" i="35"/>
  <c r="BB34" i="35"/>
  <c r="BA31" i="35"/>
  <c r="AP33" i="35"/>
  <c r="AN34" i="35"/>
  <c r="W32" i="35"/>
  <c r="BG28" i="35"/>
  <c r="BF25" i="35"/>
  <c r="AJ33" i="35"/>
  <c r="BI29" i="35"/>
  <c r="W27" i="35"/>
  <c r="AK32" i="35"/>
  <c r="AR29" i="35"/>
  <c r="AQ26" i="35"/>
  <c r="AI29" i="35"/>
  <c r="BG25" i="35"/>
  <c r="AM29" i="35"/>
  <c r="BA27" i="35"/>
  <c r="D24" i="35"/>
  <c r="BC33" i="35"/>
  <c r="BH35" i="35"/>
  <c r="BG32" i="35"/>
  <c r="BE33" i="35"/>
  <c r="BD33" i="35"/>
  <c r="AX29" i="35"/>
  <c r="AB27" i="35"/>
  <c r="AA24" i="35"/>
  <c r="BE29" i="35"/>
  <c r="S27" i="35"/>
  <c r="AE31" i="35"/>
  <c r="AS28" i="35"/>
  <c r="BH25" i="35"/>
  <c r="AC27" i="35"/>
  <c r="W25" i="35"/>
  <c r="BH28" i="35"/>
  <c r="AU25" i="35"/>
  <c r="AI33" i="35"/>
  <c r="BD35" i="35"/>
  <c r="R33" i="35"/>
  <c r="BA33" i="35"/>
  <c r="AN33" i="35"/>
  <c r="BJ29" i="35"/>
  <c r="X27" i="35"/>
  <c r="AM24" i="35"/>
  <c r="AF30" i="35"/>
  <c r="AU27" i="35"/>
  <c r="BG34" i="35"/>
  <c r="AJ29" i="35"/>
  <c r="AY26" i="35"/>
  <c r="BC34" i="35"/>
  <c r="AP30" i="35"/>
  <c r="AD31" i="35"/>
  <c r="D35" i="35"/>
  <c r="E25" i="35"/>
  <c r="E31" i="35"/>
  <c r="F25" i="35"/>
  <c r="I24" i="35"/>
  <c r="G25" i="35"/>
  <c r="H25" i="35"/>
  <c r="I27" i="35"/>
  <c r="I26" i="35"/>
  <c r="C37" i="35"/>
  <c r="C166" i="35"/>
  <c r="C162" i="35"/>
  <c r="O23" i="35"/>
  <c r="Z23" i="35"/>
  <c r="AH23" i="35"/>
  <c r="G23" i="35"/>
  <c r="H23" i="35"/>
  <c r="M23" i="35"/>
  <c r="P23" i="35"/>
  <c r="T23" i="35"/>
  <c r="AJ23" i="35"/>
  <c r="AL23" i="35"/>
  <c r="AO23" i="35"/>
  <c r="AS23" i="35"/>
  <c r="AW23" i="35"/>
  <c r="BA23" i="35"/>
  <c r="F23" i="35"/>
  <c r="I23" i="35"/>
  <c r="Q23" i="35"/>
  <c r="AE23" i="35"/>
  <c r="AG23" i="35"/>
  <c r="AN23" i="35"/>
  <c r="K23" i="35"/>
  <c r="V23" i="35"/>
  <c r="AA23" i="35"/>
  <c r="AB23" i="35"/>
  <c r="AR23" i="35"/>
  <c r="AV23" i="35"/>
  <c r="J23" i="35"/>
  <c r="N23" i="35"/>
  <c r="S23" i="35"/>
  <c r="AI23" i="35"/>
  <c r="AM23" i="35"/>
  <c r="U23" i="35"/>
  <c r="Y23" i="35"/>
  <c r="AD23" i="35"/>
  <c r="AK23" i="35"/>
  <c r="AQ23" i="35"/>
  <c r="AU23" i="35"/>
  <c r="AY23" i="35"/>
  <c r="D23" i="35"/>
  <c r="E23" i="35"/>
  <c r="L23" i="35"/>
  <c r="X23" i="35"/>
  <c r="AF23" i="35"/>
  <c r="BB23" i="35"/>
  <c r="BF23" i="35"/>
  <c r="BJ23" i="35"/>
  <c r="AC23" i="35"/>
  <c r="AZ23" i="35"/>
  <c r="BE23" i="35"/>
  <c r="BI23" i="35"/>
  <c r="BD23" i="35"/>
  <c r="BH23" i="35"/>
  <c r="AX23" i="35"/>
  <c r="W23" i="35"/>
  <c r="AT23" i="35"/>
  <c r="BC23" i="35"/>
  <c r="BG23" i="35"/>
  <c r="BK23" i="35"/>
  <c r="R23" i="35"/>
  <c r="AP23" i="35"/>
  <c r="F76" i="48"/>
  <c r="C150" i="35"/>
  <c r="C169" i="35"/>
  <c r="H42" i="35"/>
  <c r="G55" i="35"/>
  <c r="C143" i="35"/>
  <c r="AS41" i="35"/>
  <c r="AR55" i="35"/>
  <c r="C149" i="35"/>
  <c r="C168" i="35"/>
  <c r="C173" i="35"/>
  <c r="C154" i="35"/>
  <c r="T55" i="35"/>
  <c r="U41" i="35"/>
  <c r="BH58" i="28"/>
  <c r="C172" i="35"/>
  <c r="C153" i="35"/>
  <c r="C174" i="35"/>
  <c r="C155" i="35"/>
  <c r="BC60" i="48"/>
  <c r="BC78" i="48"/>
  <c r="AY58" i="28"/>
  <c r="AM74" i="28"/>
  <c r="AM76" i="28" s="1"/>
  <c r="U60" i="48"/>
  <c r="AC58" i="28"/>
  <c r="AK58" i="28"/>
  <c r="AS58" i="28"/>
  <c r="BA58" i="28"/>
  <c r="M22" i="35"/>
  <c r="M40" i="35" s="1"/>
  <c r="M58" i="35" s="1"/>
  <c r="M77" i="35" s="1"/>
  <c r="M92" i="35" s="1"/>
  <c r="AK109" i="35"/>
  <c r="BF104" i="28"/>
  <c r="AX104" i="28"/>
  <c r="AP104" i="28"/>
  <c r="AH104" i="28"/>
  <c r="W60" i="48"/>
  <c r="AA109" i="35"/>
  <c r="AO109" i="35"/>
  <c r="CC104" i="28"/>
  <c r="BU104" i="28"/>
  <c r="BM104" i="28"/>
  <c r="BE104" i="28"/>
  <c r="AW104" i="28"/>
  <c r="AO104" i="28"/>
  <c r="AG104" i="28"/>
  <c r="Y76" i="28"/>
  <c r="BK74" i="28"/>
  <c r="AE74" i="28"/>
  <c r="AJ78" i="48"/>
  <c r="AV58" i="28"/>
  <c r="X78" i="48"/>
  <c r="AN76" i="28"/>
  <c r="AS11" i="28"/>
  <c r="AC11" i="28"/>
  <c r="CE11" i="28"/>
  <c r="BW11" i="28"/>
  <c r="BO11" i="28"/>
  <c r="BG11" i="28"/>
  <c r="AY11" i="28"/>
  <c r="AW19" i="28"/>
  <c r="AO19" i="28"/>
  <c r="AG19" i="28"/>
  <c r="Y19" i="28"/>
  <c r="CA19" i="28"/>
  <c r="BS19" i="28"/>
  <c r="BK19" i="28"/>
  <c r="BC19" i="28"/>
  <c r="AV19" i="28"/>
  <c r="AN19" i="28"/>
  <c r="O60" i="48"/>
  <c r="V78" i="48"/>
  <c r="S58" i="28"/>
  <c r="U78" i="48"/>
  <c r="X58" i="28"/>
  <c r="AN58" i="28"/>
  <c r="BD58" i="28"/>
  <c r="CB19" i="28"/>
  <c r="BT19" i="28"/>
  <c r="BL19" i="28"/>
  <c r="BD19" i="28"/>
  <c r="BG27" i="28"/>
  <c r="AQ27" i="28"/>
  <c r="AI27" i="28"/>
  <c r="AA27" i="28"/>
  <c r="AU58" i="28"/>
  <c r="BC74" i="28"/>
  <c r="W74" i="28"/>
  <c r="W58" i="28" s="1"/>
  <c r="AU78" i="48"/>
  <c r="BH78" i="48"/>
  <c r="AB78" i="48"/>
  <c r="AQ78" i="48"/>
  <c r="AO22" i="35"/>
  <c r="AO40" i="35" s="1"/>
  <c r="AO58" i="35" s="1"/>
  <c r="AO77" i="35" s="1"/>
  <c r="AO92" i="35" s="1"/>
  <c r="AQ55" i="35"/>
  <c r="AM60" i="48"/>
  <c r="D55" i="35"/>
  <c r="CC27" i="28"/>
  <c r="BU27" i="28"/>
  <c r="BM27" i="28"/>
  <c r="BK60" i="48"/>
  <c r="AM58" i="28"/>
  <c r="P76" i="28"/>
  <c r="AM78" i="48"/>
  <c r="P58" i="28"/>
  <c r="BI22" i="35"/>
  <c r="BI40" i="35" s="1"/>
  <c r="BI58" i="35" s="1"/>
  <c r="BI77" i="35" s="1"/>
  <c r="BI92" i="35" s="1"/>
  <c r="E55" i="35"/>
  <c r="Y109" i="35"/>
  <c r="AS57" i="28"/>
  <c r="AS76" i="28"/>
  <c r="U41" i="34"/>
  <c r="T55" i="34"/>
  <c r="C170" i="34"/>
  <c r="C151" i="34"/>
  <c r="F19" i="34"/>
  <c r="C163" i="34"/>
  <c r="C144" i="34"/>
  <c r="C161" i="34"/>
  <c r="C37" i="34"/>
  <c r="C142" i="34"/>
  <c r="G19" i="34"/>
  <c r="C73" i="28"/>
  <c r="C75" i="48"/>
  <c r="D19" i="34"/>
  <c r="H75" i="48"/>
  <c r="H73" i="28"/>
  <c r="C152" i="34"/>
  <c r="C171" i="34"/>
  <c r="AC76" i="28"/>
  <c r="AC57" i="28"/>
  <c r="AR49" i="34"/>
  <c r="C167" i="34"/>
  <c r="C148" i="34"/>
  <c r="C173" i="34"/>
  <c r="C154" i="34"/>
  <c r="M73" i="28"/>
  <c r="M75" i="48"/>
  <c r="I73" i="28"/>
  <c r="I75" i="48"/>
  <c r="K19" i="34"/>
  <c r="BH126" i="34"/>
  <c r="BH109" i="34"/>
  <c r="BA57" i="28"/>
  <c r="BA76" i="28"/>
  <c r="AT42" i="34"/>
  <c r="L19" i="34"/>
  <c r="AY59" i="48"/>
  <c r="AY78" i="48"/>
  <c r="S59" i="48"/>
  <c r="S78" i="48"/>
  <c r="AJ59" i="48"/>
  <c r="AJ62" i="48" s="1"/>
  <c r="AF73" i="28"/>
  <c r="AF75" i="48"/>
  <c r="BD73" i="28"/>
  <c r="BD75" i="48"/>
  <c r="BD78" i="48" s="1"/>
  <c r="O109" i="34"/>
  <c r="O126" i="34"/>
  <c r="C164" i="34"/>
  <c r="C145" i="34"/>
  <c r="W76" i="28"/>
  <c r="W57" i="28"/>
  <c r="U57" i="28"/>
  <c r="AY41" i="34"/>
  <c r="AQ50" i="34"/>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AP55" i="34"/>
  <c r="M42" i="34"/>
  <c r="F45" i="34"/>
  <c r="E55" i="34"/>
  <c r="R73" i="28"/>
  <c r="R75" i="48"/>
  <c r="Z76" i="28"/>
  <c r="Z57" i="28"/>
  <c r="AH76" i="28"/>
  <c r="AH57" i="28"/>
  <c r="AP73" i="28"/>
  <c r="AP75" i="48"/>
  <c r="AP59" i="48" s="1"/>
  <c r="AX73" i="28"/>
  <c r="AX75" i="48"/>
  <c r="BF59" i="48"/>
  <c r="BF78" i="48"/>
  <c r="X76" i="28"/>
  <c r="X57" i="28"/>
  <c r="O57" i="28"/>
  <c r="O76" i="28"/>
  <c r="AC59" i="48"/>
  <c r="BE109" i="35"/>
  <c r="AD78" i="48"/>
  <c r="AG57" i="28"/>
  <c r="X59" i="48"/>
  <c r="AM59" i="48"/>
  <c r="BA59" i="48"/>
  <c r="AK22" i="34"/>
  <c r="AK40" i="34" s="1"/>
  <c r="AK58" i="34" s="1"/>
  <c r="AK77" i="34" s="1"/>
  <c r="AK92" i="34" s="1"/>
  <c r="BG22" i="34"/>
  <c r="BG40" i="34" s="1"/>
  <c r="BG58" i="34" s="1"/>
  <c r="BG77" i="34" s="1"/>
  <c r="BG92" i="34" s="1"/>
  <c r="AV57" i="28"/>
  <c r="P57" i="28"/>
  <c r="Q22" i="34"/>
  <c r="Q40" i="34" s="1"/>
  <c r="Q58" i="34" s="1"/>
  <c r="Q77" i="34" s="1"/>
  <c r="Q92" i="34" s="1"/>
  <c r="BB78" i="48"/>
  <c r="AV59" i="48"/>
  <c r="P59" i="48"/>
  <c r="AD59" i="48"/>
  <c r="AS59" i="48"/>
  <c r="Q59" i="48"/>
  <c r="AN57" i="28"/>
  <c r="AC75" i="48"/>
  <c r="AC78" i="48" s="1"/>
  <c r="AS22" i="35"/>
  <c r="AS40" i="35" s="1"/>
  <c r="AS58" i="35" s="1"/>
  <c r="AS77" i="35" s="1"/>
  <c r="AS92" i="35" s="1"/>
  <c r="AK4" i="47"/>
  <c r="AK20" i="47" s="1"/>
  <c r="AK27" i="47" s="1"/>
  <c r="AK22" i="36"/>
  <c r="AK40" i="36" s="1"/>
  <c r="AK58" i="36" s="1"/>
  <c r="AK77" i="36" s="1"/>
  <c r="AK92" i="36" s="1"/>
  <c r="AK4" i="43"/>
  <c r="AK22" i="43" s="1"/>
  <c r="AK40" i="43" s="1"/>
  <c r="AK76" i="43" s="1"/>
  <c r="AK89" i="43" s="1"/>
  <c r="Q4" i="36"/>
  <c r="Q109" i="35"/>
  <c r="I126" i="35"/>
  <c r="I109" i="35"/>
  <c r="AN59" i="48"/>
  <c r="V59" i="48"/>
  <c r="AK59" i="48"/>
  <c r="I22" i="34"/>
  <c r="I40" i="34" s="1"/>
  <c r="I58" i="34" s="1"/>
  <c r="I77" i="34" s="1"/>
  <c r="I92" i="34" s="1"/>
  <c r="Q22" i="35"/>
  <c r="Q40" i="35" s="1"/>
  <c r="Q58" i="35" s="1"/>
  <c r="Q77" i="35" s="1"/>
  <c r="Q92" i="35" s="1"/>
  <c r="BG22" i="35"/>
  <c r="BG40" i="35" s="1"/>
  <c r="BG58" i="35" s="1"/>
  <c r="BG77" i="35" s="1"/>
  <c r="BG92" i="35" s="1"/>
  <c r="AJ109" i="35"/>
  <c r="AJ22" i="35"/>
  <c r="AJ40" i="35" s="1"/>
  <c r="AJ58" i="35" s="1"/>
  <c r="AJ77" i="35" s="1"/>
  <c r="AJ92" i="35" s="1"/>
  <c r="AW126" i="36"/>
  <c r="C101" i="28"/>
  <c r="AW109" i="35"/>
  <c r="C37" i="33"/>
  <c r="M109" i="34"/>
  <c r="M126" i="34"/>
  <c r="G109" i="34"/>
  <c r="G126" i="34"/>
  <c r="AT41" i="33"/>
  <c r="W11" i="28"/>
  <c r="J72" i="28"/>
  <c r="J74" i="48"/>
  <c r="J41" i="33"/>
  <c r="I55" i="33"/>
  <c r="D31" i="33"/>
  <c r="D67" i="33" s="1"/>
  <c r="D26" i="33"/>
  <c r="D62" i="33" s="1"/>
  <c r="Q3" i="33"/>
  <c r="D32" i="33"/>
  <c r="D68" i="33" s="1"/>
  <c r="D27" i="33"/>
  <c r="D63" i="33" s="1"/>
  <c r="E30" i="33"/>
  <c r="E66" i="33" s="1"/>
  <c r="P38" i="33"/>
  <c r="D28" i="33"/>
  <c r="D64" i="33" s="1"/>
  <c r="D34" i="33"/>
  <c r="D70" i="33" s="1"/>
  <c r="D25" i="33"/>
  <c r="D61" i="33" s="1"/>
  <c r="D33" i="33"/>
  <c r="D69" i="33" s="1"/>
  <c r="D24" i="33"/>
  <c r="D60" i="33" s="1"/>
  <c r="D29" i="33"/>
  <c r="D65" i="33" s="1"/>
  <c r="E33" i="33"/>
  <c r="E69" i="33" s="1"/>
  <c r="G72" i="28"/>
  <c r="D35" i="33"/>
  <c r="D71" i="33" s="1"/>
  <c r="E26" i="33"/>
  <c r="E62" i="33" s="1"/>
  <c r="F35" i="33"/>
  <c r="F71" i="33" s="1"/>
  <c r="G74" i="48"/>
  <c r="D30" i="33"/>
  <c r="D66" i="33" s="1"/>
  <c r="D23" i="33"/>
  <c r="E31" i="33"/>
  <c r="E67" i="33" s="1"/>
  <c r="E29" i="33"/>
  <c r="E65" i="33" s="1"/>
  <c r="E35" i="33"/>
  <c r="E71" i="33" s="1"/>
  <c r="G35" i="33"/>
  <c r="G71" i="33" s="1"/>
  <c r="T55" i="33"/>
  <c r="U41" i="33"/>
  <c r="AQ55" i="33"/>
  <c r="AR42" i="33"/>
  <c r="H56" i="28"/>
  <c r="CA11" i="28"/>
  <c r="BS11" i="28"/>
  <c r="BK11" i="28"/>
  <c r="BC11" i="28"/>
  <c r="AD11" i="28"/>
  <c r="CG19" i="28"/>
  <c r="BY19" i="28"/>
  <c r="BQ19" i="28"/>
  <c r="BI19" i="28"/>
  <c r="BC126" i="34"/>
  <c r="BC109" i="34"/>
  <c r="AG109" i="34"/>
  <c r="AG126" i="34"/>
  <c r="W109" i="34"/>
  <c r="W126" i="34"/>
  <c r="D109" i="34"/>
  <c r="D126" i="34"/>
  <c r="Y109" i="34"/>
  <c r="Y126" i="34"/>
  <c r="BA126" i="34"/>
  <c r="BA109" i="34"/>
  <c r="Q109" i="34"/>
  <c r="Q126" i="34"/>
  <c r="Z4" i="34"/>
  <c r="Z22" i="33"/>
  <c r="Z40" i="33" s="1"/>
  <c r="Z58" i="33" s="1"/>
  <c r="Z77" i="33" s="1"/>
  <c r="Z92" i="33" s="1"/>
  <c r="L4" i="34"/>
  <c r="L22" i="33"/>
  <c r="L40" i="33" s="1"/>
  <c r="L58" i="33" s="1"/>
  <c r="L77" i="33" s="1"/>
  <c r="L92" i="33" s="1"/>
  <c r="U35" i="32"/>
  <c r="T46" i="32"/>
  <c r="AX36" i="32"/>
  <c r="AT4" i="34"/>
  <c r="AT22" i="33"/>
  <c r="AT40" i="33" s="1"/>
  <c r="AT58" i="33" s="1"/>
  <c r="AT77" i="33" s="1"/>
  <c r="AT92" i="33" s="1"/>
  <c r="R22" i="35"/>
  <c r="R40" i="35" s="1"/>
  <c r="R58" i="35" s="1"/>
  <c r="R77" i="35" s="1"/>
  <c r="R92" i="35" s="1"/>
  <c r="R4" i="36"/>
  <c r="R126" i="35"/>
  <c r="R109" i="35"/>
  <c r="AL4" i="34"/>
  <c r="AL22" i="33"/>
  <c r="AL40" i="33" s="1"/>
  <c r="AL58" i="33" s="1"/>
  <c r="AL77" i="33" s="1"/>
  <c r="AL92" i="33" s="1"/>
  <c r="AF4" i="34"/>
  <c r="AF22" i="33"/>
  <c r="AF40" i="33" s="1"/>
  <c r="AF58" i="33" s="1"/>
  <c r="AF77" i="33" s="1"/>
  <c r="AF92" i="33" s="1"/>
  <c r="X4" i="34"/>
  <c r="X22" i="33"/>
  <c r="X40" i="33" s="1"/>
  <c r="X58" i="33" s="1"/>
  <c r="X77" i="33" s="1"/>
  <c r="X92" i="33" s="1"/>
  <c r="J4" i="34"/>
  <c r="J22" i="33"/>
  <c r="J40" i="33" s="1"/>
  <c r="J58" i="33" s="1"/>
  <c r="J77" i="33" s="1"/>
  <c r="J92" i="33" s="1"/>
  <c r="BF4" i="34"/>
  <c r="BF22" i="33"/>
  <c r="BF40" i="33" s="1"/>
  <c r="BF58" i="33" s="1"/>
  <c r="BF77" i="33" s="1"/>
  <c r="BF92" i="33" s="1"/>
  <c r="AR4" i="34"/>
  <c r="AR22" i="33"/>
  <c r="AR40" i="33" s="1"/>
  <c r="AR58" i="33" s="1"/>
  <c r="AR77" i="33" s="1"/>
  <c r="AR92" i="33" s="1"/>
  <c r="AX4" i="36"/>
  <c r="AX126" i="35"/>
  <c r="AX109" i="35"/>
  <c r="AX22" i="35"/>
  <c r="AX40" i="35" s="1"/>
  <c r="AX58" i="35" s="1"/>
  <c r="AX77" i="35" s="1"/>
  <c r="AX92" i="35" s="1"/>
  <c r="AD4" i="34"/>
  <c r="AD22" i="33"/>
  <c r="AD40" i="33" s="1"/>
  <c r="AD58" i="33" s="1"/>
  <c r="AD77" i="33" s="1"/>
  <c r="AD92" i="33" s="1"/>
  <c r="V4" i="34"/>
  <c r="V22" i="33"/>
  <c r="V40" i="33" s="1"/>
  <c r="V58" i="33" s="1"/>
  <c r="V77" i="33" s="1"/>
  <c r="V92" i="33" s="1"/>
  <c r="AR37" i="32"/>
  <c r="AQ46" i="32"/>
  <c r="BD4" i="34"/>
  <c r="BD22" i="33"/>
  <c r="BD40" i="33" s="1"/>
  <c r="BD58" i="33" s="1"/>
  <c r="BD77" i="33" s="1"/>
  <c r="BD92" i="33" s="1"/>
  <c r="AP22" i="35"/>
  <c r="AP40" i="35" s="1"/>
  <c r="AP58" i="35" s="1"/>
  <c r="AP77" i="35" s="1"/>
  <c r="AP92" i="35" s="1"/>
  <c r="AP4" i="36"/>
  <c r="AP126" i="35"/>
  <c r="AP109" i="35"/>
  <c r="I41" i="32"/>
  <c r="H46" i="32"/>
  <c r="BJ4" i="34"/>
  <c r="BJ22" i="33"/>
  <c r="BJ40" i="33" s="1"/>
  <c r="BJ58" i="33" s="1"/>
  <c r="BJ77" i="33" s="1"/>
  <c r="BJ92" i="33" s="1"/>
  <c r="AB4" i="34"/>
  <c r="AB22" i="33"/>
  <c r="AB40" i="33" s="1"/>
  <c r="AB58" i="33" s="1"/>
  <c r="AB77" i="33" s="1"/>
  <c r="AB92" i="33" s="1"/>
  <c r="N4" i="34"/>
  <c r="N22" i="33"/>
  <c r="N40" i="33" s="1"/>
  <c r="N58" i="33" s="1"/>
  <c r="N77" i="33" s="1"/>
  <c r="N92" i="33" s="1"/>
  <c r="BB4" i="34"/>
  <c r="BB22" i="33"/>
  <c r="BB40" i="33" s="1"/>
  <c r="BB58" i="33" s="1"/>
  <c r="BB77" i="33" s="1"/>
  <c r="BB92" i="33" s="1"/>
  <c r="AH22" i="35"/>
  <c r="AH40" i="35" s="1"/>
  <c r="AH58" i="35" s="1"/>
  <c r="AH77" i="35" s="1"/>
  <c r="AH92" i="35" s="1"/>
  <c r="AH4" i="36"/>
  <c r="AH126" i="35"/>
  <c r="AH109" i="35"/>
  <c r="F4" i="34"/>
  <c r="F22" i="33"/>
  <c r="F40" i="33" s="1"/>
  <c r="F58" i="33" s="1"/>
  <c r="F77" i="33" s="1"/>
  <c r="F92" i="33" s="1"/>
  <c r="O38" i="32"/>
  <c r="W55" i="28"/>
  <c r="J16" i="32"/>
  <c r="E16" i="32"/>
  <c r="S55" i="28"/>
  <c r="S60" i="28" s="1"/>
  <c r="H71" i="28"/>
  <c r="H76" i="28" s="1"/>
  <c r="H73" i="48"/>
  <c r="N73" i="48"/>
  <c r="N57" i="48" s="1"/>
  <c r="N71" i="28"/>
  <c r="I71" i="28"/>
  <c r="I76" i="28" s="1"/>
  <c r="I73" i="48"/>
  <c r="M16" i="32"/>
  <c r="L16" i="32"/>
  <c r="D16" i="32"/>
  <c r="K16" i="32"/>
  <c r="G16" i="32"/>
  <c r="F16" i="32"/>
  <c r="H2" i="32"/>
  <c r="I2" i="32" s="1"/>
  <c r="O55" i="28"/>
  <c r="AY57" i="48"/>
  <c r="AO57" i="48"/>
  <c r="W27" i="28"/>
  <c r="X104" i="28"/>
  <c r="E67" i="28"/>
  <c r="E59" i="28" s="1"/>
  <c r="D34" i="31"/>
  <c r="P38" i="31"/>
  <c r="D33" i="31"/>
  <c r="C166" i="31"/>
  <c r="C147" i="31"/>
  <c r="C145" i="31"/>
  <c r="C164" i="31"/>
  <c r="C152" i="31"/>
  <c r="AS42" i="31"/>
  <c r="AR55" i="31"/>
  <c r="G44" i="31"/>
  <c r="F55" i="31"/>
  <c r="N19" i="31"/>
  <c r="U42" i="31"/>
  <c r="V42" i="31" s="1"/>
  <c r="T55" i="31"/>
  <c r="C176" i="31"/>
  <c r="J61" i="48"/>
  <c r="C154" i="31"/>
  <c r="C173" i="31"/>
  <c r="K19" i="31"/>
  <c r="D26" i="31" s="1"/>
  <c r="L19" i="31"/>
  <c r="L41" i="31"/>
  <c r="X41" i="31"/>
  <c r="K42" i="31"/>
  <c r="L42" i="31" s="1"/>
  <c r="M42" i="31" s="1"/>
  <c r="N42" i="31" s="1"/>
  <c r="O42" i="31" s="1"/>
  <c r="P42" i="31" s="1"/>
  <c r="Q42" i="31" s="1"/>
  <c r="H61" i="48"/>
  <c r="C176" i="36"/>
  <c r="C183" i="36" s="1"/>
  <c r="C185" i="36" s="1"/>
  <c r="U55" i="31"/>
  <c r="D23" i="31"/>
  <c r="I43" i="31"/>
  <c r="C149" i="31"/>
  <c r="C168" i="31"/>
  <c r="AX67" i="28"/>
  <c r="AX59" i="28" s="1"/>
  <c r="Z67" i="28"/>
  <c r="Z59" i="28" s="1"/>
  <c r="AG67" i="28"/>
  <c r="AG59" i="28" s="1"/>
  <c r="AM22" i="31"/>
  <c r="AM40" i="31" s="1"/>
  <c r="AM58" i="31" s="1"/>
  <c r="AM77" i="31" s="1"/>
  <c r="AM92" i="31" s="1"/>
  <c r="AO126" i="31"/>
  <c r="O109" i="31"/>
  <c r="BG67" i="28"/>
  <c r="BG59" i="28" s="1"/>
  <c r="BG60" i="28" s="1"/>
  <c r="AI67" i="28"/>
  <c r="AI59" i="28" s="1"/>
  <c r="AG22" i="31"/>
  <c r="AG40" i="31" s="1"/>
  <c r="AG58" i="31" s="1"/>
  <c r="AG77" i="31" s="1"/>
  <c r="AG92" i="31" s="1"/>
  <c r="O126" i="31"/>
  <c r="AS19" i="28"/>
  <c r="AK19" i="28"/>
  <c r="AC19" i="28"/>
  <c r="P67" i="28"/>
  <c r="P59" i="28" s="1"/>
  <c r="BD61" i="48"/>
  <c r="X61" i="48"/>
  <c r="BE67" i="28"/>
  <c r="BE59" i="28" s="1"/>
  <c r="Y67" i="28"/>
  <c r="Y59" i="28" s="1"/>
  <c r="Y60" i="28" s="1"/>
  <c r="G22" i="31"/>
  <c r="G40" i="31" s="1"/>
  <c r="G58" i="31" s="1"/>
  <c r="G77" i="31" s="1"/>
  <c r="G92" i="31" s="1"/>
  <c r="S55" i="31"/>
  <c r="AQ55" i="31"/>
  <c r="BC109" i="31"/>
  <c r="BF62" i="48"/>
  <c r="AA67" i="28"/>
  <c r="AP67" i="28"/>
  <c r="AP59" i="28" s="1"/>
  <c r="BC22" i="31"/>
  <c r="BC40" i="31" s="1"/>
  <c r="BC58" i="31" s="1"/>
  <c r="BC77" i="31" s="1"/>
  <c r="BC92" i="31" s="1"/>
  <c r="Q109" i="31"/>
  <c r="AG109" i="31"/>
  <c r="AW109" i="31"/>
  <c r="AM109" i="31"/>
  <c r="V61" i="48"/>
  <c r="AW22" i="31"/>
  <c r="AW40" i="31" s="1"/>
  <c r="AW58" i="31" s="1"/>
  <c r="AW77" i="31" s="1"/>
  <c r="AW92" i="31" s="1"/>
  <c r="BK22" i="31"/>
  <c r="BK40" i="31" s="1"/>
  <c r="BK58" i="31" s="1"/>
  <c r="BK77" i="31" s="1"/>
  <c r="BK92" i="31" s="1"/>
  <c r="W109" i="31"/>
  <c r="V67" i="28"/>
  <c r="V59" i="28" s="1"/>
  <c r="W22" i="31"/>
  <c r="W40" i="31" s="1"/>
  <c r="W58" i="31" s="1"/>
  <c r="W77" i="31" s="1"/>
  <c r="W92" i="31" s="1"/>
  <c r="BI68" i="28"/>
  <c r="BI58" i="28"/>
  <c r="C148" i="30"/>
  <c r="C167" i="30"/>
  <c r="D19" i="30"/>
  <c r="C154" i="30"/>
  <c r="C173" i="30"/>
  <c r="M68" i="48"/>
  <c r="M60" i="48" s="1"/>
  <c r="F19" i="30"/>
  <c r="N68" i="48"/>
  <c r="N60" i="48" s="1"/>
  <c r="L19" i="30"/>
  <c r="C147" i="30"/>
  <c r="C166" i="30"/>
  <c r="C169" i="30"/>
  <c r="C150" i="30"/>
  <c r="E19" i="30"/>
  <c r="I19" i="30"/>
  <c r="J19" i="30"/>
  <c r="AG68" i="48"/>
  <c r="AG60" i="48" s="1"/>
  <c r="C152" i="30"/>
  <c r="C25" i="30"/>
  <c r="C19" i="30"/>
  <c r="AF60" i="48"/>
  <c r="AF70" i="48"/>
  <c r="T49" i="30"/>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S55" i="30"/>
  <c r="Q66" i="28"/>
  <c r="Q58" i="28" s="1"/>
  <c r="Q68" i="48"/>
  <c r="Q60" i="48" s="1"/>
  <c r="Q62" i="48" s="1"/>
  <c r="Y66" i="28"/>
  <c r="Y58" i="28" s="1"/>
  <c r="Y68" i="48"/>
  <c r="Y60" i="48" s="1"/>
  <c r="AO66" i="28"/>
  <c r="AO68" i="48"/>
  <c r="AO60" i="48" s="1"/>
  <c r="AW66" i="28"/>
  <c r="AW58" i="28" s="1"/>
  <c r="AW68" i="48"/>
  <c r="BE66" i="28"/>
  <c r="BE58" i="28" s="1"/>
  <c r="BE68" i="48"/>
  <c r="C153" i="30"/>
  <c r="C172" i="30"/>
  <c r="K19" i="30"/>
  <c r="C146" i="30"/>
  <c r="C165" i="30"/>
  <c r="R66" i="28"/>
  <c r="R58" i="28" s="1"/>
  <c r="R68" i="48"/>
  <c r="R60" i="48" s="1"/>
  <c r="Z66" i="28"/>
  <c r="Z58" i="28" s="1"/>
  <c r="Z68" i="48"/>
  <c r="Z60" i="48" s="1"/>
  <c r="AP66" i="28"/>
  <c r="AP58" i="28" s="1"/>
  <c r="AP68" i="48"/>
  <c r="AP60" i="48" s="1"/>
  <c r="AX66" i="28"/>
  <c r="AX68" i="48"/>
  <c r="BF68" i="28"/>
  <c r="BF58" i="28"/>
  <c r="V41" i="30"/>
  <c r="U55" i="30"/>
  <c r="C37" i="30"/>
  <c r="C174" i="30"/>
  <c r="C155" i="30"/>
  <c r="H19" i="30"/>
  <c r="Q68" i="28"/>
  <c r="M109" i="30"/>
  <c r="AR41" i="30"/>
  <c r="AQ55" i="30"/>
  <c r="AS68" i="48"/>
  <c r="AL60" i="48"/>
  <c r="AK126" i="30"/>
  <c r="T55" i="30"/>
  <c r="E41" i="30"/>
  <c r="D55" i="30"/>
  <c r="C163" i="30"/>
  <c r="BI60" i="28"/>
  <c r="AC60" i="28"/>
  <c r="BE68" i="28"/>
  <c r="BD68" i="48"/>
  <c r="BD60" i="48" s="1"/>
  <c r="X68" i="48"/>
  <c r="X60" i="48" s="1"/>
  <c r="U126" i="30"/>
  <c r="AJ68" i="28"/>
  <c r="S68" i="28"/>
  <c r="BI68" i="48"/>
  <c r="BI60" i="48" s="1"/>
  <c r="AK68" i="48"/>
  <c r="AK60" i="48" s="1"/>
  <c r="AS109" i="30"/>
  <c r="Y70" i="48"/>
  <c r="BG68" i="28"/>
  <c r="Y68" i="28"/>
  <c r="CE19" i="28"/>
  <c r="BW19" i="28"/>
  <c r="BO19" i="28"/>
  <c r="BG19" i="28"/>
  <c r="AY19" i="28"/>
  <c r="BK126" i="30"/>
  <c r="U55" i="29"/>
  <c r="V41" i="29"/>
  <c r="X96" i="28"/>
  <c r="G65" i="28"/>
  <c r="E65" i="28"/>
  <c r="E57" i="28" s="1"/>
  <c r="E67" i="48"/>
  <c r="E59" i="48" s="1"/>
  <c r="H19" i="29"/>
  <c r="J19" i="29"/>
  <c r="L65" i="28"/>
  <c r="L67" i="48"/>
  <c r="C19" i="29"/>
  <c r="K19" i="29"/>
  <c r="M65" i="28"/>
  <c r="M57" i="28" s="1"/>
  <c r="M67" i="48"/>
  <c r="M59" i="48" s="1"/>
  <c r="F67" i="48"/>
  <c r="F65" i="28"/>
  <c r="D19" i="29"/>
  <c r="N19" i="29"/>
  <c r="AG60" i="28"/>
  <c r="C156" i="34"/>
  <c r="AJ60" i="28"/>
  <c r="BI77" i="30"/>
  <c r="BI92" i="30" s="1"/>
  <c r="BE57" i="28"/>
  <c r="BE60" i="28" s="1"/>
  <c r="T67" i="48"/>
  <c r="T59" i="48" s="1"/>
  <c r="T62" i="48" s="1"/>
  <c r="T65" i="28"/>
  <c r="T57" i="28" s="1"/>
  <c r="T60" i="28" s="1"/>
  <c r="AB67" i="48"/>
  <c r="AB59" i="48" s="1"/>
  <c r="AB65" i="28"/>
  <c r="AB57" i="28" s="1"/>
  <c r="X19" i="28"/>
  <c r="BI92" i="29"/>
  <c r="AS55" i="29"/>
  <c r="AT46" i="29"/>
  <c r="BH67" i="48"/>
  <c r="BH59" i="48" s="1"/>
  <c r="I46" i="29"/>
  <c r="BD45" i="29"/>
  <c r="BE70" i="48"/>
  <c r="BI109" i="29"/>
  <c r="AQ109" i="29"/>
  <c r="K41" i="29"/>
  <c r="H47" i="29"/>
  <c r="I47" i="29" s="1"/>
  <c r="J47" i="29" s="1"/>
  <c r="K47" i="29" s="1"/>
  <c r="L47" i="29" s="1"/>
  <c r="M47" i="29" s="1"/>
  <c r="N47" i="29" s="1"/>
  <c r="O47" i="29" s="1"/>
  <c r="P47" i="29" s="1"/>
  <c r="Q47" i="29" s="1"/>
  <c r="G55" i="29"/>
  <c r="X62" i="48"/>
  <c r="BC59" i="48"/>
  <c r="BJ42" i="29"/>
  <c r="CB11" i="28"/>
  <c r="BT11" i="28"/>
  <c r="BL11" i="28"/>
  <c r="BD11" i="28"/>
  <c r="AU11" i="28"/>
  <c r="AM11" i="28"/>
  <c r="AE11" i="28"/>
  <c r="CG11" i="28"/>
  <c r="BY11" i="28"/>
  <c r="BQ11" i="28"/>
  <c r="BI11" i="28"/>
  <c r="BA11" i="28"/>
  <c r="AR11" i="28"/>
  <c r="AJ11" i="28"/>
  <c r="AB11" i="28"/>
  <c r="CH19" i="28"/>
  <c r="BZ19" i="28"/>
  <c r="BR19" i="28"/>
  <c r="BJ19" i="28"/>
  <c r="AT19" i="28"/>
  <c r="AL19" i="28"/>
  <c r="AD19" i="28"/>
  <c r="CF19" i="28"/>
  <c r="BX19" i="28"/>
  <c r="BP19" i="28"/>
  <c r="BH19" i="28"/>
  <c r="AZ19" i="28"/>
  <c r="AR19" i="28"/>
  <c r="AJ19" i="28"/>
  <c r="AB19" i="28"/>
  <c r="CD19" i="28"/>
  <c r="BV19" i="28"/>
  <c r="BN19" i="28"/>
  <c r="BF19" i="28"/>
  <c r="AX19" i="28"/>
  <c r="AP19" i="28"/>
  <c r="AH19" i="28"/>
  <c r="Z19" i="28"/>
  <c r="BG59" i="48"/>
  <c r="BG62" i="48" s="1"/>
  <c r="S55" i="29"/>
  <c r="T55" i="29"/>
  <c r="AR55" i="29"/>
  <c r="M64" i="28"/>
  <c r="M56" i="28" s="1"/>
  <c r="M66" i="48"/>
  <c r="M58" i="48" s="1"/>
  <c r="W96" i="28"/>
  <c r="W19" i="28"/>
  <c r="W88" i="28"/>
  <c r="X88" i="28"/>
  <c r="W104" i="28"/>
  <c r="N64" i="28"/>
  <c r="N66" i="48"/>
  <c r="E19" i="10"/>
  <c r="AG58" i="48"/>
  <c r="AG70" i="48"/>
  <c r="BA4" i="29"/>
  <c r="BA22" i="29" s="1"/>
  <c r="BA40" i="29" s="1"/>
  <c r="BA58" i="29" s="1"/>
  <c r="BA77" i="29" s="1"/>
  <c r="BA22" i="10"/>
  <c r="BA40" i="10" s="1"/>
  <c r="BA58" i="10" s="1"/>
  <c r="BA77" i="10" s="1"/>
  <c r="BA92" i="10" s="1"/>
  <c r="AP4" i="29"/>
  <c r="AP22" i="29" s="1"/>
  <c r="AP40" i="29" s="1"/>
  <c r="AP58" i="29" s="1"/>
  <c r="AP77" i="29" s="1"/>
  <c r="AP22" i="10"/>
  <c r="AP40" i="10" s="1"/>
  <c r="AP58" i="10" s="1"/>
  <c r="AP77" i="10" s="1"/>
  <c r="AP92" i="10" s="1"/>
  <c r="CD11" i="28"/>
  <c r="BV11" i="28"/>
  <c r="BN11" i="28"/>
  <c r="AX11" i="28"/>
  <c r="AP11" i="28"/>
  <c r="AH11" i="28"/>
  <c r="Z11" i="28"/>
  <c r="AR43" i="10"/>
  <c r="AQ55" i="10"/>
  <c r="V52" i="10"/>
  <c r="U55" i="10"/>
  <c r="C177" i="31"/>
  <c r="C183" i="31"/>
  <c r="C185" i="31" s="1"/>
  <c r="C190" i="31"/>
  <c r="C192" i="31" s="1"/>
  <c r="J19" i="10"/>
  <c r="BC58" i="48"/>
  <c r="BC70" i="48"/>
  <c r="Q126" i="29"/>
  <c r="Q109" i="29"/>
  <c r="Q77" i="30"/>
  <c r="Q92" i="30" s="1"/>
  <c r="Q92" i="29"/>
  <c r="AL109" i="29"/>
  <c r="AL92" i="29"/>
  <c r="AL126" i="29"/>
  <c r="AL77" i="30"/>
  <c r="AL92" i="30" s="1"/>
  <c r="C24" i="10"/>
  <c r="C37" i="10" s="1"/>
  <c r="C19" i="10"/>
  <c r="C157" i="34"/>
  <c r="C181" i="34"/>
  <c r="C183" i="34" s="1"/>
  <c r="K64" i="28"/>
  <c r="K66" i="48"/>
  <c r="K58" i="48" s="1"/>
  <c r="AZ68" i="28"/>
  <c r="AZ56" i="28"/>
  <c r="AZ60" i="28" s="1"/>
  <c r="L19" i="10"/>
  <c r="F64" i="28"/>
  <c r="F66" i="48"/>
  <c r="H66" i="48"/>
  <c r="H58" i="48" s="1"/>
  <c r="I19" i="10"/>
  <c r="G19" i="10"/>
  <c r="AV56" i="28"/>
  <c r="AV68" i="28"/>
  <c r="BK66" i="48"/>
  <c r="BK64" i="28"/>
  <c r="AU66" i="48"/>
  <c r="AU64" i="28"/>
  <c r="AU56" i="28" s="1"/>
  <c r="AM56" i="28"/>
  <c r="AM60" i="28" s="1"/>
  <c r="AM68" i="28"/>
  <c r="AE66" i="48"/>
  <c r="AE64" i="28"/>
  <c r="W66" i="48"/>
  <c r="W64" i="28"/>
  <c r="O66" i="48"/>
  <c r="O64" i="28"/>
  <c r="T92" i="29"/>
  <c r="T109" i="29"/>
  <c r="T77" i="30"/>
  <c r="T92" i="30" s="1"/>
  <c r="T126" i="29"/>
  <c r="C176" i="35"/>
  <c r="C183" i="35" s="1"/>
  <c r="C157" i="36"/>
  <c r="AJ70" i="48"/>
  <c r="BC64" i="28"/>
  <c r="AV58" i="48"/>
  <c r="AV70" i="48"/>
  <c r="BE77" i="30"/>
  <c r="BE92" i="30" s="1"/>
  <c r="BE109" i="29"/>
  <c r="U77" i="30"/>
  <c r="U92" i="30" s="1"/>
  <c r="U126" i="29"/>
  <c r="U109" i="29"/>
  <c r="C157" i="31"/>
  <c r="C178" i="31" s="1"/>
  <c r="BA58" i="48"/>
  <c r="BA62" i="48" s="1"/>
  <c r="BA70" i="48"/>
  <c r="BE92" i="29"/>
  <c r="BD92" i="29"/>
  <c r="BD77" i="30"/>
  <c r="BD92" i="30" s="1"/>
  <c r="BD109" i="29"/>
  <c r="L92" i="29"/>
  <c r="L109" i="29"/>
  <c r="L126" i="29"/>
  <c r="C157" i="35"/>
  <c r="BG70" i="48"/>
  <c r="AW56" i="28"/>
  <c r="AW60" i="28" s="1"/>
  <c r="AW68" i="28"/>
  <c r="AM66" i="48"/>
  <c r="AM70" i="48" s="1"/>
  <c r="AS56" i="28"/>
  <c r="AS68" i="28"/>
  <c r="BH66" i="48"/>
  <c r="BH64" i="28"/>
  <c r="AR66" i="48"/>
  <c r="AR70" i="48" s="1"/>
  <c r="AR64" i="28"/>
  <c r="AB66" i="48"/>
  <c r="AB64" i="28"/>
  <c r="F92" i="29"/>
  <c r="F109" i="29"/>
  <c r="F126" i="29"/>
  <c r="AK68" i="28"/>
  <c r="AC68" i="28"/>
  <c r="AY68" i="28"/>
  <c r="BF70" i="48"/>
  <c r="AQ66" i="48"/>
  <c r="AQ64" i="28"/>
  <c r="AI58" i="48"/>
  <c r="AI70" i="48"/>
  <c r="S58" i="48"/>
  <c r="S70" i="48"/>
  <c r="U92" i="29"/>
  <c r="AN109" i="29"/>
  <c r="AN126" i="29"/>
  <c r="AN77" i="30"/>
  <c r="AN92" i="30" s="1"/>
  <c r="AN92" i="29"/>
  <c r="AS70" i="48"/>
  <c r="Y77" i="30"/>
  <c r="Y92" i="30" s="1"/>
  <c r="Y92" i="29"/>
  <c r="Y126" i="29"/>
  <c r="Y109" i="29"/>
  <c r="AG126" i="29"/>
  <c r="AG92" i="29"/>
  <c r="AG109" i="29"/>
  <c r="AR77" i="30"/>
  <c r="AR92" i="30" s="1"/>
  <c r="AR109" i="29"/>
  <c r="BB92" i="29"/>
  <c r="BB77" i="30"/>
  <c r="BB92" i="30" s="1"/>
  <c r="BB109" i="29"/>
  <c r="BI58" i="48"/>
  <c r="AZ70" i="48"/>
  <c r="Z58" i="48"/>
  <c r="Z70" i="48"/>
  <c r="Q56" i="28"/>
  <c r="Q60" i="28" s="1"/>
  <c r="AC109" i="29"/>
  <c r="H126" i="29"/>
  <c r="H109" i="29"/>
  <c r="AK70" i="48"/>
  <c r="U64" i="28"/>
  <c r="BA64" i="28"/>
  <c r="M92" i="29"/>
  <c r="AT77" i="30"/>
  <c r="AT92" i="30" s="1"/>
  <c r="X60" i="28"/>
  <c r="AT126" i="29"/>
  <c r="AT92" i="29"/>
  <c r="AV60" i="28"/>
  <c r="AY81" i="36"/>
  <c r="BB78" i="30"/>
  <c r="BB78" i="29"/>
  <c r="BB78" i="31"/>
  <c r="BC78" i="31"/>
  <c r="BC78" i="29"/>
  <c r="BC78" i="30"/>
  <c r="C157" i="29"/>
  <c r="C182" i="29" s="1"/>
  <c r="C184" i="29" s="1"/>
  <c r="BD78" i="31"/>
  <c r="BD78" i="29"/>
  <c r="BD78" i="30"/>
  <c r="AY62" i="48"/>
  <c r="C176" i="29"/>
  <c r="BJ78" i="30"/>
  <c r="BJ78" i="29"/>
  <c r="BJ78" i="31"/>
  <c r="AC79" i="29"/>
  <c r="AC79" i="35"/>
  <c r="AC79" i="33"/>
  <c r="AC79" i="34"/>
  <c r="AC79" i="31"/>
  <c r="AC79" i="30"/>
  <c r="AO79" i="10"/>
  <c r="AC79" i="36"/>
  <c r="AO89" i="36"/>
  <c r="AO89" i="35"/>
  <c r="AO89" i="34"/>
  <c r="AO89" i="33"/>
  <c r="AO89" i="31"/>
  <c r="AO89" i="30"/>
  <c r="AO89" i="29"/>
  <c r="BA89" i="10"/>
  <c r="AS88" i="36"/>
  <c r="AP84" i="34"/>
  <c r="AQ84" i="36"/>
  <c r="BI80" i="10"/>
  <c r="AS81" i="34"/>
  <c r="AW90" i="34"/>
  <c r="AW87" i="33"/>
  <c r="AR80" i="35"/>
  <c r="AS82" i="35"/>
  <c r="AX80" i="36"/>
  <c r="AV89" i="36"/>
  <c r="AO84" i="36"/>
  <c r="AQ90" i="36"/>
  <c r="AV86" i="36"/>
  <c r="AV84" i="36"/>
  <c r="BE80" i="10"/>
  <c r="BD85" i="10"/>
  <c r="BE84" i="10"/>
  <c r="AX87" i="34"/>
  <c r="AM90" i="33"/>
  <c r="AW81" i="33"/>
  <c r="AX78" i="30"/>
  <c r="AX78" i="31"/>
  <c r="AX78" i="29"/>
  <c r="AQ78" i="31"/>
  <c r="AQ78" i="29"/>
  <c r="AQ78" i="30"/>
  <c r="AB89" i="29"/>
  <c r="BI89" i="10"/>
  <c r="AD90" i="29"/>
  <c r="AL90" i="31"/>
  <c r="AA80" i="31"/>
  <c r="AK82" i="31"/>
  <c r="AD83" i="31"/>
  <c r="AL83" i="29"/>
  <c r="AH81" i="31"/>
  <c r="AC82" i="31"/>
  <c r="AI85" i="31"/>
  <c r="AD88" i="30"/>
  <c r="AJ85" i="30"/>
  <c r="AS89" i="31"/>
  <c r="AF79" i="31"/>
  <c r="AG79" i="33"/>
  <c r="AL82" i="33"/>
  <c r="AF81" i="31"/>
  <c r="AE82" i="33"/>
  <c r="AE83" i="33"/>
  <c r="AB83" i="33"/>
  <c r="AH90" i="33"/>
  <c r="AB84" i="31"/>
  <c r="AC83" i="33"/>
  <c r="AG90" i="33"/>
  <c r="U90" i="29"/>
  <c r="AC88" i="34"/>
  <c r="Z81" i="34"/>
  <c r="AO78" i="29"/>
  <c r="AO78" i="31"/>
  <c r="AO78" i="30"/>
  <c r="AL78" i="31"/>
  <c r="AL78" i="29"/>
  <c r="AL78" i="30"/>
  <c r="O84" i="33"/>
  <c r="AA84" i="10"/>
  <c r="W84" i="34"/>
  <c r="AI84" i="10"/>
  <c r="AH86" i="10"/>
  <c r="V86" i="36"/>
  <c r="V86" i="35"/>
  <c r="V86" i="33"/>
  <c r="V86" i="34"/>
  <c r="V86" i="30"/>
  <c r="V86" i="29"/>
  <c r="AW80" i="30"/>
  <c r="BI78" i="30"/>
  <c r="BI78" i="29"/>
  <c r="BI78" i="31"/>
  <c r="BH78" i="30"/>
  <c r="BH78" i="31"/>
  <c r="BH78" i="29"/>
  <c r="BD80" i="10"/>
  <c r="AS80" i="30"/>
  <c r="AR78" i="30"/>
  <c r="AR78" i="31"/>
  <c r="AR78" i="29"/>
  <c r="AA80" i="34"/>
  <c r="AV78" i="31"/>
  <c r="AV78" i="29"/>
  <c r="AV78" i="30"/>
  <c r="AF79" i="34"/>
  <c r="AG79" i="35"/>
  <c r="AH90" i="35"/>
  <c r="AC88" i="36"/>
  <c r="AF78" i="31"/>
  <c r="AF78" i="29"/>
  <c r="AF78" i="30"/>
  <c r="W84" i="36"/>
  <c r="BE78" i="30"/>
  <c r="BE78" i="29"/>
  <c r="BE78" i="31"/>
  <c r="AP78" i="30"/>
  <c r="AP78" i="31"/>
  <c r="AP78" i="29"/>
  <c r="AH90" i="36"/>
  <c r="AS78" i="30"/>
  <c r="AS78" i="31"/>
  <c r="AS78" i="29"/>
  <c r="AL81" i="10"/>
  <c r="Z81" i="29"/>
  <c r="AG83" i="10"/>
  <c r="U83" i="36"/>
  <c r="U83" i="34"/>
  <c r="U83" i="35"/>
  <c r="U83" i="33"/>
  <c r="U83" i="31"/>
  <c r="U83" i="30"/>
  <c r="AD82" i="30"/>
  <c r="AD82" i="29"/>
  <c r="AP82" i="10"/>
  <c r="AD82" i="36"/>
  <c r="AD82" i="35"/>
  <c r="AD82" i="34"/>
  <c r="AD82" i="31"/>
  <c r="AH83" i="30"/>
  <c r="AT83" i="10"/>
  <c r="AH83" i="36"/>
  <c r="AH83" i="35"/>
  <c r="AH83" i="33"/>
  <c r="AH83" i="34"/>
  <c r="AH83" i="29"/>
  <c r="AK86" i="34"/>
  <c r="AK86" i="35"/>
  <c r="AK86" i="33"/>
  <c r="AK86" i="31"/>
  <c r="AK86" i="30"/>
  <c r="AK86" i="29"/>
  <c r="AK86" i="36"/>
  <c r="BA78" i="30"/>
  <c r="BA78" i="31"/>
  <c r="BA78" i="29"/>
  <c r="AT78" i="30"/>
  <c r="AT78" i="29"/>
  <c r="AT78" i="31"/>
  <c r="AE78" i="31"/>
  <c r="AE78" i="29"/>
  <c r="AE78" i="30"/>
  <c r="AD78" i="29"/>
  <c r="AD78" i="30"/>
  <c r="AD78" i="31"/>
  <c r="S80" i="29"/>
  <c r="S80" i="33"/>
  <c r="S80" i="31"/>
  <c r="S80" i="30"/>
  <c r="AE80" i="10"/>
  <c r="S80" i="36"/>
  <c r="S80" i="34"/>
  <c r="AH80" i="29"/>
  <c r="AH80" i="31"/>
  <c r="AH80" i="30"/>
  <c r="AT80" i="10"/>
  <c r="AH80" i="36"/>
  <c r="AH80" i="35"/>
  <c r="AH80" i="33"/>
  <c r="P78" i="30"/>
  <c r="P78" i="31"/>
  <c r="P78" i="29"/>
  <c r="P78" i="35"/>
  <c r="P78" i="34"/>
  <c r="P78" i="33"/>
  <c r="P78" i="36"/>
  <c r="W78" i="29"/>
  <c r="W78" i="30"/>
  <c r="W78" i="33"/>
  <c r="W78" i="31"/>
  <c r="AI78" i="10"/>
  <c r="W78" i="36"/>
  <c r="W78" i="34"/>
  <c r="Q79" i="35"/>
  <c r="Q79" i="34"/>
  <c r="Q79" i="33"/>
  <c r="Q79" i="31"/>
  <c r="Q79" i="30"/>
  <c r="Q79" i="29"/>
  <c r="Q79" i="36"/>
  <c r="Y79" i="29"/>
  <c r="Y79" i="34"/>
  <c r="Y79" i="33"/>
  <c r="Y79" i="31"/>
  <c r="Y79" i="30"/>
  <c r="AK79" i="10"/>
  <c r="Y79" i="35"/>
  <c r="AV83" i="10"/>
  <c r="AJ83" i="36"/>
  <c r="AJ83" i="35"/>
  <c r="AJ83" i="33"/>
  <c r="AJ83" i="34"/>
  <c r="AJ83" i="30"/>
  <c r="AJ83" i="29"/>
  <c r="AE86" i="29"/>
  <c r="AQ86" i="10"/>
  <c r="AE86" i="36"/>
  <c r="AE86" i="35"/>
  <c r="AE86" i="34"/>
  <c r="AE86" i="33"/>
  <c r="AE86" i="30"/>
  <c r="T89" i="29"/>
  <c r="T89" i="36"/>
  <c r="T89" i="35"/>
  <c r="T89" i="34"/>
  <c r="T89" i="33"/>
  <c r="T89" i="31"/>
  <c r="AC89" i="35"/>
  <c r="AC89" i="34"/>
  <c r="AC89" i="33"/>
  <c r="AC89" i="31"/>
  <c r="AC89" i="30"/>
  <c r="AC89" i="29"/>
  <c r="AC89" i="36"/>
  <c r="BF78" i="30"/>
  <c r="BF78" i="31"/>
  <c r="BF78" i="29"/>
  <c r="AW78" i="30"/>
  <c r="AW78" i="29"/>
  <c r="AW78" i="31"/>
  <c r="AF89" i="10"/>
  <c r="AB78" i="10"/>
  <c r="P87" i="29"/>
  <c r="AB87" i="10"/>
  <c r="P87" i="36"/>
  <c r="P87" i="34"/>
  <c r="P87" i="35"/>
  <c r="P87" i="33"/>
  <c r="P87" i="30"/>
  <c r="AO88" i="35"/>
  <c r="AO88" i="34"/>
  <c r="AO88" i="33"/>
  <c r="AO88" i="31"/>
  <c r="AO88" i="30"/>
  <c r="AO88" i="29"/>
  <c r="AO88" i="36"/>
  <c r="V78" i="31"/>
  <c r="V78" i="29"/>
  <c r="AK78" i="31"/>
  <c r="AK78" i="29"/>
  <c r="AK78" i="30"/>
  <c r="Q78" i="31"/>
  <c r="Q78" i="29"/>
  <c r="X78" i="31"/>
  <c r="X78" i="29"/>
  <c r="AH82" i="10"/>
  <c r="R78" i="29"/>
  <c r="R78" i="30"/>
  <c r="R78" i="31"/>
  <c r="Y78" i="31"/>
  <c r="Y78" i="29"/>
  <c r="Y78" i="30"/>
  <c r="AD79" i="10"/>
  <c r="X78" i="30"/>
  <c r="V78" i="30"/>
  <c r="S78" i="31"/>
  <c r="S78" i="29"/>
  <c r="S78" i="30"/>
  <c r="Z78" i="31"/>
  <c r="Z78" i="29"/>
  <c r="Z78" i="30"/>
  <c r="T78" i="30"/>
  <c r="T78" i="31"/>
  <c r="AC78" i="31"/>
  <c r="AC78" i="29"/>
  <c r="AC78" i="30"/>
  <c r="AJ78" i="31"/>
  <c r="AJ78" i="29"/>
  <c r="AJ78" i="30"/>
  <c r="AG78" i="29"/>
  <c r="AG78" i="30"/>
  <c r="AG78" i="31"/>
  <c r="AH78" i="31"/>
  <c r="AH78" i="29"/>
  <c r="AH78" i="30"/>
  <c r="H2" i="10"/>
  <c r="AG78" i="36"/>
  <c r="U78" i="29"/>
  <c r="U78" i="30"/>
  <c r="U78" i="31"/>
  <c r="T78" i="29"/>
  <c r="AA78" i="29"/>
  <c r="C73" i="35"/>
  <c r="AA78" i="31"/>
  <c r="E77" i="43"/>
  <c r="E82" i="43" s="1"/>
  <c r="F82" i="43" s="1"/>
  <c r="AH62" i="28"/>
  <c r="AH70" i="28" s="1"/>
  <c r="AH82" i="28"/>
  <c r="AH90" i="28" s="1"/>
  <c r="AH98" i="28" s="1"/>
  <c r="CE82" i="28"/>
  <c r="CE90" i="28" s="1"/>
  <c r="CE98" i="28" s="1"/>
  <c r="CE62" i="28"/>
  <c r="CE70" i="28" s="1"/>
  <c r="CH62" i="28"/>
  <c r="CH70" i="28" s="1"/>
  <c r="CH82" i="28"/>
  <c r="CH90" i="28" s="1"/>
  <c r="CH98" i="28" s="1"/>
  <c r="CG62" i="28"/>
  <c r="CG70" i="28" s="1"/>
  <c r="CG82" i="28"/>
  <c r="CG90" i="28" s="1"/>
  <c r="CG98" i="28" s="1"/>
  <c r="V62" i="28"/>
  <c r="V70" i="28" s="1"/>
  <c r="V82" i="28"/>
  <c r="V90" i="28" s="1"/>
  <c r="V98" i="28" s="1"/>
  <c r="AV82" i="28"/>
  <c r="AV90" i="28" s="1"/>
  <c r="AV98" i="28" s="1"/>
  <c r="AV62" i="28"/>
  <c r="AV70" i="28" s="1"/>
  <c r="AO62" i="28"/>
  <c r="AO70" i="28" s="1"/>
  <c r="AO82" i="28"/>
  <c r="AO90" i="28" s="1"/>
  <c r="AO98" i="28" s="1"/>
  <c r="F62" i="28"/>
  <c r="F70" i="28" s="1"/>
  <c r="F82" i="28"/>
  <c r="F90" i="28" s="1"/>
  <c r="F98" i="28" s="1"/>
  <c r="BV82" i="28"/>
  <c r="BV90" i="28" s="1"/>
  <c r="BV98" i="28" s="1"/>
  <c r="BV62" i="28"/>
  <c r="BV70" i="28" s="1"/>
  <c r="Q82" i="28"/>
  <c r="Q90" i="28" s="1"/>
  <c r="Q98" i="28" s="1"/>
  <c r="Q62" i="28"/>
  <c r="Q70" i="28" s="1"/>
  <c r="AJ82" i="28"/>
  <c r="AJ90" i="28" s="1"/>
  <c r="AJ98" i="28" s="1"/>
  <c r="AJ62" i="28"/>
  <c r="AJ70" i="28" s="1"/>
  <c r="BN62" i="28"/>
  <c r="BN70" i="28" s="1"/>
  <c r="BN82" i="28"/>
  <c r="BN90" i="28" s="1"/>
  <c r="BN98" i="28" s="1"/>
  <c r="AU62" i="28"/>
  <c r="AU70" i="28" s="1"/>
  <c r="AU82" i="28"/>
  <c r="AU90" i="28" s="1"/>
  <c r="AU98" i="28" s="1"/>
  <c r="H82" i="28"/>
  <c r="H90" i="28" s="1"/>
  <c r="H98" i="28" s="1"/>
  <c r="H62" i="28"/>
  <c r="H70" i="28" s="1"/>
  <c r="BE62" i="28"/>
  <c r="BE70" i="28" s="1"/>
  <c r="BE82" i="28"/>
  <c r="BE90" i="28" s="1"/>
  <c r="BE98" i="28" s="1"/>
  <c r="AR62" i="28"/>
  <c r="AR70" i="28" s="1"/>
  <c r="AR82" i="28"/>
  <c r="AR90" i="28" s="1"/>
  <c r="AR98" i="28" s="1"/>
  <c r="AK62" i="28"/>
  <c r="AK70" i="28" s="1"/>
  <c r="AK82" i="28"/>
  <c r="AK90" i="28" s="1"/>
  <c r="AK98" i="28" s="1"/>
  <c r="M62" i="28"/>
  <c r="M70" i="28" s="1"/>
  <c r="M82" i="28"/>
  <c r="M90" i="28" s="1"/>
  <c r="M98" i="28" s="1"/>
  <c r="I62" i="28"/>
  <c r="I70" i="28" s="1"/>
  <c r="I82" i="28"/>
  <c r="I90" i="28" s="1"/>
  <c r="I98" i="28" s="1"/>
  <c r="BR82" i="28"/>
  <c r="BR90" i="28" s="1"/>
  <c r="BR98" i="28" s="1"/>
  <c r="BR62" i="28"/>
  <c r="BR70" i="28" s="1"/>
  <c r="BP62" i="28"/>
  <c r="BP70" i="28" s="1"/>
  <c r="BP82" i="28"/>
  <c r="BP90" i="28" s="1"/>
  <c r="BP98" i="28" s="1"/>
  <c r="AC62" i="28"/>
  <c r="AC70" i="28" s="1"/>
  <c r="AC82" i="28"/>
  <c r="AC90" i="28" s="1"/>
  <c r="AC98" i="28" s="1"/>
  <c r="BI82" i="28"/>
  <c r="BI90" i="28" s="1"/>
  <c r="BI98" i="28" s="1"/>
  <c r="BI62" i="28"/>
  <c r="BI70" i="28" s="1"/>
  <c r="Z62" i="28"/>
  <c r="Z70" i="28" s="1"/>
  <c r="Z82" i="28"/>
  <c r="Z90" i="28" s="1"/>
  <c r="Z98" i="28" s="1"/>
  <c r="O62" i="28"/>
  <c r="O70" i="28" s="1"/>
  <c r="O82" i="28"/>
  <c r="O90" i="28" s="1"/>
  <c r="O98" i="28" s="1"/>
  <c r="BO62" i="28"/>
  <c r="BO70" i="28" s="1"/>
  <c r="BO82" i="28"/>
  <c r="BO90" i="28" s="1"/>
  <c r="BO98" i="28" s="1"/>
  <c r="AQ109" i="34"/>
  <c r="AQ126" i="34"/>
  <c r="AQ62" i="28"/>
  <c r="AQ70" i="28" s="1"/>
  <c r="AQ82" i="28"/>
  <c r="AQ90" i="28" s="1"/>
  <c r="AQ98" i="28" s="1"/>
  <c r="BX62" i="28"/>
  <c r="BX70" i="28" s="1"/>
  <c r="BX82" i="28"/>
  <c r="BX90" i="28" s="1"/>
  <c r="BX98" i="28" s="1"/>
  <c r="U62" i="28"/>
  <c r="U70" i="28" s="1"/>
  <c r="U82" i="28"/>
  <c r="U90" i="28" s="1"/>
  <c r="U98" i="28" s="1"/>
  <c r="BM62" i="28"/>
  <c r="BM70" i="28" s="1"/>
  <c r="BM82" i="28"/>
  <c r="BM90" i="28" s="1"/>
  <c r="BM98" i="28" s="1"/>
  <c r="CD82" i="28"/>
  <c r="CD90" i="28" s="1"/>
  <c r="CD98" i="28" s="1"/>
  <c r="CD62" i="28"/>
  <c r="CD70" i="28" s="1"/>
  <c r="S62" i="28"/>
  <c r="S70" i="28" s="1"/>
  <c r="S82" i="28"/>
  <c r="S90" i="28" s="1"/>
  <c r="S98" i="28" s="1"/>
  <c r="AB62" i="28"/>
  <c r="AB70" i="28" s="1"/>
  <c r="AB82" i="28"/>
  <c r="AB90" i="28" s="1"/>
  <c r="AB98" i="28" s="1"/>
  <c r="BG62" i="28"/>
  <c r="BG70" i="28" s="1"/>
  <c r="BG82" i="28"/>
  <c r="BG90" i="28" s="1"/>
  <c r="BG98" i="28" s="1"/>
  <c r="C62" i="28"/>
  <c r="C70" i="28" s="1"/>
  <c r="C82" i="28"/>
  <c r="C90" i="28" s="1"/>
  <c r="C98" i="28" s="1"/>
  <c r="AS109" i="34"/>
  <c r="AS126" i="34"/>
  <c r="I126" i="34"/>
  <c r="I109" i="34"/>
  <c r="AH77" i="30"/>
  <c r="AH92" i="30" s="1"/>
  <c r="AH126" i="29"/>
  <c r="AH109" i="29"/>
  <c r="AH92" i="29"/>
  <c r="AU77" i="30"/>
  <c r="AU92" i="30" s="1"/>
  <c r="AU109" i="29"/>
  <c r="AU92" i="29"/>
  <c r="AU126" i="29"/>
  <c r="AA126" i="34"/>
  <c r="AA109" i="34"/>
  <c r="BS82" i="28"/>
  <c r="BS90" i="28" s="1"/>
  <c r="BS98" i="28" s="1"/>
  <c r="BS62" i="28"/>
  <c r="BS70" i="28" s="1"/>
  <c r="AP62" i="28"/>
  <c r="AP70" i="28" s="1"/>
  <c r="AP82" i="28"/>
  <c r="AP90" i="28" s="1"/>
  <c r="AP98" i="28" s="1"/>
  <c r="AD62" i="28"/>
  <c r="AD70" i="28" s="1"/>
  <c r="AD82" i="28"/>
  <c r="AD90" i="28" s="1"/>
  <c r="AD98" i="28" s="1"/>
  <c r="AL62" i="28"/>
  <c r="AL70" i="28" s="1"/>
  <c r="AL82" i="28"/>
  <c r="AL90" i="28" s="1"/>
  <c r="AL98" i="28" s="1"/>
  <c r="W82" i="28"/>
  <c r="W90" i="28" s="1"/>
  <c r="W98" i="28" s="1"/>
  <c r="W62" i="28"/>
  <c r="W70" i="28" s="1"/>
  <c r="AF62" i="28"/>
  <c r="AF70" i="28" s="1"/>
  <c r="AF82" i="28"/>
  <c r="AF90" i="28" s="1"/>
  <c r="AF98" i="28" s="1"/>
  <c r="CB82" i="28"/>
  <c r="CB90" i="28" s="1"/>
  <c r="CB98" i="28" s="1"/>
  <c r="CB62" i="28"/>
  <c r="CB70" i="28" s="1"/>
  <c r="BJ62" i="28"/>
  <c r="BJ70" i="28" s="1"/>
  <c r="BJ82" i="28"/>
  <c r="BJ90" i="28" s="1"/>
  <c r="BJ98" i="28" s="1"/>
  <c r="R62" i="28"/>
  <c r="R70" i="28" s="1"/>
  <c r="R82" i="28"/>
  <c r="R90" i="28" s="1"/>
  <c r="R98" i="28" s="1"/>
  <c r="C190" i="35"/>
  <c r="C192" i="35" s="1"/>
  <c r="C177" i="35"/>
  <c r="C189" i="36"/>
  <c r="C182" i="36"/>
  <c r="C158" i="36"/>
  <c r="BT82" i="28"/>
  <c r="BT90" i="28" s="1"/>
  <c r="BT98" i="28" s="1"/>
  <c r="BT62" i="28"/>
  <c r="BT70" i="28" s="1"/>
  <c r="CA62" i="28"/>
  <c r="CA70" i="28" s="1"/>
  <c r="CA82" i="28"/>
  <c r="CA90" i="28" s="1"/>
  <c r="CA98" i="28" s="1"/>
  <c r="N62" i="28"/>
  <c r="N70" i="28" s="1"/>
  <c r="N82" i="28"/>
  <c r="N90" i="28" s="1"/>
  <c r="N98" i="28" s="1"/>
  <c r="AA82" i="28"/>
  <c r="AA90" i="28" s="1"/>
  <c r="AA98" i="28" s="1"/>
  <c r="AA62" i="28"/>
  <c r="AA70" i="28" s="1"/>
  <c r="BU62" i="28"/>
  <c r="BU70" i="28" s="1"/>
  <c r="BU82" i="28"/>
  <c r="BU90" i="28" s="1"/>
  <c r="BU98" i="28" s="1"/>
  <c r="AT82" i="28"/>
  <c r="AT90" i="28" s="1"/>
  <c r="AT98" i="28" s="1"/>
  <c r="AT62" i="28"/>
  <c r="AT70" i="28" s="1"/>
  <c r="AY62" i="28"/>
  <c r="AY70" i="28" s="1"/>
  <c r="AY82" i="28"/>
  <c r="AY90" i="28" s="1"/>
  <c r="AY98" i="28" s="1"/>
  <c r="K62" i="28"/>
  <c r="K70" i="28" s="1"/>
  <c r="K82" i="28"/>
  <c r="K90" i="28" s="1"/>
  <c r="K98" i="28" s="1"/>
  <c r="C182" i="31"/>
  <c r="C158" i="31"/>
  <c r="C189" i="31"/>
  <c r="BD62" i="28"/>
  <c r="BD70" i="28" s="1"/>
  <c r="BD82" i="28"/>
  <c r="BD90" i="28" s="1"/>
  <c r="BD98" i="28" s="1"/>
  <c r="BC62" i="28"/>
  <c r="BC70" i="28" s="1"/>
  <c r="BC82" i="28"/>
  <c r="BC90" i="28" s="1"/>
  <c r="BC98" i="28" s="1"/>
  <c r="BY82" i="28"/>
  <c r="BY90" i="28" s="1"/>
  <c r="BY98" i="28" s="1"/>
  <c r="BY62" i="28"/>
  <c r="BY70" i="28" s="1"/>
  <c r="T62" i="28"/>
  <c r="T70" i="28" s="1"/>
  <c r="T82" i="28"/>
  <c r="T90" i="28" s="1"/>
  <c r="T98" i="28" s="1"/>
  <c r="AI82" i="28"/>
  <c r="AI90" i="28" s="1"/>
  <c r="AI98" i="28" s="1"/>
  <c r="AI62" i="28"/>
  <c r="AI70" i="28" s="1"/>
  <c r="G62" i="28"/>
  <c r="G70" i="28" s="1"/>
  <c r="G82" i="28"/>
  <c r="G90" i="28" s="1"/>
  <c r="G98" i="28" s="1"/>
  <c r="C189" i="35"/>
  <c r="C158" i="35"/>
  <c r="C182" i="35"/>
  <c r="AX82" i="28"/>
  <c r="AX90" i="28" s="1"/>
  <c r="AX98" i="28" s="1"/>
  <c r="AX62" i="28"/>
  <c r="AX70" i="28" s="1"/>
  <c r="BZ62" i="28"/>
  <c r="BZ70" i="28" s="1"/>
  <c r="BZ82" i="28"/>
  <c r="BZ90" i="28" s="1"/>
  <c r="BZ98" i="28" s="1"/>
  <c r="BW82" i="28"/>
  <c r="BW90" i="28" s="1"/>
  <c r="BW98" i="28" s="1"/>
  <c r="BW62" i="28"/>
  <c r="BW70" i="28" s="1"/>
  <c r="Y62" i="28"/>
  <c r="Y70" i="28" s="1"/>
  <c r="Y82" i="28"/>
  <c r="Y90" i="28" s="1"/>
  <c r="Y98" i="28" s="1"/>
  <c r="BA82" i="28"/>
  <c r="BA90" i="28" s="1"/>
  <c r="BA98" i="28" s="1"/>
  <c r="BA62" i="28"/>
  <c r="BA70" i="28" s="1"/>
  <c r="BH62" i="28"/>
  <c r="BH70" i="28" s="1"/>
  <c r="BH82" i="28"/>
  <c r="BH90" i="28" s="1"/>
  <c r="BH98" i="28" s="1"/>
  <c r="AS62" i="28"/>
  <c r="AS70" i="28" s="1"/>
  <c r="AS82" i="28"/>
  <c r="AS90" i="28" s="1"/>
  <c r="AS98" i="28" s="1"/>
  <c r="D92" i="29"/>
  <c r="D109" i="29"/>
  <c r="D126" i="29"/>
  <c r="BC92" i="29"/>
  <c r="BC77" i="30"/>
  <c r="BC92" i="30" s="1"/>
  <c r="BC109" i="29"/>
  <c r="AA77" i="30"/>
  <c r="AA92" i="30" s="1"/>
  <c r="AA92" i="29"/>
  <c r="AA109" i="29"/>
  <c r="C109" i="29"/>
  <c r="C126" i="29"/>
  <c r="AZ78" i="48"/>
  <c r="AZ57" i="48"/>
  <c r="AZ62" i="48" s="1"/>
  <c r="V77" i="30"/>
  <c r="V92" i="30" s="1"/>
  <c r="V109" i="29"/>
  <c r="AB109" i="29"/>
  <c r="AB92" i="29"/>
  <c r="AB126" i="29"/>
  <c r="AB77" i="30"/>
  <c r="AB92" i="30" s="1"/>
  <c r="BF92" i="29"/>
  <c r="BF126" i="29"/>
  <c r="BF77" i="30"/>
  <c r="BF92" i="30" s="1"/>
  <c r="AN84" i="48"/>
  <c r="AN92" i="48" s="1"/>
  <c r="AN100" i="48" s="1"/>
  <c r="AN64" i="48"/>
  <c r="AN72" i="48" s="1"/>
  <c r="C188" i="34"/>
  <c r="C177" i="36"/>
  <c r="P82" i="28"/>
  <c r="P90" i="28" s="1"/>
  <c r="P98" i="28" s="1"/>
  <c r="AM62" i="28"/>
  <c r="AM70" i="28" s="1"/>
  <c r="BQ62" i="28"/>
  <c r="BQ70" i="28" s="1"/>
  <c r="AW62" i="28"/>
  <c r="AW70" i="28" s="1"/>
  <c r="AT34" i="2"/>
  <c r="AT49" i="2" s="1"/>
  <c r="AT65" i="2" s="1"/>
  <c r="AT77" i="2" s="1"/>
  <c r="BB21" i="28"/>
  <c r="BB34" i="28" s="1"/>
  <c r="BB54" i="28" s="1"/>
  <c r="W34" i="2"/>
  <c r="W49" i="2" s="1"/>
  <c r="W65" i="2" s="1"/>
  <c r="W77" i="2" s="1"/>
  <c r="BC34" i="2"/>
  <c r="BC49" i="2" s="1"/>
  <c r="BC65" i="2" s="1"/>
  <c r="BC77" i="2" s="1"/>
  <c r="D21" i="28"/>
  <c r="D34" i="28" s="1"/>
  <c r="D54" i="28" s="1"/>
  <c r="AN34" i="2"/>
  <c r="AN49" i="2" s="1"/>
  <c r="AN65" i="2" s="1"/>
  <c r="AN77" i="2" s="1"/>
  <c r="AZ21" i="28"/>
  <c r="AZ34" i="28" s="1"/>
  <c r="AZ54" i="28" s="1"/>
  <c r="BJ21" i="48"/>
  <c r="BJ36" i="48" s="1"/>
  <c r="BG21" i="48"/>
  <c r="BG36" i="48" s="1"/>
  <c r="BE21" i="48"/>
  <c r="BE36" i="48" s="1"/>
  <c r="AR21" i="48"/>
  <c r="AR36" i="48" s="1"/>
  <c r="AK21" i="48"/>
  <c r="AK36" i="48" s="1"/>
  <c r="K21" i="48"/>
  <c r="K36" i="48" s="1"/>
  <c r="G21" i="48"/>
  <c r="G36" i="48" s="1"/>
  <c r="BI126" i="34"/>
  <c r="BI109" i="34"/>
  <c r="AI126" i="34"/>
  <c r="AI109" i="34"/>
  <c r="AH126" i="34"/>
  <c r="AH109" i="34"/>
  <c r="BK109" i="34"/>
  <c r="BK126" i="34"/>
  <c r="P92" i="29"/>
  <c r="P77" i="30"/>
  <c r="P92" i="30" s="1"/>
  <c r="P109" i="29"/>
  <c r="P126" i="29"/>
  <c r="AY109" i="29"/>
  <c r="AY126" i="29"/>
  <c r="AY92" i="29"/>
  <c r="W77" i="30"/>
  <c r="W92" i="30" s="1"/>
  <c r="W92" i="29"/>
  <c r="W126" i="29"/>
  <c r="J77" i="30"/>
  <c r="J92" i="30" s="1"/>
  <c r="J109" i="29"/>
  <c r="AO92" i="29"/>
  <c r="AO126" i="29"/>
  <c r="AO77" i="30"/>
  <c r="AO92" i="30" s="1"/>
  <c r="AO109" i="29"/>
  <c r="K126" i="34"/>
  <c r="K109" i="34"/>
  <c r="AU55" i="28"/>
  <c r="AU60" i="28" s="1"/>
  <c r="AU68" i="28"/>
  <c r="AI55" i="28"/>
  <c r="AI60" i="28" s="1"/>
  <c r="AI68" i="28"/>
  <c r="AN21" i="28"/>
  <c r="AN34" i="28" s="1"/>
  <c r="AN54" i="28" s="1"/>
  <c r="AZ109" i="34"/>
  <c r="BC126" i="29"/>
  <c r="AC126" i="34"/>
  <c r="AC109" i="34"/>
  <c r="BE109" i="34"/>
  <c r="BE126" i="34"/>
  <c r="AM109" i="34"/>
  <c r="AM126" i="34"/>
  <c r="AK55" i="28"/>
  <c r="AK60" i="28" s="1"/>
  <c r="AK76" i="28"/>
  <c r="C190" i="36"/>
  <c r="C192" i="36" s="1"/>
  <c r="E34" i="2"/>
  <c r="E49" i="2" s="1"/>
  <c r="E65" i="2" s="1"/>
  <c r="E77" i="2" s="1"/>
  <c r="AK34" i="2"/>
  <c r="AK49" i="2" s="1"/>
  <c r="AK65" i="2" s="1"/>
  <c r="AK77" i="2" s="1"/>
  <c r="J34" i="2"/>
  <c r="J49" i="2" s="1"/>
  <c r="J65" i="2" s="1"/>
  <c r="J77" i="2" s="1"/>
  <c r="V126" i="29"/>
  <c r="U126" i="34"/>
  <c r="U109" i="34"/>
  <c r="S126" i="34"/>
  <c r="S109" i="34"/>
  <c r="AW109" i="34"/>
  <c r="AW126" i="34"/>
  <c r="AJ92" i="29"/>
  <c r="AJ77" i="30"/>
  <c r="AJ92" i="30" s="1"/>
  <c r="AJ109" i="29"/>
  <c r="AQ77" i="30"/>
  <c r="AQ92" i="30" s="1"/>
  <c r="AQ126" i="29"/>
  <c r="O77" i="30"/>
  <c r="O92" i="30" s="1"/>
  <c r="O109" i="29"/>
  <c r="O126" i="29"/>
  <c r="AD109" i="29"/>
  <c r="AD92" i="29"/>
  <c r="AD126" i="29"/>
  <c r="E21" i="28"/>
  <c r="E34" i="28" s="1"/>
  <c r="E54" i="28" s="1"/>
  <c r="BE34" i="2"/>
  <c r="BE49" i="2" s="1"/>
  <c r="BE65" i="2" s="1"/>
  <c r="BE77" i="2" s="1"/>
  <c r="J21" i="28"/>
  <c r="J34" i="28" s="1"/>
  <c r="J54" i="28" s="1"/>
  <c r="AD34" i="2"/>
  <c r="AD49" i="2" s="1"/>
  <c r="AD65" i="2" s="1"/>
  <c r="AD77" i="2" s="1"/>
  <c r="AS21" i="48"/>
  <c r="AS36" i="48" s="1"/>
  <c r="AF21" i="48"/>
  <c r="AF36" i="48" s="1"/>
  <c r="R21" i="48"/>
  <c r="R36" i="48" s="1"/>
  <c r="F21" i="48"/>
  <c r="F36" i="48" s="1"/>
  <c r="V92" i="29"/>
  <c r="AE109" i="34"/>
  <c r="AE126" i="34"/>
  <c r="AF109" i="29"/>
  <c r="AF92" i="29"/>
  <c r="AF126" i="29"/>
  <c r="AM109" i="29"/>
  <c r="AM126" i="29"/>
  <c r="AM77" i="30"/>
  <c r="AM92" i="30" s="1"/>
  <c r="AS126" i="29"/>
  <c r="AS109" i="29"/>
  <c r="AS77" i="30"/>
  <c r="AS92" i="30" s="1"/>
  <c r="R77" i="30"/>
  <c r="R92" i="30" s="1"/>
  <c r="R92" i="29"/>
  <c r="R109" i="29"/>
  <c r="R126" i="29"/>
  <c r="BJ34" i="2"/>
  <c r="BJ49" i="2" s="1"/>
  <c r="BJ65" i="2" s="1"/>
  <c r="BJ77" i="2" s="1"/>
  <c r="G34" i="2"/>
  <c r="G49" i="2" s="1"/>
  <c r="G65" i="2" s="1"/>
  <c r="G77" i="2" s="1"/>
  <c r="X34" i="2"/>
  <c r="X49" i="2" s="1"/>
  <c r="X65" i="2" s="1"/>
  <c r="X77" i="2" s="1"/>
  <c r="AV62" i="48"/>
  <c r="BG126" i="34"/>
  <c r="BG109" i="34"/>
  <c r="AV76" i="28"/>
  <c r="R126" i="34"/>
  <c r="R109" i="34"/>
  <c r="AZ92" i="29"/>
  <c r="AZ109" i="29"/>
  <c r="AZ77" i="30"/>
  <c r="AZ92" i="30" s="1"/>
  <c r="AZ126" i="29"/>
  <c r="X77" i="30"/>
  <c r="X92" i="30" s="1"/>
  <c r="X109" i="29"/>
  <c r="BK77" i="30"/>
  <c r="BK92" i="30" s="1"/>
  <c r="BK109" i="29"/>
  <c r="BK126" i="29"/>
  <c r="AI77" i="30"/>
  <c r="AI92" i="30" s="1"/>
  <c r="AI126" i="29"/>
  <c r="K126" i="29"/>
  <c r="K77" i="30"/>
  <c r="K92" i="30" s="1"/>
  <c r="K92" i="29"/>
  <c r="BJ92" i="29"/>
  <c r="BJ77" i="30"/>
  <c r="BJ92" i="30" s="1"/>
  <c r="BJ109" i="29"/>
  <c r="BJ126" i="29"/>
  <c r="N92" i="29"/>
  <c r="N109" i="29"/>
  <c r="N126" i="29"/>
  <c r="N77" i="30"/>
  <c r="N92" i="30" s="1"/>
  <c r="BH109" i="29"/>
  <c r="BH126" i="29"/>
  <c r="BH92" i="29"/>
  <c r="AK92" i="29"/>
  <c r="AK77" i="30"/>
  <c r="AK92" i="30" s="1"/>
  <c r="AK126" i="29"/>
  <c r="AK109" i="29"/>
  <c r="S92" i="29"/>
  <c r="S77" i="30"/>
  <c r="S92" i="30" s="1"/>
  <c r="S109" i="29"/>
  <c r="E77" i="30"/>
  <c r="E92" i="30" s="1"/>
  <c r="E92" i="29"/>
  <c r="E109" i="29"/>
  <c r="BH126" i="30"/>
  <c r="BH22" i="30"/>
  <c r="BH40" i="30" s="1"/>
  <c r="BH58" i="30" s="1"/>
  <c r="BH109" i="30"/>
  <c r="AZ126" i="30"/>
  <c r="AZ109" i="30"/>
  <c r="AZ22" i="30"/>
  <c r="AZ40" i="30" s="1"/>
  <c r="AZ58" i="30" s="1"/>
  <c r="AR126" i="30"/>
  <c r="AR109" i="30"/>
  <c r="AR22" i="30"/>
  <c r="AR40" i="30" s="1"/>
  <c r="AR58" i="30" s="1"/>
  <c r="AJ126" i="30"/>
  <c r="AJ22" i="30"/>
  <c r="AJ40" i="30" s="1"/>
  <c r="AJ58" i="30" s="1"/>
  <c r="AJ109" i="30"/>
  <c r="AB126" i="30"/>
  <c r="AB109" i="30"/>
  <c r="AB22" i="30"/>
  <c r="AB40" i="30" s="1"/>
  <c r="AB58" i="30" s="1"/>
  <c r="T126" i="30"/>
  <c r="T22" i="30"/>
  <c r="T40" i="30" s="1"/>
  <c r="T58" i="30" s="1"/>
  <c r="T109" i="30"/>
  <c r="L126" i="30"/>
  <c r="L109" i="30"/>
  <c r="L22" i="30"/>
  <c r="L40" i="30" s="1"/>
  <c r="L58" i="30" s="1"/>
  <c r="D126" i="30"/>
  <c r="D109" i="30"/>
  <c r="D22" i="30"/>
  <c r="D40" i="30" s="1"/>
  <c r="D58" i="30" s="1"/>
  <c r="BD126" i="31"/>
  <c r="BD22" i="31"/>
  <c r="BD40" i="31" s="1"/>
  <c r="BD58" i="31" s="1"/>
  <c r="BD77" i="31" s="1"/>
  <c r="BD92" i="31" s="1"/>
  <c r="AV126" i="31"/>
  <c r="AV109" i="31"/>
  <c r="AV22" i="31"/>
  <c r="AV40" i="31" s="1"/>
  <c r="AV58" i="31" s="1"/>
  <c r="AV77" i="31" s="1"/>
  <c r="AV92" i="31" s="1"/>
  <c r="AN126" i="31"/>
  <c r="AN109" i="31"/>
  <c r="AF126" i="31"/>
  <c r="AF109" i="31"/>
  <c r="X126" i="31"/>
  <c r="X109" i="31"/>
  <c r="X22" i="31"/>
  <c r="X40" i="31" s="1"/>
  <c r="X58" i="31" s="1"/>
  <c r="X77" i="31" s="1"/>
  <c r="X92" i="31" s="1"/>
  <c r="P126" i="31"/>
  <c r="P109" i="31"/>
  <c r="P22" i="31"/>
  <c r="P40" i="31" s="1"/>
  <c r="P58" i="31" s="1"/>
  <c r="P77" i="31" s="1"/>
  <c r="P92" i="31" s="1"/>
  <c r="H126" i="31"/>
  <c r="H109" i="31"/>
  <c r="AG34" i="2"/>
  <c r="AG49" i="2" s="1"/>
  <c r="AG65" i="2" s="1"/>
  <c r="AG77" i="2" s="1"/>
  <c r="F34" i="2"/>
  <c r="F49" i="2" s="1"/>
  <c r="F65" i="2" s="1"/>
  <c r="F77" i="2" s="1"/>
  <c r="BG34" i="2"/>
  <c r="BG49" i="2" s="1"/>
  <c r="BG65" i="2" s="1"/>
  <c r="BG77" i="2" s="1"/>
  <c r="X21" i="28"/>
  <c r="X34" i="28" s="1"/>
  <c r="X54" i="28" s="1"/>
  <c r="AR34" i="2"/>
  <c r="AR49" i="2" s="1"/>
  <c r="AR65" i="2" s="1"/>
  <c r="AR77" i="2" s="1"/>
  <c r="AN110" i="48"/>
  <c r="AN118" i="48" s="1"/>
  <c r="AN126" i="48" s="1"/>
  <c r="AJ109" i="34"/>
  <c r="AO109" i="34"/>
  <c r="BF109" i="29"/>
  <c r="AI109" i="29"/>
  <c r="C77" i="30"/>
  <c r="C92" i="30" s="1"/>
  <c r="AA126" i="29"/>
  <c r="AI92" i="29"/>
  <c r="T126" i="34"/>
  <c r="T109" i="34"/>
  <c r="AY126" i="34"/>
  <c r="AY109" i="34"/>
  <c r="AV126" i="29"/>
  <c r="AV92" i="29"/>
  <c r="AV77" i="30"/>
  <c r="AV92" i="30" s="1"/>
  <c r="AE109" i="29"/>
  <c r="AE126" i="29"/>
  <c r="AE92" i="29"/>
  <c r="G77" i="30"/>
  <c r="G92" i="30" s="1"/>
  <c r="G92" i="29"/>
  <c r="G109" i="29"/>
  <c r="G126" i="29"/>
  <c r="Z77" i="30"/>
  <c r="Z92" i="30" s="1"/>
  <c r="Z109" i="29"/>
  <c r="Z126" i="29"/>
  <c r="AG21" i="28"/>
  <c r="AG34" i="28" s="1"/>
  <c r="AG54" i="28" s="1"/>
  <c r="BA34" i="2"/>
  <c r="BA49" i="2" s="1"/>
  <c r="BA65" i="2" s="1"/>
  <c r="BA77" i="2" s="1"/>
  <c r="X126" i="29"/>
  <c r="C92" i="29"/>
  <c r="E126" i="34"/>
  <c r="E109" i="34"/>
  <c r="AP126" i="34"/>
  <c r="AP109" i="34"/>
  <c r="D77" i="30"/>
  <c r="D92" i="30" s="1"/>
  <c r="BG109" i="29"/>
  <c r="BG126" i="29"/>
  <c r="BG77" i="30"/>
  <c r="BG92" i="30" s="1"/>
  <c r="AX109" i="29"/>
  <c r="AX126" i="29"/>
  <c r="AX77" i="30"/>
  <c r="AX92" i="30" s="1"/>
  <c r="AX92" i="29"/>
  <c r="BJ65" i="48"/>
  <c r="BJ63" i="28"/>
  <c r="BB65" i="48"/>
  <c r="BB57" i="48" s="1"/>
  <c r="BB62" i="48" s="1"/>
  <c r="BB63" i="28"/>
  <c r="AT65" i="48"/>
  <c r="AT63" i="28"/>
  <c r="AL65" i="48"/>
  <c r="AL63" i="28"/>
  <c r="AD65" i="48"/>
  <c r="AD57" i="48" s="1"/>
  <c r="AD62" i="48" s="1"/>
  <c r="AD63" i="28"/>
  <c r="V65" i="48"/>
  <c r="V57" i="48" s="1"/>
  <c r="V62" i="48" s="1"/>
  <c r="V63" i="28"/>
  <c r="E76" i="43"/>
  <c r="E89" i="43" s="1"/>
  <c r="E58" i="43"/>
  <c r="C4" i="33"/>
  <c r="C19" i="32"/>
  <c r="C34" i="32" s="1"/>
  <c r="C49" i="32" s="1"/>
  <c r="C65" i="32" s="1"/>
  <c r="C77" i="32" s="1"/>
  <c r="BK4" i="36"/>
  <c r="BK126" i="35"/>
  <c r="BK22" i="35"/>
  <c r="BK40" i="35" s="1"/>
  <c r="BK58" i="35" s="1"/>
  <c r="BK77" i="35" s="1"/>
  <c r="BK92" i="35" s="1"/>
  <c r="AN4" i="34"/>
  <c r="AN22" i="33"/>
  <c r="AN40" i="33" s="1"/>
  <c r="AN58" i="33" s="1"/>
  <c r="AN77" i="33" s="1"/>
  <c r="AN92" i="33" s="1"/>
  <c r="AE4" i="36"/>
  <c r="AE126" i="35"/>
  <c r="AE22" i="35"/>
  <c r="AE40" i="35" s="1"/>
  <c r="AE58" i="35" s="1"/>
  <c r="AE77" i="35" s="1"/>
  <c r="AE92" i="35" s="1"/>
  <c r="H4" i="34"/>
  <c r="H22" i="33"/>
  <c r="H40" i="33" s="1"/>
  <c r="H58" i="33" s="1"/>
  <c r="H77" i="33" s="1"/>
  <c r="H92" i="33" s="1"/>
  <c r="BA4" i="47"/>
  <c r="BA20" i="47" s="1"/>
  <c r="BA27" i="47" s="1"/>
  <c r="BA4" i="43"/>
  <c r="BA22" i="43" s="1"/>
  <c r="BA40" i="43" s="1"/>
  <c r="BA126" i="36"/>
  <c r="AV4" i="34"/>
  <c r="AV22" i="33"/>
  <c r="AV40" i="33" s="1"/>
  <c r="AV58" i="33" s="1"/>
  <c r="AV77" i="33" s="1"/>
  <c r="AV92" i="33" s="1"/>
  <c r="AM126" i="35"/>
  <c r="AM109" i="35"/>
  <c r="AM4" i="36"/>
  <c r="AM22" i="35"/>
  <c r="AM40" i="35" s="1"/>
  <c r="AM58" i="35" s="1"/>
  <c r="AM77" i="35" s="1"/>
  <c r="AM92" i="35" s="1"/>
  <c r="U4" i="47"/>
  <c r="U20" i="47" s="1"/>
  <c r="U27" i="47" s="1"/>
  <c r="U109" i="36"/>
  <c r="U4" i="43"/>
  <c r="U22" i="43" s="1"/>
  <c r="U40" i="43" s="1"/>
  <c r="P4" i="34"/>
  <c r="P22" i="33"/>
  <c r="P40" i="33" s="1"/>
  <c r="P58" i="33" s="1"/>
  <c r="P77" i="33" s="1"/>
  <c r="P92" i="33" s="1"/>
  <c r="G126" i="35"/>
  <c r="G109" i="35"/>
  <c r="G4" i="36"/>
  <c r="G22" i="35"/>
  <c r="G40" i="35" s="1"/>
  <c r="G58" i="35" s="1"/>
  <c r="G77" i="35" s="1"/>
  <c r="G92" i="35" s="1"/>
  <c r="BC55" i="28"/>
  <c r="BF126" i="30"/>
  <c r="BF109" i="30"/>
  <c r="BF22" i="30"/>
  <c r="BF40" i="30" s="1"/>
  <c r="BF58" i="30" s="1"/>
  <c r="AX126" i="30"/>
  <c r="AX109" i="30"/>
  <c r="AX22" i="30"/>
  <c r="AX40" i="30" s="1"/>
  <c r="AX58" i="30" s="1"/>
  <c r="AP126" i="30"/>
  <c r="AP22" i="30"/>
  <c r="AP40" i="30" s="1"/>
  <c r="AP58" i="30" s="1"/>
  <c r="AP109" i="30"/>
  <c r="AH126" i="30"/>
  <c r="AH109" i="30"/>
  <c r="AH22" i="30"/>
  <c r="AH40" i="30" s="1"/>
  <c r="AH58" i="30" s="1"/>
  <c r="Z126" i="30"/>
  <c r="Z22" i="30"/>
  <c r="Z40" i="30" s="1"/>
  <c r="Z58" i="30" s="1"/>
  <c r="Z109" i="30"/>
  <c r="R126" i="30"/>
  <c r="R109" i="30"/>
  <c r="R22" i="30"/>
  <c r="R40" i="30" s="1"/>
  <c r="R58" i="30" s="1"/>
  <c r="J126" i="30"/>
  <c r="J109" i="30"/>
  <c r="J22" i="30"/>
  <c r="J40" i="30" s="1"/>
  <c r="J58" i="30" s="1"/>
  <c r="BJ126" i="31"/>
  <c r="BJ22" i="31"/>
  <c r="BJ40" i="31" s="1"/>
  <c r="BJ58" i="31" s="1"/>
  <c r="BJ77" i="31" s="1"/>
  <c r="BJ92" i="31" s="1"/>
  <c r="BB126" i="31"/>
  <c r="BB109" i="31"/>
  <c r="BB22" i="31"/>
  <c r="BB40" i="31" s="1"/>
  <c r="BB58" i="31" s="1"/>
  <c r="BB77" i="31" s="1"/>
  <c r="BB92" i="31" s="1"/>
  <c r="AT126" i="31"/>
  <c r="AT22" i="31"/>
  <c r="AT40" i="31" s="1"/>
  <c r="AT58" i="31" s="1"/>
  <c r="AT77" i="31" s="1"/>
  <c r="AT92" i="31" s="1"/>
  <c r="AT109" i="31"/>
  <c r="AL126" i="31"/>
  <c r="AL109" i="31"/>
  <c r="AL22" i="31"/>
  <c r="AL40" i="31" s="1"/>
  <c r="AL58" i="31" s="1"/>
  <c r="AL77" i="31" s="1"/>
  <c r="AL92" i="31" s="1"/>
  <c r="AD126" i="31"/>
  <c r="AD22" i="31"/>
  <c r="AD40" i="31" s="1"/>
  <c r="AD58" i="31" s="1"/>
  <c r="AD77" i="31" s="1"/>
  <c r="AD92" i="31" s="1"/>
  <c r="V126" i="31"/>
  <c r="V109" i="31"/>
  <c r="V22" i="31"/>
  <c r="V40" i="31" s="1"/>
  <c r="V58" i="31" s="1"/>
  <c r="V77" i="31" s="1"/>
  <c r="V92" i="31" s="1"/>
  <c r="N126" i="31"/>
  <c r="N109" i="31"/>
  <c r="N22" i="31"/>
  <c r="N40" i="31" s="1"/>
  <c r="N58" i="31" s="1"/>
  <c r="N77" i="31" s="1"/>
  <c r="N92" i="31" s="1"/>
  <c r="F126" i="31"/>
  <c r="F109" i="31"/>
  <c r="F22" i="31"/>
  <c r="F40" i="31" s="1"/>
  <c r="F58" i="31" s="1"/>
  <c r="F77" i="31" s="1"/>
  <c r="F92" i="31" s="1"/>
  <c r="Z62" i="48"/>
  <c r="AY70" i="48"/>
  <c r="AO62" i="48"/>
  <c r="AK58" i="43"/>
  <c r="U126" i="36"/>
  <c r="AG4" i="43"/>
  <c r="AG22" i="43" s="1"/>
  <c r="AG40" i="43" s="1"/>
  <c r="AW109" i="36"/>
  <c r="AW4" i="43"/>
  <c r="AW22" i="43" s="1"/>
  <c r="AW40" i="43" s="1"/>
  <c r="AI126" i="35"/>
  <c r="AI4" i="36"/>
  <c r="AZ126" i="35"/>
  <c r="AZ4" i="36"/>
  <c r="AQ4" i="36"/>
  <c r="AQ126" i="35"/>
  <c r="T126" i="35"/>
  <c r="T4" i="36"/>
  <c r="K4" i="36"/>
  <c r="K126" i="35"/>
  <c r="AH65" i="48"/>
  <c r="AH63" i="28"/>
  <c r="AU4" i="36"/>
  <c r="AU126" i="35"/>
  <c r="O4" i="36"/>
  <c r="O126" i="35"/>
  <c r="C183" i="29"/>
  <c r="C185" i="29" s="1"/>
  <c r="C186" i="29" s="1"/>
  <c r="C177" i="29"/>
  <c r="C190" i="29"/>
  <c r="C192" i="29" s="1"/>
  <c r="U70" i="48"/>
  <c r="BH4" i="36"/>
  <c r="BH126" i="35"/>
  <c r="AY126" i="35"/>
  <c r="AY4" i="36"/>
  <c r="S126" i="35"/>
  <c r="S4" i="36"/>
  <c r="C196" i="29"/>
  <c r="M110" i="48"/>
  <c r="M118" i="48" s="1"/>
  <c r="M126" i="48" s="1"/>
  <c r="M84" i="48"/>
  <c r="M92" i="48" s="1"/>
  <c r="M100" i="48" s="1"/>
  <c r="K56" i="48"/>
  <c r="K13" i="48"/>
  <c r="AI56" i="48"/>
  <c r="AI13" i="48"/>
  <c r="AQ56" i="48"/>
  <c r="AQ13" i="48"/>
  <c r="AY56" i="48"/>
  <c r="AY13" i="48"/>
  <c r="BG13" i="48"/>
  <c r="BG56" i="48"/>
  <c r="R63" i="28"/>
  <c r="BD65" i="48"/>
  <c r="BD63" i="28"/>
  <c r="AN65" i="48"/>
  <c r="AN57" i="48" s="1"/>
  <c r="AN63" i="28"/>
  <c r="P65" i="48"/>
  <c r="P70" i="48" s="1"/>
  <c r="P63" i="28"/>
  <c r="BH109" i="35"/>
  <c r="BC126" i="35"/>
  <c r="BC109" i="35"/>
  <c r="BC4" i="36"/>
  <c r="W126" i="35"/>
  <c r="W109" i="35"/>
  <c r="W4" i="36"/>
  <c r="E4" i="47"/>
  <c r="E20" i="47" s="1"/>
  <c r="E27" i="47" s="1"/>
  <c r="E109" i="36"/>
  <c r="AP63" i="28"/>
  <c r="Z63" i="28"/>
  <c r="BG4" i="36"/>
  <c r="BG126" i="35"/>
  <c r="AJ126" i="35"/>
  <c r="AJ4" i="36"/>
  <c r="AA4" i="36"/>
  <c r="AA126" i="35"/>
  <c r="D126" i="35"/>
  <c r="D4" i="36"/>
  <c r="E13" i="48"/>
  <c r="E56" i="48"/>
  <c r="U13" i="48"/>
  <c r="U56" i="48"/>
  <c r="AC13" i="48"/>
  <c r="AC56" i="48"/>
  <c r="AK13" i="48"/>
  <c r="AK56" i="48"/>
  <c r="AS13" i="48"/>
  <c r="AS56" i="48"/>
  <c r="BA13" i="48"/>
  <c r="BA56" i="48"/>
  <c r="BI13" i="48"/>
  <c r="BI56" i="48"/>
  <c r="E126" i="35"/>
  <c r="M4" i="36"/>
  <c r="U126" i="35"/>
  <c r="AC4" i="36"/>
  <c r="AK126" i="35"/>
  <c r="AS4" i="36"/>
  <c r="BA126" i="35"/>
  <c r="BI4" i="36"/>
  <c r="BC57" i="48"/>
  <c r="BC62" i="48" s="1"/>
  <c r="AI57" i="48"/>
  <c r="AI62" i="48" s="1"/>
  <c r="I4" i="36"/>
  <c r="Q126" i="35"/>
  <c r="Y4" i="36"/>
  <c r="AG126" i="35"/>
  <c r="AO4" i="36"/>
  <c r="AW126" i="35"/>
  <c r="BE4" i="36"/>
  <c r="AZ84" i="48"/>
  <c r="AZ92" i="48" s="1"/>
  <c r="AZ100" i="48" s="1"/>
  <c r="AZ64" i="48"/>
  <c r="AZ72" i="48" s="1"/>
  <c r="T64" i="48"/>
  <c r="T72" i="48" s="1"/>
  <c r="T84" i="48"/>
  <c r="T92" i="48" s="1"/>
  <c r="T100" i="48" s="1"/>
  <c r="V64" i="48"/>
  <c r="V72" i="48" s="1"/>
  <c r="V84" i="48"/>
  <c r="V92" i="48" s="1"/>
  <c r="V100" i="48" s="1"/>
  <c r="Z64" i="48"/>
  <c r="Z72" i="48" s="1"/>
  <c r="Z110" i="48"/>
  <c r="Z118" i="48" s="1"/>
  <c r="Z126" i="48" s="1"/>
  <c r="M109" i="35"/>
  <c r="AC109" i="35"/>
  <c r="AS109" i="35"/>
  <c r="BI109" i="35"/>
  <c r="H84" i="48"/>
  <c r="H92" i="48" s="1"/>
  <c r="H100" i="48" s="1"/>
  <c r="H64" i="48"/>
  <c r="H72" i="48" s="1"/>
  <c r="T110" i="48"/>
  <c r="T118" i="48" s="1"/>
  <c r="T126" i="48" s="1"/>
  <c r="AR64" i="48"/>
  <c r="AR72" i="48" s="1"/>
  <c r="AR84" i="48"/>
  <c r="AR92" i="48" s="1"/>
  <c r="AR100" i="48" s="1"/>
  <c r="AT84" i="48"/>
  <c r="AT92" i="48" s="1"/>
  <c r="AT100" i="48" s="1"/>
  <c r="AT64" i="48"/>
  <c r="AT72" i="48" s="1"/>
  <c r="C178" i="29"/>
  <c r="C158" i="29"/>
  <c r="C189" i="29"/>
  <c r="BD64" i="48"/>
  <c r="BD72" i="48" s="1"/>
  <c r="J110" i="48"/>
  <c r="J118" i="48" s="1"/>
  <c r="J126" i="48" s="1"/>
  <c r="J64" i="48"/>
  <c r="J72" i="48" s="1"/>
  <c r="BF84" i="48"/>
  <c r="BF92" i="48" s="1"/>
  <c r="BF100" i="48" s="1"/>
  <c r="BF64" i="48"/>
  <c r="BF72" i="48" s="1"/>
  <c r="AY78" i="31"/>
  <c r="BK78" i="10"/>
  <c r="AP70" i="32"/>
  <c r="BB70" i="2"/>
  <c r="BB70" i="32" s="1"/>
  <c r="AX72" i="32"/>
  <c r="BJ72" i="2"/>
  <c r="BJ72" i="32" s="1"/>
  <c r="AS74" i="32"/>
  <c r="BE74" i="2"/>
  <c r="BE74" i="32" s="1"/>
  <c r="BH75" i="2"/>
  <c r="BH75" i="32" s="1"/>
  <c r="AV75" i="32"/>
  <c r="BE73" i="2"/>
  <c r="BE73" i="32" s="1"/>
  <c r="AS73" i="32"/>
  <c r="BI70" i="2"/>
  <c r="BI70" i="32" s="1"/>
  <c r="AW70" i="32"/>
  <c r="AT73" i="32"/>
  <c r="BF73" i="2"/>
  <c r="BF73" i="32" s="1"/>
  <c r="AY71" i="2"/>
  <c r="AM71" i="32"/>
  <c r="AY67" i="32"/>
  <c r="BK67" i="2"/>
  <c r="BK67" i="32" s="1"/>
  <c r="AW75" i="32"/>
  <c r="BI75" i="2"/>
  <c r="BI75" i="32" s="1"/>
  <c r="BI72" i="2"/>
  <c r="BI72" i="32" s="1"/>
  <c r="AW72" i="32"/>
  <c r="AU68" i="32"/>
  <c r="BG68" i="2"/>
  <c r="BG68" i="32" s="1"/>
  <c r="AT69" i="32"/>
  <c r="BF69" i="2"/>
  <c r="BF69" i="32" s="1"/>
  <c r="AP72" i="32"/>
  <c r="BB72" i="2"/>
  <c r="BB72" i="32" s="1"/>
  <c r="AO72" i="32"/>
  <c r="BA72" i="2"/>
  <c r="BA72" i="32" s="1"/>
  <c r="AM69" i="32"/>
  <c r="AY69" i="2"/>
  <c r="AL66" i="32"/>
  <c r="AX66" i="2"/>
  <c r="BJ67" i="2"/>
  <c r="BJ67" i="32" s="1"/>
  <c r="AX67" i="32"/>
  <c r="BF68" i="2"/>
  <c r="BF68" i="32" s="1"/>
  <c r="AT68" i="32"/>
  <c r="AQ67" i="32"/>
  <c r="BC67" i="2"/>
  <c r="BC67" i="32" s="1"/>
  <c r="AN70" i="32"/>
  <c r="AZ70" i="2"/>
  <c r="AZ70" i="32" s="1"/>
  <c r="AX70" i="32"/>
  <c r="BJ70" i="2"/>
  <c r="BJ70" i="32" s="1"/>
  <c r="BE69" i="2"/>
  <c r="BE69" i="32" s="1"/>
  <c r="AS69" i="32"/>
  <c r="BD74" i="2"/>
  <c r="BD74" i="32" s="1"/>
  <c r="AR74" i="32"/>
  <c r="BD66" i="2"/>
  <c r="BD66" i="32" s="1"/>
  <c r="AR66" i="32"/>
  <c r="AN71" i="32"/>
  <c r="AT71" i="32"/>
  <c r="BF71" i="2"/>
  <c r="BF71" i="32" s="1"/>
  <c r="AS66" i="32"/>
  <c r="BE66" i="2"/>
  <c r="BE66" i="32" s="1"/>
  <c r="BE71" i="2"/>
  <c r="BE71" i="32" s="1"/>
  <c r="AS71" i="32"/>
  <c r="BB67" i="2"/>
  <c r="BB67" i="32" s="1"/>
  <c r="AP67" i="32"/>
  <c r="BA67" i="2"/>
  <c r="BA67" i="32" s="1"/>
  <c r="AY75" i="2"/>
  <c r="AM78" i="31"/>
  <c r="BA75" i="2"/>
  <c r="BA75" i="32" s="1"/>
  <c r="AM78" i="29"/>
  <c r="M2" i="34"/>
  <c r="L2" i="33"/>
  <c r="I2" i="10"/>
  <c r="M16" i="2"/>
  <c r="G2" i="29"/>
  <c r="G21" i="47"/>
  <c r="G23" i="47" s="1"/>
  <c r="H2" i="47"/>
  <c r="I2" i="47" s="1"/>
  <c r="G2" i="30"/>
  <c r="D59" i="31"/>
  <c r="E23" i="31"/>
  <c r="I16" i="2"/>
  <c r="E16" i="2"/>
  <c r="G77" i="43"/>
  <c r="G80" i="43"/>
  <c r="G78" i="43"/>
  <c r="G79" i="43"/>
  <c r="H2" i="43"/>
  <c r="H16" i="2"/>
  <c r="D16" i="2"/>
  <c r="G2" i="31"/>
  <c r="G16" i="2"/>
  <c r="D25" i="2"/>
  <c r="D55" i="2" s="1"/>
  <c r="D26" i="2"/>
  <c r="D56" i="2" s="1"/>
  <c r="E78" i="43"/>
  <c r="H78" i="48"/>
  <c r="AM58" i="48"/>
  <c r="AM62" i="48" s="1"/>
  <c r="X70" i="48"/>
  <c r="AP70" i="48"/>
  <c r="BE60" i="48"/>
  <c r="Y78" i="48"/>
  <c r="Y57" i="48"/>
  <c r="Y62" i="48" s="1"/>
  <c r="N58" i="48"/>
  <c r="V70" i="48"/>
  <c r="AG59" i="48"/>
  <c r="AG62" i="48" s="1"/>
  <c r="AR61" i="48"/>
  <c r="BK78" i="48"/>
  <c r="I78" i="48"/>
  <c r="BE58" i="48"/>
  <c r="AA70" i="48"/>
  <c r="BB70" i="48"/>
  <c r="AS60" i="48"/>
  <c r="AS62" i="48" s="1"/>
  <c r="U59" i="48"/>
  <c r="U62" i="48" s="1"/>
  <c r="AN60" i="48"/>
  <c r="F58" i="48"/>
  <c r="AO70" i="48"/>
  <c r="AT59" i="48"/>
  <c r="O61" i="48"/>
  <c r="AR58" i="48"/>
  <c r="BK61" i="48"/>
  <c r="AE59" i="48"/>
  <c r="AE78" i="48"/>
  <c r="AE57" i="48"/>
  <c r="Z78" i="48"/>
  <c r="AP78" i="48"/>
  <c r="AP57" i="48"/>
  <c r="AP62" i="48" s="1"/>
  <c r="AS78" i="48"/>
  <c r="U12" i="48"/>
  <c r="T70" i="48"/>
  <c r="P78" i="48"/>
  <c r="P57" i="48"/>
  <c r="P62" i="48" s="1"/>
  <c r="H25" i="48"/>
  <c r="G9" i="48"/>
  <c r="N49" i="48"/>
  <c r="N51" i="48" s="1"/>
  <c r="G10" i="48"/>
  <c r="E9" i="48"/>
  <c r="AP84" i="48"/>
  <c r="AP92" i="48" s="1"/>
  <c r="AP100" i="48" s="1"/>
  <c r="F9" i="48"/>
  <c r="I13" i="48"/>
  <c r="I56" i="48"/>
  <c r="Q13" i="48"/>
  <c r="Q56" i="48"/>
  <c r="AG13" i="48"/>
  <c r="AG56" i="48"/>
  <c r="AO13" i="48"/>
  <c r="AO56" i="48"/>
  <c r="AW13" i="48"/>
  <c r="AW56" i="48"/>
  <c r="D7" i="48"/>
  <c r="E15" i="48"/>
  <c r="D24" i="48"/>
  <c r="E24" i="48" s="1"/>
  <c r="F24" i="48" s="1"/>
  <c r="G24" i="48" s="1"/>
  <c r="H24" i="48" s="1"/>
  <c r="I24" i="48" s="1"/>
  <c r="J24" i="48" s="1"/>
  <c r="K24" i="48" s="1"/>
  <c r="L24" i="48" s="1"/>
  <c r="M24" i="48" s="1"/>
  <c r="N24" i="48" s="1"/>
  <c r="O24" i="48" s="1"/>
  <c r="P24" i="48" s="1"/>
  <c r="Q24" i="48" s="1"/>
  <c r="R24" i="48" s="1"/>
  <c r="S24" i="48" s="1"/>
  <c r="T24" i="48" s="1"/>
  <c r="U24" i="48" s="1"/>
  <c r="C27" i="48"/>
  <c r="K14" i="48"/>
  <c r="E10" i="48"/>
  <c r="D10" i="48"/>
  <c r="E16" i="48"/>
  <c r="I18" i="48"/>
  <c r="H10" i="48"/>
  <c r="E22" i="48"/>
  <c r="L64" i="48"/>
  <c r="L72" i="48" s="1"/>
  <c r="N46" i="48"/>
  <c r="N48" i="48" s="1"/>
  <c r="M17" i="48"/>
  <c r="BE56" i="48"/>
  <c r="AA56" i="48"/>
  <c r="C56" i="48"/>
  <c r="C85" i="48"/>
  <c r="S56" i="48"/>
  <c r="AK62" i="48" l="1"/>
  <c r="AC70" i="48"/>
  <c r="BI70" i="48"/>
  <c r="AS60" i="28"/>
  <c r="AD70" i="48"/>
  <c r="S62" i="48"/>
  <c r="BI62" i="48"/>
  <c r="I65" i="28"/>
  <c r="I57" i="28" s="1"/>
  <c r="Q39" i="43"/>
  <c r="I67" i="48"/>
  <c r="I59" i="48" s="1"/>
  <c r="G67" i="28"/>
  <c r="G59" i="28" s="1"/>
  <c r="Q3" i="43"/>
  <c r="M69" i="48"/>
  <c r="M61" i="48" s="1"/>
  <c r="D66" i="48"/>
  <c r="D58" i="48" s="1"/>
  <c r="Q57" i="43"/>
  <c r="P56" i="43"/>
  <c r="G66" i="28"/>
  <c r="G58" i="28" s="1"/>
  <c r="P20" i="43"/>
  <c r="E69" i="48"/>
  <c r="E61" i="48" s="1"/>
  <c r="P74" i="43"/>
  <c r="C96" i="48"/>
  <c r="C84" i="43"/>
  <c r="C94" i="28"/>
  <c r="C94" i="48"/>
  <c r="C83" i="43"/>
  <c r="C93" i="28"/>
  <c r="C85" i="28" s="1"/>
  <c r="C97" i="48"/>
  <c r="C89" i="48" s="1"/>
  <c r="C85" i="43"/>
  <c r="C95" i="28"/>
  <c r="C87" i="28" s="1"/>
  <c r="AT59" i="28"/>
  <c r="AT76" i="28"/>
  <c r="T55" i="36"/>
  <c r="U55" i="36"/>
  <c r="V41" i="36"/>
  <c r="M23" i="36"/>
  <c r="U23" i="36"/>
  <c r="W23" i="36"/>
  <c r="Z23" i="36"/>
  <c r="AC23" i="36"/>
  <c r="AD23" i="36"/>
  <c r="AE23" i="36"/>
  <c r="AN23" i="36"/>
  <c r="AU23" i="36"/>
  <c r="L23" i="36"/>
  <c r="V23" i="36"/>
  <c r="X23" i="36"/>
  <c r="AB23" i="36"/>
  <c r="AL23" i="36"/>
  <c r="AR23" i="36"/>
  <c r="AZ23" i="36"/>
  <c r="H23" i="36"/>
  <c r="J23" i="36"/>
  <c r="Q23" i="36"/>
  <c r="R23" i="36"/>
  <c r="S23" i="36"/>
  <c r="T23" i="36"/>
  <c r="Y23" i="36"/>
  <c r="AK23" i="36"/>
  <c r="AO23" i="36"/>
  <c r="AW23" i="36"/>
  <c r="D23" i="36"/>
  <c r="AT23" i="36"/>
  <c r="K23" i="36"/>
  <c r="O23" i="36"/>
  <c r="AI23" i="36"/>
  <c r="AJ23" i="36"/>
  <c r="AQ23" i="36"/>
  <c r="AY23" i="36"/>
  <c r="AG23" i="36"/>
  <c r="AV23" i="36"/>
  <c r="AH23" i="36"/>
  <c r="AM23" i="36"/>
  <c r="AP23" i="36"/>
  <c r="BB23" i="36"/>
  <c r="BK23" i="36"/>
  <c r="F23" i="36"/>
  <c r="G23" i="36"/>
  <c r="N23" i="36"/>
  <c r="AA23" i="36"/>
  <c r="AS23" i="36"/>
  <c r="BA23" i="36"/>
  <c r="BC23" i="36"/>
  <c r="BH23" i="36"/>
  <c r="AF23" i="36"/>
  <c r="BE23" i="36"/>
  <c r="AX23" i="36"/>
  <c r="BJ23" i="36"/>
  <c r="E23" i="36"/>
  <c r="I23" i="36"/>
  <c r="BG23" i="36"/>
  <c r="BD23" i="36"/>
  <c r="P23" i="36"/>
  <c r="BI23" i="36"/>
  <c r="BF23" i="36"/>
  <c r="BJ35" i="36"/>
  <c r="X33" i="36"/>
  <c r="AM30" i="36"/>
  <c r="AD34" i="36"/>
  <c r="AS31" i="36"/>
  <c r="AT33" i="36"/>
  <c r="AI35" i="36"/>
  <c r="AW29" i="36"/>
  <c r="AV26" i="36"/>
  <c r="AI31" i="36"/>
  <c r="BB27" i="36"/>
  <c r="BH30" i="36"/>
  <c r="AO27" i="36"/>
  <c r="BI24" i="36"/>
  <c r="BC26" i="36"/>
  <c r="Q31" i="36"/>
  <c r="AA25" i="36"/>
  <c r="AU26" i="36"/>
  <c r="Q29" i="36"/>
  <c r="C75" i="28"/>
  <c r="C59" i="28" s="1"/>
  <c r="AJ33" i="36"/>
  <c r="AY30" i="36"/>
  <c r="Z34" i="36"/>
  <c r="AO31" i="36"/>
  <c r="Z33" i="36"/>
  <c r="AC33" i="36"/>
  <c r="AX28" i="36"/>
  <c r="AB26" i="36"/>
  <c r="AN29" i="36"/>
  <c r="Z32" i="36"/>
  <c r="AF28" i="36"/>
  <c r="AO26" i="36"/>
  <c r="BH34" i="36"/>
  <c r="AF24" i="36"/>
  <c r="AL26" i="36"/>
  <c r="AX24" i="36"/>
  <c r="BB24" i="36"/>
  <c r="V35" i="36"/>
  <c r="U32" i="36"/>
  <c r="AG35" i="36"/>
  <c r="AF32" i="36"/>
  <c r="BB33" i="36"/>
  <c r="R32" i="36"/>
  <c r="AT28" i="36"/>
  <c r="BI25" i="36"/>
  <c r="AS30" i="36"/>
  <c r="BJ27" i="36"/>
  <c r="AM29" i="36"/>
  <c r="Z29" i="36"/>
  <c r="BA24" i="36"/>
  <c r="W26" i="36"/>
  <c r="U30" i="36"/>
  <c r="AY24" i="36"/>
  <c r="BJ24" i="36"/>
  <c r="D33" i="36"/>
  <c r="AM34" i="36"/>
  <c r="AL31" i="36"/>
  <c r="AX34" i="36"/>
  <c r="AB32" i="36"/>
  <c r="AC34" i="36"/>
  <c r="AR31" i="36"/>
  <c r="BA29" i="36"/>
  <c r="AE27" i="36"/>
  <c r="AJ34" i="36"/>
  <c r="AF29" i="36"/>
  <c r="AV34" i="36"/>
  <c r="S29" i="36"/>
  <c r="AY26" i="36"/>
  <c r="AL29" i="36"/>
  <c r="BD24" i="36"/>
  <c r="BB25" i="36"/>
  <c r="AT35" i="36"/>
  <c r="BI32" i="36"/>
  <c r="W30" i="36"/>
  <c r="AY33" i="36"/>
  <c r="AZ35" i="36"/>
  <c r="AD33" i="36"/>
  <c r="AN34" i="36"/>
  <c r="AG29" i="36"/>
  <c r="AF26" i="36"/>
  <c r="BD30" i="36"/>
  <c r="AL27" i="36"/>
  <c r="AL30" i="36"/>
  <c r="BF29" i="36"/>
  <c r="AS24" i="36"/>
  <c r="AH26" i="36"/>
  <c r="AW33" i="36"/>
  <c r="BG24" i="36"/>
  <c r="AE25" i="36"/>
  <c r="BK25" i="36"/>
  <c r="BF35" i="36"/>
  <c r="T33" i="36"/>
  <c r="AI30" i="36"/>
  <c r="BK33" i="36"/>
  <c r="AV35" i="36"/>
  <c r="BK32" i="36"/>
  <c r="AH32" i="36"/>
  <c r="AH28" i="36"/>
  <c r="AW25" i="36"/>
  <c r="X29" i="36"/>
  <c r="AE31" i="36"/>
  <c r="BA27" i="36"/>
  <c r="S26" i="36"/>
  <c r="U31" i="36"/>
  <c r="Q35" i="36"/>
  <c r="AQ25" i="36"/>
  <c r="AB34" i="36"/>
  <c r="AP25" i="36"/>
  <c r="BG34" i="36"/>
  <c r="BF31" i="36"/>
  <c r="BB34" i="36"/>
  <c r="BA31" i="36"/>
  <c r="AL33" i="36"/>
  <c r="AA31" i="36"/>
  <c r="AD28" i="36"/>
  <c r="AS25" i="36"/>
  <c r="X30" i="36"/>
  <c r="AT27" i="36"/>
  <c r="W29" i="36"/>
  <c r="AE28" i="36"/>
  <c r="AK24" i="36"/>
  <c r="AX25" i="36"/>
  <c r="R29" i="36"/>
  <c r="AI24" i="36"/>
  <c r="AG33" i="36"/>
  <c r="D24" i="36"/>
  <c r="W34" i="36"/>
  <c r="V31" i="36"/>
  <c r="AH34" i="36"/>
  <c r="AW31" i="36"/>
  <c r="AX33" i="36"/>
  <c r="AB31" i="36"/>
  <c r="AK29" i="36"/>
  <c r="AZ26" i="36"/>
  <c r="AO33" i="36"/>
  <c r="BA28" i="36"/>
  <c r="BA33" i="36"/>
  <c r="BD28" i="36"/>
  <c r="AD26" i="36"/>
  <c r="AQ28" i="36"/>
  <c r="AN24" i="36"/>
  <c r="AD35" i="36"/>
  <c r="AS32" i="36"/>
  <c r="BH29" i="36"/>
  <c r="AI33" i="36"/>
  <c r="AJ35" i="36"/>
  <c r="AY32" i="36"/>
  <c r="AS33" i="36"/>
  <c r="BB28" i="36"/>
  <c r="BA25" i="36"/>
  <c r="AH30" i="36"/>
  <c r="V27" i="36"/>
  <c r="AU29" i="36"/>
  <c r="BK28" i="36"/>
  <c r="AC24" i="36"/>
  <c r="BH25" i="36"/>
  <c r="AX29" i="36"/>
  <c r="AQ24" i="36"/>
  <c r="AD24" i="36"/>
  <c r="BF26" i="36"/>
  <c r="AP35" i="36"/>
  <c r="BE32" i="36"/>
  <c r="S30" i="36"/>
  <c r="AU33" i="36"/>
  <c r="AF35" i="36"/>
  <c r="AU32" i="36"/>
  <c r="AM31" i="36"/>
  <c r="R28" i="36"/>
  <c r="AG25" i="36"/>
  <c r="BI28" i="36"/>
  <c r="BB30" i="36"/>
  <c r="AK27" i="36"/>
  <c r="AT25" i="36"/>
  <c r="Y27" i="36"/>
  <c r="BB32" i="36"/>
  <c r="V25" i="36"/>
  <c r="Z26" i="36"/>
  <c r="T25" i="36"/>
  <c r="AQ34" i="36"/>
  <c r="AP31" i="36"/>
  <c r="AL34" i="36"/>
  <c r="AK31" i="36"/>
  <c r="V33" i="36"/>
  <c r="AZ30" i="36"/>
  <c r="AY27" i="36"/>
  <c r="AC25" i="36"/>
  <c r="AZ29" i="36"/>
  <c r="AD27" i="36"/>
  <c r="BH28" i="36"/>
  <c r="AJ27" i="36"/>
  <c r="U24" i="36"/>
  <c r="AB25" i="36"/>
  <c r="W28" i="36"/>
  <c r="S24" i="36"/>
  <c r="BD27" i="36"/>
  <c r="D25" i="36"/>
  <c r="BH33" i="36"/>
  <c r="BG30" i="36"/>
  <c r="R34" i="36"/>
  <c r="AG31" i="36"/>
  <c r="AH33" i="36"/>
  <c r="AY35" i="36"/>
  <c r="U29" i="36"/>
  <c r="AJ26" i="36"/>
  <c r="AT32" i="36"/>
  <c r="AK28" i="36"/>
  <c r="BF32" i="36"/>
  <c r="AN28" i="36"/>
  <c r="BD25" i="36"/>
  <c r="AV27" i="36"/>
  <c r="X24" i="36"/>
  <c r="BK24" i="36"/>
  <c r="AZ25" i="36"/>
  <c r="E28" i="36"/>
  <c r="E25" i="36"/>
  <c r="C77" i="48"/>
  <c r="AY34" i="36"/>
  <c r="AC32" i="36"/>
  <c r="BE35" i="36"/>
  <c r="S33" i="36"/>
  <c r="T35" i="36"/>
  <c r="AI32" i="36"/>
  <c r="AX32" i="36"/>
  <c r="AL28" i="36"/>
  <c r="AK25" i="36"/>
  <c r="BI29" i="36"/>
  <c r="AA35" i="36"/>
  <c r="AE29" i="36"/>
  <c r="T27" i="36"/>
  <c r="BC35" i="36"/>
  <c r="AM25" i="36"/>
  <c r="BC28" i="36"/>
  <c r="AA24" i="36"/>
  <c r="AT29" i="36"/>
  <c r="AK26" i="36"/>
  <c r="Z35" i="36"/>
  <c r="AO32" i="36"/>
  <c r="BA35" i="36"/>
  <c r="AE33" i="36"/>
  <c r="BA34" i="36"/>
  <c r="AE32" i="36"/>
  <c r="BE30" i="36"/>
  <c r="BC27" i="36"/>
  <c r="BK35" i="36"/>
  <c r="AS28" i="36"/>
  <c r="AG30" i="36"/>
  <c r="BA30" i="36"/>
  <c r="X25" i="36"/>
  <c r="AX26" i="36"/>
  <c r="AP30" i="36"/>
  <c r="BC24" i="36"/>
  <c r="AY28" i="36"/>
  <c r="D34" i="36"/>
  <c r="AA34" i="36"/>
  <c r="Z31" i="36"/>
  <c r="V34" i="36"/>
  <c r="BH35" i="36"/>
  <c r="BG32" i="36"/>
  <c r="AD30" i="36"/>
  <c r="AI27" i="36"/>
  <c r="AU35" i="36"/>
  <c r="AJ29" i="36"/>
  <c r="BG35" i="36"/>
  <c r="AR28" i="36"/>
  <c r="BE26" i="36"/>
  <c r="Q30" i="36"/>
  <c r="BH24" i="36"/>
  <c r="AF27" i="36"/>
  <c r="Q32" i="36"/>
  <c r="U26" i="36"/>
  <c r="D27" i="36"/>
  <c r="AR33" i="36"/>
  <c r="AQ30" i="36"/>
  <c r="BC33" i="36"/>
  <c r="BD35" i="36"/>
  <c r="R33" i="36"/>
  <c r="BD34" i="36"/>
  <c r="BF28" i="36"/>
  <c r="T26" i="36"/>
  <c r="AY31" i="36"/>
  <c r="U28" i="36"/>
  <c r="BK31" i="36"/>
  <c r="X28" i="36"/>
  <c r="AI25" i="36"/>
  <c r="BI26" i="36"/>
  <c r="Q27" i="36"/>
  <c r="AU24" i="36"/>
  <c r="AT24" i="36"/>
  <c r="E34" i="36"/>
  <c r="E33" i="36"/>
  <c r="AI34" i="36"/>
  <c r="AX31" i="36"/>
  <c r="AO35" i="36"/>
  <c r="BD32" i="36"/>
  <c r="BE34" i="36"/>
  <c r="S32" i="36"/>
  <c r="BC31" i="36"/>
  <c r="V28" i="36"/>
  <c r="U25" i="36"/>
  <c r="AR29" i="36"/>
  <c r="AF34" i="36"/>
  <c r="AZ28" i="36"/>
  <c r="AT26" i="36"/>
  <c r="Z30" i="36"/>
  <c r="R25" i="36"/>
  <c r="BH27" i="36"/>
  <c r="Q24" i="36"/>
  <c r="BK26" i="36"/>
  <c r="D35" i="36"/>
  <c r="BK34" i="36"/>
  <c r="Y32" i="36"/>
  <c r="AK35" i="36"/>
  <c r="AZ32" i="36"/>
  <c r="AK34" i="36"/>
  <c r="AZ31" i="36"/>
  <c r="AJ30" i="36"/>
  <c r="AM27" i="36"/>
  <c r="Y31" i="36"/>
  <c r="AC28" i="36"/>
  <c r="BG29" i="36"/>
  <c r="AP29" i="36"/>
  <c r="BE24" i="36"/>
  <c r="AC26" i="36"/>
  <c r="AH29" i="36"/>
  <c r="AM24" i="36"/>
  <c r="AP26" i="36"/>
  <c r="D28" i="36"/>
  <c r="AV33" i="36"/>
  <c r="BK30" i="36"/>
  <c r="BG33" i="36"/>
  <c r="AR35" i="36"/>
  <c r="AQ32" i="36"/>
  <c r="BE29" i="36"/>
  <c r="S27" i="36"/>
  <c r="AZ34" i="36"/>
  <c r="T29" i="36"/>
  <c r="W31" i="36"/>
  <c r="AB28" i="36"/>
  <c r="AI26" i="36"/>
  <c r="BB29" i="36"/>
  <c r="AR24" i="36"/>
  <c r="BB26" i="36"/>
  <c r="BA26" i="36"/>
  <c r="Q25" i="36"/>
  <c r="AX35" i="36"/>
  <c r="AB33" i="36"/>
  <c r="AA30" i="36"/>
  <c r="AM33" i="36"/>
  <c r="AN35" i="36"/>
  <c r="BC32" i="36"/>
  <c r="BI33" i="36"/>
  <c r="AP28" i="36"/>
  <c r="BE25" i="36"/>
  <c r="BI30" i="36"/>
  <c r="BF27" i="36"/>
  <c r="AR30" i="36"/>
  <c r="BI27" i="36"/>
  <c r="AW24" i="36"/>
  <c r="AM26" i="36"/>
  <c r="AR34" i="36"/>
  <c r="AE24" i="36"/>
  <c r="BF30" i="36"/>
  <c r="F24" i="36"/>
  <c r="E30" i="36"/>
  <c r="F25" i="36"/>
  <c r="Q3" i="36"/>
  <c r="S34" i="36"/>
  <c r="AH31" i="36"/>
  <c r="Y35" i="36"/>
  <c r="AN32" i="36"/>
  <c r="AO34" i="36"/>
  <c r="BD31" i="36"/>
  <c r="BJ30" i="36"/>
  <c r="BG27" i="36"/>
  <c r="T34" i="36"/>
  <c r="AB29" i="36"/>
  <c r="AK33" i="36"/>
  <c r="AJ28" i="36"/>
  <c r="Y26" i="36"/>
  <c r="V29" i="36"/>
  <c r="AZ24" i="36"/>
  <c r="AQ26" i="36"/>
  <c r="AQ31" i="36"/>
  <c r="AU25" i="36"/>
  <c r="D31" i="36"/>
  <c r="AU34" i="36"/>
  <c r="BJ31" i="36"/>
  <c r="U35" i="36"/>
  <c r="AJ32" i="36"/>
  <c r="U34" i="36"/>
  <c r="AJ31" i="36"/>
  <c r="BJ29" i="36"/>
  <c r="W27" i="36"/>
  <c r="AX30" i="36"/>
  <c r="AX27" i="36"/>
  <c r="AQ29" i="36"/>
  <c r="AU28" i="36"/>
  <c r="AO24" i="36"/>
  <c r="BC25" i="36"/>
  <c r="AM28" i="36"/>
  <c r="W24" i="36"/>
  <c r="Z25" i="36"/>
  <c r="D32" i="36"/>
  <c r="AF33" i="36"/>
  <c r="AU30" i="36"/>
  <c r="AQ33" i="36"/>
  <c r="AB35" i="36"/>
  <c r="AA32" i="36"/>
  <c r="AO29" i="36"/>
  <c r="BD26" i="36"/>
  <c r="BE33" i="36"/>
  <c r="BE28" i="36"/>
  <c r="AW30" i="36"/>
  <c r="AW27" i="36"/>
  <c r="BJ25" i="36"/>
  <c r="BG28" i="36"/>
  <c r="AB24" i="36"/>
  <c r="AG26" i="36"/>
  <c r="AJ25" i="36"/>
  <c r="AK30" i="36"/>
  <c r="AH35" i="36"/>
  <c r="AW32" i="36"/>
  <c r="BI35" i="36"/>
  <c r="W33" i="36"/>
  <c r="X35" i="36"/>
  <c r="AM32" i="36"/>
  <c r="T31" i="36"/>
  <c r="Z28" i="36"/>
  <c r="AO25" i="36"/>
  <c r="AN30" i="36"/>
  <c r="AP27" i="36"/>
  <c r="V30" i="36"/>
  <c r="AS27" i="36"/>
  <c r="AG24" i="36"/>
  <c r="R26" i="36"/>
  <c r="X27" i="36"/>
  <c r="W35" i="36"/>
  <c r="BF24" i="36"/>
  <c r="E26" i="36"/>
  <c r="E32" i="36"/>
  <c r="F35" i="36"/>
  <c r="BD33" i="36"/>
  <c r="R31" i="36"/>
  <c r="BJ34" i="36"/>
  <c r="BC30" i="36"/>
  <c r="AO30" i="36"/>
  <c r="AP32" i="36"/>
  <c r="AJ24" i="36"/>
  <c r="D30" i="36"/>
  <c r="T32" i="36"/>
  <c r="BH26" i="36"/>
  <c r="AZ27" i="36"/>
  <c r="Q28" i="36"/>
  <c r="AE30" i="36"/>
  <c r="Y29" i="36"/>
  <c r="AB30" i="36"/>
  <c r="AM35" i="36"/>
  <c r="R35" i="36"/>
  <c r="BI34" i="36"/>
  <c r="Y25" i="36"/>
  <c r="AC31" i="36"/>
  <c r="AF25" i="36"/>
  <c r="D26" i="36"/>
  <c r="F30" i="36"/>
  <c r="F32" i="36"/>
  <c r="G29" i="36"/>
  <c r="H25" i="36"/>
  <c r="H35" i="36"/>
  <c r="J34" i="36"/>
  <c r="K34" i="36"/>
  <c r="K31" i="36"/>
  <c r="L24" i="36"/>
  <c r="M27" i="36"/>
  <c r="M24" i="36"/>
  <c r="N28" i="36"/>
  <c r="O31" i="36"/>
  <c r="N35" i="36"/>
  <c r="P34" i="36"/>
  <c r="P32" i="36"/>
  <c r="AT34" i="36"/>
  <c r="T30" i="36"/>
  <c r="AU31" i="36"/>
  <c r="T24" i="36"/>
  <c r="E24" i="36"/>
  <c r="BE31" i="36"/>
  <c r="AR26" i="36"/>
  <c r="BJ26" i="36"/>
  <c r="BF25" i="36"/>
  <c r="AW35" i="36"/>
  <c r="BJ28" i="36"/>
  <c r="BC29" i="36"/>
  <c r="BG31" i="36"/>
  <c r="BC34" i="36"/>
  <c r="AS34" i="36"/>
  <c r="AE35" i="36"/>
  <c r="AB27" i="36"/>
  <c r="S28" i="36"/>
  <c r="E27" i="36"/>
  <c r="G28" i="36"/>
  <c r="G32" i="36"/>
  <c r="H28" i="36"/>
  <c r="I28" i="36"/>
  <c r="J33" i="36"/>
  <c r="J26" i="36"/>
  <c r="K26" i="36"/>
  <c r="K27" i="36"/>
  <c r="L27" i="36"/>
  <c r="L25" i="36"/>
  <c r="M34" i="36"/>
  <c r="N34" i="36"/>
  <c r="N32" i="36"/>
  <c r="O28" i="36"/>
  <c r="P26" i="36"/>
  <c r="X32" i="36"/>
  <c r="AQ27" i="36"/>
  <c r="T28" i="36"/>
  <c r="V26" i="36"/>
  <c r="AE34" i="36"/>
  <c r="BF33" i="36"/>
  <c r="AC30" i="36"/>
  <c r="Y24" i="36"/>
  <c r="Z24" i="36"/>
  <c r="AA33" i="36"/>
  <c r="AN26" i="36"/>
  <c r="V32" i="36"/>
  <c r="BG25" i="36"/>
  <c r="AG32" i="36"/>
  <c r="W32" i="36"/>
  <c r="R30" i="36"/>
  <c r="Q34" i="36"/>
  <c r="AE26" i="36"/>
  <c r="F28" i="36"/>
  <c r="F29" i="36"/>
  <c r="H33" i="36"/>
  <c r="H34" i="36"/>
  <c r="H30" i="36"/>
  <c r="I30" i="36"/>
  <c r="I25" i="36"/>
  <c r="K28" i="36"/>
  <c r="L34" i="36"/>
  <c r="L33" i="36"/>
  <c r="L32" i="36"/>
  <c r="N27" i="36"/>
  <c r="N33" i="36"/>
  <c r="O33" i="36"/>
  <c r="P33" i="36"/>
  <c r="O32" i="36"/>
  <c r="BI31" i="36"/>
  <c r="AA27" i="36"/>
  <c r="BE27" i="36"/>
  <c r="AV25" i="36"/>
  <c r="AZ33" i="36"/>
  <c r="AP33" i="36"/>
  <c r="BD29" i="36"/>
  <c r="Q26" i="36"/>
  <c r="AI28" i="36"/>
  <c r="AV32" i="36"/>
  <c r="X26" i="36"/>
  <c r="AF30" i="36"/>
  <c r="AL25" i="36"/>
  <c r="BB31" i="36"/>
  <c r="BH31" i="36"/>
  <c r="AV29" i="36"/>
  <c r="AV30" i="36"/>
  <c r="R24" i="36"/>
  <c r="E31" i="36"/>
  <c r="F34" i="36"/>
  <c r="G25" i="36"/>
  <c r="H31" i="36"/>
  <c r="H29" i="36"/>
  <c r="J24" i="36"/>
  <c r="J27" i="36"/>
  <c r="J25" i="36"/>
  <c r="K32" i="36"/>
  <c r="L30" i="36"/>
  <c r="M26" i="36"/>
  <c r="N30" i="36"/>
  <c r="M25" i="36"/>
  <c r="O30" i="36"/>
  <c r="O35" i="36"/>
  <c r="P31" i="36"/>
  <c r="Y34" i="36"/>
  <c r="Y33" i="36"/>
  <c r="AY25" i="36"/>
  <c r="AC27" i="36"/>
  <c r="AT31" i="36"/>
  <c r="S35" i="36"/>
  <c r="AH27" i="36"/>
  <c r="AH25" i="36"/>
  <c r="BB35" i="36"/>
  <c r="AW34" i="36"/>
  <c r="BJ32" i="36"/>
  <c r="AN25" i="36"/>
  <c r="AH24" i="36"/>
  <c r="AS35" i="36"/>
  <c r="AT30" i="36"/>
  <c r="Z27" i="36"/>
  <c r="AR25" i="36"/>
  <c r="BK29" i="36"/>
  <c r="E29" i="36"/>
  <c r="G24" i="36"/>
  <c r="H24" i="36"/>
  <c r="G35" i="36"/>
  <c r="H32" i="36"/>
  <c r="J31" i="36"/>
  <c r="J29" i="36"/>
  <c r="K33" i="36"/>
  <c r="L29" i="36"/>
  <c r="K35" i="36"/>
  <c r="M28" i="36"/>
  <c r="M32" i="36"/>
  <c r="M35" i="36"/>
  <c r="N25" i="36"/>
  <c r="O25" i="36"/>
  <c r="P28" i="36"/>
  <c r="G34" i="36"/>
  <c r="BJ33" i="36"/>
  <c r="AD32" i="36"/>
  <c r="AD25" i="36"/>
  <c r="Q33" i="36"/>
  <c r="AD31" i="36"/>
  <c r="X34" i="36"/>
  <c r="U33" i="36"/>
  <c r="AV24" i="36"/>
  <c r="AL35" i="36"/>
  <c r="AG34" i="36"/>
  <c r="S31" i="36"/>
  <c r="S25" i="36"/>
  <c r="U27" i="36"/>
  <c r="AC35" i="36"/>
  <c r="Y30" i="36"/>
  <c r="AQ35" i="36"/>
  <c r="W25" i="36"/>
  <c r="AL32" i="36"/>
  <c r="E35" i="36"/>
  <c r="G31" i="36"/>
  <c r="G27" i="36"/>
  <c r="I33" i="36"/>
  <c r="I34" i="36"/>
  <c r="I35" i="36"/>
  <c r="J28" i="36"/>
  <c r="J32" i="36"/>
  <c r="L28" i="36"/>
  <c r="L31" i="36"/>
  <c r="M33" i="36"/>
  <c r="N31" i="36"/>
  <c r="N24" i="36"/>
  <c r="O29" i="36"/>
  <c r="P24" i="36"/>
  <c r="P29" i="36"/>
  <c r="H26" i="36"/>
  <c r="P38" i="36"/>
  <c r="AN31" i="36"/>
  <c r="AW28" i="36"/>
  <c r="AA28" i="36"/>
  <c r="AP24" i="36"/>
  <c r="BF34" i="36"/>
  <c r="AS29" i="36"/>
  <c r="AA29" i="36"/>
  <c r="AR27" i="36"/>
  <c r="BA32" i="36"/>
  <c r="AV31" i="36"/>
  <c r="AO28" i="36"/>
  <c r="R27" i="36"/>
  <c r="AL24" i="36"/>
  <c r="BH32" i="36"/>
  <c r="BK27" i="36"/>
  <c r="AY29" i="36"/>
  <c r="AW26" i="36"/>
  <c r="AD29" i="36"/>
  <c r="F26" i="36"/>
  <c r="F33" i="36"/>
  <c r="G26" i="36"/>
  <c r="I26" i="36"/>
  <c r="I31" i="36"/>
  <c r="I32" i="36"/>
  <c r="K24" i="36"/>
  <c r="K29" i="36"/>
  <c r="L26" i="36"/>
  <c r="L35" i="36"/>
  <c r="M30" i="36"/>
  <c r="N26" i="36"/>
  <c r="O24" i="36"/>
  <c r="O26" i="36"/>
  <c r="P27" i="36"/>
  <c r="P25" i="36"/>
  <c r="AC29" i="36"/>
  <c r="AR32" i="36"/>
  <c r="I27" i="36"/>
  <c r="N29" i="36"/>
  <c r="AV28" i="36"/>
  <c r="AU27" i="36"/>
  <c r="I24" i="36"/>
  <c r="O34" i="36"/>
  <c r="AN33" i="36"/>
  <c r="BG26" i="36"/>
  <c r="AI29" i="36"/>
  <c r="J30" i="36"/>
  <c r="O27" i="36"/>
  <c r="I29" i="36"/>
  <c r="X31" i="36"/>
  <c r="AK32" i="36"/>
  <c r="AA26" i="36"/>
  <c r="J35" i="36"/>
  <c r="P30" i="36"/>
  <c r="AG28" i="36"/>
  <c r="AF31" i="36"/>
  <c r="D29" i="36"/>
  <c r="K30" i="36"/>
  <c r="P35" i="36"/>
  <c r="AG27" i="36"/>
  <c r="Y28" i="36"/>
  <c r="F27" i="36"/>
  <c r="K25" i="36"/>
  <c r="H27" i="36"/>
  <c r="AN27" i="36"/>
  <c r="AS26" i="36"/>
  <c r="G33" i="36"/>
  <c r="M31" i="36"/>
  <c r="AP34" i="36"/>
  <c r="V24" i="36"/>
  <c r="G30" i="36"/>
  <c r="F31" i="36"/>
  <c r="M29" i="36"/>
  <c r="AL59" i="28"/>
  <c r="AL76" i="28"/>
  <c r="G43" i="36"/>
  <c r="F55" i="36"/>
  <c r="BJ78" i="48"/>
  <c r="AS41" i="36"/>
  <c r="AR55" i="36"/>
  <c r="BF60" i="28"/>
  <c r="C76" i="28"/>
  <c r="AR62" i="48"/>
  <c r="O41" i="36"/>
  <c r="BJ76" i="28"/>
  <c r="BJ59" i="28"/>
  <c r="M42" i="36"/>
  <c r="I42" i="35"/>
  <c r="H55" i="35"/>
  <c r="BC59" i="35"/>
  <c r="BC143" i="35"/>
  <c r="BC37" i="35"/>
  <c r="BC162" i="35"/>
  <c r="AZ59" i="35"/>
  <c r="AZ162" i="35"/>
  <c r="AZ37" i="35"/>
  <c r="AZ143" i="35"/>
  <c r="E59" i="35"/>
  <c r="E162" i="35"/>
  <c r="E143" i="35"/>
  <c r="E37" i="35"/>
  <c r="U59" i="35"/>
  <c r="U162" i="35"/>
  <c r="U143" i="35"/>
  <c r="U37" i="35"/>
  <c r="AB59" i="35"/>
  <c r="AB143" i="35"/>
  <c r="AB162" i="35"/>
  <c r="AB37" i="35"/>
  <c r="I59" i="35"/>
  <c r="I143" i="35"/>
  <c r="I162" i="35"/>
  <c r="I37" i="35"/>
  <c r="T59" i="35"/>
  <c r="T143" i="35"/>
  <c r="T37" i="35"/>
  <c r="T162" i="35"/>
  <c r="F61" i="35"/>
  <c r="F164" i="35"/>
  <c r="F145" i="35"/>
  <c r="AJ65" i="35"/>
  <c r="AJ168" i="35"/>
  <c r="AJ149" i="35"/>
  <c r="BA69" i="35"/>
  <c r="BA172" i="35"/>
  <c r="BA153" i="35"/>
  <c r="BH61" i="35"/>
  <c r="BH164" i="35"/>
  <c r="BH145" i="35"/>
  <c r="BD69" i="35"/>
  <c r="BD153" i="35"/>
  <c r="BD172" i="35"/>
  <c r="BG61" i="35"/>
  <c r="BG145" i="35"/>
  <c r="BG164" i="35"/>
  <c r="BF61" i="35"/>
  <c r="BF145" i="35"/>
  <c r="BF164" i="35"/>
  <c r="AH66" i="35"/>
  <c r="AH169" i="35"/>
  <c r="AH150" i="35"/>
  <c r="W67" i="35"/>
  <c r="W170" i="35"/>
  <c r="W151" i="35"/>
  <c r="U71" i="35"/>
  <c r="U155" i="35"/>
  <c r="U174" i="35"/>
  <c r="D149" i="35"/>
  <c r="D168" i="35"/>
  <c r="D65" i="35"/>
  <c r="AI63" i="35"/>
  <c r="AI147" i="35"/>
  <c r="AI166" i="35"/>
  <c r="AG67" i="35"/>
  <c r="AG170" i="35"/>
  <c r="AG151" i="35"/>
  <c r="BH65" i="35"/>
  <c r="BH149" i="35"/>
  <c r="BH168" i="35"/>
  <c r="BD70" i="35"/>
  <c r="BD154" i="35"/>
  <c r="BD173" i="35"/>
  <c r="T61" i="35"/>
  <c r="T145" i="35"/>
  <c r="T164" i="35"/>
  <c r="AK66" i="35"/>
  <c r="AK169" i="35"/>
  <c r="AK150" i="35"/>
  <c r="J70" i="35"/>
  <c r="J154" i="35"/>
  <c r="J173" i="35"/>
  <c r="BD60" i="35"/>
  <c r="BD144" i="35"/>
  <c r="BD163" i="35"/>
  <c r="R61" i="35"/>
  <c r="R145" i="35"/>
  <c r="R164" i="35"/>
  <c r="D171" i="35"/>
  <c r="D68" i="35"/>
  <c r="D152" i="35"/>
  <c r="AY63" i="35"/>
  <c r="AY147" i="35"/>
  <c r="AY166" i="35"/>
  <c r="AW67" i="35"/>
  <c r="AW151" i="35"/>
  <c r="AW170" i="35"/>
  <c r="W66" i="35"/>
  <c r="W150" i="35"/>
  <c r="W169" i="35"/>
  <c r="S71" i="35"/>
  <c r="S174" i="35"/>
  <c r="S155" i="35"/>
  <c r="AJ61" i="35"/>
  <c r="AJ164" i="35"/>
  <c r="AJ145" i="35"/>
  <c r="BA66" i="35"/>
  <c r="BA169" i="35"/>
  <c r="BA150" i="35"/>
  <c r="AF64" i="35"/>
  <c r="AF148" i="35"/>
  <c r="AF167" i="35"/>
  <c r="AZ66" i="35"/>
  <c r="AZ150" i="35"/>
  <c r="AZ169" i="35"/>
  <c r="AX70" i="35"/>
  <c r="AX173" i="35"/>
  <c r="AX154" i="35"/>
  <c r="V71" i="35"/>
  <c r="V174" i="35"/>
  <c r="V155" i="35"/>
  <c r="AK70" i="35"/>
  <c r="AK154" i="35"/>
  <c r="AK173" i="35"/>
  <c r="AK64" i="35"/>
  <c r="AK148" i="35"/>
  <c r="AK167" i="35"/>
  <c r="AW69" i="35"/>
  <c r="AW172" i="35"/>
  <c r="AW153" i="35"/>
  <c r="BC67" i="35"/>
  <c r="BC151" i="35"/>
  <c r="BC170" i="35"/>
  <c r="BF68" i="35"/>
  <c r="BF171" i="35"/>
  <c r="BF152" i="35"/>
  <c r="AP60" i="35"/>
  <c r="AP163" i="35"/>
  <c r="AP144" i="35"/>
  <c r="BC64" i="35"/>
  <c r="BC167" i="35"/>
  <c r="BC148" i="35"/>
  <c r="AB69" i="35"/>
  <c r="AB172" i="35"/>
  <c r="AB153" i="35"/>
  <c r="AL67" i="35"/>
  <c r="AL151" i="35"/>
  <c r="AL170" i="35"/>
  <c r="D153" i="35"/>
  <c r="D69" i="35"/>
  <c r="D172" i="35"/>
  <c r="AA63" i="35"/>
  <c r="AA147" i="35"/>
  <c r="AA166" i="35"/>
  <c r="AO67" i="35"/>
  <c r="AO170" i="35"/>
  <c r="AO151" i="35"/>
  <c r="AP70" i="35"/>
  <c r="AP154" i="35"/>
  <c r="AP173" i="35"/>
  <c r="BD62" i="35"/>
  <c r="BD165" i="35"/>
  <c r="BD146" i="35"/>
  <c r="AR71" i="35"/>
  <c r="AR174" i="35"/>
  <c r="AR155" i="35"/>
  <c r="AB65" i="35"/>
  <c r="AB149" i="35"/>
  <c r="AB168" i="35"/>
  <c r="X70" i="35"/>
  <c r="X173" i="35"/>
  <c r="X154" i="35"/>
  <c r="AO60" i="35"/>
  <c r="AO163" i="35"/>
  <c r="AO144" i="35"/>
  <c r="BF65" i="35"/>
  <c r="BF168" i="35"/>
  <c r="BF149" i="35"/>
  <c r="AT59" i="35"/>
  <c r="AT37" i="35"/>
  <c r="AT162" i="35"/>
  <c r="AT143" i="35"/>
  <c r="AC59" i="35"/>
  <c r="AC162" i="35"/>
  <c r="AC37" i="35"/>
  <c r="AC143" i="35"/>
  <c r="D59" i="35"/>
  <c r="D162" i="35"/>
  <c r="D37" i="35"/>
  <c r="D143" i="35"/>
  <c r="AM59" i="35"/>
  <c r="AM143" i="35"/>
  <c r="AM162" i="35"/>
  <c r="AM37" i="35"/>
  <c r="AA59" i="35"/>
  <c r="AA143" i="35"/>
  <c r="AA162" i="35"/>
  <c r="AA37" i="35"/>
  <c r="F59" i="35"/>
  <c r="F143" i="35"/>
  <c r="F37" i="35"/>
  <c r="F162" i="35"/>
  <c r="P59" i="35"/>
  <c r="P73" i="35" s="1"/>
  <c r="P162" i="35"/>
  <c r="P176" i="35" s="1"/>
  <c r="P143" i="35"/>
  <c r="P157" i="35" s="1"/>
  <c r="P37" i="35"/>
  <c r="E67" i="35"/>
  <c r="E151" i="35"/>
  <c r="E170" i="35"/>
  <c r="BG70" i="35"/>
  <c r="BG173" i="35"/>
  <c r="BG154" i="35"/>
  <c r="R69" i="35"/>
  <c r="R172" i="35"/>
  <c r="R153" i="35"/>
  <c r="AS64" i="35"/>
  <c r="AS167" i="35"/>
  <c r="AS148" i="35"/>
  <c r="BE69" i="35"/>
  <c r="BE172" i="35"/>
  <c r="BE153" i="35"/>
  <c r="AI65" i="35"/>
  <c r="AI168" i="35"/>
  <c r="AI149" i="35"/>
  <c r="BG64" i="35"/>
  <c r="BG148" i="35"/>
  <c r="BG167" i="35"/>
  <c r="Z66" i="35"/>
  <c r="Z169" i="35"/>
  <c r="Z150" i="35"/>
  <c r="AY60" i="35"/>
  <c r="AY144" i="35"/>
  <c r="AY163" i="35"/>
  <c r="AN63" i="35"/>
  <c r="AN166" i="35"/>
  <c r="AN147" i="35"/>
  <c r="AP62" i="35"/>
  <c r="AP165" i="35"/>
  <c r="AP146" i="35"/>
  <c r="T66" i="35"/>
  <c r="T150" i="35"/>
  <c r="T169" i="35"/>
  <c r="R70" i="35"/>
  <c r="R173" i="35"/>
  <c r="R154" i="35"/>
  <c r="AF69" i="35"/>
  <c r="AF153" i="35"/>
  <c r="AF172" i="35"/>
  <c r="BF69" i="35"/>
  <c r="BF172" i="35"/>
  <c r="BF153" i="35"/>
  <c r="BF63" i="35"/>
  <c r="BF166" i="35"/>
  <c r="BF147" i="35"/>
  <c r="BB68" i="35"/>
  <c r="BB171" i="35"/>
  <c r="BB152" i="35"/>
  <c r="H66" i="35"/>
  <c r="H150" i="35"/>
  <c r="H169" i="35"/>
  <c r="AR69" i="35"/>
  <c r="AR153" i="35"/>
  <c r="AR172" i="35"/>
  <c r="BD63" i="35"/>
  <c r="BD166" i="35"/>
  <c r="BD147" i="35"/>
  <c r="AK63" i="35"/>
  <c r="AK166" i="35"/>
  <c r="AK147" i="35"/>
  <c r="AJ66" i="35"/>
  <c r="AJ169" i="35"/>
  <c r="AJ150" i="35"/>
  <c r="AH70" i="35"/>
  <c r="AH173" i="35"/>
  <c r="AH154" i="35"/>
  <c r="AA70" i="35"/>
  <c r="AA154" i="35"/>
  <c r="AA173" i="35"/>
  <c r="U70" i="35"/>
  <c r="U154" i="35"/>
  <c r="U173" i="35"/>
  <c r="U64" i="35"/>
  <c r="U148" i="35"/>
  <c r="U167" i="35"/>
  <c r="AG69" i="35"/>
  <c r="AG153" i="35"/>
  <c r="AG172" i="35"/>
  <c r="BK65" i="35"/>
  <c r="BK168" i="35"/>
  <c r="BK149" i="35"/>
  <c r="V61" i="35"/>
  <c r="V164" i="35"/>
  <c r="V145" i="35"/>
  <c r="W65" i="35"/>
  <c r="W168" i="35"/>
  <c r="W149" i="35"/>
  <c r="R64" i="35"/>
  <c r="R167" i="35"/>
  <c r="R148" i="35"/>
  <c r="AA69" i="35"/>
  <c r="AA172" i="35"/>
  <c r="AA153" i="35"/>
  <c r="AP67" i="35"/>
  <c r="AP151" i="35"/>
  <c r="AP170" i="35"/>
  <c r="AY68" i="35"/>
  <c r="AY171" i="35"/>
  <c r="AY152" i="35"/>
  <c r="AB70" i="35"/>
  <c r="AB173" i="35"/>
  <c r="AB154" i="35"/>
  <c r="BG71" i="35"/>
  <c r="BG174" i="35"/>
  <c r="BG155" i="35"/>
  <c r="AW60" i="35"/>
  <c r="AW144" i="35"/>
  <c r="AW163" i="35"/>
  <c r="AR67" i="35"/>
  <c r="AR170" i="35"/>
  <c r="AR151" i="35"/>
  <c r="T64" i="35"/>
  <c r="T148" i="35"/>
  <c r="T167" i="35"/>
  <c r="BK60" i="35"/>
  <c r="BK163" i="35"/>
  <c r="BK144" i="35"/>
  <c r="BD67" i="35"/>
  <c r="BD170" i="35"/>
  <c r="BD151" i="35"/>
  <c r="AB66" i="35"/>
  <c r="AB150" i="35"/>
  <c r="AB169" i="35"/>
  <c r="Z70" i="35"/>
  <c r="Z173" i="35"/>
  <c r="Z154" i="35"/>
  <c r="AT60" i="35"/>
  <c r="AT163" i="35"/>
  <c r="AT144" i="35"/>
  <c r="AO65" i="35"/>
  <c r="AO149" i="35"/>
  <c r="AO168" i="35"/>
  <c r="AM69" i="35"/>
  <c r="AM172" i="35"/>
  <c r="AM153" i="35"/>
  <c r="BF67" i="35"/>
  <c r="BF151" i="35"/>
  <c r="BF170" i="35"/>
  <c r="Z69" i="35"/>
  <c r="Z172" i="35"/>
  <c r="Z153" i="35"/>
  <c r="Z63" i="35"/>
  <c r="Z166" i="35"/>
  <c r="Z147" i="35"/>
  <c r="S70" i="35"/>
  <c r="S154" i="35"/>
  <c r="S173" i="35"/>
  <c r="W59" i="35"/>
  <c r="W162" i="35"/>
  <c r="W37" i="35"/>
  <c r="W143" i="35"/>
  <c r="BJ59" i="35"/>
  <c r="BJ143" i="35"/>
  <c r="BJ162" i="35"/>
  <c r="BJ37" i="35"/>
  <c r="AY59" i="35"/>
  <c r="AY37" i="35"/>
  <c r="AY162" i="35"/>
  <c r="AY143" i="35"/>
  <c r="AI59" i="35"/>
  <c r="AI37" i="35"/>
  <c r="AI143" i="35"/>
  <c r="AI162" i="35"/>
  <c r="V59" i="35"/>
  <c r="V162" i="35"/>
  <c r="V37" i="35"/>
  <c r="V143" i="35"/>
  <c r="BA59" i="35"/>
  <c r="BA37" i="35"/>
  <c r="BA162" i="35"/>
  <c r="BA143" i="35"/>
  <c r="M59" i="35"/>
  <c r="M73" i="35" s="1"/>
  <c r="M162" i="35"/>
  <c r="M176" i="35" s="1"/>
  <c r="M37" i="35"/>
  <c r="M143" i="35"/>
  <c r="M157" i="35" s="1"/>
  <c r="E61" i="35"/>
  <c r="E164" i="35"/>
  <c r="E145" i="35"/>
  <c r="AU63" i="35"/>
  <c r="AU166" i="35"/>
  <c r="AU147" i="35"/>
  <c r="BD71" i="35"/>
  <c r="BD174" i="35"/>
  <c r="BD155" i="35"/>
  <c r="AE67" i="35"/>
  <c r="AE170" i="35"/>
  <c r="AE151" i="35"/>
  <c r="BG68" i="35"/>
  <c r="BG171" i="35"/>
  <c r="BG152" i="35"/>
  <c r="AQ62" i="35"/>
  <c r="AQ165" i="35"/>
  <c r="AQ146" i="35"/>
  <c r="W68" i="35"/>
  <c r="W171" i="35"/>
  <c r="W152" i="35"/>
  <c r="U61" i="35"/>
  <c r="U164" i="35"/>
  <c r="U145" i="35"/>
  <c r="AJ63" i="35"/>
  <c r="AJ166" i="35"/>
  <c r="AJ147" i="35"/>
  <c r="Y66" i="35"/>
  <c r="Y169" i="35"/>
  <c r="Y150" i="35"/>
  <c r="AG60" i="35"/>
  <c r="AG163" i="35"/>
  <c r="AG144" i="35"/>
  <c r="AQ60" i="35"/>
  <c r="AQ163" i="35"/>
  <c r="AQ144" i="35"/>
  <c r="D150" i="35"/>
  <c r="D66" i="35"/>
  <c r="D169" i="35"/>
  <c r="AM63" i="35"/>
  <c r="AM166" i="35"/>
  <c r="AM147" i="35"/>
  <c r="AF68" i="35"/>
  <c r="AF171" i="35"/>
  <c r="AF152" i="35"/>
  <c r="BG66" i="35"/>
  <c r="BG150" i="35"/>
  <c r="BG169" i="35"/>
  <c r="BC71" i="35"/>
  <c r="BC174" i="35"/>
  <c r="BC155" i="35"/>
  <c r="H70" i="35"/>
  <c r="H173" i="35"/>
  <c r="H154" i="35"/>
  <c r="BI60" i="35"/>
  <c r="BI144" i="35"/>
  <c r="BI163" i="35"/>
  <c r="AO66" i="35"/>
  <c r="AO150" i="35"/>
  <c r="AO169" i="35"/>
  <c r="AA61" i="35"/>
  <c r="AA145" i="35"/>
  <c r="AA164" i="35"/>
  <c r="BG60" i="35"/>
  <c r="BG163" i="35"/>
  <c r="BG144" i="35"/>
  <c r="T60" i="35"/>
  <c r="T163" i="35"/>
  <c r="T144" i="35"/>
  <c r="BC63" i="35"/>
  <c r="BC166" i="35"/>
  <c r="BC147" i="35"/>
  <c r="AV68" i="35"/>
  <c r="AV152" i="35"/>
  <c r="AV171" i="35"/>
  <c r="V67" i="35"/>
  <c r="V170" i="35"/>
  <c r="V151" i="35"/>
  <c r="AI68" i="35"/>
  <c r="AI171" i="35"/>
  <c r="AI152" i="35"/>
  <c r="Y68" i="35"/>
  <c r="Y152" i="35"/>
  <c r="Y171" i="35"/>
  <c r="W64" i="35"/>
  <c r="W167" i="35"/>
  <c r="W148" i="35"/>
  <c r="AL66" i="35"/>
  <c r="AL169" i="35"/>
  <c r="AL150" i="35"/>
  <c r="BD66" i="35"/>
  <c r="BD150" i="35"/>
  <c r="BD169" i="35"/>
  <c r="D62" i="35"/>
  <c r="D165" i="35"/>
  <c r="D146" i="35"/>
  <c r="AF62" i="35"/>
  <c r="AF146" i="35"/>
  <c r="AF165" i="35"/>
  <c r="AJ71" i="35"/>
  <c r="AJ155" i="35"/>
  <c r="AJ174" i="35"/>
  <c r="AD69" i="35"/>
  <c r="AD153" i="35"/>
  <c r="AD172" i="35"/>
  <c r="BI70" i="35"/>
  <c r="BI154" i="35"/>
  <c r="BI173" i="35"/>
  <c r="AH63" i="35"/>
  <c r="AH166" i="35"/>
  <c r="AH147" i="35"/>
  <c r="BJ68" i="35"/>
  <c r="BJ171" i="35"/>
  <c r="BJ152" i="35"/>
  <c r="AX62" i="35"/>
  <c r="AX165" i="35"/>
  <c r="AX146" i="35"/>
  <c r="AV63" i="35"/>
  <c r="AV166" i="35"/>
  <c r="AV147" i="35"/>
  <c r="AO63" i="35"/>
  <c r="AO147" i="35"/>
  <c r="AO166" i="35"/>
  <c r="AP71" i="35"/>
  <c r="AP174" i="35"/>
  <c r="AP155" i="35"/>
  <c r="BE62" i="35"/>
  <c r="BE146" i="35"/>
  <c r="BE165" i="35"/>
  <c r="AQ61" i="35"/>
  <c r="AQ145" i="35"/>
  <c r="AQ164" i="35"/>
  <c r="T69" i="35"/>
  <c r="T172" i="35"/>
  <c r="T153" i="35"/>
  <c r="D147" i="35"/>
  <c r="D63" i="35"/>
  <c r="D166" i="35"/>
  <c r="BH62" i="35"/>
  <c r="BH165" i="35"/>
  <c r="BH146" i="35"/>
  <c r="AK67" i="35"/>
  <c r="AK151" i="35"/>
  <c r="AK170" i="35"/>
  <c r="AA66" i="35"/>
  <c r="AA169" i="35"/>
  <c r="AA150" i="35"/>
  <c r="W71" i="35"/>
  <c r="W155" i="35"/>
  <c r="W174" i="35"/>
  <c r="AX59" i="35"/>
  <c r="AX162" i="35"/>
  <c r="AX37" i="35"/>
  <c r="AX143" i="35"/>
  <c r="BF59" i="35"/>
  <c r="BF162" i="35"/>
  <c r="BF143" i="35"/>
  <c r="BF37" i="35"/>
  <c r="AU59" i="35"/>
  <c r="AU143" i="35"/>
  <c r="AU37" i="35"/>
  <c r="AU162" i="35"/>
  <c r="S59" i="35"/>
  <c r="S37" i="35"/>
  <c r="S162" i="35"/>
  <c r="S143" i="35"/>
  <c r="K59" i="35"/>
  <c r="K73" i="35" s="1"/>
  <c r="K162" i="35"/>
  <c r="K176" i="35" s="1"/>
  <c r="K143" i="35"/>
  <c r="K157" i="35" s="1"/>
  <c r="K178" i="35" s="1"/>
  <c r="K37" i="35"/>
  <c r="AW59" i="35"/>
  <c r="AW162" i="35"/>
  <c r="AW37" i="35"/>
  <c r="AW143" i="35"/>
  <c r="H59" i="35"/>
  <c r="H143" i="35"/>
  <c r="H37" i="35"/>
  <c r="H162" i="35"/>
  <c r="I62" i="35"/>
  <c r="I146" i="35"/>
  <c r="I165" i="35"/>
  <c r="D71" i="35"/>
  <c r="D155" i="35"/>
  <c r="D174" i="35"/>
  <c r="AF66" i="35"/>
  <c r="AF169" i="35"/>
  <c r="AF150" i="35"/>
  <c r="AI69" i="35"/>
  <c r="AI172" i="35"/>
  <c r="AI153" i="35"/>
  <c r="S63" i="35"/>
  <c r="S166" i="35"/>
  <c r="S147" i="35"/>
  <c r="BH71" i="35"/>
  <c r="BH174" i="35"/>
  <c r="BH155" i="35"/>
  <c r="AR65" i="35"/>
  <c r="AR168" i="35"/>
  <c r="AR149" i="35"/>
  <c r="AN70" i="35"/>
  <c r="AN154" i="35"/>
  <c r="AN173" i="35"/>
  <c r="BE60" i="35"/>
  <c r="BE144" i="35"/>
  <c r="BE163" i="35"/>
  <c r="U66" i="35"/>
  <c r="U150" i="35"/>
  <c r="U169" i="35"/>
  <c r="AI70" i="35"/>
  <c r="AI154" i="35"/>
  <c r="AI173" i="35"/>
  <c r="AW63" i="35"/>
  <c r="AW147" i="35"/>
  <c r="AW166" i="35"/>
  <c r="AR63" i="35"/>
  <c r="AR166" i="35"/>
  <c r="AR147" i="35"/>
  <c r="AV64" i="35"/>
  <c r="AV148" i="35"/>
  <c r="AV167" i="35"/>
  <c r="X66" i="35"/>
  <c r="X169" i="35"/>
  <c r="X150" i="35"/>
  <c r="AG71" i="35"/>
  <c r="AG155" i="35"/>
  <c r="AG174" i="35"/>
  <c r="AK61" i="35"/>
  <c r="AK145" i="35"/>
  <c r="AK164" i="35"/>
  <c r="BE70" i="35"/>
  <c r="BE154" i="35"/>
  <c r="BE173" i="35"/>
  <c r="G67" i="35"/>
  <c r="G151" i="35"/>
  <c r="G170" i="35"/>
  <c r="AT63" i="35"/>
  <c r="AT166" i="35"/>
  <c r="AT147" i="35"/>
  <c r="AD71" i="35"/>
  <c r="AD155" i="35"/>
  <c r="AD174" i="35"/>
  <c r="BC65" i="35"/>
  <c r="BC149" i="35"/>
  <c r="BC168" i="35"/>
  <c r="BH63" i="35"/>
  <c r="BH147" i="35"/>
  <c r="BH166" i="35"/>
  <c r="AQ65" i="35"/>
  <c r="AQ149" i="35"/>
  <c r="AQ168" i="35"/>
  <c r="AN66" i="35"/>
  <c r="AN169" i="35"/>
  <c r="AN150" i="35"/>
  <c r="AW71" i="35"/>
  <c r="AW174" i="35"/>
  <c r="AW155" i="35"/>
  <c r="BA61" i="35"/>
  <c r="BA145" i="35"/>
  <c r="BA164" i="35"/>
  <c r="T71" i="35"/>
  <c r="T155" i="35"/>
  <c r="T174" i="35"/>
  <c r="S68" i="35"/>
  <c r="S171" i="35"/>
  <c r="S152" i="35"/>
  <c r="BI66" i="35"/>
  <c r="BI169" i="35"/>
  <c r="BI150" i="35"/>
  <c r="AD62" i="35"/>
  <c r="AD146" i="35"/>
  <c r="AD165" i="35"/>
  <c r="AE60" i="35"/>
  <c r="AE144" i="35"/>
  <c r="AE163" i="35"/>
  <c r="BG65" i="35"/>
  <c r="BG149" i="35"/>
  <c r="BG168" i="35"/>
  <c r="AG65" i="35"/>
  <c r="AG168" i="35"/>
  <c r="AG149" i="35"/>
  <c r="AU69" i="35"/>
  <c r="AU172" i="35"/>
  <c r="AU153" i="35"/>
  <c r="AZ71" i="35"/>
  <c r="AZ155" i="35"/>
  <c r="AZ174" i="35"/>
  <c r="AN68" i="35"/>
  <c r="AN171" i="35"/>
  <c r="AN152" i="35"/>
  <c r="S66" i="35"/>
  <c r="S169" i="35"/>
  <c r="S150" i="35"/>
  <c r="AU71" i="35"/>
  <c r="AU174" i="35"/>
  <c r="AU155" i="35"/>
  <c r="AF61" i="35"/>
  <c r="AF164" i="35"/>
  <c r="AF145" i="35"/>
  <c r="AW66" i="35"/>
  <c r="AW169" i="35"/>
  <c r="AW150" i="35"/>
  <c r="AR64" i="35"/>
  <c r="AR167" i="35"/>
  <c r="AR148" i="35"/>
  <c r="AO62" i="35"/>
  <c r="AO165" i="35"/>
  <c r="AO146" i="35"/>
  <c r="AP65" i="35"/>
  <c r="AP168" i="35"/>
  <c r="AP149" i="35"/>
  <c r="Y60" i="35"/>
  <c r="Y163" i="35"/>
  <c r="Y144" i="35"/>
  <c r="AW62" i="35"/>
  <c r="AW165" i="35"/>
  <c r="AW146" i="35"/>
  <c r="BF62" i="35"/>
  <c r="BF146" i="35"/>
  <c r="BF165" i="35"/>
  <c r="AS65" i="35"/>
  <c r="AS149" i="35"/>
  <c r="AS168" i="35"/>
  <c r="AL70" i="35"/>
  <c r="AL154" i="35"/>
  <c r="AL173" i="35"/>
  <c r="AQ70" i="35"/>
  <c r="AQ173" i="35"/>
  <c r="AQ154" i="35"/>
  <c r="Y70" i="35"/>
  <c r="Y154" i="35"/>
  <c r="Y173" i="35"/>
  <c r="AE76" i="28"/>
  <c r="AE58" i="28"/>
  <c r="AP59" i="35"/>
  <c r="AP143" i="35"/>
  <c r="AP162" i="35"/>
  <c r="AP37" i="35"/>
  <c r="BH59" i="35"/>
  <c r="BH143" i="35"/>
  <c r="BH162" i="35"/>
  <c r="BH37" i="35"/>
  <c r="BB59" i="35"/>
  <c r="BB162" i="35"/>
  <c r="BB143" i="35"/>
  <c r="BB37" i="35"/>
  <c r="AQ59" i="35"/>
  <c r="AQ37" i="35"/>
  <c r="AQ162" i="35"/>
  <c r="AQ143" i="35"/>
  <c r="N59" i="35"/>
  <c r="N73" i="35" s="1"/>
  <c r="N143" i="35"/>
  <c r="N157" i="35" s="1"/>
  <c r="N37" i="35"/>
  <c r="N162" i="35"/>
  <c r="N176" i="35" s="1"/>
  <c r="AN59" i="35"/>
  <c r="AN37" i="35"/>
  <c r="AN162" i="35"/>
  <c r="AN143" i="35"/>
  <c r="AS59" i="35"/>
  <c r="AS143" i="35"/>
  <c r="AS37" i="35"/>
  <c r="AS162" i="35"/>
  <c r="G59" i="35"/>
  <c r="G162" i="35"/>
  <c r="G143" i="35"/>
  <c r="G37" i="35"/>
  <c r="I63" i="35"/>
  <c r="I147" i="35"/>
  <c r="I166" i="35"/>
  <c r="AD67" i="35"/>
  <c r="AD151" i="35"/>
  <c r="AD170" i="35"/>
  <c r="AM60" i="35"/>
  <c r="AM163" i="35"/>
  <c r="AM144" i="35"/>
  <c r="AU61" i="35"/>
  <c r="AU145" i="35"/>
  <c r="AU164" i="35"/>
  <c r="BE65" i="35"/>
  <c r="BE149" i="35"/>
  <c r="BE168" i="35"/>
  <c r="BC69" i="35"/>
  <c r="BC172" i="35"/>
  <c r="BC153" i="35"/>
  <c r="AK68" i="35"/>
  <c r="AK171" i="35"/>
  <c r="AK152" i="35"/>
  <c r="AP69" i="35"/>
  <c r="AP172" i="35"/>
  <c r="AP153" i="35"/>
  <c r="AP63" i="35"/>
  <c r="AP147" i="35"/>
  <c r="AP166" i="35"/>
  <c r="AL68" i="35"/>
  <c r="AL152" i="35"/>
  <c r="AL171" i="35"/>
  <c r="AF70" i="35"/>
  <c r="AF173" i="35"/>
  <c r="AF154" i="35"/>
  <c r="X64" i="35"/>
  <c r="X167" i="35"/>
  <c r="X148" i="35"/>
  <c r="AC66" i="35"/>
  <c r="AC169" i="35"/>
  <c r="AC150" i="35"/>
  <c r="AN60" i="35"/>
  <c r="AN163" i="35"/>
  <c r="AN144" i="35"/>
  <c r="AE70" i="35"/>
  <c r="AE173" i="35"/>
  <c r="AE154" i="35"/>
  <c r="BJ60" i="35"/>
  <c r="BJ163" i="35"/>
  <c r="BJ144" i="35"/>
  <c r="AL64" i="35"/>
  <c r="AL167" i="35"/>
  <c r="AL148" i="35"/>
  <c r="AZ68" i="35"/>
  <c r="AZ171" i="35"/>
  <c r="AZ152" i="35"/>
  <c r="F67" i="35"/>
  <c r="F170" i="35"/>
  <c r="F151" i="35"/>
  <c r="AE66" i="35"/>
  <c r="AE150" i="35"/>
  <c r="AE169" i="35"/>
  <c r="AV70" i="35"/>
  <c r="AV154" i="35"/>
  <c r="AV173" i="35"/>
  <c r="S65" i="35"/>
  <c r="S168" i="35"/>
  <c r="S149" i="35"/>
  <c r="AS66" i="35"/>
  <c r="AS169" i="35"/>
  <c r="AS150" i="35"/>
  <c r="AI61" i="35"/>
  <c r="AI164" i="35"/>
  <c r="AI145" i="35"/>
  <c r="Z71" i="35"/>
  <c r="Z155" i="35"/>
  <c r="Z174" i="35"/>
  <c r="Y61" i="35"/>
  <c r="Y145" i="35"/>
  <c r="Y164" i="35"/>
  <c r="BB64" i="35"/>
  <c r="BB167" i="35"/>
  <c r="BB148" i="35"/>
  <c r="AE69" i="35"/>
  <c r="AE172" i="35"/>
  <c r="AE153" i="35"/>
  <c r="BC62" i="35"/>
  <c r="BC146" i="35"/>
  <c r="BC165" i="35"/>
  <c r="AD68" i="35"/>
  <c r="AD171" i="35"/>
  <c r="AD152" i="35"/>
  <c r="AX60" i="35"/>
  <c r="AX144" i="35"/>
  <c r="AX163" i="35"/>
  <c r="BA62" i="35"/>
  <c r="BA146" i="35"/>
  <c r="BA165" i="35"/>
  <c r="AY61" i="35"/>
  <c r="AY145" i="35"/>
  <c r="AY164" i="35"/>
  <c r="AZ69" i="35"/>
  <c r="AZ172" i="35"/>
  <c r="AZ153" i="35"/>
  <c r="BK69" i="35"/>
  <c r="BK172" i="35"/>
  <c r="BK153" i="35"/>
  <c r="Y71" i="35"/>
  <c r="Y174" i="35"/>
  <c r="Y155" i="35"/>
  <c r="X62" i="35"/>
  <c r="X146" i="35"/>
  <c r="X165" i="35"/>
  <c r="AW70" i="35"/>
  <c r="AW154" i="35"/>
  <c r="AW173" i="35"/>
  <c r="AG64" i="35"/>
  <c r="AG148" i="35"/>
  <c r="AG167" i="35"/>
  <c r="AS69" i="35"/>
  <c r="AS172" i="35"/>
  <c r="AS153" i="35"/>
  <c r="AT67" i="35"/>
  <c r="AT170" i="35"/>
  <c r="AT151" i="35"/>
  <c r="Z65" i="35"/>
  <c r="Z149" i="35"/>
  <c r="Z168" i="35"/>
  <c r="X69" i="35"/>
  <c r="X172" i="35"/>
  <c r="X153" i="35"/>
  <c r="AH62" i="35"/>
  <c r="AH165" i="35"/>
  <c r="AH146" i="35"/>
  <c r="AH65" i="35"/>
  <c r="AH168" i="35"/>
  <c r="AH149" i="35"/>
  <c r="AL62" i="35"/>
  <c r="AL146" i="35"/>
  <c r="AL165" i="35"/>
  <c r="AO68" i="35"/>
  <c r="AO152" i="35"/>
  <c r="AO171" i="35"/>
  <c r="BB62" i="35"/>
  <c r="BB146" i="35"/>
  <c r="BB165" i="35"/>
  <c r="BG63" i="35"/>
  <c r="BG147" i="35"/>
  <c r="BG166" i="35"/>
  <c r="T68" i="35"/>
  <c r="T152" i="35"/>
  <c r="T171" i="35"/>
  <c r="BK58" i="28"/>
  <c r="BK76" i="28"/>
  <c r="AS55" i="35"/>
  <c r="AT41" i="35"/>
  <c r="R59" i="35"/>
  <c r="R37" i="35"/>
  <c r="R162" i="35"/>
  <c r="R143" i="35"/>
  <c r="BD59" i="35"/>
  <c r="BD37" i="35"/>
  <c r="BD162" i="35"/>
  <c r="BD143" i="35"/>
  <c r="AF59" i="35"/>
  <c r="AF37" i="35"/>
  <c r="AF143" i="35"/>
  <c r="AF162" i="35"/>
  <c r="AK59" i="35"/>
  <c r="AK162" i="35"/>
  <c r="AK37" i="35"/>
  <c r="AK143" i="35"/>
  <c r="J59" i="35"/>
  <c r="J73" i="35" s="1"/>
  <c r="J143" i="35"/>
  <c r="J157" i="35" s="1"/>
  <c r="J37" i="35"/>
  <c r="J162" i="35"/>
  <c r="J176" i="35" s="1"/>
  <c r="AG59" i="35"/>
  <c r="AG73" i="35" s="1"/>
  <c r="AG104" i="48" s="1"/>
  <c r="AG162" i="35"/>
  <c r="AG143" i="35"/>
  <c r="AG157" i="35" s="1"/>
  <c r="AG37" i="35"/>
  <c r="AO59" i="35"/>
  <c r="AO162" i="35"/>
  <c r="AO143" i="35"/>
  <c r="AO37" i="35"/>
  <c r="AH59" i="35"/>
  <c r="AH162" i="35"/>
  <c r="AH143" i="35"/>
  <c r="AH37" i="35"/>
  <c r="H61" i="35"/>
  <c r="H145" i="35"/>
  <c r="H164" i="35"/>
  <c r="AP66" i="35"/>
  <c r="AP169" i="35"/>
  <c r="AP150" i="35"/>
  <c r="X63" i="35"/>
  <c r="X166" i="35"/>
  <c r="X147" i="35"/>
  <c r="BH64" i="35"/>
  <c r="BH167" i="35"/>
  <c r="BH148" i="35"/>
  <c r="AA60" i="35"/>
  <c r="AA144" i="35"/>
  <c r="AA163" i="35"/>
  <c r="D60" i="35"/>
  <c r="D163" i="35"/>
  <c r="D144" i="35"/>
  <c r="W63" i="35"/>
  <c r="W166" i="35"/>
  <c r="W147" i="35"/>
  <c r="BA67" i="35"/>
  <c r="BA151" i="35"/>
  <c r="BA170" i="35"/>
  <c r="AQ66" i="35"/>
  <c r="AQ169" i="35"/>
  <c r="AQ150" i="35"/>
  <c r="AM71" i="35"/>
  <c r="AM155" i="35"/>
  <c r="AM174" i="35"/>
  <c r="AH69" i="35"/>
  <c r="AH172" i="35"/>
  <c r="AH153" i="35"/>
  <c r="W62" i="35"/>
  <c r="W146" i="35"/>
  <c r="W165" i="35"/>
  <c r="AY70" i="35"/>
  <c r="AY154" i="35"/>
  <c r="AY173" i="35"/>
  <c r="R66" i="35"/>
  <c r="R169" i="35"/>
  <c r="R150" i="35"/>
  <c r="U62" i="35"/>
  <c r="U146" i="35"/>
  <c r="U165" i="35"/>
  <c r="V60" i="35"/>
  <c r="V163" i="35"/>
  <c r="V144" i="35"/>
  <c r="AQ67" i="35"/>
  <c r="AQ151" i="35"/>
  <c r="AQ170" i="35"/>
  <c r="AK71" i="35"/>
  <c r="AK174" i="35"/>
  <c r="AK155" i="35"/>
  <c r="G60" i="35"/>
  <c r="G144" i="35"/>
  <c r="G163" i="35"/>
  <c r="AO61" i="35"/>
  <c r="AO164" i="35"/>
  <c r="AO145" i="35"/>
  <c r="AX69" i="35"/>
  <c r="AX172" i="35"/>
  <c r="AX153" i="35"/>
  <c r="AM62" i="35"/>
  <c r="AM146" i="35"/>
  <c r="AM165" i="35"/>
  <c r="AT71" i="35"/>
  <c r="AT174" i="35"/>
  <c r="AT155" i="35"/>
  <c r="X60" i="35"/>
  <c r="X163" i="35"/>
  <c r="X144" i="35"/>
  <c r="AK62" i="35"/>
  <c r="AK165" i="35"/>
  <c r="AK146" i="35"/>
  <c r="AV60" i="35"/>
  <c r="AV144" i="35"/>
  <c r="AV163" i="35"/>
  <c r="BE68" i="35"/>
  <c r="BE152" i="35"/>
  <c r="BE171" i="35"/>
  <c r="BA71" i="35"/>
  <c r="BA174" i="35"/>
  <c r="BA155" i="35"/>
  <c r="AN65" i="35"/>
  <c r="AN168" i="35"/>
  <c r="AN149" i="35"/>
  <c r="AZ70" i="35"/>
  <c r="AZ154" i="35"/>
  <c r="AZ173" i="35"/>
  <c r="AK60" i="35"/>
  <c r="AK144" i="35"/>
  <c r="AK163" i="35"/>
  <c r="BB65" i="35"/>
  <c r="BB149" i="35"/>
  <c r="BB168" i="35"/>
  <c r="BH60" i="35"/>
  <c r="BH163" i="35"/>
  <c r="BH144" i="35"/>
  <c r="BJ61" i="35"/>
  <c r="BJ164" i="35"/>
  <c r="BJ145" i="35"/>
  <c r="AC62" i="35"/>
  <c r="AC165" i="35"/>
  <c r="AC146" i="35"/>
  <c r="AB64" i="35"/>
  <c r="AB148" i="35"/>
  <c r="AB167" i="35"/>
  <c r="BJ64" i="35"/>
  <c r="BJ148" i="35"/>
  <c r="BJ167" i="35"/>
  <c r="BH68" i="35"/>
  <c r="BH171" i="35"/>
  <c r="BH152" i="35"/>
  <c r="R67" i="35"/>
  <c r="R151" i="35"/>
  <c r="R170" i="35"/>
  <c r="AU68" i="35"/>
  <c r="AU152" i="35"/>
  <c r="AU171" i="35"/>
  <c r="AU62" i="35"/>
  <c r="AU146" i="35"/>
  <c r="AU165" i="35"/>
  <c r="AE68" i="35"/>
  <c r="AE171" i="35"/>
  <c r="AE152" i="35"/>
  <c r="BH70" i="35"/>
  <c r="BH173" i="35"/>
  <c r="BH154" i="35"/>
  <c r="AR61" i="35"/>
  <c r="AR164" i="35"/>
  <c r="AR145" i="35"/>
  <c r="BI68" i="35"/>
  <c r="BI152" i="35"/>
  <c r="BI171" i="35"/>
  <c r="AJ60" i="35"/>
  <c r="AJ163" i="35"/>
  <c r="AJ144" i="35"/>
  <c r="AP61" i="35"/>
  <c r="AP164" i="35"/>
  <c r="AP145" i="35"/>
  <c r="AZ60" i="35"/>
  <c r="AZ163" i="35"/>
  <c r="AZ144" i="35"/>
  <c r="BH66" i="35"/>
  <c r="BH150" i="35"/>
  <c r="BH169" i="35"/>
  <c r="BF70" i="35"/>
  <c r="BF154" i="35"/>
  <c r="BF173" i="35"/>
  <c r="BC76" i="28"/>
  <c r="BC58" i="28"/>
  <c r="U55" i="35"/>
  <c r="V41" i="35"/>
  <c r="BK59" i="35"/>
  <c r="BK37" i="35"/>
  <c r="BK162" i="35"/>
  <c r="BK143" i="35"/>
  <c r="BI59" i="35"/>
  <c r="BI143" i="35"/>
  <c r="BI37" i="35"/>
  <c r="BI162" i="35"/>
  <c r="X59" i="35"/>
  <c r="X162" i="35"/>
  <c r="X143" i="35"/>
  <c r="X157" i="35" s="1"/>
  <c r="X37" i="35"/>
  <c r="AD59" i="35"/>
  <c r="AD143" i="35"/>
  <c r="AD37" i="35"/>
  <c r="AD162" i="35"/>
  <c r="AV59" i="35"/>
  <c r="AV73" i="35" s="1"/>
  <c r="AV162" i="35"/>
  <c r="AV176" i="35" s="1"/>
  <c r="AV37" i="35"/>
  <c r="AV143" i="35"/>
  <c r="AE59" i="35"/>
  <c r="AE162" i="35"/>
  <c r="AE37" i="35"/>
  <c r="AE143" i="35"/>
  <c r="AL59" i="35"/>
  <c r="AL162" i="35"/>
  <c r="AL143" i="35"/>
  <c r="AL37" i="35"/>
  <c r="Z59" i="35"/>
  <c r="Z73" i="35" s="1"/>
  <c r="Z104" i="48" s="1"/>
  <c r="Z37" i="35"/>
  <c r="Z162" i="35"/>
  <c r="Z143" i="35"/>
  <c r="Z157" i="35" s="1"/>
  <c r="G61" i="35"/>
  <c r="G145" i="35"/>
  <c r="G164" i="35"/>
  <c r="BC70" i="35"/>
  <c r="BC154" i="35"/>
  <c r="BC173" i="35"/>
  <c r="BJ65" i="35"/>
  <c r="BJ149" i="35"/>
  <c r="BJ168" i="35"/>
  <c r="W61" i="35"/>
  <c r="W145" i="35"/>
  <c r="W164" i="35"/>
  <c r="AB63" i="35"/>
  <c r="AB166" i="35"/>
  <c r="AB147" i="35"/>
  <c r="BA63" i="35"/>
  <c r="BA166" i="35"/>
  <c r="BA147" i="35"/>
  <c r="BI65" i="35"/>
  <c r="BI149" i="35"/>
  <c r="BI168" i="35"/>
  <c r="BB70" i="35"/>
  <c r="BB173" i="35"/>
  <c r="BB154" i="35"/>
  <c r="AL71" i="35"/>
  <c r="AL155" i="35"/>
  <c r="AL174" i="35"/>
  <c r="AO70" i="35"/>
  <c r="AO173" i="35"/>
  <c r="AO154" i="35"/>
  <c r="AC67" i="35"/>
  <c r="AC170" i="35"/>
  <c r="AC151" i="35"/>
  <c r="BI64" i="35"/>
  <c r="BI167" i="35"/>
  <c r="BI148" i="35"/>
  <c r="T70" i="35"/>
  <c r="T154" i="35"/>
  <c r="T173" i="35"/>
  <c r="AD66" i="35"/>
  <c r="AD150" i="35"/>
  <c r="AD169" i="35"/>
  <c r="V65" i="35"/>
  <c r="V168" i="35"/>
  <c r="V149" i="35"/>
  <c r="U67" i="35"/>
  <c r="U170" i="35"/>
  <c r="U151" i="35"/>
  <c r="AD61" i="35"/>
  <c r="AD145" i="35"/>
  <c r="AD164" i="35"/>
  <c r="E69" i="35"/>
  <c r="E172" i="35"/>
  <c r="E153" i="35"/>
  <c r="Z64" i="35"/>
  <c r="Z167" i="35"/>
  <c r="Z148" i="35"/>
  <c r="AS67" i="35"/>
  <c r="AS151" i="35"/>
  <c r="AS170" i="35"/>
  <c r="X65" i="35"/>
  <c r="X168" i="35"/>
  <c r="X149" i="35"/>
  <c r="AJ70" i="35"/>
  <c r="AJ173" i="35"/>
  <c r="AJ154" i="35"/>
  <c r="Y67" i="35"/>
  <c r="Y170" i="35"/>
  <c r="Y151" i="35"/>
  <c r="AL65" i="35"/>
  <c r="AL149" i="35"/>
  <c r="AL168" i="35"/>
  <c r="AW68" i="35"/>
  <c r="AW171" i="35"/>
  <c r="AW152" i="35"/>
  <c r="AT61" i="35"/>
  <c r="AT145" i="35"/>
  <c r="AT157" i="35" s="1"/>
  <c r="AT164" i="35"/>
  <c r="AS61" i="35"/>
  <c r="AS164" i="35"/>
  <c r="AS145" i="35"/>
  <c r="BB69" i="35"/>
  <c r="BB172" i="35"/>
  <c r="BB153" i="35"/>
  <c r="AL63" i="35"/>
  <c r="AL166" i="35"/>
  <c r="AL147" i="35"/>
  <c r="AX68" i="35"/>
  <c r="AX171" i="35"/>
  <c r="AX152" i="35"/>
  <c r="AY65" i="35"/>
  <c r="AY149" i="35"/>
  <c r="AY168" i="35"/>
  <c r="AU64" i="35"/>
  <c r="AU167" i="35"/>
  <c r="AU148" i="35"/>
  <c r="Y62" i="35"/>
  <c r="Y146" i="35"/>
  <c r="Y165" i="35"/>
  <c r="AY64" i="35"/>
  <c r="AY148" i="35"/>
  <c r="AY167" i="35"/>
  <c r="V66" i="35"/>
  <c r="V169" i="35"/>
  <c r="V150" i="35"/>
  <c r="BB67" i="35"/>
  <c r="BB151" i="35"/>
  <c r="BB170" i="35"/>
  <c r="AS71" i="35"/>
  <c r="AS174" i="35"/>
  <c r="AS155" i="35"/>
  <c r="AB62" i="35"/>
  <c r="AB165" i="35"/>
  <c r="AB146" i="35"/>
  <c r="AF71" i="35"/>
  <c r="AF174" i="35"/>
  <c r="AF155" i="35"/>
  <c r="AF65" i="35"/>
  <c r="AF168" i="35"/>
  <c r="AF149" i="35"/>
  <c r="AR70" i="35"/>
  <c r="AR154" i="35"/>
  <c r="AR173" i="35"/>
  <c r="BJ69" i="35"/>
  <c r="BJ153" i="35"/>
  <c r="BJ172" i="35"/>
  <c r="AC64" i="35"/>
  <c r="AC167" i="35"/>
  <c r="AC148" i="35"/>
  <c r="AO69" i="35"/>
  <c r="AO172" i="35"/>
  <c r="AO153" i="35"/>
  <c r="AN64" i="35"/>
  <c r="AN167" i="35"/>
  <c r="AN148" i="35"/>
  <c r="AQ64" i="35"/>
  <c r="AQ148" i="35"/>
  <c r="AQ167" i="35"/>
  <c r="AE65" i="35"/>
  <c r="AE168" i="35"/>
  <c r="AE149" i="35"/>
  <c r="AI60" i="35"/>
  <c r="AI163" i="35"/>
  <c r="AI144" i="35"/>
  <c r="BG59" i="35"/>
  <c r="BG143" i="35"/>
  <c r="BG37" i="35"/>
  <c r="BG162" i="35"/>
  <c r="BE59" i="35"/>
  <c r="BE37" i="35"/>
  <c r="BE143" i="35"/>
  <c r="BE162" i="35"/>
  <c r="BE176" i="35" s="1"/>
  <c r="L59" i="35"/>
  <c r="L73" i="35" s="1"/>
  <c r="L143" i="35"/>
  <c r="L157" i="35" s="1"/>
  <c r="L37" i="35"/>
  <c r="L162" i="35"/>
  <c r="L176" i="35" s="1"/>
  <c r="Y59" i="35"/>
  <c r="Y73" i="35" s="1"/>
  <c r="Y104" i="48" s="1"/>
  <c r="Y37" i="35"/>
  <c r="Y143" i="35"/>
  <c r="Y162" i="35"/>
  <c r="Y176" i="35" s="1"/>
  <c r="AR59" i="35"/>
  <c r="AR73" i="35" s="1"/>
  <c r="AR104" i="48" s="1"/>
  <c r="AR162" i="35"/>
  <c r="AR37" i="35"/>
  <c r="AR143" i="35"/>
  <c r="Q59" i="35"/>
  <c r="Q73" i="35" s="1"/>
  <c r="Q37" i="35"/>
  <c r="Q162" i="35"/>
  <c r="Q176" i="35" s="1"/>
  <c r="Q143" i="35"/>
  <c r="Q157" i="35" s="1"/>
  <c r="AJ59" i="35"/>
  <c r="AJ37" i="35"/>
  <c r="AJ143" i="35"/>
  <c r="AJ157" i="35" s="1"/>
  <c r="AJ162" i="35"/>
  <c r="O59" i="35"/>
  <c r="O73" i="35" s="1"/>
  <c r="O37" i="35"/>
  <c r="O143" i="35"/>
  <c r="O157" i="35" s="1"/>
  <c r="O162" i="35"/>
  <c r="O176" i="35" s="1"/>
  <c r="I60" i="35"/>
  <c r="I163" i="35"/>
  <c r="I144" i="35"/>
  <c r="AY62" i="35"/>
  <c r="AY146" i="35"/>
  <c r="AY165" i="35"/>
  <c r="AN69" i="35"/>
  <c r="AN153" i="35"/>
  <c r="AN172" i="35"/>
  <c r="AC63" i="35"/>
  <c r="AC166" i="35"/>
  <c r="AC147" i="35"/>
  <c r="AX65" i="35"/>
  <c r="AX149" i="35"/>
  <c r="AX168" i="35"/>
  <c r="AM65" i="35"/>
  <c r="AM149" i="35"/>
  <c r="AM168" i="35"/>
  <c r="AJ69" i="35"/>
  <c r="AJ153" i="35"/>
  <c r="AJ172" i="35"/>
  <c r="AF60" i="35"/>
  <c r="AF163" i="35"/>
  <c r="AF176" i="35" s="1"/>
  <c r="AF144" i="35"/>
  <c r="V64" i="35"/>
  <c r="V167" i="35"/>
  <c r="V148" i="35"/>
  <c r="AJ68" i="35"/>
  <c r="AJ171" i="35"/>
  <c r="AJ152" i="35"/>
  <c r="AY69" i="35"/>
  <c r="AY172" i="35"/>
  <c r="AY153" i="35"/>
  <c r="AZ67" i="35"/>
  <c r="AZ151" i="35"/>
  <c r="AZ170" i="35"/>
  <c r="V69" i="35"/>
  <c r="V153" i="35"/>
  <c r="V172" i="35"/>
  <c r="BG62" i="35"/>
  <c r="BG165" i="35"/>
  <c r="BG146" i="35"/>
  <c r="BJ71" i="35"/>
  <c r="BJ174" i="35"/>
  <c r="BJ155" i="35"/>
  <c r="BI63" i="35"/>
  <c r="BI166" i="35"/>
  <c r="BI147" i="35"/>
  <c r="AZ63" i="35"/>
  <c r="AZ147" i="35"/>
  <c r="AZ166" i="35"/>
  <c r="I67" i="35"/>
  <c r="I170" i="35"/>
  <c r="I151" i="35"/>
  <c r="AX66" i="35"/>
  <c r="AX169" i="35"/>
  <c r="AX150" i="35"/>
  <c r="AA67" i="35"/>
  <c r="AA151" i="35"/>
  <c r="AA170" i="35"/>
  <c r="AD70" i="35"/>
  <c r="AD173" i="35"/>
  <c r="AD154" i="35"/>
  <c r="AA68" i="35"/>
  <c r="AA171" i="35"/>
  <c r="AA152" i="35"/>
  <c r="AL69" i="35"/>
  <c r="AL172" i="35"/>
  <c r="AL153" i="35"/>
  <c r="V63" i="35"/>
  <c r="V147" i="35"/>
  <c r="V166" i="35"/>
  <c r="AH68" i="35"/>
  <c r="AH171" i="35"/>
  <c r="AH152" i="35"/>
  <c r="BD64" i="35"/>
  <c r="BD167" i="35"/>
  <c r="BD148" i="35"/>
  <c r="AE64" i="35"/>
  <c r="AE148" i="35"/>
  <c r="AE167" i="35"/>
  <c r="D154" i="35"/>
  <c r="D173" i="35"/>
  <c r="D70" i="35"/>
  <c r="AD64" i="35"/>
  <c r="AD167" i="35"/>
  <c r="AD176" i="35" s="1"/>
  <c r="AD148" i="35"/>
  <c r="AB68" i="35"/>
  <c r="AB152" i="35"/>
  <c r="AB171" i="35"/>
  <c r="AM66" i="35"/>
  <c r="AM169" i="35"/>
  <c r="AM150" i="35"/>
  <c r="AI71" i="35"/>
  <c r="AI155" i="35"/>
  <c r="AI174" i="35"/>
  <c r="AZ61" i="35"/>
  <c r="AZ164" i="35"/>
  <c r="AZ145" i="35"/>
  <c r="AH67" i="35"/>
  <c r="AH170" i="35"/>
  <c r="AH151" i="35"/>
  <c r="BK64" i="35"/>
  <c r="BK148" i="35"/>
  <c r="BK167" i="35"/>
  <c r="AM67" i="35"/>
  <c r="AM170" i="35"/>
  <c r="AM151" i="35"/>
  <c r="BJ67" i="35"/>
  <c r="BJ151" i="35"/>
  <c r="BJ170" i="35"/>
  <c r="BB61" i="35"/>
  <c r="BB164" i="35"/>
  <c r="BB145" i="35"/>
  <c r="BB60" i="35"/>
  <c r="BB163" i="35"/>
  <c r="BB144" i="35"/>
  <c r="AX64" i="35"/>
  <c r="AX148" i="35"/>
  <c r="AX167" i="35"/>
  <c r="BG69" i="35"/>
  <c r="BG153" i="35"/>
  <c r="BG172" i="35"/>
  <c r="BA68" i="35"/>
  <c r="BA171" i="35"/>
  <c r="BA152" i="35"/>
  <c r="AT69" i="35"/>
  <c r="AT172" i="35"/>
  <c r="AT153" i="35"/>
  <c r="BE67" i="35"/>
  <c r="BE151" i="35"/>
  <c r="BE170" i="35"/>
  <c r="AY66" i="35"/>
  <c r="AY150" i="35"/>
  <c r="AY169" i="35"/>
  <c r="AQ68" i="35"/>
  <c r="AQ152" i="35"/>
  <c r="AQ171" i="35"/>
  <c r="AA62" i="35"/>
  <c r="AA165" i="35"/>
  <c r="AA146" i="35"/>
  <c r="AX67" i="35"/>
  <c r="AX151" i="35"/>
  <c r="AX170" i="35"/>
  <c r="BF60" i="35"/>
  <c r="BF163" i="35"/>
  <c r="BF144" i="35"/>
  <c r="T63" i="35"/>
  <c r="T147" i="35"/>
  <c r="T166" i="35"/>
  <c r="N42" i="34"/>
  <c r="D29" i="34"/>
  <c r="D26" i="34"/>
  <c r="D34" i="34"/>
  <c r="Q109" i="36"/>
  <c r="Q4" i="43"/>
  <c r="Q22" i="43" s="1"/>
  <c r="Q40" i="43" s="1"/>
  <c r="Q126" i="36"/>
  <c r="Q22" i="36"/>
  <c r="Q40" i="36" s="1"/>
  <c r="Q58" i="36" s="1"/>
  <c r="Q77" i="36" s="1"/>
  <c r="Q92" i="36" s="1"/>
  <c r="Q4" i="47"/>
  <c r="Q20" i="47" s="1"/>
  <c r="Q27" i="47" s="1"/>
  <c r="D31" i="34"/>
  <c r="D32" i="34"/>
  <c r="P38" i="34"/>
  <c r="D24" i="34"/>
  <c r="F73" i="28"/>
  <c r="F75" i="48"/>
  <c r="F59" i="48" s="1"/>
  <c r="AK109" i="34"/>
  <c r="AK126" i="34"/>
  <c r="AX59" i="48"/>
  <c r="AX78" i="48"/>
  <c r="R78" i="48"/>
  <c r="R59" i="48"/>
  <c r="D35" i="34"/>
  <c r="AX76" i="28"/>
  <c r="AX57" i="28"/>
  <c r="R57" i="28"/>
  <c r="R76" i="28"/>
  <c r="AZ41" i="34"/>
  <c r="D28" i="34"/>
  <c r="E28" i="34"/>
  <c r="D27" i="34"/>
  <c r="G73" i="28"/>
  <c r="G75" i="48"/>
  <c r="G59" i="48" s="1"/>
  <c r="R62" i="48"/>
  <c r="K73" i="28"/>
  <c r="K75" i="48"/>
  <c r="G57" i="28"/>
  <c r="AP57" i="28"/>
  <c r="AP76" i="28"/>
  <c r="BD76" i="28"/>
  <c r="BD57" i="28"/>
  <c r="L73" i="28"/>
  <c r="L57" i="28" s="1"/>
  <c r="L75" i="48"/>
  <c r="AS49" i="34"/>
  <c r="AR55" i="34"/>
  <c r="D73" i="28"/>
  <c r="D75" i="48"/>
  <c r="D25" i="34"/>
  <c r="E35" i="34"/>
  <c r="F35" i="34" s="1"/>
  <c r="E26" i="34"/>
  <c r="E30" i="34"/>
  <c r="E25" i="34"/>
  <c r="F28" i="34"/>
  <c r="G28" i="34" s="1"/>
  <c r="E27" i="34"/>
  <c r="E24" i="34"/>
  <c r="V41" i="34"/>
  <c r="U55" i="34"/>
  <c r="BD59" i="48"/>
  <c r="G45" i="34"/>
  <c r="F55" i="34"/>
  <c r="AF59" i="48"/>
  <c r="AF62" i="48" s="1"/>
  <c r="AF78" i="48"/>
  <c r="AQ55" i="34"/>
  <c r="Q3" i="34"/>
  <c r="G35" i="34"/>
  <c r="E23" i="34"/>
  <c r="E34" i="34"/>
  <c r="D30" i="34"/>
  <c r="C175" i="34"/>
  <c r="F57" i="28"/>
  <c r="L59" i="48"/>
  <c r="AF57" i="28"/>
  <c r="AF60" i="28" s="1"/>
  <c r="AF76" i="28"/>
  <c r="AU42" i="34"/>
  <c r="F24" i="34"/>
  <c r="E32" i="34"/>
  <c r="D33" i="34"/>
  <c r="D23" i="34"/>
  <c r="E32" i="33"/>
  <c r="D59" i="33"/>
  <c r="D73" i="33" s="1"/>
  <c r="D37" i="33"/>
  <c r="E23" i="33"/>
  <c r="AU41" i="33"/>
  <c r="U55" i="33"/>
  <c r="V41" i="33"/>
  <c r="F31" i="33"/>
  <c r="E28" i="33"/>
  <c r="F29" i="33"/>
  <c r="AR55" i="33"/>
  <c r="AS42" i="33"/>
  <c r="F30" i="33"/>
  <c r="E25" i="33"/>
  <c r="F26" i="33"/>
  <c r="K41" i="33"/>
  <c r="J55" i="33"/>
  <c r="H35" i="33"/>
  <c r="E24" i="33"/>
  <c r="F33" i="33"/>
  <c r="E27" i="33"/>
  <c r="E34" i="33"/>
  <c r="F71" i="28"/>
  <c r="F73" i="48"/>
  <c r="N55" i="28"/>
  <c r="N76" i="28"/>
  <c r="AB4" i="35"/>
  <c r="AB22" i="34"/>
  <c r="AB40" i="34" s="1"/>
  <c r="AB58" i="34" s="1"/>
  <c r="AB77" i="34" s="1"/>
  <c r="AB92" i="34" s="1"/>
  <c r="AS37" i="32"/>
  <c r="AR46" i="32"/>
  <c r="AX109" i="36"/>
  <c r="AX22" i="36"/>
  <c r="AX40" i="36" s="1"/>
  <c r="AX58" i="36" s="1"/>
  <c r="AX77" i="36" s="1"/>
  <c r="AX92" i="36" s="1"/>
  <c r="AX4" i="47"/>
  <c r="AX20" i="47" s="1"/>
  <c r="AX27" i="47" s="1"/>
  <c r="AX4" i="43"/>
  <c r="AX22" i="43" s="1"/>
  <c r="AX40" i="43" s="1"/>
  <c r="AX126" i="36"/>
  <c r="G71" i="28"/>
  <c r="G76" i="28" s="1"/>
  <c r="G73" i="48"/>
  <c r="G78" i="48" s="1"/>
  <c r="J71" i="28"/>
  <c r="J73" i="48"/>
  <c r="AH4" i="43"/>
  <c r="AH22" i="43" s="1"/>
  <c r="AH40" i="43" s="1"/>
  <c r="AH126" i="36"/>
  <c r="AH109" i="36"/>
  <c r="AH4" i="47"/>
  <c r="AH20" i="47" s="1"/>
  <c r="AH27" i="47" s="1"/>
  <c r="AH22" i="36"/>
  <c r="AH40" i="36" s="1"/>
  <c r="AH58" i="36" s="1"/>
  <c r="AH77" i="36" s="1"/>
  <c r="AH92" i="36" s="1"/>
  <c r="X4" i="35"/>
  <c r="X22" i="34"/>
  <c r="X40" i="34" s="1"/>
  <c r="X58" i="34" s="1"/>
  <c r="X77" i="34" s="1"/>
  <c r="X92" i="34" s="1"/>
  <c r="AT22" i="34"/>
  <c r="AT40" i="34" s="1"/>
  <c r="AT58" i="34" s="1"/>
  <c r="AT77" i="34" s="1"/>
  <c r="AT92" i="34" s="1"/>
  <c r="AT4" i="35"/>
  <c r="V35" i="32"/>
  <c r="U46" i="32"/>
  <c r="K71" i="28"/>
  <c r="K73" i="48"/>
  <c r="BJ22" i="34"/>
  <c r="BJ40" i="34" s="1"/>
  <c r="BJ58" i="34" s="1"/>
  <c r="BJ77" i="34" s="1"/>
  <c r="BJ92" i="34" s="1"/>
  <c r="BJ4" i="35"/>
  <c r="BD4" i="35"/>
  <c r="BD22" i="34"/>
  <c r="BD40" i="34" s="1"/>
  <c r="BD58" i="34" s="1"/>
  <c r="BD77" i="34" s="1"/>
  <c r="BD92" i="34" s="1"/>
  <c r="V4" i="35"/>
  <c r="V22" i="34"/>
  <c r="V40" i="34" s="1"/>
  <c r="V58" i="34" s="1"/>
  <c r="V77" i="34" s="1"/>
  <c r="V92" i="34" s="1"/>
  <c r="AR4" i="35"/>
  <c r="AR22" i="34"/>
  <c r="AR40" i="34" s="1"/>
  <c r="AR58" i="34" s="1"/>
  <c r="AR77" i="34" s="1"/>
  <c r="AR92" i="34" s="1"/>
  <c r="N78" i="48"/>
  <c r="D73" i="48"/>
  <c r="D78" i="48" s="1"/>
  <c r="D25" i="32"/>
  <c r="D55" i="32" s="1"/>
  <c r="D23" i="32"/>
  <c r="D53" i="32" s="1"/>
  <c r="D29" i="32"/>
  <c r="D59" i="32" s="1"/>
  <c r="D28" i="32"/>
  <c r="D58" i="32" s="1"/>
  <c r="E29" i="32"/>
  <c r="E59" i="32" s="1"/>
  <c r="D71" i="28"/>
  <c r="D76" i="28" s="1"/>
  <c r="Q3" i="32"/>
  <c r="P32" i="32"/>
  <c r="D24" i="32"/>
  <c r="D54" i="32" s="1"/>
  <c r="E23" i="32"/>
  <c r="E53" i="32" s="1"/>
  <c r="D21" i="32"/>
  <c r="D51" i="32" s="1"/>
  <c r="E25" i="32"/>
  <c r="E55" i="32" s="1"/>
  <c r="D27" i="32"/>
  <c r="D57" i="32" s="1"/>
  <c r="E28" i="32"/>
  <c r="E58" i="32" s="1"/>
  <c r="D22" i="32"/>
  <c r="D52" i="32" s="1"/>
  <c r="D26" i="32"/>
  <c r="D56" i="32" s="1"/>
  <c r="E27" i="32"/>
  <c r="E57" i="32" s="1"/>
  <c r="AF4" i="35"/>
  <c r="AF22" i="34"/>
  <c r="AF40" i="34" s="1"/>
  <c r="AF58" i="34" s="1"/>
  <c r="AF77" i="34" s="1"/>
  <c r="AF92" i="34" s="1"/>
  <c r="L4" i="35"/>
  <c r="L22" i="34"/>
  <c r="L40" i="34" s="1"/>
  <c r="L58" i="34" s="1"/>
  <c r="L77" i="34" s="1"/>
  <c r="L92" i="34" s="1"/>
  <c r="L71" i="28"/>
  <c r="L73" i="48"/>
  <c r="P38" i="32"/>
  <c r="BB4" i="35"/>
  <c r="BB22" i="34"/>
  <c r="BB40" i="34" s="1"/>
  <c r="BB58" i="34" s="1"/>
  <c r="BB77" i="34" s="1"/>
  <c r="BB92" i="34" s="1"/>
  <c r="J41" i="32"/>
  <c r="I46" i="32"/>
  <c r="AD22" i="34"/>
  <c r="AD40" i="34" s="1"/>
  <c r="AD58" i="34" s="1"/>
  <c r="AD77" i="34" s="1"/>
  <c r="AD92" i="34" s="1"/>
  <c r="AD4" i="35"/>
  <c r="BF4" i="35"/>
  <c r="BF22" i="34"/>
  <c r="BF40" i="34" s="1"/>
  <c r="BF58" i="34" s="1"/>
  <c r="BF77" i="34" s="1"/>
  <c r="BF92" i="34" s="1"/>
  <c r="M73" i="48"/>
  <c r="M78" i="48" s="1"/>
  <c r="M71" i="28"/>
  <c r="M76" i="28" s="1"/>
  <c r="D20" i="32"/>
  <c r="AL4" i="35"/>
  <c r="AL22" i="34"/>
  <c r="AL40" i="34" s="1"/>
  <c r="AL58" i="34" s="1"/>
  <c r="AL77" i="34" s="1"/>
  <c r="AL92" i="34" s="1"/>
  <c r="Z4" i="35"/>
  <c r="Z22" i="34"/>
  <c r="Z40" i="34" s="1"/>
  <c r="Z58" i="34" s="1"/>
  <c r="Z77" i="34" s="1"/>
  <c r="Z92" i="34" s="1"/>
  <c r="J2" i="32"/>
  <c r="K2" i="32" s="1"/>
  <c r="E71" i="28"/>
  <c r="E76" i="28" s="1"/>
  <c r="E73" i="48"/>
  <c r="E78" i="48" s="1"/>
  <c r="F22" i="34"/>
  <c r="F40" i="34" s="1"/>
  <c r="F58" i="34" s="1"/>
  <c r="F77" i="34" s="1"/>
  <c r="F92" i="34" s="1"/>
  <c r="F4" i="35"/>
  <c r="N22" i="34"/>
  <c r="N40" i="34" s="1"/>
  <c r="N58" i="34" s="1"/>
  <c r="N77" i="34" s="1"/>
  <c r="N92" i="34" s="1"/>
  <c r="N4" i="35"/>
  <c r="R126" i="36"/>
  <c r="R109" i="36"/>
  <c r="R4" i="47"/>
  <c r="R20" i="47" s="1"/>
  <c r="R27" i="47" s="1"/>
  <c r="R4" i="43"/>
  <c r="R22" i="43" s="1"/>
  <c r="R40" i="43" s="1"/>
  <c r="R22" i="36"/>
  <c r="R40" i="36" s="1"/>
  <c r="R58" i="36" s="1"/>
  <c r="R77" i="36" s="1"/>
  <c r="R92" i="36" s="1"/>
  <c r="AP4" i="47"/>
  <c r="AP20" i="47" s="1"/>
  <c r="AP27" i="47" s="1"/>
  <c r="AP22" i="36"/>
  <c r="AP40" i="36" s="1"/>
  <c r="AP58" i="36" s="1"/>
  <c r="AP77" i="36" s="1"/>
  <c r="AP92" i="36" s="1"/>
  <c r="AP4" i="43"/>
  <c r="AP22" i="43" s="1"/>
  <c r="AP40" i="43" s="1"/>
  <c r="AP126" i="36"/>
  <c r="AP109" i="36"/>
  <c r="J4" i="35"/>
  <c r="J22" i="34"/>
  <c r="J40" i="34" s="1"/>
  <c r="J58" i="34" s="1"/>
  <c r="J77" i="34" s="1"/>
  <c r="J92" i="34" s="1"/>
  <c r="AY36" i="32"/>
  <c r="D165" i="31"/>
  <c r="D62" i="31"/>
  <c r="D146" i="31"/>
  <c r="J43" i="31"/>
  <c r="D69" i="31"/>
  <c r="D172" i="31"/>
  <c r="D153" i="31"/>
  <c r="E34" i="31"/>
  <c r="M41" i="31"/>
  <c r="AS55" i="31"/>
  <c r="AT42" i="31"/>
  <c r="D28" i="31"/>
  <c r="L69" i="48"/>
  <c r="L61" i="48" s="1"/>
  <c r="L67" i="28"/>
  <c r="L59" i="28" s="1"/>
  <c r="V55" i="31"/>
  <c r="W42" i="31"/>
  <c r="F33" i="31"/>
  <c r="AA59" i="28"/>
  <c r="AA60" i="28" s="1"/>
  <c r="AA68" i="28"/>
  <c r="K69" i="48"/>
  <c r="K61" i="48" s="1"/>
  <c r="K67" i="28"/>
  <c r="K59" i="28" s="1"/>
  <c r="D31" i="31"/>
  <c r="E33" i="31"/>
  <c r="E26" i="31"/>
  <c r="G34" i="31"/>
  <c r="E31" i="31"/>
  <c r="F25" i="31"/>
  <c r="F34" i="31"/>
  <c r="D29" i="31"/>
  <c r="N69" i="48"/>
  <c r="N61" i="48" s="1"/>
  <c r="N67" i="28"/>
  <c r="E27" i="31"/>
  <c r="F27" i="31" s="1"/>
  <c r="D27" i="31"/>
  <c r="AG68" i="28"/>
  <c r="D25" i="31"/>
  <c r="D35" i="31"/>
  <c r="Q3" i="31"/>
  <c r="D173" i="31"/>
  <c r="D70" i="31"/>
  <c r="D154" i="31"/>
  <c r="D24" i="31"/>
  <c r="H44" i="31"/>
  <c r="G55" i="31"/>
  <c r="D32" i="31"/>
  <c r="Y41" i="31"/>
  <c r="D143" i="31"/>
  <c r="D162" i="31"/>
  <c r="E25" i="31"/>
  <c r="D30" i="31"/>
  <c r="AO58" i="28"/>
  <c r="AO60" i="28" s="1"/>
  <c r="AO68" i="28"/>
  <c r="AN62" i="48"/>
  <c r="L66" i="28"/>
  <c r="L58" i="28" s="1"/>
  <c r="L68" i="48"/>
  <c r="L60" i="48" s="1"/>
  <c r="D68" i="48"/>
  <c r="D60" i="48" s="1"/>
  <c r="D66" i="28"/>
  <c r="D58" i="28" s="1"/>
  <c r="F41" i="30"/>
  <c r="E55" i="30"/>
  <c r="H66" i="28"/>
  <c r="H58" i="28" s="1"/>
  <c r="H68" i="48"/>
  <c r="H60" i="48" s="1"/>
  <c r="AX70" i="48"/>
  <c r="AX60" i="48"/>
  <c r="AX62" i="48" s="1"/>
  <c r="AW60" i="48"/>
  <c r="AW62" i="48" s="1"/>
  <c r="AW70" i="48"/>
  <c r="J66" i="28"/>
  <c r="J58" i="28" s="1"/>
  <c r="J68" i="48"/>
  <c r="J60" i="48" s="1"/>
  <c r="AX58" i="28"/>
  <c r="AX60" i="28" s="1"/>
  <c r="AX68" i="28"/>
  <c r="I66" i="28"/>
  <c r="I58" i="28" s="1"/>
  <c r="I68" i="48"/>
  <c r="I60" i="48" s="1"/>
  <c r="BE62" i="48"/>
  <c r="Q70" i="48"/>
  <c r="AS41" i="30"/>
  <c r="AR55" i="30"/>
  <c r="K66" i="28"/>
  <c r="K58" i="28" s="1"/>
  <c r="K68" i="48"/>
  <c r="K60" i="48" s="1"/>
  <c r="E68" i="48"/>
  <c r="E60" i="48" s="1"/>
  <c r="E66" i="28"/>
  <c r="E58" i="28" s="1"/>
  <c r="F68" i="48"/>
  <c r="F60" i="48" s="1"/>
  <c r="F66" i="28"/>
  <c r="F58" i="28" s="1"/>
  <c r="D24" i="30"/>
  <c r="E24" i="30"/>
  <c r="F24" i="30"/>
  <c r="D23" i="30"/>
  <c r="Q3" i="30"/>
  <c r="D33" i="30"/>
  <c r="E25" i="30"/>
  <c r="F25" i="30" s="1"/>
  <c r="C68" i="48"/>
  <c r="C60" i="48" s="1"/>
  <c r="D31" i="30"/>
  <c r="D26" i="30"/>
  <c r="D30" i="30"/>
  <c r="E26" i="30"/>
  <c r="P38" i="30"/>
  <c r="C66" i="28"/>
  <c r="C58" i="28" s="1"/>
  <c r="D25" i="30"/>
  <c r="D27" i="30"/>
  <c r="D35" i="30"/>
  <c r="D28" i="30"/>
  <c r="E31" i="30"/>
  <c r="E33" i="30"/>
  <c r="F33" i="30"/>
  <c r="D29" i="30"/>
  <c r="D32" i="30"/>
  <c r="E30" i="30"/>
  <c r="D34" i="30"/>
  <c r="R70" i="48"/>
  <c r="V55" i="30"/>
  <c r="W41" i="30"/>
  <c r="C145" i="30"/>
  <c r="C157" i="30" s="1"/>
  <c r="C164" i="30"/>
  <c r="C176" i="30" s="1"/>
  <c r="AU46" i="29"/>
  <c r="AT55" i="29"/>
  <c r="J65" i="28"/>
  <c r="J57" i="28" s="1"/>
  <c r="J67" i="48"/>
  <c r="J59" i="48" s="1"/>
  <c r="H67" i="48"/>
  <c r="H59" i="48" s="1"/>
  <c r="H65" i="28"/>
  <c r="H57" i="28" s="1"/>
  <c r="T68" i="28"/>
  <c r="BE45" i="29"/>
  <c r="N67" i="48"/>
  <c r="N59" i="48" s="1"/>
  <c r="N65" i="28"/>
  <c r="N57" i="28" s="1"/>
  <c r="K65" i="28"/>
  <c r="K57" i="28" s="1"/>
  <c r="K67" i="48"/>
  <c r="H55" i="29"/>
  <c r="D65" i="28"/>
  <c r="D57" i="28" s="1"/>
  <c r="D67" i="48"/>
  <c r="D59" i="48" s="1"/>
  <c r="D24" i="29"/>
  <c r="E23" i="29"/>
  <c r="F23" i="29"/>
  <c r="D23" i="29"/>
  <c r="C65" i="28"/>
  <c r="C57" i="28" s="1"/>
  <c r="D31" i="29"/>
  <c r="F29" i="29"/>
  <c r="D33" i="29"/>
  <c r="D25" i="29"/>
  <c r="D27" i="29"/>
  <c r="D30" i="29"/>
  <c r="E33" i="29"/>
  <c r="D29" i="29"/>
  <c r="E27" i="29"/>
  <c r="F33" i="29"/>
  <c r="D34" i="29"/>
  <c r="D32" i="29"/>
  <c r="E31" i="29"/>
  <c r="Q3" i="29"/>
  <c r="D28" i="29"/>
  <c r="E28" i="29" s="1"/>
  <c r="E34" i="29"/>
  <c r="E25" i="29"/>
  <c r="F25" i="29" s="1"/>
  <c r="E29" i="29"/>
  <c r="F27" i="29"/>
  <c r="C67" i="48"/>
  <c r="C59" i="48" s="1"/>
  <c r="D26" i="29"/>
  <c r="E32" i="29"/>
  <c r="P38" i="29"/>
  <c r="F32" i="29"/>
  <c r="G32" i="29" s="1"/>
  <c r="H32" i="29" s="1"/>
  <c r="I32" i="29" s="1"/>
  <c r="J32" i="29" s="1"/>
  <c r="K32" i="29" s="1"/>
  <c r="L32" i="29" s="1"/>
  <c r="M32" i="29" s="1"/>
  <c r="N32" i="29" s="1"/>
  <c r="O32" i="29" s="1"/>
  <c r="P32" i="29" s="1"/>
  <c r="Q32" i="29" s="1"/>
  <c r="R32" i="29" s="1"/>
  <c r="S32" i="29" s="1"/>
  <c r="T32" i="29" s="1"/>
  <c r="U32" i="29" s="1"/>
  <c r="V32" i="29" s="1"/>
  <c r="W32" i="29" s="1"/>
  <c r="X32" i="29" s="1"/>
  <c r="Y32" i="29" s="1"/>
  <c r="Z32" i="29" s="1"/>
  <c r="AA32" i="29" s="1"/>
  <c r="AB32" i="29" s="1"/>
  <c r="AC32" i="29" s="1"/>
  <c r="AD32" i="29" s="1"/>
  <c r="AE32" i="29" s="1"/>
  <c r="AF32" i="29" s="1"/>
  <c r="AG32" i="29" s="1"/>
  <c r="AH32" i="29" s="1"/>
  <c r="AI32" i="29" s="1"/>
  <c r="AJ32" i="29" s="1"/>
  <c r="AK32" i="29" s="1"/>
  <c r="AL32" i="29" s="1"/>
  <c r="AM32" i="29" s="1"/>
  <c r="AN32" i="29" s="1"/>
  <c r="AO32" i="29" s="1"/>
  <c r="AP32" i="29" s="1"/>
  <c r="AQ32" i="29" s="1"/>
  <c r="AR32" i="29" s="1"/>
  <c r="AS32" i="29" s="1"/>
  <c r="AT32" i="29" s="1"/>
  <c r="AU32" i="29" s="1"/>
  <c r="AV32" i="29" s="1"/>
  <c r="AW32" i="29" s="1"/>
  <c r="AX32" i="29" s="1"/>
  <c r="AY32" i="29" s="1"/>
  <c r="AZ32" i="29" s="1"/>
  <c r="BA32" i="29" s="1"/>
  <c r="BB32" i="29" s="1"/>
  <c r="BC32" i="29" s="1"/>
  <c r="BD32" i="29" s="1"/>
  <c r="BE32" i="29" s="1"/>
  <c r="BF32" i="29" s="1"/>
  <c r="BG32" i="29" s="1"/>
  <c r="BH32" i="29" s="1"/>
  <c r="BI32" i="29" s="1"/>
  <c r="BJ32" i="29" s="1"/>
  <c r="BK32" i="29" s="1"/>
  <c r="D35" i="29"/>
  <c r="J46" i="29"/>
  <c r="I55" i="29"/>
  <c r="W41" i="29"/>
  <c r="V55" i="29"/>
  <c r="BK42" i="29"/>
  <c r="L41" i="29"/>
  <c r="K104" i="48"/>
  <c r="K102" i="28"/>
  <c r="J104" i="48"/>
  <c r="J102" i="28"/>
  <c r="AT83" i="30"/>
  <c r="BF83" i="10"/>
  <c r="AT83" i="36"/>
  <c r="AT83" i="34"/>
  <c r="AT83" i="35"/>
  <c r="AT83" i="31"/>
  <c r="AT83" i="33"/>
  <c r="AT83" i="29"/>
  <c r="BI80" i="29"/>
  <c r="BI80" i="36"/>
  <c r="BI80" i="35"/>
  <c r="BI80" i="34"/>
  <c r="BI80" i="33"/>
  <c r="BI80" i="31"/>
  <c r="BI80" i="30"/>
  <c r="AQ58" i="48"/>
  <c r="AQ62" i="48" s="1"/>
  <c r="AQ70" i="48"/>
  <c r="BC56" i="28"/>
  <c r="BC68" i="28"/>
  <c r="W68" i="28"/>
  <c r="W56" i="28"/>
  <c r="W60" i="28" s="1"/>
  <c r="BK68" i="28"/>
  <c r="BK56" i="28"/>
  <c r="BK60" i="28" s="1"/>
  <c r="I64" i="28"/>
  <c r="I56" i="28" s="1"/>
  <c r="I66" i="48"/>
  <c r="I58" i="48" s="1"/>
  <c r="D23" i="10"/>
  <c r="E25" i="10"/>
  <c r="E61" i="10" s="1"/>
  <c r="D34" i="10"/>
  <c r="D70" i="10" s="1"/>
  <c r="C66" i="48"/>
  <c r="D30" i="10"/>
  <c r="D66" i="10" s="1"/>
  <c r="C64" i="28"/>
  <c r="D24" i="10"/>
  <c r="D60" i="10" s="1"/>
  <c r="E28" i="10"/>
  <c r="E64" i="10" s="1"/>
  <c r="F28" i="10"/>
  <c r="F64" i="10" s="1"/>
  <c r="D25" i="10"/>
  <c r="D61" i="10" s="1"/>
  <c r="D31" i="10"/>
  <c r="D67" i="10" s="1"/>
  <c r="D35" i="10"/>
  <c r="D71" i="10" s="1"/>
  <c r="Q3" i="10"/>
  <c r="E35" i="10"/>
  <c r="E71" i="10" s="1"/>
  <c r="E23" i="10"/>
  <c r="D26" i="10"/>
  <c r="D62" i="10" s="1"/>
  <c r="D28" i="10"/>
  <c r="D64" i="10" s="1"/>
  <c r="F35" i="10"/>
  <c r="F71" i="10" s="1"/>
  <c r="D27" i="10"/>
  <c r="D63" i="10" s="1"/>
  <c r="D33" i="10"/>
  <c r="D69" i="10" s="1"/>
  <c r="P38" i="10"/>
  <c r="D32" i="10"/>
  <c r="D68" i="10" s="1"/>
  <c r="E34" i="10"/>
  <c r="E70" i="10" s="1"/>
  <c r="D29" i="10"/>
  <c r="D65" i="10" s="1"/>
  <c r="E24" i="10"/>
  <c r="E60" i="10" s="1"/>
  <c r="G28" i="10"/>
  <c r="G64" i="10" s="1"/>
  <c r="G35" i="10"/>
  <c r="G71" i="10" s="1"/>
  <c r="E33" i="10"/>
  <c r="E69" i="10" s="1"/>
  <c r="H35" i="10"/>
  <c r="H71" i="10" s="1"/>
  <c r="E26" i="10"/>
  <c r="E62" i="10" s="1"/>
  <c r="BA92" i="29"/>
  <c r="BA77" i="30"/>
  <c r="BA92" i="30" s="1"/>
  <c r="BA126" i="29"/>
  <c r="BA109" i="29"/>
  <c r="N56" i="28"/>
  <c r="M104" i="48"/>
  <c r="M102" i="28"/>
  <c r="AT82" i="10"/>
  <c r="AH82" i="36"/>
  <c r="AH82" i="35"/>
  <c r="AH82" i="34"/>
  <c r="AH82" i="31"/>
  <c r="AH82" i="30"/>
  <c r="AH82" i="29"/>
  <c r="AH82" i="33"/>
  <c r="D102" i="48"/>
  <c r="D74" i="33"/>
  <c r="D23" i="28" s="1"/>
  <c r="D100" i="28"/>
  <c r="AB87" i="29"/>
  <c r="AN87" i="10"/>
  <c r="AB87" i="36"/>
  <c r="AB87" i="35"/>
  <c r="AB87" i="34"/>
  <c r="AB87" i="33"/>
  <c r="AB87" i="30"/>
  <c r="AB87" i="31"/>
  <c r="AL81" i="33"/>
  <c r="AL81" i="31"/>
  <c r="AL81" i="30"/>
  <c r="AX81" i="10"/>
  <c r="AL81" i="36"/>
  <c r="AL81" i="34"/>
  <c r="AL81" i="35"/>
  <c r="AL81" i="29"/>
  <c r="BA56" i="28"/>
  <c r="BA60" i="28" s="1"/>
  <c r="BA68" i="28"/>
  <c r="BH56" i="28"/>
  <c r="BH60" i="28" s="1"/>
  <c r="BH68" i="28"/>
  <c r="L178" i="35"/>
  <c r="L189" i="35"/>
  <c r="L182" i="35"/>
  <c r="W70" i="48"/>
  <c r="W58" i="48"/>
  <c r="W62" i="48" s="1"/>
  <c r="BK58" i="48"/>
  <c r="BK62" i="48" s="1"/>
  <c r="BK70" i="48"/>
  <c r="AJ189" i="35"/>
  <c r="AJ182" i="35"/>
  <c r="BC60" i="28"/>
  <c r="Q104" i="48"/>
  <c r="Q102" i="28"/>
  <c r="AH86" i="33"/>
  <c r="AH86" i="31"/>
  <c r="AH86" i="30"/>
  <c r="AH86" i="29"/>
  <c r="AT86" i="10"/>
  <c r="AH86" i="36"/>
  <c r="AH86" i="35"/>
  <c r="AH86" i="34"/>
  <c r="BE84" i="35"/>
  <c r="BE84" i="34"/>
  <c r="BE84" i="33"/>
  <c r="BE84" i="31"/>
  <c r="BE84" i="29"/>
  <c r="BE84" i="30"/>
  <c r="BE84" i="36"/>
  <c r="U56" i="28"/>
  <c r="U60" i="28" s="1"/>
  <c r="U68" i="28"/>
  <c r="BH70" i="48"/>
  <c r="BH58" i="48"/>
  <c r="BH62" i="48" s="1"/>
  <c r="AE68" i="28"/>
  <c r="AE56" i="28"/>
  <c r="AE60" i="28" s="1"/>
  <c r="L190" i="35"/>
  <c r="L192" i="35" s="1"/>
  <c r="L183" i="35"/>
  <c r="L185" i="35" s="1"/>
  <c r="C104" i="48"/>
  <c r="C74" i="35"/>
  <c r="C102" i="28"/>
  <c r="AB78" i="29"/>
  <c r="AB78" i="30"/>
  <c r="AB78" i="31"/>
  <c r="AN78" i="10"/>
  <c r="AB78" i="36"/>
  <c r="AB78" i="35"/>
  <c r="AB78" i="34"/>
  <c r="AB78" i="33"/>
  <c r="AE80" i="29"/>
  <c r="AE80" i="33"/>
  <c r="AE80" i="31"/>
  <c r="AE80" i="30"/>
  <c r="AQ80" i="10"/>
  <c r="AE80" i="36"/>
  <c r="AE80" i="35"/>
  <c r="AE80" i="34"/>
  <c r="AI84" i="36"/>
  <c r="AI84" i="34"/>
  <c r="AI84" i="35"/>
  <c r="AI84" i="33"/>
  <c r="AI84" i="31"/>
  <c r="AI84" i="29"/>
  <c r="AI84" i="30"/>
  <c r="AU84" i="10"/>
  <c r="BD85" i="36"/>
  <c r="BD85" i="34"/>
  <c r="BD85" i="35"/>
  <c r="BD85" i="33"/>
  <c r="BD85" i="31"/>
  <c r="BD85" i="29"/>
  <c r="BD85" i="30"/>
  <c r="AE58" i="48"/>
  <c r="AE70" i="48"/>
  <c r="F56" i="28"/>
  <c r="W52" i="10"/>
  <c r="V55" i="10"/>
  <c r="N104" i="48"/>
  <c r="N102" i="28"/>
  <c r="AF89" i="34"/>
  <c r="AF89" i="33"/>
  <c r="AF89" i="31"/>
  <c r="AF89" i="30"/>
  <c r="AF89" i="29"/>
  <c r="AR89" i="10"/>
  <c r="AF89" i="36"/>
  <c r="AF89" i="35"/>
  <c r="BD80" i="29"/>
  <c r="BD80" i="36"/>
  <c r="BD80" i="34"/>
  <c r="BD80" i="35"/>
  <c r="BD80" i="33"/>
  <c r="BD80" i="31"/>
  <c r="BD80" i="30"/>
  <c r="BE80" i="29"/>
  <c r="BE80" i="36"/>
  <c r="BE80" i="35"/>
  <c r="BE80" i="33"/>
  <c r="BE80" i="34"/>
  <c r="BE80" i="31"/>
  <c r="BE80" i="30"/>
  <c r="BA89" i="30"/>
  <c r="BA89" i="29"/>
  <c r="BA89" i="36"/>
  <c r="BA89" i="35"/>
  <c r="BA89" i="34"/>
  <c r="BA89" i="33"/>
  <c r="BA89" i="31"/>
  <c r="O190" i="35"/>
  <c r="O183" i="35"/>
  <c r="C185" i="35"/>
  <c r="L64" i="28"/>
  <c r="L66" i="48"/>
  <c r="E64" i="28"/>
  <c r="E56" i="28" s="1"/>
  <c r="E66" i="48"/>
  <c r="E58" i="48" s="1"/>
  <c r="L104" i="48"/>
  <c r="L102" i="28"/>
  <c r="AQ86" i="30"/>
  <c r="BC86" i="10"/>
  <c r="AQ86" i="36"/>
  <c r="AQ86" i="35"/>
  <c r="AQ86" i="34"/>
  <c r="AQ86" i="33"/>
  <c r="AQ86" i="31"/>
  <c r="AQ86" i="29"/>
  <c r="AV83" i="31"/>
  <c r="AV83" i="33"/>
  <c r="AV83" i="29"/>
  <c r="AV83" i="30"/>
  <c r="BH83" i="10"/>
  <c r="AV83" i="36"/>
  <c r="AV83" i="35"/>
  <c r="AV83" i="34"/>
  <c r="AT80" i="29"/>
  <c r="BF80" i="10"/>
  <c r="AT80" i="36"/>
  <c r="AT80" i="35"/>
  <c r="AT80" i="34"/>
  <c r="AT80" i="33"/>
  <c r="AT80" i="31"/>
  <c r="AT80" i="30"/>
  <c r="AA84" i="36"/>
  <c r="AA84" i="34"/>
  <c r="AA84" i="35"/>
  <c r="AA84" i="33"/>
  <c r="AA84" i="31"/>
  <c r="AA84" i="29"/>
  <c r="AA84" i="30"/>
  <c r="AM84" i="10"/>
  <c r="AO79" i="29"/>
  <c r="AO79" i="33"/>
  <c r="AO79" i="30"/>
  <c r="AO79" i="35"/>
  <c r="AO79" i="34"/>
  <c r="AO79" i="31"/>
  <c r="BA79" i="10"/>
  <c r="AO79" i="36"/>
  <c r="AB68" i="28"/>
  <c r="AB56" i="28"/>
  <c r="AB60" i="28" s="1"/>
  <c r="J183" i="35"/>
  <c r="J185" i="35" s="1"/>
  <c r="J190" i="35"/>
  <c r="J192" i="35" s="1"/>
  <c r="Q189" i="35"/>
  <c r="Q191" i="35" s="1"/>
  <c r="Q182" i="35"/>
  <c r="Q184" i="35" s="1"/>
  <c r="K56" i="28"/>
  <c r="AS43" i="10"/>
  <c r="AR55" i="10"/>
  <c r="AE62" i="48"/>
  <c r="AI78" i="31"/>
  <c r="AI78" i="29"/>
  <c r="AI78" i="30"/>
  <c r="AI78" i="34"/>
  <c r="AI78" i="33"/>
  <c r="AU78" i="10"/>
  <c r="AI78" i="36"/>
  <c r="AI78" i="35"/>
  <c r="AP82" i="34"/>
  <c r="AP82" i="31"/>
  <c r="AP82" i="33"/>
  <c r="AP82" i="30"/>
  <c r="AP82" i="29"/>
  <c r="BB82" i="10"/>
  <c r="AP82" i="36"/>
  <c r="AP82" i="35"/>
  <c r="AB58" i="48"/>
  <c r="AB62" i="48" s="1"/>
  <c r="AB70" i="48"/>
  <c r="N183" i="35"/>
  <c r="N185" i="35" s="1"/>
  <c r="N190" i="35"/>
  <c r="N192" i="35" s="1"/>
  <c r="O68" i="28"/>
  <c r="O56" i="28"/>
  <c r="O60" i="28" s="1"/>
  <c r="K182" i="35"/>
  <c r="K184" i="35" s="1"/>
  <c r="K189" i="35"/>
  <c r="K191" i="35" s="1"/>
  <c r="J64" i="28"/>
  <c r="J66" i="48"/>
  <c r="AP77" i="30"/>
  <c r="AP92" i="30" s="1"/>
  <c r="AP109" i="29"/>
  <c r="AP92" i="29"/>
  <c r="AP126" i="29"/>
  <c r="P189" i="35"/>
  <c r="P191" i="35" s="1"/>
  <c r="P182" i="35"/>
  <c r="P184" i="35" s="1"/>
  <c r="AD79" i="29"/>
  <c r="AD79" i="30"/>
  <c r="AP79" i="10"/>
  <c r="AD79" i="36"/>
  <c r="AD79" i="35"/>
  <c r="AD79" i="34"/>
  <c r="AD79" i="31"/>
  <c r="AD79" i="33"/>
  <c r="P104" i="48"/>
  <c r="P102" i="28"/>
  <c r="AK79" i="29"/>
  <c r="AK79" i="30"/>
  <c r="AW79" i="10"/>
  <c r="AK79" i="36"/>
  <c r="AK79" i="35"/>
  <c r="AK79" i="33"/>
  <c r="AK79" i="34"/>
  <c r="AK79" i="31"/>
  <c r="AG83" i="33"/>
  <c r="AG83" i="31"/>
  <c r="AG83" i="29"/>
  <c r="AG83" i="30"/>
  <c r="AS83" i="10"/>
  <c r="AG83" i="36"/>
  <c r="AG83" i="35"/>
  <c r="AG83" i="34"/>
  <c r="BI89" i="35"/>
  <c r="BI89" i="36"/>
  <c r="BI89" i="34"/>
  <c r="BI89" i="33"/>
  <c r="BI89" i="31"/>
  <c r="BI89" i="30"/>
  <c r="BI89" i="29"/>
  <c r="AQ68" i="28"/>
  <c r="AQ56" i="28"/>
  <c r="AQ60" i="28" s="1"/>
  <c r="AR68" i="28"/>
  <c r="AR56" i="28"/>
  <c r="AR60" i="28" s="1"/>
  <c r="J182" i="35"/>
  <c r="J178" i="35"/>
  <c r="J189" i="35"/>
  <c r="O58" i="48"/>
  <c r="O62" i="48" s="1"/>
  <c r="O70" i="48"/>
  <c r="AU58" i="48"/>
  <c r="AU62" i="48" s="1"/>
  <c r="AU70" i="48"/>
  <c r="G64" i="28"/>
  <c r="G56" i="28" s="1"/>
  <c r="G66" i="48"/>
  <c r="G58" i="48" s="1"/>
  <c r="BK69" i="2"/>
  <c r="BK69" i="32" s="1"/>
  <c r="AY69" i="32"/>
  <c r="AI126" i="36"/>
  <c r="AI22" i="36"/>
  <c r="AI40" i="36" s="1"/>
  <c r="AI58" i="36" s="1"/>
  <c r="AI77" i="36" s="1"/>
  <c r="AI92" i="36" s="1"/>
  <c r="AI109" i="36"/>
  <c r="AI4" i="47"/>
  <c r="AI20" i="47" s="1"/>
  <c r="AI27" i="47" s="1"/>
  <c r="AI4" i="43"/>
  <c r="AI22" i="43" s="1"/>
  <c r="AI40" i="43" s="1"/>
  <c r="U76" i="43"/>
  <c r="U89" i="43" s="1"/>
  <c r="U58" i="43"/>
  <c r="C184" i="36"/>
  <c r="C186" i="36" s="1"/>
  <c r="C196" i="36"/>
  <c r="D22" i="2"/>
  <c r="D52" i="2" s="1"/>
  <c r="E29" i="2"/>
  <c r="E59" i="2" s="1"/>
  <c r="D21" i="2"/>
  <c r="H21" i="47"/>
  <c r="H23" i="47" s="1"/>
  <c r="BD57" i="48"/>
  <c r="BD62" i="48" s="1"/>
  <c r="BD70" i="48"/>
  <c r="AQ84" i="48"/>
  <c r="AQ92" i="48" s="1"/>
  <c r="AQ100" i="48" s="1"/>
  <c r="AQ64" i="48"/>
  <c r="AQ72" i="48" s="1"/>
  <c r="AQ110" i="48"/>
  <c r="AQ118" i="48" s="1"/>
  <c r="AQ126" i="48" s="1"/>
  <c r="S109" i="36"/>
  <c r="S22" i="36"/>
  <c r="S40" i="36" s="1"/>
  <c r="S58" i="36" s="1"/>
  <c r="S77" i="36" s="1"/>
  <c r="S92" i="36" s="1"/>
  <c r="S4" i="47"/>
  <c r="S20" i="47" s="1"/>
  <c r="S27" i="47" s="1"/>
  <c r="S4" i="43"/>
  <c r="S22" i="43" s="1"/>
  <c r="S40" i="43" s="1"/>
  <c r="S126" i="36"/>
  <c r="AT55" i="28"/>
  <c r="AT60" i="28" s="1"/>
  <c r="AT68" i="28"/>
  <c r="C191" i="36"/>
  <c r="C193" i="36" s="1"/>
  <c r="C197" i="36"/>
  <c r="Y183" i="35"/>
  <c r="Y185" i="35" s="1"/>
  <c r="Y190" i="35"/>
  <c r="Y192" i="35" s="1"/>
  <c r="Q183" i="35"/>
  <c r="Q190" i="35"/>
  <c r="Q178" i="35"/>
  <c r="AV4" i="35"/>
  <c r="AV22" i="34"/>
  <c r="AV40" i="34" s="1"/>
  <c r="AV58" i="34" s="1"/>
  <c r="AV77" i="34" s="1"/>
  <c r="AV92" i="34" s="1"/>
  <c r="X62" i="28"/>
  <c r="X70" i="28" s="1"/>
  <c r="X82" i="28"/>
  <c r="X90" i="28" s="1"/>
  <c r="X98" i="28" s="1"/>
  <c r="E26" i="2"/>
  <c r="E56" i="2" s="1"/>
  <c r="H2" i="31"/>
  <c r="M65" i="48"/>
  <c r="M63" i="28"/>
  <c r="L2" i="32"/>
  <c r="O104" i="48"/>
  <c r="O192" i="35"/>
  <c r="O102" i="28"/>
  <c r="O185" i="35"/>
  <c r="N2" i="34"/>
  <c r="BE126" i="36"/>
  <c r="BE4" i="47"/>
  <c r="BE20" i="47" s="1"/>
  <c r="BE27" i="47" s="1"/>
  <c r="BE4" i="43"/>
  <c r="BE22" i="43" s="1"/>
  <c r="BE40" i="43" s="1"/>
  <c r="BE22" i="36"/>
  <c r="BE40" i="36" s="1"/>
  <c r="BE58" i="36" s="1"/>
  <c r="BE77" i="36" s="1"/>
  <c r="BE92" i="36" s="1"/>
  <c r="BE109" i="36"/>
  <c r="BI109" i="36"/>
  <c r="BI4" i="47"/>
  <c r="BI20" i="47" s="1"/>
  <c r="BI27" i="47" s="1"/>
  <c r="BI4" i="43"/>
  <c r="BI22" i="43" s="1"/>
  <c r="BI40" i="43" s="1"/>
  <c r="BI126" i="36"/>
  <c r="BI22" i="36"/>
  <c r="BI40" i="36" s="1"/>
  <c r="BI58" i="36" s="1"/>
  <c r="BI77" i="36" s="1"/>
  <c r="BI92" i="36" s="1"/>
  <c r="BI84" i="48"/>
  <c r="BI92" i="48" s="1"/>
  <c r="BI100" i="48" s="1"/>
  <c r="BI64" i="48"/>
  <c r="BI72" i="48" s="1"/>
  <c r="BI110" i="48"/>
  <c r="BI118" i="48" s="1"/>
  <c r="BI126" i="48" s="1"/>
  <c r="AC84" i="48"/>
  <c r="AC92" i="48" s="1"/>
  <c r="AC100" i="48" s="1"/>
  <c r="AC64" i="48"/>
  <c r="AC72" i="48" s="1"/>
  <c r="AC110" i="48"/>
  <c r="AC118" i="48" s="1"/>
  <c r="AC126" i="48" s="1"/>
  <c r="Z55" i="28"/>
  <c r="Z60" i="28" s="1"/>
  <c r="Z68" i="28"/>
  <c r="R55" i="28"/>
  <c r="R60" i="28" s="1"/>
  <c r="R68" i="28"/>
  <c r="K126" i="36"/>
  <c r="K4" i="47"/>
  <c r="K20" i="47" s="1"/>
  <c r="K27" i="47" s="1"/>
  <c r="K22" i="36"/>
  <c r="K40" i="36" s="1"/>
  <c r="K58" i="36" s="1"/>
  <c r="K77" i="36" s="1"/>
  <c r="K92" i="36" s="1"/>
  <c r="K4" i="43"/>
  <c r="K22" i="43" s="1"/>
  <c r="K40" i="43" s="1"/>
  <c r="K109" i="36"/>
  <c r="BA58" i="43"/>
  <c r="BA76" i="43"/>
  <c r="BA89" i="43" s="1"/>
  <c r="AT57" i="48"/>
  <c r="AT70" i="48"/>
  <c r="AG62" i="28"/>
  <c r="AG70" i="28" s="1"/>
  <c r="AG82" i="28"/>
  <c r="AG90" i="28" s="1"/>
  <c r="AG98" i="28" s="1"/>
  <c r="BB62" i="28"/>
  <c r="BB70" i="28" s="1"/>
  <c r="BB82" i="28"/>
  <c r="BB90" i="28" s="1"/>
  <c r="BB98" i="28" s="1"/>
  <c r="C190" i="34"/>
  <c r="C191" i="31"/>
  <c r="C193" i="31" s="1"/>
  <c r="C197" i="31"/>
  <c r="AV183" i="35"/>
  <c r="AV190" i="35"/>
  <c r="M190" i="35"/>
  <c r="M178" i="35"/>
  <c r="M183" i="35"/>
  <c r="M185" i="35" s="1"/>
  <c r="G65" i="48"/>
  <c r="G63" i="28"/>
  <c r="M126" i="36"/>
  <c r="M4" i="43"/>
  <c r="M22" i="43" s="1"/>
  <c r="M40" i="43" s="1"/>
  <c r="M4" i="47"/>
  <c r="M20" i="47" s="1"/>
  <c r="M27" i="47" s="1"/>
  <c r="M22" i="36"/>
  <c r="M40" i="36" s="1"/>
  <c r="M58" i="36" s="1"/>
  <c r="M77" i="36" s="1"/>
  <c r="M92" i="36" s="1"/>
  <c r="M109" i="36"/>
  <c r="E22" i="2"/>
  <c r="E20" i="2"/>
  <c r="G82" i="43"/>
  <c r="H2" i="30"/>
  <c r="AY75" i="32"/>
  <c r="BK75" i="2"/>
  <c r="BK75" i="32" s="1"/>
  <c r="AA4" i="43"/>
  <c r="AA22" i="43" s="1"/>
  <c r="AA40" i="43" s="1"/>
  <c r="AA109" i="36"/>
  <c r="AA4" i="47"/>
  <c r="AA20" i="47" s="1"/>
  <c r="AA27" i="47" s="1"/>
  <c r="AA126" i="36"/>
  <c r="AA22" i="36"/>
  <c r="AA40" i="36" s="1"/>
  <c r="AA58" i="36" s="1"/>
  <c r="AA77" i="36" s="1"/>
  <c r="AA92" i="36" s="1"/>
  <c r="AP55" i="28"/>
  <c r="AP60" i="28" s="1"/>
  <c r="AP68" i="28"/>
  <c r="AI64" i="48"/>
  <c r="AI72" i="48" s="1"/>
  <c r="AI84" i="48"/>
  <c r="AI92" i="48" s="1"/>
  <c r="AI100" i="48" s="1"/>
  <c r="AI110" i="48"/>
  <c r="AI118" i="48" s="1"/>
  <c r="AI126" i="48" s="1"/>
  <c r="O4" i="47"/>
  <c r="O20" i="47" s="1"/>
  <c r="O27" i="47" s="1"/>
  <c r="O126" i="36"/>
  <c r="O4" i="43"/>
  <c r="O22" i="43" s="1"/>
  <c r="O40" i="43" s="1"/>
  <c r="O22" i="36"/>
  <c r="O40" i="36" s="1"/>
  <c r="O58" i="36" s="1"/>
  <c r="O77" i="36" s="1"/>
  <c r="O92" i="36" s="1"/>
  <c r="O109" i="36"/>
  <c r="T4" i="43"/>
  <c r="T22" i="43" s="1"/>
  <c r="T40" i="43" s="1"/>
  <c r="T126" i="36"/>
  <c r="T109" i="36"/>
  <c r="T4" i="47"/>
  <c r="T20" i="47" s="1"/>
  <c r="T27" i="47" s="1"/>
  <c r="T22" i="36"/>
  <c r="T40" i="36" s="1"/>
  <c r="T58" i="36" s="1"/>
  <c r="T77" i="36" s="1"/>
  <c r="T92" i="36" s="1"/>
  <c r="AN70" i="48"/>
  <c r="G109" i="36"/>
  <c r="G4" i="43"/>
  <c r="G22" i="43" s="1"/>
  <c r="G40" i="43" s="1"/>
  <c r="G22" i="36"/>
  <c r="G40" i="36" s="1"/>
  <c r="G58" i="36" s="1"/>
  <c r="G77" i="36" s="1"/>
  <c r="G92" i="36" s="1"/>
  <c r="G4" i="47"/>
  <c r="G20" i="47" s="1"/>
  <c r="G27" i="47" s="1"/>
  <c r="G126" i="36"/>
  <c r="AE4" i="47"/>
  <c r="AE20" i="47" s="1"/>
  <c r="AE27" i="47" s="1"/>
  <c r="AE109" i="36"/>
  <c r="AE22" i="36"/>
  <c r="AE40" i="36" s="1"/>
  <c r="AE58" i="36" s="1"/>
  <c r="AE77" i="36" s="1"/>
  <c r="AE92" i="36" s="1"/>
  <c r="AE126" i="36"/>
  <c r="AE4" i="43"/>
  <c r="AE22" i="43" s="1"/>
  <c r="AE40" i="43" s="1"/>
  <c r="V55" i="28"/>
  <c r="V60" i="28" s="1"/>
  <c r="V68" i="28"/>
  <c r="BB55" i="28"/>
  <c r="BB60" i="28" s="1"/>
  <c r="BB68" i="28"/>
  <c r="J82" i="28"/>
  <c r="J90" i="28" s="1"/>
  <c r="J98" i="28" s="1"/>
  <c r="J62" i="28"/>
  <c r="J70" i="28" s="1"/>
  <c r="C196" i="35"/>
  <c r="C184" i="35"/>
  <c r="C186" i="35" s="1"/>
  <c r="AG182" i="35"/>
  <c r="AG189" i="35"/>
  <c r="N189" i="35"/>
  <c r="N178" i="35"/>
  <c r="N182" i="35"/>
  <c r="BD55" i="28"/>
  <c r="BD60" i="28" s="1"/>
  <c r="BD68" i="28"/>
  <c r="BK4" i="47"/>
  <c r="BK20" i="47" s="1"/>
  <c r="BK27" i="47" s="1"/>
  <c r="BK109" i="36"/>
  <c r="BK22" i="36"/>
  <c r="BK40" i="36" s="1"/>
  <c r="BK58" i="36" s="1"/>
  <c r="BK77" i="36" s="1"/>
  <c r="BK92" i="36" s="1"/>
  <c r="BK4" i="43"/>
  <c r="BK22" i="43" s="1"/>
  <c r="BK40" i="43" s="1"/>
  <c r="BK126" i="36"/>
  <c r="AT62" i="48"/>
  <c r="E27" i="2"/>
  <c r="E57" i="2" s="1"/>
  <c r="D23" i="2"/>
  <c r="D53" i="2" s="1"/>
  <c r="D27" i="2"/>
  <c r="D57" i="2" s="1"/>
  <c r="F26" i="2"/>
  <c r="F56" i="2" s="1"/>
  <c r="D63" i="28"/>
  <c r="D65" i="48"/>
  <c r="P32" i="2"/>
  <c r="Q3" i="2"/>
  <c r="E63" i="28"/>
  <c r="E65" i="48"/>
  <c r="J2" i="10"/>
  <c r="AY71" i="32"/>
  <c r="BK71" i="2"/>
  <c r="BK71" i="32" s="1"/>
  <c r="AV104" i="48"/>
  <c r="AO4" i="43"/>
  <c r="AO22" i="43" s="1"/>
  <c r="AO40" i="43" s="1"/>
  <c r="AO126" i="36"/>
  <c r="AO4" i="47"/>
  <c r="AO20" i="47" s="1"/>
  <c r="AO27" i="47" s="1"/>
  <c r="AO109" i="36"/>
  <c r="AO22" i="36"/>
  <c r="AO40" i="36" s="1"/>
  <c r="AO58" i="36" s="1"/>
  <c r="AO77" i="36" s="1"/>
  <c r="AO92" i="36" s="1"/>
  <c r="AS109" i="36"/>
  <c r="AS4" i="43"/>
  <c r="AS22" i="43" s="1"/>
  <c r="AS40" i="43" s="1"/>
  <c r="AS4" i="47"/>
  <c r="AS20" i="47" s="1"/>
  <c r="AS27" i="47" s="1"/>
  <c r="AS126" i="36"/>
  <c r="AS22" i="36"/>
  <c r="AS40" i="36" s="1"/>
  <c r="AS58" i="36" s="1"/>
  <c r="AS77" i="36" s="1"/>
  <c r="AS92" i="36" s="1"/>
  <c r="BA110" i="48"/>
  <c r="BA118" i="48" s="1"/>
  <c r="BA126" i="48" s="1"/>
  <c r="BA64" i="48"/>
  <c r="BA72" i="48" s="1"/>
  <c r="BA84" i="48"/>
  <c r="BA92" i="48" s="1"/>
  <c r="BA100" i="48" s="1"/>
  <c r="U84" i="48"/>
  <c r="U92" i="48" s="1"/>
  <c r="U100" i="48" s="1"/>
  <c r="U64" i="48"/>
  <c r="U72" i="48" s="1"/>
  <c r="U110" i="48"/>
  <c r="U118" i="48" s="1"/>
  <c r="U126" i="48" s="1"/>
  <c r="AJ4" i="43"/>
  <c r="AJ22" i="43" s="1"/>
  <c r="AJ40" i="43" s="1"/>
  <c r="AJ126" i="36"/>
  <c r="AJ109" i="36"/>
  <c r="AJ22" i="36"/>
  <c r="AJ40" i="36" s="1"/>
  <c r="AJ58" i="36" s="1"/>
  <c r="AJ77" i="36" s="1"/>
  <c r="AJ92" i="36" s="1"/>
  <c r="AJ4" i="47"/>
  <c r="AJ20" i="47" s="1"/>
  <c r="AJ27" i="47" s="1"/>
  <c r="BC126" i="36"/>
  <c r="BC4" i="47"/>
  <c r="BC20" i="47" s="1"/>
  <c r="BC27" i="47" s="1"/>
  <c r="BC22" i="36"/>
  <c r="BC40" i="36" s="1"/>
  <c r="BC58" i="36" s="1"/>
  <c r="BC77" i="36" s="1"/>
  <c r="BC92" i="36" s="1"/>
  <c r="BC4" i="43"/>
  <c r="BC22" i="43" s="1"/>
  <c r="BC40" i="43" s="1"/>
  <c r="BC109" i="36"/>
  <c r="P55" i="28"/>
  <c r="P60" i="28" s="1"/>
  <c r="P68" i="28"/>
  <c r="BG64" i="48"/>
  <c r="BG72" i="48" s="1"/>
  <c r="BG84" i="48"/>
  <c r="BG92" i="48" s="1"/>
  <c r="BG100" i="48" s="1"/>
  <c r="BG110" i="48"/>
  <c r="BG118" i="48" s="1"/>
  <c r="BG126" i="48" s="1"/>
  <c r="AW58" i="43"/>
  <c r="AW76" i="43"/>
  <c r="AW89" i="43" s="1"/>
  <c r="AM4" i="43"/>
  <c r="AM22" i="43" s="1"/>
  <c r="AM40" i="43" s="1"/>
  <c r="AM126" i="36"/>
  <c r="AM4" i="47"/>
  <c r="AM20" i="47" s="1"/>
  <c r="AM27" i="47" s="1"/>
  <c r="AM109" i="36"/>
  <c r="AM22" i="36"/>
  <c r="AM40" i="36" s="1"/>
  <c r="AM58" i="36" s="1"/>
  <c r="AM77" i="36" s="1"/>
  <c r="AM92" i="36" s="1"/>
  <c r="C4" i="34"/>
  <c r="C22" i="33"/>
  <c r="C40" i="33" s="1"/>
  <c r="C58" i="33" s="1"/>
  <c r="C77" i="33" s="1"/>
  <c r="C92" i="33" s="1"/>
  <c r="C184" i="31"/>
  <c r="C186" i="31" s="1"/>
  <c r="C194" i="31" s="1"/>
  <c r="C196" i="31"/>
  <c r="C198" i="31" s="1"/>
  <c r="I4" i="43"/>
  <c r="I22" i="43" s="1"/>
  <c r="I40" i="43" s="1"/>
  <c r="I4" i="47"/>
  <c r="I20" i="47" s="1"/>
  <c r="I27" i="47" s="1"/>
  <c r="I109" i="36"/>
  <c r="I22" i="36"/>
  <c r="I40" i="36" s="1"/>
  <c r="I58" i="36" s="1"/>
  <c r="I77" i="36" s="1"/>
  <c r="I92" i="36" s="1"/>
  <c r="I126" i="36"/>
  <c r="H4" i="35"/>
  <c r="H22" i="34"/>
  <c r="H40" i="34" s="1"/>
  <c r="H58" i="34" s="1"/>
  <c r="H77" i="34" s="1"/>
  <c r="H92" i="34" s="1"/>
  <c r="F20" i="2"/>
  <c r="G20" i="2" s="1"/>
  <c r="F27" i="2"/>
  <c r="F57" i="2" s="1"/>
  <c r="E25" i="2"/>
  <c r="E55" i="2" s="1"/>
  <c r="H63" i="28"/>
  <c r="H65" i="48"/>
  <c r="I65" i="48"/>
  <c r="I63" i="28"/>
  <c r="I21" i="47"/>
  <c r="J2" i="47"/>
  <c r="AX66" i="32"/>
  <c r="BJ66" i="2"/>
  <c r="BJ66" i="32" s="1"/>
  <c r="K64" i="48"/>
  <c r="K72" i="48" s="1"/>
  <c r="K84" i="48"/>
  <c r="K92" i="48" s="1"/>
  <c r="K100" i="48" s="1"/>
  <c r="K110" i="48"/>
  <c r="K118" i="48" s="1"/>
  <c r="K126" i="48" s="1"/>
  <c r="AY4" i="43"/>
  <c r="AY22" i="43" s="1"/>
  <c r="AY40" i="43" s="1"/>
  <c r="AY22" i="36"/>
  <c r="AY40" i="36" s="1"/>
  <c r="AY58" i="36" s="1"/>
  <c r="AY77" i="36" s="1"/>
  <c r="AY92" i="36" s="1"/>
  <c r="AY4" i="47"/>
  <c r="AY20" i="47" s="1"/>
  <c r="AY27" i="47" s="1"/>
  <c r="AY126" i="36"/>
  <c r="AY109" i="36"/>
  <c r="AN4" i="35"/>
  <c r="AN22" i="34"/>
  <c r="AN40" i="34" s="1"/>
  <c r="AN58" i="34" s="1"/>
  <c r="AN77" i="34" s="1"/>
  <c r="AN92" i="34" s="1"/>
  <c r="AD55" i="28"/>
  <c r="AD60" i="28" s="1"/>
  <c r="AD68" i="28"/>
  <c r="BJ55" i="28"/>
  <c r="BJ60" i="28" s="1"/>
  <c r="BJ68" i="28"/>
  <c r="E62" i="28"/>
  <c r="E70" i="28" s="1"/>
  <c r="E82" i="28"/>
  <c r="E90" i="28" s="1"/>
  <c r="E98" i="28" s="1"/>
  <c r="AN62" i="28"/>
  <c r="AN70" i="28" s="1"/>
  <c r="AN82" i="28"/>
  <c r="AN90" i="28" s="1"/>
  <c r="AN98" i="28" s="1"/>
  <c r="AZ62" i="28"/>
  <c r="AZ70" i="28" s="1"/>
  <c r="AZ82" i="28"/>
  <c r="AZ90" i="28" s="1"/>
  <c r="AZ98" i="28" s="1"/>
  <c r="C197" i="35"/>
  <c r="C191" i="35"/>
  <c r="C193" i="35" s="1"/>
  <c r="BK78" i="30"/>
  <c r="BK78" i="29"/>
  <c r="BK78" i="33"/>
  <c r="BK78" i="35"/>
  <c r="BK78" i="31"/>
  <c r="BK78" i="36"/>
  <c r="BK78" i="34"/>
  <c r="D109" i="36"/>
  <c r="D4" i="43"/>
  <c r="D22" i="43" s="1"/>
  <c r="D40" i="43" s="1"/>
  <c r="D126" i="36"/>
  <c r="D4" i="47"/>
  <c r="D20" i="47" s="1"/>
  <c r="D27" i="47" s="1"/>
  <c r="D22" i="36"/>
  <c r="D40" i="36" s="1"/>
  <c r="D58" i="36" s="1"/>
  <c r="D77" i="36" s="1"/>
  <c r="D92" i="36" s="1"/>
  <c r="AU4" i="47"/>
  <c r="AU20" i="47" s="1"/>
  <c r="AU27" i="47" s="1"/>
  <c r="AU109" i="36"/>
  <c r="AU4" i="43"/>
  <c r="AU22" i="43" s="1"/>
  <c r="AU40" i="43" s="1"/>
  <c r="AU22" i="36"/>
  <c r="AU40" i="36" s="1"/>
  <c r="AU58" i="36" s="1"/>
  <c r="AU77" i="36" s="1"/>
  <c r="AU92" i="36" s="1"/>
  <c r="AU126" i="36"/>
  <c r="D28" i="2"/>
  <c r="D58" i="2" s="1"/>
  <c r="E23" i="2"/>
  <c r="E53" i="2" s="1"/>
  <c r="C197" i="29"/>
  <c r="C198" i="29" s="1"/>
  <c r="C191" i="29"/>
  <c r="C193" i="29" s="1"/>
  <c r="C194" i="29" s="1"/>
  <c r="Y4" i="43"/>
  <c r="Y22" i="43" s="1"/>
  <c r="Y40" i="43" s="1"/>
  <c r="Y126" i="36"/>
  <c r="Y109" i="36"/>
  <c r="Y22" i="36"/>
  <c r="Y40" i="36" s="1"/>
  <c r="Y58" i="36" s="1"/>
  <c r="Y77" i="36" s="1"/>
  <c r="Y92" i="36" s="1"/>
  <c r="Y4" i="47"/>
  <c r="Y20" i="47" s="1"/>
  <c r="Y27" i="47" s="1"/>
  <c r="AC109" i="36"/>
  <c r="AC126" i="36"/>
  <c r="AC4" i="47"/>
  <c r="AC20" i="47" s="1"/>
  <c r="AC27" i="47" s="1"/>
  <c r="AC4" i="43"/>
  <c r="AC22" i="43" s="1"/>
  <c r="AC40" i="43" s="1"/>
  <c r="AC22" i="36"/>
  <c r="AC40" i="36" s="1"/>
  <c r="AC58" i="36" s="1"/>
  <c r="AC77" i="36" s="1"/>
  <c r="AC92" i="36" s="1"/>
  <c r="AS64" i="48"/>
  <c r="AS72" i="48" s="1"/>
  <c r="AS84" i="48"/>
  <c r="AS92" i="48" s="1"/>
  <c r="AS100" i="48" s="1"/>
  <c r="AS110" i="48"/>
  <c r="AS118" i="48" s="1"/>
  <c r="AS126" i="48" s="1"/>
  <c r="E110" i="48"/>
  <c r="E118" i="48" s="1"/>
  <c r="E126" i="48" s="1"/>
  <c r="E64" i="48"/>
  <c r="E72" i="48" s="1"/>
  <c r="E84" i="48"/>
  <c r="E92" i="48" s="1"/>
  <c r="E100" i="48" s="1"/>
  <c r="AN68" i="28"/>
  <c r="AN55" i="28"/>
  <c r="AN60" i="28" s="1"/>
  <c r="AH55" i="28"/>
  <c r="AH60" i="28" s="1"/>
  <c r="AH68" i="28"/>
  <c r="AQ126" i="36"/>
  <c r="AQ109" i="36"/>
  <c r="AQ4" i="43"/>
  <c r="AQ22" i="43" s="1"/>
  <c r="AQ40" i="43" s="1"/>
  <c r="AQ22" i="36"/>
  <c r="AQ40" i="36" s="1"/>
  <c r="AQ58" i="36" s="1"/>
  <c r="AQ77" i="36" s="1"/>
  <c r="AQ92" i="36" s="1"/>
  <c r="AQ4" i="47"/>
  <c r="AQ20" i="47" s="1"/>
  <c r="AQ27" i="47" s="1"/>
  <c r="AG58" i="43"/>
  <c r="AG76" i="43"/>
  <c r="AG89" i="43" s="1"/>
  <c r="BJ57" i="48"/>
  <c r="BJ62" i="48" s="1"/>
  <c r="BJ70" i="48"/>
  <c r="AK84" i="48"/>
  <c r="AK92" i="48" s="1"/>
  <c r="AK100" i="48" s="1"/>
  <c r="AK64" i="48"/>
  <c r="AK72" i="48" s="1"/>
  <c r="AK110" i="48"/>
  <c r="AK118" i="48" s="1"/>
  <c r="AK126" i="48" s="1"/>
  <c r="BH109" i="36"/>
  <c r="BH4" i="47"/>
  <c r="BH20" i="47" s="1"/>
  <c r="BH27" i="47" s="1"/>
  <c r="BH4" i="43"/>
  <c r="BH22" i="43" s="1"/>
  <c r="BH40" i="43" s="1"/>
  <c r="BH126" i="36"/>
  <c r="BH22" i="36"/>
  <c r="BH40" i="36" s="1"/>
  <c r="BH58" i="36" s="1"/>
  <c r="BH77" i="36" s="1"/>
  <c r="BH92" i="36" s="1"/>
  <c r="AL57" i="48"/>
  <c r="AL62" i="48" s="1"/>
  <c r="AL70" i="48"/>
  <c r="F25" i="2"/>
  <c r="F55" i="2" s="1"/>
  <c r="D29" i="2"/>
  <c r="D59" i="2" s="1"/>
  <c r="E21" i="2"/>
  <c r="E51" i="2" s="1"/>
  <c r="D24" i="2"/>
  <c r="D54" i="2" s="1"/>
  <c r="H77" i="43"/>
  <c r="H79" i="43"/>
  <c r="I2" i="43"/>
  <c r="H80" i="43"/>
  <c r="H78" i="43"/>
  <c r="F23" i="31"/>
  <c r="E59" i="31"/>
  <c r="E162" i="31"/>
  <c r="E143" i="31"/>
  <c r="G68" i="29"/>
  <c r="H2" i="29"/>
  <c r="G171" i="29"/>
  <c r="G152" i="29"/>
  <c r="M2" i="33"/>
  <c r="BG109" i="36"/>
  <c r="BG4" i="43"/>
  <c r="BG22" i="43" s="1"/>
  <c r="BG40" i="43" s="1"/>
  <c r="BG22" i="36"/>
  <c r="BG40" i="36" s="1"/>
  <c r="BG58" i="36" s="1"/>
  <c r="BG77" i="36" s="1"/>
  <c r="BG92" i="36" s="1"/>
  <c r="BG126" i="36"/>
  <c r="BG4" i="47"/>
  <c r="BG20" i="47" s="1"/>
  <c r="BG27" i="47" s="1"/>
  <c r="W4" i="43"/>
  <c r="W22" i="43" s="1"/>
  <c r="W40" i="43" s="1"/>
  <c r="W126" i="36"/>
  <c r="W22" i="36"/>
  <c r="W40" i="36" s="1"/>
  <c r="W58" i="36" s="1"/>
  <c r="W77" i="36" s="1"/>
  <c r="W92" i="36" s="1"/>
  <c r="W4" i="47"/>
  <c r="W20" i="47" s="1"/>
  <c r="W27" i="47" s="1"/>
  <c r="W109" i="36"/>
  <c r="AY64" i="48"/>
  <c r="AY72" i="48" s="1"/>
  <c r="AY84" i="48"/>
  <c r="AY92" i="48" s="1"/>
  <c r="AY100" i="48" s="1"/>
  <c r="AY110" i="48"/>
  <c r="AY118" i="48" s="1"/>
  <c r="AY126" i="48" s="1"/>
  <c r="AH70" i="48"/>
  <c r="AH57" i="48"/>
  <c r="AH62" i="48" s="1"/>
  <c r="AZ126" i="36"/>
  <c r="AZ4" i="47"/>
  <c r="AZ20" i="47" s="1"/>
  <c r="AZ27" i="47" s="1"/>
  <c r="AZ4" i="43"/>
  <c r="AZ22" i="43" s="1"/>
  <c r="AZ40" i="43" s="1"/>
  <c r="AZ109" i="36"/>
  <c r="AZ22" i="36"/>
  <c r="AZ40" i="36" s="1"/>
  <c r="AZ58" i="36" s="1"/>
  <c r="AZ77" i="36" s="1"/>
  <c r="AZ92" i="36" s="1"/>
  <c r="P4" i="35"/>
  <c r="P22" i="34"/>
  <c r="P40" i="34" s="1"/>
  <c r="P58" i="34" s="1"/>
  <c r="P77" i="34" s="1"/>
  <c r="P92" i="34" s="1"/>
  <c r="AL55" i="28"/>
  <c r="AL60" i="28" s="1"/>
  <c r="AL68" i="28"/>
  <c r="D62" i="28"/>
  <c r="D70" i="28" s="1"/>
  <c r="D82" i="28"/>
  <c r="D90" i="28" s="1"/>
  <c r="D98" i="28" s="1"/>
  <c r="BE190" i="35"/>
  <c r="BE183" i="35"/>
  <c r="N17" i="48"/>
  <c r="F22" i="48"/>
  <c r="E6" i="48"/>
  <c r="E11" i="48" s="1"/>
  <c r="E27" i="48"/>
  <c r="D8" i="48"/>
  <c r="D11" i="48" s="1"/>
  <c r="F15" i="48"/>
  <c r="E7" i="48"/>
  <c r="E19" i="48"/>
  <c r="Q84" i="48"/>
  <c r="Q92" i="48" s="1"/>
  <c r="Q100" i="48" s="1"/>
  <c r="Q64" i="48"/>
  <c r="Q72" i="48" s="1"/>
  <c r="Q110" i="48"/>
  <c r="Q118" i="48" s="1"/>
  <c r="Q126" i="48" s="1"/>
  <c r="BE64" i="48"/>
  <c r="BE72" i="48" s="1"/>
  <c r="BE84" i="48"/>
  <c r="BE92" i="48" s="1"/>
  <c r="BE100" i="48" s="1"/>
  <c r="BE110" i="48"/>
  <c r="BE118" i="48" s="1"/>
  <c r="BE126" i="48" s="1"/>
  <c r="F16" i="48"/>
  <c r="E8" i="48"/>
  <c r="L14" i="48"/>
  <c r="D27" i="48"/>
  <c r="S64" i="48"/>
  <c r="S72" i="48" s="1"/>
  <c r="S84" i="48"/>
  <c r="S92" i="48" s="1"/>
  <c r="S100" i="48" s="1"/>
  <c r="S110" i="48"/>
  <c r="S118" i="48" s="1"/>
  <c r="S126" i="48" s="1"/>
  <c r="AA64" i="48"/>
  <c r="AA72" i="48" s="1"/>
  <c r="AA110" i="48"/>
  <c r="AA118" i="48" s="1"/>
  <c r="AA126" i="48" s="1"/>
  <c r="AA84" i="48"/>
  <c r="AA92" i="48" s="1"/>
  <c r="AA100" i="48" s="1"/>
  <c r="AW64" i="48"/>
  <c r="AW72" i="48" s="1"/>
  <c r="AW84" i="48"/>
  <c r="AW92" i="48" s="1"/>
  <c r="AW100" i="48" s="1"/>
  <c r="AW110" i="48"/>
  <c r="AW118" i="48" s="1"/>
  <c r="AW126" i="48" s="1"/>
  <c r="I64" i="48"/>
  <c r="I72" i="48" s="1"/>
  <c r="I84" i="48"/>
  <c r="I92" i="48" s="1"/>
  <c r="I100" i="48" s="1"/>
  <c r="I110" i="48"/>
  <c r="I118" i="48" s="1"/>
  <c r="I126" i="48" s="1"/>
  <c r="C110" i="48"/>
  <c r="C118" i="48" s="1"/>
  <c r="C126" i="48" s="1"/>
  <c r="C84" i="48"/>
  <c r="C92" i="48" s="1"/>
  <c r="C100" i="48" s="1"/>
  <c r="C64" i="48"/>
  <c r="C72" i="48" s="1"/>
  <c r="AO64" i="48"/>
  <c r="AO72" i="48" s="1"/>
  <c r="AO84" i="48"/>
  <c r="AO92" i="48" s="1"/>
  <c r="AO100" i="48" s="1"/>
  <c r="AO110" i="48"/>
  <c r="AO118" i="48" s="1"/>
  <c r="AO126" i="48" s="1"/>
  <c r="J18" i="48"/>
  <c r="I10" i="48"/>
  <c r="AG64" i="48"/>
  <c r="AG72" i="48" s="1"/>
  <c r="AG84" i="48"/>
  <c r="AG92" i="48" s="1"/>
  <c r="AG100" i="48" s="1"/>
  <c r="AG110" i="48"/>
  <c r="AG118" i="48" s="1"/>
  <c r="AG126" i="48" s="1"/>
  <c r="I25" i="48"/>
  <c r="H9" i="48"/>
  <c r="I23" i="47" l="1"/>
  <c r="K68" i="28"/>
  <c r="C16" i="28"/>
  <c r="D83" i="43"/>
  <c r="E83" i="43" s="1"/>
  <c r="F83" i="43" s="1"/>
  <c r="G83" i="43" s="1"/>
  <c r="C98" i="48"/>
  <c r="C86" i="48"/>
  <c r="C18" i="28"/>
  <c r="C10" i="28" s="1"/>
  <c r="D85" i="43"/>
  <c r="E85" i="43" s="1"/>
  <c r="F85" i="43" s="1"/>
  <c r="G85" i="43" s="1"/>
  <c r="H85" i="43" s="1"/>
  <c r="F68" i="28"/>
  <c r="D84" i="43"/>
  <c r="E84" i="43" s="1"/>
  <c r="F84" i="43" s="1"/>
  <c r="G84" i="43" s="1"/>
  <c r="H84" i="43" s="1"/>
  <c r="C17" i="28"/>
  <c r="C96" i="28"/>
  <c r="H43" i="36"/>
  <c r="G55" i="36"/>
  <c r="M67" i="36"/>
  <c r="M170" i="36"/>
  <c r="M151" i="36"/>
  <c r="AG63" i="36"/>
  <c r="AG147" i="36"/>
  <c r="AG166" i="36"/>
  <c r="AA62" i="36"/>
  <c r="AA146" i="36"/>
  <c r="AA165" i="36"/>
  <c r="AN69" i="36"/>
  <c r="AN172" i="36"/>
  <c r="AN153" i="36"/>
  <c r="AC65" i="36"/>
  <c r="AC168" i="36"/>
  <c r="AC149" i="36"/>
  <c r="L62" i="36"/>
  <c r="L165" i="36"/>
  <c r="L146" i="36"/>
  <c r="F62" i="36"/>
  <c r="F146" i="36"/>
  <c r="F165" i="36"/>
  <c r="AO64" i="36"/>
  <c r="AO148" i="36"/>
  <c r="AO167" i="36"/>
  <c r="AA64" i="36"/>
  <c r="AA148" i="36"/>
  <c r="AA167" i="36"/>
  <c r="N60" i="36"/>
  <c r="N144" i="36"/>
  <c r="N163" i="36"/>
  <c r="I70" i="36"/>
  <c r="I154" i="36"/>
  <c r="I173" i="36"/>
  <c r="Y66" i="36"/>
  <c r="Y169" i="36"/>
  <c r="Y150" i="36"/>
  <c r="U69" i="36"/>
  <c r="U153" i="36"/>
  <c r="U172" i="36"/>
  <c r="P64" i="36"/>
  <c r="P148" i="36"/>
  <c r="P167" i="36"/>
  <c r="K69" i="36"/>
  <c r="K153" i="36"/>
  <c r="K172" i="36"/>
  <c r="BK65" i="36"/>
  <c r="BK168" i="36"/>
  <c r="BK149" i="36"/>
  <c r="AW70" i="36"/>
  <c r="AW173" i="36"/>
  <c r="AW154" i="36"/>
  <c r="Y69" i="36"/>
  <c r="Y172" i="36"/>
  <c r="Y153" i="36"/>
  <c r="L66" i="36"/>
  <c r="L169" i="36"/>
  <c r="L150" i="36"/>
  <c r="F70" i="36"/>
  <c r="F154" i="36"/>
  <c r="F173" i="36"/>
  <c r="AF66" i="36"/>
  <c r="AF150" i="36"/>
  <c r="AF169" i="36"/>
  <c r="AV61" i="36"/>
  <c r="AV164" i="36"/>
  <c r="AV145" i="36"/>
  <c r="N63" i="36"/>
  <c r="N166" i="36"/>
  <c r="N147" i="36"/>
  <c r="H70" i="36"/>
  <c r="H154" i="36"/>
  <c r="H173" i="36"/>
  <c r="AG68" i="36"/>
  <c r="AG152" i="36"/>
  <c r="AG171" i="36"/>
  <c r="BF69" i="36"/>
  <c r="BF172" i="36"/>
  <c r="BF153" i="36"/>
  <c r="N68" i="36"/>
  <c r="N171" i="36"/>
  <c r="N152" i="36"/>
  <c r="J69" i="36"/>
  <c r="J153" i="36"/>
  <c r="J172" i="36"/>
  <c r="AE71" i="36"/>
  <c r="AE174" i="36"/>
  <c r="AE155" i="36"/>
  <c r="BJ62" i="36"/>
  <c r="BJ146" i="36"/>
  <c r="BJ165" i="36"/>
  <c r="P68" i="36"/>
  <c r="P152" i="36"/>
  <c r="P171" i="36"/>
  <c r="K67" i="36"/>
  <c r="K151" i="36"/>
  <c r="K170" i="36"/>
  <c r="D165" i="36"/>
  <c r="D146" i="36"/>
  <c r="D62" i="36"/>
  <c r="Y65" i="36"/>
  <c r="Y168" i="36"/>
  <c r="Y149" i="36"/>
  <c r="AP68" i="36"/>
  <c r="AP152" i="36"/>
  <c r="AP171" i="36"/>
  <c r="E62" i="36"/>
  <c r="E165" i="36"/>
  <c r="E146" i="36"/>
  <c r="AP63" i="36"/>
  <c r="AP166" i="36"/>
  <c r="AP147" i="36"/>
  <c r="BI71" i="36"/>
  <c r="BI155" i="36"/>
  <c r="BI174" i="36"/>
  <c r="BJ61" i="36"/>
  <c r="BJ164" i="36"/>
  <c r="BJ145" i="36"/>
  <c r="AB71" i="36"/>
  <c r="AB155" i="36"/>
  <c r="AB174" i="36"/>
  <c r="BC61" i="36"/>
  <c r="BC164" i="36"/>
  <c r="BC145" i="36"/>
  <c r="AJ67" i="36"/>
  <c r="AJ170" i="36"/>
  <c r="AJ151" i="36"/>
  <c r="AQ67" i="36"/>
  <c r="AQ151" i="36"/>
  <c r="AQ170" i="36"/>
  <c r="T70" i="36"/>
  <c r="T173" i="36"/>
  <c r="T154" i="36"/>
  <c r="S70" i="36"/>
  <c r="S173" i="36"/>
  <c r="S154" i="36"/>
  <c r="AM62" i="36"/>
  <c r="AM165" i="36"/>
  <c r="AM146" i="36"/>
  <c r="BI69" i="36"/>
  <c r="BI153" i="36"/>
  <c r="BI172" i="36"/>
  <c r="BA62" i="36"/>
  <c r="BA165" i="36"/>
  <c r="BA146" i="36"/>
  <c r="AZ70" i="36"/>
  <c r="AZ173" i="36"/>
  <c r="AZ154" i="36"/>
  <c r="D148" i="36"/>
  <c r="D64" i="36"/>
  <c r="D167" i="36"/>
  <c r="AC64" i="36"/>
  <c r="AC167" i="36"/>
  <c r="AC148" i="36"/>
  <c r="Y68" i="36"/>
  <c r="Y171" i="36"/>
  <c r="Y152" i="36"/>
  <c r="AT62" i="36"/>
  <c r="AT146" i="36"/>
  <c r="AT165" i="36"/>
  <c r="BE70" i="36"/>
  <c r="BE173" i="36"/>
  <c r="BE154" i="36"/>
  <c r="AU60" i="36"/>
  <c r="AU144" i="36"/>
  <c r="AU163" i="36"/>
  <c r="T62" i="36"/>
  <c r="T165" i="36"/>
  <c r="T146" i="36"/>
  <c r="D147" i="36"/>
  <c r="D63" i="36"/>
  <c r="D166" i="36"/>
  <c r="BG71" i="36"/>
  <c r="BG155" i="36"/>
  <c r="BG174" i="36"/>
  <c r="Z67" i="36"/>
  <c r="Z170" i="36"/>
  <c r="Z151" i="36"/>
  <c r="BA66" i="36"/>
  <c r="BA169" i="36"/>
  <c r="BA150" i="36"/>
  <c r="AE69" i="36"/>
  <c r="AE172" i="36"/>
  <c r="AE153" i="36"/>
  <c r="AM61" i="36"/>
  <c r="AM164" i="36"/>
  <c r="AM145" i="36"/>
  <c r="AX68" i="36"/>
  <c r="AX171" i="36"/>
  <c r="AX152" i="36"/>
  <c r="E61" i="36"/>
  <c r="E164" i="36"/>
  <c r="E145" i="36"/>
  <c r="BF68" i="36"/>
  <c r="BF171" i="36"/>
  <c r="BF152" i="36"/>
  <c r="R70" i="36"/>
  <c r="R154" i="36"/>
  <c r="R173" i="36"/>
  <c r="U60" i="36"/>
  <c r="U144" i="36"/>
  <c r="U163" i="36"/>
  <c r="V69" i="36"/>
  <c r="V172" i="36"/>
  <c r="V153" i="36"/>
  <c r="BB68" i="36"/>
  <c r="BB171" i="36"/>
  <c r="BB152" i="36"/>
  <c r="AM67" i="36"/>
  <c r="AM151" i="36"/>
  <c r="AM170" i="36"/>
  <c r="AD60" i="36"/>
  <c r="AD163" i="36"/>
  <c r="AD144" i="36"/>
  <c r="AH66" i="36"/>
  <c r="AH150" i="36"/>
  <c r="AH169" i="36"/>
  <c r="AS68" i="36"/>
  <c r="AS152" i="36"/>
  <c r="AS171" i="36"/>
  <c r="AO69" i="36"/>
  <c r="AO172" i="36"/>
  <c r="AO153" i="36"/>
  <c r="W70" i="36"/>
  <c r="W173" i="36"/>
  <c r="W154" i="36"/>
  <c r="W65" i="36"/>
  <c r="W168" i="36"/>
  <c r="W149" i="36"/>
  <c r="BB70" i="36"/>
  <c r="BB154" i="36"/>
  <c r="BB173" i="36"/>
  <c r="S62" i="36"/>
  <c r="S165" i="36"/>
  <c r="S146" i="36"/>
  <c r="AV71" i="36"/>
  <c r="AV155" i="36"/>
  <c r="AV174" i="36"/>
  <c r="AW69" i="36"/>
  <c r="AW172" i="36"/>
  <c r="AW153" i="36"/>
  <c r="AG65" i="36"/>
  <c r="AG168" i="36"/>
  <c r="AG149" i="36"/>
  <c r="BB61" i="36"/>
  <c r="BB164" i="36"/>
  <c r="BB145" i="36"/>
  <c r="AE63" i="36"/>
  <c r="AE147" i="36"/>
  <c r="AE166" i="36"/>
  <c r="D69" i="36"/>
  <c r="D153" i="36"/>
  <c r="D172" i="36"/>
  <c r="BJ63" i="36"/>
  <c r="BJ166" i="36"/>
  <c r="BJ147" i="36"/>
  <c r="U68" i="36"/>
  <c r="U152" i="36"/>
  <c r="U171" i="36"/>
  <c r="AF64" i="36"/>
  <c r="AF167" i="36"/>
  <c r="AF148" i="36"/>
  <c r="Z70" i="36"/>
  <c r="Z173" i="36"/>
  <c r="Z154" i="36"/>
  <c r="BC62" i="36"/>
  <c r="BC165" i="36"/>
  <c r="BC146" i="36"/>
  <c r="AI71" i="36"/>
  <c r="AI174" i="36"/>
  <c r="AI155" i="36"/>
  <c r="BI59" i="36"/>
  <c r="BI162" i="36"/>
  <c r="BI37" i="36"/>
  <c r="BI143" i="36"/>
  <c r="BE59" i="36"/>
  <c r="BE37" i="36"/>
  <c r="BE162" i="36"/>
  <c r="BE143" i="36"/>
  <c r="G59" i="36"/>
  <c r="G162" i="36"/>
  <c r="G143" i="36"/>
  <c r="G37" i="36"/>
  <c r="AG59" i="36"/>
  <c r="AG162" i="36"/>
  <c r="AG37" i="36"/>
  <c r="AG143" i="36"/>
  <c r="AG157" i="36" s="1"/>
  <c r="D59" i="36"/>
  <c r="D37" i="36"/>
  <c r="D162" i="36"/>
  <c r="D143" i="36"/>
  <c r="Q59" i="36"/>
  <c r="Q143" i="36"/>
  <c r="Q37" i="36"/>
  <c r="Q162" i="36"/>
  <c r="Q176" i="36" s="1"/>
  <c r="V59" i="36"/>
  <c r="V162" i="36"/>
  <c r="V143" i="36"/>
  <c r="V37" i="36"/>
  <c r="W59" i="36"/>
  <c r="W162" i="36"/>
  <c r="W37" i="36"/>
  <c r="W143" i="36"/>
  <c r="G69" i="36"/>
  <c r="G172" i="36"/>
  <c r="G153" i="36"/>
  <c r="P71" i="36"/>
  <c r="P155" i="36"/>
  <c r="P174" i="36"/>
  <c r="AK68" i="36"/>
  <c r="AK152" i="36"/>
  <c r="AK171" i="36"/>
  <c r="O70" i="36"/>
  <c r="O154" i="36"/>
  <c r="O173" i="36"/>
  <c r="P61" i="36"/>
  <c r="P164" i="36"/>
  <c r="P145" i="36"/>
  <c r="K65" i="36"/>
  <c r="K149" i="36"/>
  <c r="K168" i="36"/>
  <c r="AD65" i="36"/>
  <c r="AD149" i="36"/>
  <c r="AD168" i="36"/>
  <c r="AV67" i="36"/>
  <c r="AV170" i="36"/>
  <c r="AV151" i="36"/>
  <c r="AW64" i="36"/>
  <c r="AW148" i="36"/>
  <c r="AW167" i="36"/>
  <c r="N67" i="36"/>
  <c r="N170" i="36"/>
  <c r="N151" i="36"/>
  <c r="I69" i="36"/>
  <c r="I153" i="36"/>
  <c r="I172" i="36"/>
  <c r="AC71" i="36"/>
  <c r="AC155" i="36"/>
  <c r="AC174" i="36"/>
  <c r="X70" i="36"/>
  <c r="X173" i="36"/>
  <c r="X154" i="36"/>
  <c r="O61" i="36"/>
  <c r="O164" i="36"/>
  <c r="O145" i="36"/>
  <c r="J65" i="36"/>
  <c r="J149" i="36"/>
  <c r="J168" i="36"/>
  <c r="AR61" i="36"/>
  <c r="AR164" i="36"/>
  <c r="AR145" i="36"/>
  <c r="BB71" i="36"/>
  <c r="BB155" i="36"/>
  <c r="BB174" i="36"/>
  <c r="Y70" i="36"/>
  <c r="Y154" i="36"/>
  <c r="Y173" i="36"/>
  <c r="K68" i="36"/>
  <c r="K152" i="36"/>
  <c r="K171" i="36"/>
  <c r="E67" i="36"/>
  <c r="E170" i="36"/>
  <c r="E151" i="36"/>
  <c r="X62" i="36"/>
  <c r="X165" i="36"/>
  <c r="X146" i="36"/>
  <c r="BE63" i="36"/>
  <c r="BE147" i="36"/>
  <c r="BE166" i="36"/>
  <c r="L68" i="36"/>
  <c r="L171" i="36"/>
  <c r="L152" i="36"/>
  <c r="H69" i="36"/>
  <c r="H153" i="36"/>
  <c r="H172" i="36"/>
  <c r="BG61" i="36"/>
  <c r="BG164" i="36"/>
  <c r="BG145" i="36"/>
  <c r="AE70" i="36"/>
  <c r="AE154" i="36"/>
  <c r="AE173" i="36"/>
  <c r="N70" i="36"/>
  <c r="N154" i="36"/>
  <c r="N173" i="36"/>
  <c r="I64" i="36"/>
  <c r="I148" i="36"/>
  <c r="I167" i="36"/>
  <c r="AS70" i="36"/>
  <c r="AS154" i="36"/>
  <c r="AS173" i="36"/>
  <c r="AR62" i="36"/>
  <c r="AR165" i="36"/>
  <c r="AR146" i="36"/>
  <c r="P70" i="36"/>
  <c r="P173" i="36"/>
  <c r="P154" i="36"/>
  <c r="K70" i="36"/>
  <c r="K173" i="36"/>
  <c r="K154" i="36"/>
  <c r="AF61" i="36"/>
  <c r="AF164" i="36"/>
  <c r="AF145" i="36"/>
  <c r="AE66" i="36"/>
  <c r="AE150" i="36"/>
  <c r="AE169" i="36"/>
  <c r="AO66" i="36"/>
  <c r="AO169" i="36"/>
  <c r="AO150" i="36"/>
  <c r="BF60" i="36"/>
  <c r="BF144" i="36"/>
  <c r="BF163" i="36"/>
  <c r="AN66" i="36"/>
  <c r="AN169" i="36"/>
  <c r="AN150" i="36"/>
  <c r="AW68" i="36"/>
  <c r="AW171" i="36"/>
  <c r="AW152" i="36"/>
  <c r="AW63" i="36"/>
  <c r="AW147" i="36"/>
  <c r="AW166" i="36"/>
  <c r="AQ69" i="36"/>
  <c r="AQ172" i="36"/>
  <c r="AQ153" i="36"/>
  <c r="AO60" i="36"/>
  <c r="AO144" i="36"/>
  <c r="AO163" i="36"/>
  <c r="U70" i="36"/>
  <c r="U173" i="36"/>
  <c r="U154" i="36"/>
  <c r="AQ62" i="36"/>
  <c r="AQ165" i="36"/>
  <c r="AQ146" i="36"/>
  <c r="BG63" i="36"/>
  <c r="BG147" i="36"/>
  <c r="BG166" i="36"/>
  <c r="AW60" i="36"/>
  <c r="AW163" i="36"/>
  <c r="AW144" i="36"/>
  <c r="BC68" i="36"/>
  <c r="BC171" i="36"/>
  <c r="BC152" i="36"/>
  <c r="BB62" i="36"/>
  <c r="BB165" i="36"/>
  <c r="BB146" i="36"/>
  <c r="S63" i="36"/>
  <c r="S166" i="36"/>
  <c r="S147" i="36"/>
  <c r="AP62" i="36"/>
  <c r="AP165" i="36"/>
  <c r="AP146" i="36"/>
  <c r="Y67" i="36"/>
  <c r="Y151" i="36"/>
  <c r="Y170" i="36"/>
  <c r="BK70" i="36"/>
  <c r="BK154" i="36"/>
  <c r="BK173" i="36"/>
  <c r="AZ64" i="36"/>
  <c r="AZ167" i="36"/>
  <c r="AZ148" i="36"/>
  <c r="BD68" i="36"/>
  <c r="BD152" i="36"/>
  <c r="BD171" i="36"/>
  <c r="Q63" i="36"/>
  <c r="Q166" i="36"/>
  <c r="Q147" i="36"/>
  <c r="BF64" i="36"/>
  <c r="BF167" i="36"/>
  <c r="BF148" i="36"/>
  <c r="U62" i="36"/>
  <c r="U165" i="36"/>
  <c r="U146" i="36"/>
  <c r="AJ65" i="36"/>
  <c r="AJ168" i="36"/>
  <c r="AJ149" i="36"/>
  <c r="AA70" i="36"/>
  <c r="AA154" i="36"/>
  <c r="AA173" i="36"/>
  <c r="AG66" i="36"/>
  <c r="AG169" i="36"/>
  <c r="AG150" i="36"/>
  <c r="BA71" i="36"/>
  <c r="BA174" i="36"/>
  <c r="BA155" i="36"/>
  <c r="BC71" i="36"/>
  <c r="BC155" i="36"/>
  <c r="BC174" i="36"/>
  <c r="AI68" i="36"/>
  <c r="AI152" i="36"/>
  <c r="AI171" i="36"/>
  <c r="E64" i="36"/>
  <c r="E148" i="36"/>
  <c r="E167" i="36"/>
  <c r="AK64" i="36"/>
  <c r="AK167" i="36"/>
  <c r="AK148" i="36"/>
  <c r="BG66" i="36"/>
  <c r="BG169" i="36"/>
  <c r="BG150" i="36"/>
  <c r="AJ63" i="36"/>
  <c r="AJ147" i="36"/>
  <c r="AJ166" i="36"/>
  <c r="AK67" i="36"/>
  <c r="AK151" i="36"/>
  <c r="AK170" i="36"/>
  <c r="Y63" i="36"/>
  <c r="Y166" i="36"/>
  <c r="Y147" i="36"/>
  <c r="AU68" i="36"/>
  <c r="AU152" i="36"/>
  <c r="AU171" i="36"/>
  <c r="AQ60" i="36"/>
  <c r="AQ163" i="36"/>
  <c r="AQ144" i="36"/>
  <c r="BA61" i="36"/>
  <c r="BA164" i="36"/>
  <c r="BA145" i="36"/>
  <c r="AD71" i="36"/>
  <c r="AD174" i="36"/>
  <c r="AD155" i="36"/>
  <c r="AZ62" i="36"/>
  <c r="AZ146" i="36"/>
  <c r="AZ165" i="36"/>
  <c r="D60" i="36"/>
  <c r="D163" i="36"/>
  <c r="D144" i="36"/>
  <c r="AT63" i="36"/>
  <c r="AT147" i="36"/>
  <c r="AT166" i="36"/>
  <c r="BF67" i="36"/>
  <c r="BF151" i="36"/>
  <c r="BF170" i="36"/>
  <c r="BA63" i="36"/>
  <c r="BA147" i="36"/>
  <c r="BA166" i="36"/>
  <c r="BK69" i="36"/>
  <c r="BK172" i="36"/>
  <c r="BK153" i="36"/>
  <c r="AH62" i="36"/>
  <c r="AH165" i="36"/>
  <c r="AH146" i="36"/>
  <c r="AN70" i="36"/>
  <c r="AN173" i="36"/>
  <c r="AN154" i="36"/>
  <c r="BD60" i="36"/>
  <c r="BD144" i="36"/>
  <c r="BD163" i="36"/>
  <c r="BA65" i="36"/>
  <c r="BA168" i="36"/>
  <c r="BA149" i="36"/>
  <c r="BJ60" i="36"/>
  <c r="BJ163" i="36"/>
  <c r="BJ144" i="36"/>
  <c r="AS66" i="36"/>
  <c r="AS169" i="36"/>
  <c r="AS150" i="36"/>
  <c r="V71" i="36"/>
  <c r="V174" i="36"/>
  <c r="V155" i="36"/>
  <c r="Z68" i="36"/>
  <c r="Z171" i="36"/>
  <c r="Z152" i="36"/>
  <c r="AY66" i="36"/>
  <c r="AY169" i="36"/>
  <c r="AY150" i="36"/>
  <c r="BI60" i="36"/>
  <c r="BI144" i="36"/>
  <c r="BI163" i="36"/>
  <c r="AT69" i="36"/>
  <c r="AT153" i="36"/>
  <c r="AT172" i="36"/>
  <c r="P59" i="36"/>
  <c r="P37" i="36"/>
  <c r="P162" i="36"/>
  <c r="P143" i="36"/>
  <c r="AF59" i="36"/>
  <c r="AF37" i="36"/>
  <c r="AF162" i="36"/>
  <c r="AF143" i="36"/>
  <c r="F59" i="36"/>
  <c r="F162" i="36"/>
  <c r="F143" i="36"/>
  <c r="F37" i="36"/>
  <c r="AY59" i="36"/>
  <c r="AY162" i="36"/>
  <c r="AY37" i="36"/>
  <c r="AY143" i="36"/>
  <c r="AW59" i="36"/>
  <c r="AW162" i="36"/>
  <c r="AW143" i="36"/>
  <c r="AW37" i="36"/>
  <c r="J59" i="36"/>
  <c r="J143" i="36"/>
  <c r="J162" i="36"/>
  <c r="J37" i="36"/>
  <c r="L59" i="36"/>
  <c r="L143" i="36"/>
  <c r="L37" i="36"/>
  <c r="L162" i="36"/>
  <c r="U59" i="36"/>
  <c r="U162" i="36"/>
  <c r="U37" i="36"/>
  <c r="U143" i="36"/>
  <c r="N42" i="36"/>
  <c r="AS62" i="36"/>
  <c r="AS165" i="36"/>
  <c r="AS146" i="36"/>
  <c r="K66" i="36"/>
  <c r="K169" i="36"/>
  <c r="K150" i="36"/>
  <c r="X67" i="36"/>
  <c r="X151" i="36"/>
  <c r="X170" i="36"/>
  <c r="I60" i="36"/>
  <c r="I144" i="36"/>
  <c r="I163" i="36"/>
  <c r="P63" i="36"/>
  <c r="P166" i="36"/>
  <c r="P147" i="36"/>
  <c r="K60" i="36"/>
  <c r="K144" i="36"/>
  <c r="K163" i="36"/>
  <c r="AW62" i="36"/>
  <c r="AW165" i="36"/>
  <c r="AW146" i="36"/>
  <c r="BA68" i="36"/>
  <c r="BA171" i="36"/>
  <c r="BA152" i="36"/>
  <c r="AN67" i="36"/>
  <c r="AN151" i="36"/>
  <c r="AN170" i="36"/>
  <c r="M69" i="36"/>
  <c r="M153" i="36"/>
  <c r="M172" i="36"/>
  <c r="G63" i="36"/>
  <c r="G166" i="36"/>
  <c r="G147" i="36"/>
  <c r="U63" i="36"/>
  <c r="U166" i="36"/>
  <c r="U147" i="36"/>
  <c r="AD67" i="36"/>
  <c r="AD170" i="36"/>
  <c r="AD151" i="36"/>
  <c r="N61" i="36"/>
  <c r="N164" i="36"/>
  <c r="N145" i="36"/>
  <c r="J67" i="36"/>
  <c r="J151" i="36"/>
  <c r="J170" i="36"/>
  <c r="Z63" i="36"/>
  <c r="Z147" i="36"/>
  <c r="Z166" i="36"/>
  <c r="AH61" i="36"/>
  <c r="AH164" i="36"/>
  <c r="AH145" i="36"/>
  <c r="P67" i="36"/>
  <c r="P170" i="36"/>
  <c r="P151" i="36"/>
  <c r="J61" i="36"/>
  <c r="J145" i="36"/>
  <c r="J164" i="36"/>
  <c r="R60" i="36"/>
  <c r="R144" i="36"/>
  <c r="R163" i="36"/>
  <c r="AV68" i="36"/>
  <c r="AV152" i="36"/>
  <c r="AV171" i="36"/>
  <c r="AA63" i="36"/>
  <c r="AA147" i="36"/>
  <c r="AA166" i="36"/>
  <c r="L69" i="36"/>
  <c r="L172" i="36"/>
  <c r="L153" i="36"/>
  <c r="F65" i="36"/>
  <c r="F168" i="36"/>
  <c r="F149" i="36"/>
  <c r="V68" i="36"/>
  <c r="V171" i="36"/>
  <c r="V152" i="36"/>
  <c r="V62" i="36"/>
  <c r="V165" i="36"/>
  <c r="V146" i="36"/>
  <c r="M70" i="36"/>
  <c r="M173" i="36"/>
  <c r="M154" i="36"/>
  <c r="H64" i="36"/>
  <c r="H148" i="36"/>
  <c r="H167" i="36"/>
  <c r="BC70" i="36"/>
  <c r="BC173" i="36"/>
  <c r="BC154" i="36"/>
  <c r="BE67" i="36"/>
  <c r="BE170" i="36"/>
  <c r="BE151" i="36"/>
  <c r="N71" i="36"/>
  <c r="N174" i="36"/>
  <c r="N155" i="36"/>
  <c r="J70" i="36"/>
  <c r="J154" i="36"/>
  <c r="J173" i="36"/>
  <c r="AC67" i="36"/>
  <c r="AC151" i="36"/>
  <c r="AC170" i="36"/>
  <c r="Q64" i="36"/>
  <c r="Q148" i="36"/>
  <c r="Q167" i="36"/>
  <c r="BC66" i="36"/>
  <c r="BC150" i="36"/>
  <c r="BC169" i="36"/>
  <c r="W71" i="36"/>
  <c r="W155" i="36"/>
  <c r="W174" i="36"/>
  <c r="AO61" i="36"/>
  <c r="AO164" i="36"/>
  <c r="AO145" i="36"/>
  <c r="AH71" i="36"/>
  <c r="AH155" i="36"/>
  <c r="AH174" i="36"/>
  <c r="AW66" i="36"/>
  <c r="AW169" i="36"/>
  <c r="AW150" i="36"/>
  <c r="AU66" i="36"/>
  <c r="AU150" i="36"/>
  <c r="AU169" i="36"/>
  <c r="AU64" i="36"/>
  <c r="AU148" i="36"/>
  <c r="AU167" i="36"/>
  <c r="AJ68" i="36"/>
  <c r="AJ152" i="36"/>
  <c r="AJ171" i="36"/>
  <c r="AZ60" i="36"/>
  <c r="AZ144" i="36"/>
  <c r="AZ163" i="36"/>
  <c r="BJ66" i="36"/>
  <c r="BJ150" i="36"/>
  <c r="BJ169" i="36"/>
  <c r="F61" i="36"/>
  <c r="F164" i="36"/>
  <c r="F145" i="36"/>
  <c r="BI63" i="36"/>
  <c r="BI147" i="36"/>
  <c r="BI166" i="36"/>
  <c r="AN71" i="36"/>
  <c r="AN155" i="36"/>
  <c r="AN174" i="36"/>
  <c r="AR60" i="36"/>
  <c r="AR144" i="36"/>
  <c r="AR163" i="36"/>
  <c r="BE65" i="36"/>
  <c r="BE168" i="36"/>
  <c r="BE149" i="36"/>
  <c r="AM60" i="36"/>
  <c r="AM163" i="36"/>
  <c r="AM144" i="36"/>
  <c r="AM63" i="36"/>
  <c r="AM166" i="36"/>
  <c r="AM147" i="36"/>
  <c r="D71" i="36"/>
  <c r="D155" i="36"/>
  <c r="D174" i="36"/>
  <c r="AF70" i="36"/>
  <c r="AF154" i="36"/>
  <c r="AF173" i="36"/>
  <c r="AO71" i="36"/>
  <c r="AO155" i="36"/>
  <c r="AO174" i="36"/>
  <c r="BI62" i="36"/>
  <c r="BI165" i="36"/>
  <c r="BI146" i="36"/>
  <c r="BD70" i="36"/>
  <c r="BD173" i="36"/>
  <c r="BD154" i="36"/>
  <c r="Q68" i="36"/>
  <c r="Q171" i="36"/>
  <c r="Q152" i="36"/>
  <c r="AU71" i="36"/>
  <c r="AU155" i="36"/>
  <c r="AU174" i="36"/>
  <c r="D154" i="36"/>
  <c r="D70" i="36"/>
  <c r="D173" i="36"/>
  <c r="AS64" i="36"/>
  <c r="AS148" i="36"/>
  <c r="AS167" i="36"/>
  <c r="AO68" i="36"/>
  <c r="AO152" i="36"/>
  <c r="AO171" i="36"/>
  <c r="T63" i="36"/>
  <c r="T147" i="36"/>
  <c r="T166" i="36"/>
  <c r="T71" i="36"/>
  <c r="T155" i="36"/>
  <c r="T174" i="36"/>
  <c r="AZ61" i="36"/>
  <c r="AZ145" i="36"/>
  <c r="AZ164" i="36"/>
  <c r="AT68" i="36"/>
  <c r="AT152" i="36"/>
  <c r="AT171" i="36"/>
  <c r="BH69" i="36"/>
  <c r="BH172" i="36"/>
  <c r="BH153" i="36"/>
  <c r="BH64" i="36"/>
  <c r="BH148" i="36"/>
  <c r="BH167" i="36"/>
  <c r="AL70" i="36"/>
  <c r="AL154" i="36"/>
  <c r="AL173" i="36"/>
  <c r="AT61" i="36"/>
  <c r="AT164" i="36"/>
  <c r="AT145" i="36"/>
  <c r="AF71" i="36"/>
  <c r="AF155" i="36"/>
  <c r="AF174" i="36"/>
  <c r="AX65" i="36"/>
  <c r="AX149" i="36"/>
  <c r="AX168" i="36"/>
  <c r="BB64" i="36"/>
  <c r="BB167" i="36"/>
  <c r="BB148" i="36"/>
  <c r="AN60" i="36"/>
  <c r="AN144" i="36"/>
  <c r="AN163" i="36"/>
  <c r="AK65" i="36"/>
  <c r="AK168" i="36"/>
  <c r="AK149" i="36"/>
  <c r="AG69" i="36"/>
  <c r="AG153" i="36"/>
  <c r="AG172" i="36"/>
  <c r="X66" i="36"/>
  <c r="X150" i="36"/>
  <c r="X169" i="36"/>
  <c r="BG70" i="36"/>
  <c r="BG154" i="36"/>
  <c r="BG173" i="36"/>
  <c r="AE67" i="36"/>
  <c r="AE151" i="36"/>
  <c r="AE170" i="36"/>
  <c r="AI66" i="36"/>
  <c r="AI169" i="36"/>
  <c r="AI150" i="36"/>
  <c r="AS60" i="36"/>
  <c r="AS163" i="36"/>
  <c r="AS144" i="36"/>
  <c r="AD69" i="36"/>
  <c r="AD172" i="36"/>
  <c r="AD153" i="36"/>
  <c r="AL65" i="36"/>
  <c r="AL149" i="36"/>
  <c r="AL168" i="36"/>
  <c r="AR67" i="36"/>
  <c r="AR151" i="36"/>
  <c r="AR170" i="36"/>
  <c r="AY60" i="36"/>
  <c r="AY144" i="36"/>
  <c r="AY163" i="36"/>
  <c r="BI61" i="36"/>
  <c r="BI164" i="36"/>
  <c r="BI145" i="36"/>
  <c r="BB60" i="36"/>
  <c r="BB144" i="36"/>
  <c r="BB163" i="36"/>
  <c r="AN65" i="36"/>
  <c r="AN168" i="36"/>
  <c r="AN149" i="36"/>
  <c r="AJ69" i="36"/>
  <c r="AJ153" i="36"/>
  <c r="AJ172" i="36"/>
  <c r="AO63" i="36"/>
  <c r="AO147" i="36"/>
  <c r="AO166" i="36"/>
  <c r="AS67" i="36"/>
  <c r="AS151" i="36"/>
  <c r="AS170" i="36"/>
  <c r="BD59" i="36"/>
  <c r="BD162" i="36"/>
  <c r="BD143" i="36"/>
  <c r="BD37" i="36"/>
  <c r="BH59" i="36"/>
  <c r="BH162" i="36"/>
  <c r="BH37" i="36"/>
  <c r="BH143" i="36"/>
  <c r="BK59" i="36"/>
  <c r="BK143" i="36"/>
  <c r="BK162" i="36"/>
  <c r="BK37" i="36"/>
  <c r="AQ59" i="36"/>
  <c r="AQ73" i="36" s="1"/>
  <c r="AQ105" i="48" s="1"/>
  <c r="AQ37" i="36"/>
  <c r="AQ162" i="36"/>
  <c r="AQ143" i="36"/>
  <c r="AO59" i="36"/>
  <c r="AO143" i="36"/>
  <c r="AO37" i="36"/>
  <c r="AO162" i="36"/>
  <c r="H59" i="36"/>
  <c r="H162" i="36"/>
  <c r="H143" i="36"/>
  <c r="H37" i="36"/>
  <c r="AU59" i="36"/>
  <c r="AU37" i="36"/>
  <c r="AU162" i="36"/>
  <c r="AU143" i="36"/>
  <c r="M59" i="36"/>
  <c r="M143" i="36"/>
  <c r="M162" i="36"/>
  <c r="M37" i="36"/>
  <c r="M65" i="36"/>
  <c r="M149" i="36"/>
  <c r="M168" i="36"/>
  <c r="AN63" i="36"/>
  <c r="AN166" i="36"/>
  <c r="AN147" i="36"/>
  <c r="D149" i="36"/>
  <c r="D65" i="36"/>
  <c r="D168" i="36"/>
  <c r="I65" i="36"/>
  <c r="I149" i="36"/>
  <c r="I168" i="36"/>
  <c r="AU63" i="36"/>
  <c r="AU166" i="36"/>
  <c r="AU147" i="36"/>
  <c r="O62" i="36"/>
  <c r="O165" i="36"/>
  <c r="O146" i="36"/>
  <c r="I68" i="36"/>
  <c r="I152" i="36"/>
  <c r="I171" i="36"/>
  <c r="AY65" i="36"/>
  <c r="AY168" i="36"/>
  <c r="AY149" i="36"/>
  <c r="AR63" i="36"/>
  <c r="AR166" i="36"/>
  <c r="AR147" i="36"/>
  <c r="L67" i="36"/>
  <c r="L151" i="36"/>
  <c r="L170" i="36"/>
  <c r="G67" i="36"/>
  <c r="G151" i="36"/>
  <c r="G170" i="36"/>
  <c r="S61" i="36"/>
  <c r="S145" i="36"/>
  <c r="S164" i="36"/>
  <c r="Q69" i="36"/>
  <c r="Q172" i="36"/>
  <c r="Q153" i="36"/>
  <c r="M71" i="36"/>
  <c r="M155" i="36"/>
  <c r="M174" i="36"/>
  <c r="H68" i="36"/>
  <c r="H152" i="36"/>
  <c r="H171" i="36"/>
  <c r="AT66" i="36"/>
  <c r="AT169" i="36"/>
  <c r="AT150" i="36"/>
  <c r="AH63" i="36"/>
  <c r="AH166" i="36"/>
  <c r="AH147" i="36"/>
  <c r="O71" i="36"/>
  <c r="O174" i="36"/>
  <c r="O155" i="36"/>
  <c r="J63" i="36"/>
  <c r="J147" i="36"/>
  <c r="J166" i="36"/>
  <c r="AV66" i="36"/>
  <c r="AV150" i="36"/>
  <c r="AV169" i="36"/>
  <c r="AI64" i="36"/>
  <c r="AI148" i="36"/>
  <c r="AI167" i="36"/>
  <c r="BI67" i="36"/>
  <c r="BI170" i="36"/>
  <c r="BI151" i="36"/>
  <c r="L70" i="36"/>
  <c r="L173" i="36"/>
  <c r="L154" i="36"/>
  <c r="F64" i="36"/>
  <c r="F167" i="36"/>
  <c r="F148" i="36"/>
  <c r="AN62" i="36"/>
  <c r="AN146" i="36"/>
  <c r="AN165" i="36"/>
  <c r="T64" i="36"/>
  <c r="T148" i="36"/>
  <c r="T167" i="36"/>
  <c r="L61" i="36"/>
  <c r="L164" i="36"/>
  <c r="L145" i="36"/>
  <c r="G68" i="36"/>
  <c r="G152" i="36"/>
  <c r="G171" i="36"/>
  <c r="BG67" i="36"/>
  <c r="BG151" i="36"/>
  <c r="BG170" i="36"/>
  <c r="E60" i="36"/>
  <c r="E163" i="36"/>
  <c r="E144" i="36"/>
  <c r="O67" i="36"/>
  <c r="O170" i="36"/>
  <c r="O151" i="36"/>
  <c r="H71" i="36"/>
  <c r="H174" i="36"/>
  <c r="H155" i="36"/>
  <c r="Y61" i="36"/>
  <c r="Y164" i="36"/>
  <c r="Y145" i="36"/>
  <c r="AZ63" i="36"/>
  <c r="AZ147" i="36"/>
  <c r="AZ166" i="36"/>
  <c r="BJ70" i="36"/>
  <c r="BJ154" i="36"/>
  <c r="BJ173" i="36"/>
  <c r="X63" i="36"/>
  <c r="X166" i="36"/>
  <c r="X147" i="36"/>
  <c r="Z64" i="36"/>
  <c r="Z167" i="36"/>
  <c r="Z148" i="36"/>
  <c r="AK66" i="36"/>
  <c r="AK150" i="36"/>
  <c r="AK169" i="36"/>
  <c r="BE64" i="36"/>
  <c r="BE167" i="36"/>
  <c r="BE148" i="36"/>
  <c r="AF69" i="36"/>
  <c r="AF172" i="36"/>
  <c r="AF153" i="36"/>
  <c r="AQ65" i="36"/>
  <c r="AQ168" i="36"/>
  <c r="AQ149" i="36"/>
  <c r="U71" i="36"/>
  <c r="U155" i="36"/>
  <c r="U174" i="36"/>
  <c r="V65" i="36"/>
  <c r="V168" i="36"/>
  <c r="V149" i="36"/>
  <c r="BD67" i="36"/>
  <c r="BD151" i="36"/>
  <c r="BD170" i="36"/>
  <c r="E66" i="36"/>
  <c r="E169" i="36"/>
  <c r="E150" i="36"/>
  <c r="AR66" i="36"/>
  <c r="AR169" i="36"/>
  <c r="AR150" i="36"/>
  <c r="AM69" i="36"/>
  <c r="AM172" i="36"/>
  <c r="AM153" i="36"/>
  <c r="BB65" i="36"/>
  <c r="BB168" i="36"/>
  <c r="BB149" i="36"/>
  <c r="AQ68" i="36"/>
  <c r="AQ152" i="36"/>
  <c r="AQ171" i="36"/>
  <c r="AH65" i="36"/>
  <c r="AH149" i="36"/>
  <c r="AH168" i="36"/>
  <c r="AJ66" i="36"/>
  <c r="AJ169" i="36"/>
  <c r="AJ150" i="36"/>
  <c r="BK62" i="36"/>
  <c r="BK146" i="36"/>
  <c r="BK165" i="36"/>
  <c r="AR65" i="36"/>
  <c r="AR168" i="36"/>
  <c r="AR149" i="36"/>
  <c r="AX67" i="36"/>
  <c r="AX170" i="36"/>
  <c r="AX151" i="36"/>
  <c r="AI61" i="36"/>
  <c r="AI145" i="36"/>
  <c r="AI164" i="36"/>
  <c r="R69" i="36"/>
  <c r="R153" i="36"/>
  <c r="R172" i="36"/>
  <c r="AF63" i="36"/>
  <c r="AF147" i="36"/>
  <c r="AF166" i="36"/>
  <c r="AI63" i="36"/>
  <c r="AI147" i="36"/>
  <c r="AI166" i="36"/>
  <c r="AY64" i="36"/>
  <c r="AY167" i="36"/>
  <c r="AY148" i="36"/>
  <c r="BK71" i="36"/>
  <c r="BK155" i="36"/>
  <c r="BK174" i="36"/>
  <c r="Z71" i="36"/>
  <c r="Z155" i="36"/>
  <c r="Z174" i="36"/>
  <c r="AE65" i="36"/>
  <c r="AE168" i="36"/>
  <c r="AE149" i="36"/>
  <c r="S69" i="36"/>
  <c r="S172" i="36"/>
  <c r="S153" i="36"/>
  <c r="BK60" i="36"/>
  <c r="BK144" i="36"/>
  <c r="BK163" i="36"/>
  <c r="AJ62" i="36"/>
  <c r="AJ165" i="36"/>
  <c r="AJ146" i="36"/>
  <c r="D61" i="36"/>
  <c r="D164" i="36"/>
  <c r="D145" i="36"/>
  <c r="AD63" i="36"/>
  <c r="AD147" i="36"/>
  <c r="AD166" i="36"/>
  <c r="AP67" i="36"/>
  <c r="AP170" i="36"/>
  <c r="AP151" i="36"/>
  <c r="AK63" i="36"/>
  <c r="AK166" i="36"/>
  <c r="AK147" i="36"/>
  <c r="AU69" i="36"/>
  <c r="AU153" i="36"/>
  <c r="AU172" i="36"/>
  <c r="BH61" i="36"/>
  <c r="BH164" i="36"/>
  <c r="BH145" i="36"/>
  <c r="AS69" i="36"/>
  <c r="AS172" i="36"/>
  <c r="AS153" i="36"/>
  <c r="AQ64" i="36"/>
  <c r="AQ167" i="36"/>
  <c r="AQ148" i="36"/>
  <c r="AB67" i="36"/>
  <c r="AB170" i="36"/>
  <c r="AB151" i="36"/>
  <c r="AI60" i="36"/>
  <c r="AI144" i="36"/>
  <c r="AI163" i="36"/>
  <c r="AS61" i="36"/>
  <c r="AS145" i="36"/>
  <c r="AS164" i="36"/>
  <c r="AP61" i="36"/>
  <c r="AP164" i="36"/>
  <c r="AP145" i="36"/>
  <c r="X65" i="36"/>
  <c r="X168" i="36"/>
  <c r="X149" i="36"/>
  <c r="T69" i="36"/>
  <c r="T172" i="36"/>
  <c r="T153" i="36"/>
  <c r="BF65" i="36"/>
  <c r="BF168" i="36"/>
  <c r="BF149" i="36"/>
  <c r="AZ71" i="36"/>
  <c r="AZ155" i="36"/>
  <c r="AZ174" i="36"/>
  <c r="AY62" i="36"/>
  <c r="AY165" i="36"/>
  <c r="AY146" i="36"/>
  <c r="AC70" i="36"/>
  <c r="AC154" i="36"/>
  <c r="AC173" i="36"/>
  <c r="U66" i="36"/>
  <c r="U169" i="36"/>
  <c r="U150" i="36"/>
  <c r="AT64" i="36"/>
  <c r="AT167" i="36"/>
  <c r="AT148" i="36"/>
  <c r="AX60" i="36"/>
  <c r="AX144" i="36"/>
  <c r="AX163" i="36"/>
  <c r="AB62" i="36"/>
  <c r="AB165" i="36"/>
  <c r="AB146" i="36"/>
  <c r="BH66" i="36"/>
  <c r="BH169" i="36"/>
  <c r="BH150" i="36"/>
  <c r="AD70" i="36"/>
  <c r="AD154" i="36"/>
  <c r="AD173" i="36"/>
  <c r="BG59" i="36"/>
  <c r="BG162" i="36"/>
  <c r="BG143" i="36"/>
  <c r="BG37" i="36"/>
  <c r="BC59" i="36"/>
  <c r="BC162" i="36"/>
  <c r="BC37" i="36"/>
  <c r="BC143" i="36"/>
  <c r="BB59" i="36"/>
  <c r="BB162" i="36"/>
  <c r="BB176" i="36" s="1"/>
  <c r="BB37" i="36"/>
  <c r="BB143" i="36"/>
  <c r="AJ59" i="36"/>
  <c r="AJ37" i="36"/>
  <c r="AJ162" i="36"/>
  <c r="AJ143" i="36"/>
  <c r="AK59" i="36"/>
  <c r="AK162" i="36"/>
  <c r="AK176" i="36" s="1"/>
  <c r="AK143" i="36"/>
  <c r="AK37" i="36"/>
  <c r="AZ59" i="36"/>
  <c r="AZ37" i="36"/>
  <c r="AZ162" i="36"/>
  <c r="AZ143" i="36"/>
  <c r="AN59" i="36"/>
  <c r="AN162" i="36"/>
  <c r="AN143" i="36"/>
  <c r="AN37" i="36"/>
  <c r="W41" i="36"/>
  <c r="V55" i="36"/>
  <c r="F67" i="36"/>
  <c r="F151" i="36"/>
  <c r="F170" i="36"/>
  <c r="H63" i="36"/>
  <c r="H166" i="36"/>
  <c r="H147" i="36"/>
  <c r="AF67" i="36"/>
  <c r="AF170" i="36"/>
  <c r="AF151" i="36"/>
  <c r="O63" i="36"/>
  <c r="O166" i="36"/>
  <c r="O147" i="36"/>
  <c r="AV64" i="36"/>
  <c r="AV148" i="36"/>
  <c r="AV167" i="36"/>
  <c r="O60" i="36"/>
  <c r="O144" i="36"/>
  <c r="O163" i="36"/>
  <c r="I67" i="36"/>
  <c r="I151" i="36"/>
  <c r="I170" i="36"/>
  <c r="BK63" i="36"/>
  <c r="BK166" i="36"/>
  <c r="BK147" i="36"/>
  <c r="AA65" i="36"/>
  <c r="AA149" i="36"/>
  <c r="AA168" i="36"/>
  <c r="H62" i="36"/>
  <c r="H165" i="36"/>
  <c r="H146" i="36"/>
  <c r="L64" i="36"/>
  <c r="L167" i="36"/>
  <c r="L148" i="36"/>
  <c r="E71" i="36"/>
  <c r="E155" i="36"/>
  <c r="E174" i="36"/>
  <c r="S67" i="36"/>
  <c r="S170" i="36"/>
  <c r="S151" i="36"/>
  <c r="AD61" i="36"/>
  <c r="AD164" i="36"/>
  <c r="AD145" i="36"/>
  <c r="M68" i="36"/>
  <c r="M171" i="36"/>
  <c r="M152" i="36"/>
  <c r="G71" i="36"/>
  <c r="G174" i="36"/>
  <c r="G155" i="36"/>
  <c r="AS71" i="36"/>
  <c r="AS174" i="36"/>
  <c r="AS155" i="36"/>
  <c r="S71" i="36"/>
  <c r="S174" i="36"/>
  <c r="S155" i="36"/>
  <c r="O66" i="36"/>
  <c r="O150" i="36"/>
  <c r="O169" i="36"/>
  <c r="J60" i="36"/>
  <c r="J144" i="36"/>
  <c r="J163" i="36"/>
  <c r="AV65" i="36"/>
  <c r="AV168" i="36"/>
  <c r="AV149" i="36"/>
  <c r="Q62" i="36"/>
  <c r="Q146" i="36"/>
  <c r="Q165" i="36"/>
  <c r="O68" i="36"/>
  <c r="O171" i="36"/>
  <c r="O152" i="36"/>
  <c r="K64" i="36"/>
  <c r="K148" i="36"/>
  <c r="K167" i="36"/>
  <c r="AE62" i="36"/>
  <c r="AE165" i="36"/>
  <c r="AE146" i="36"/>
  <c r="AA69" i="36"/>
  <c r="AA172" i="36"/>
  <c r="AA153" i="36"/>
  <c r="AQ63" i="36"/>
  <c r="AQ147" i="36"/>
  <c r="AQ166" i="36"/>
  <c r="L63" i="36"/>
  <c r="L166" i="36"/>
  <c r="L147" i="36"/>
  <c r="G64" i="36"/>
  <c r="G167" i="36"/>
  <c r="G148" i="36"/>
  <c r="BC65" i="36"/>
  <c r="BC149" i="36"/>
  <c r="BC168" i="36"/>
  <c r="T60" i="36"/>
  <c r="T144" i="36"/>
  <c r="T163" i="36"/>
  <c r="N64" i="36"/>
  <c r="N167" i="36"/>
  <c r="N148" i="36"/>
  <c r="H61" i="36"/>
  <c r="H145" i="36"/>
  <c r="H164" i="36"/>
  <c r="BI70" i="36"/>
  <c r="BI173" i="36"/>
  <c r="BI154" i="36"/>
  <c r="BH62" i="36"/>
  <c r="BH165" i="36"/>
  <c r="BH146" i="36"/>
  <c r="R67" i="36"/>
  <c r="R170" i="36"/>
  <c r="R151" i="36"/>
  <c r="R62" i="36"/>
  <c r="R165" i="36"/>
  <c r="R146" i="36"/>
  <c r="T67" i="36"/>
  <c r="T170" i="36"/>
  <c r="T151" i="36"/>
  <c r="AJ61" i="36"/>
  <c r="AJ164" i="36"/>
  <c r="AJ145" i="36"/>
  <c r="BE69" i="36"/>
  <c r="BE153" i="36"/>
  <c r="BE172" i="36"/>
  <c r="D171" i="36"/>
  <c r="D152" i="36"/>
  <c r="D68" i="36"/>
  <c r="AX63" i="36"/>
  <c r="AX147" i="36"/>
  <c r="AX166" i="36"/>
  <c r="BJ67" i="36"/>
  <c r="BJ170" i="36"/>
  <c r="BJ151" i="36"/>
  <c r="Y62" i="36"/>
  <c r="Y165" i="36"/>
  <c r="Y146" i="36"/>
  <c r="AO70" i="36"/>
  <c r="AO173" i="36"/>
  <c r="AO154" i="36"/>
  <c r="F60" i="36"/>
  <c r="F163" i="36"/>
  <c r="F144" i="36"/>
  <c r="BF63" i="36"/>
  <c r="BF166" i="36"/>
  <c r="BF147" i="36"/>
  <c r="AA66" i="36"/>
  <c r="AA169" i="36"/>
  <c r="AA150" i="36"/>
  <c r="AI62" i="36"/>
  <c r="AI165" i="36"/>
  <c r="AI146" i="36"/>
  <c r="AR71" i="36"/>
  <c r="AR155" i="36"/>
  <c r="AR174" i="36"/>
  <c r="AC62" i="36"/>
  <c r="AC165" i="36"/>
  <c r="AC146" i="36"/>
  <c r="AZ67" i="36"/>
  <c r="AZ151" i="36"/>
  <c r="AZ170" i="36"/>
  <c r="Q60" i="36"/>
  <c r="Q163" i="36"/>
  <c r="Q144" i="36"/>
  <c r="U61" i="36"/>
  <c r="U145" i="36"/>
  <c r="U164" i="36"/>
  <c r="AI70" i="36"/>
  <c r="AI154" i="36"/>
  <c r="AI173" i="36"/>
  <c r="X64" i="36"/>
  <c r="X167" i="36"/>
  <c r="X148" i="36"/>
  <c r="BD71" i="36"/>
  <c r="BD174" i="36"/>
  <c r="BD155" i="36"/>
  <c r="BH60" i="36"/>
  <c r="BH144" i="36"/>
  <c r="BH163" i="36"/>
  <c r="AD66" i="36"/>
  <c r="AD169" i="36"/>
  <c r="AD150" i="36"/>
  <c r="BC60" i="36"/>
  <c r="BC144" i="36"/>
  <c r="BC163" i="36"/>
  <c r="BC63" i="36"/>
  <c r="BC147" i="36"/>
  <c r="BC166" i="36"/>
  <c r="AK62" i="36"/>
  <c r="AK146" i="36"/>
  <c r="AK165" i="36"/>
  <c r="AA71" i="36"/>
  <c r="AA174" i="36"/>
  <c r="AA155" i="36"/>
  <c r="BE71" i="36"/>
  <c r="BE155" i="36"/>
  <c r="BE174" i="36"/>
  <c r="X60" i="36"/>
  <c r="X163" i="36"/>
  <c r="X144" i="36"/>
  <c r="U65" i="36"/>
  <c r="U168" i="36"/>
  <c r="U149" i="36"/>
  <c r="BD63" i="36"/>
  <c r="BD166" i="36"/>
  <c r="BD147" i="36"/>
  <c r="AZ65" i="36"/>
  <c r="AZ168" i="36"/>
  <c r="AZ149" i="36"/>
  <c r="AQ70" i="36"/>
  <c r="AQ154" i="36"/>
  <c r="AQ173" i="36"/>
  <c r="BB66" i="36"/>
  <c r="BB169" i="36"/>
  <c r="BB150" i="36"/>
  <c r="S66" i="36"/>
  <c r="S169" i="36"/>
  <c r="S150" i="36"/>
  <c r="AC60" i="36"/>
  <c r="AC144" i="36"/>
  <c r="AC163" i="36"/>
  <c r="AY68" i="36"/>
  <c r="AY152" i="36"/>
  <c r="AY171" i="36"/>
  <c r="AD62" i="36"/>
  <c r="AD146" i="36"/>
  <c r="AD165" i="36"/>
  <c r="AX69" i="36"/>
  <c r="AX172" i="36"/>
  <c r="AX153" i="36"/>
  <c r="R65" i="36"/>
  <c r="R168" i="36"/>
  <c r="R149" i="36"/>
  <c r="AD64" i="36"/>
  <c r="AD167" i="36"/>
  <c r="AD148" i="36"/>
  <c r="AB70" i="36"/>
  <c r="AB173" i="36"/>
  <c r="AB154" i="36"/>
  <c r="AW61" i="36"/>
  <c r="AW145" i="36"/>
  <c r="AW164" i="36"/>
  <c r="BF71" i="36"/>
  <c r="BF174" i="36"/>
  <c r="BF155" i="36"/>
  <c r="AL66" i="36"/>
  <c r="AL169" i="36"/>
  <c r="AL150" i="36"/>
  <c r="AY69" i="36"/>
  <c r="AY172" i="36"/>
  <c r="AY153" i="36"/>
  <c r="S65" i="36"/>
  <c r="S168" i="36"/>
  <c r="S149" i="36"/>
  <c r="AB68" i="36"/>
  <c r="AB171" i="36"/>
  <c r="AB152" i="36"/>
  <c r="W62" i="36"/>
  <c r="W165" i="36"/>
  <c r="W146" i="36"/>
  <c r="R68" i="36"/>
  <c r="R152" i="36"/>
  <c r="R171" i="36"/>
  <c r="AL62" i="36"/>
  <c r="AL165" i="36"/>
  <c r="AL146" i="36"/>
  <c r="AX64" i="36"/>
  <c r="AX148" i="36"/>
  <c r="AX167" i="36"/>
  <c r="Q65" i="36"/>
  <c r="Q168" i="36"/>
  <c r="Q149" i="36"/>
  <c r="BB63" i="36"/>
  <c r="BB166" i="36"/>
  <c r="BB147" i="36"/>
  <c r="AM66" i="36"/>
  <c r="AM169" i="36"/>
  <c r="AM150" i="36"/>
  <c r="I59" i="36"/>
  <c r="I37" i="36"/>
  <c r="I143" i="36"/>
  <c r="I157" i="36" s="1"/>
  <c r="I162" i="36"/>
  <c r="BA59" i="36"/>
  <c r="BA162" i="36"/>
  <c r="BA37" i="36"/>
  <c r="BA143" i="36"/>
  <c r="AP59" i="36"/>
  <c r="AP162" i="36"/>
  <c r="AP143" i="36"/>
  <c r="AP37" i="36"/>
  <c r="AI59" i="36"/>
  <c r="AI37" i="36"/>
  <c r="AI143" i="36"/>
  <c r="AI162" i="36"/>
  <c r="Y59" i="36"/>
  <c r="Y37" i="36"/>
  <c r="Y162" i="36"/>
  <c r="Y176" i="36" s="1"/>
  <c r="Y143" i="36"/>
  <c r="AR59" i="36"/>
  <c r="AR37" i="36"/>
  <c r="AR162" i="36"/>
  <c r="AR143" i="36"/>
  <c r="AE59" i="36"/>
  <c r="AE162" i="36"/>
  <c r="AE143" i="36"/>
  <c r="AE37" i="36"/>
  <c r="AS55" i="36"/>
  <c r="AT41" i="36"/>
  <c r="G66" i="36"/>
  <c r="G169" i="36"/>
  <c r="G150" i="36"/>
  <c r="K61" i="36"/>
  <c r="K164" i="36"/>
  <c r="K145" i="36"/>
  <c r="AG64" i="36"/>
  <c r="AG167" i="36"/>
  <c r="AG148" i="36"/>
  <c r="J66" i="36"/>
  <c r="J169" i="36"/>
  <c r="J150" i="36"/>
  <c r="N65" i="36"/>
  <c r="N168" i="36"/>
  <c r="N149" i="36"/>
  <c r="N62" i="36"/>
  <c r="N146" i="36"/>
  <c r="N165" i="36"/>
  <c r="I62" i="36"/>
  <c r="I146" i="36"/>
  <c r="I165" i="36"/>
  <c r="BH68" i="36"/>
  <c r="BH152" i="36"/>
  <c r="BH171" i="36"/>
  <c r="AS65" i="36"/>
  <c r="AS149" i="36"/>
  <c r="AS168" i="36"/>
  <c r="P65" i="36"/>
  <c r="P168" i="36"/>
  <c r="P149" i="36"/>
  <c r="J68" i="36"/>
  <c r="J152" i="36"/>
  <c r="J171" i="36"/>
  <c r="AL68" i="36"/>
  <c r="AL152" i="36"/>
  <c r="AL171" i="36"/>
  <c r="AG70" i="36"/>
  <c r="AG173" i="36"/>
  <c r="AG154" i="36"/>
  <c r="AD68" i="36"/>
  <c r="AD171" i="36"/>
  <c r="AD152" i="36"/>
  <c r="M64" i="36"/>
  <c r="M148" i="36"/>
  <c r="M167" i="36"/>
  <c r="H60" i="36"/>
  <c r="H163" i="36"/>
  <c r="H144" i="36"/>
  <c r="AH60" i="36"/>
  <c r="AH163" i="36"/>
  <c r="AH144" i="36"/>
  <c r="AT67" i="36"/>
  <c r="AT170" i="36"/>
  <c r="AT151" i="36"/>
  <c r="M61" i="36"/>
  <c r="M164" i="36"/>
  <c r="M145" i="36"/>
  <c r="H65" i="36"/>
  <c r="H149" i="36"/>
  <c r="H168" i="36"/>
  <c r="BH67" i="36"/>
  <c r="BH151" i="36"/>
  <c r="BH170" i="36"/>
  <c r="BD65" i="36"/>
  <c r="BD168" i="36"/>
  <c r="BD149" i="36"/>
  <c r="P69" i="36"/>
  <c r="P172" i="36"/>
  <c r="P153" i="36"/>
  <c r="I61" i="36"/>
  <c r="I145" i="36"/>
  <c r="I164" i="36"/>
  <c r="Q70" i="36"/>
  <c r="Q154" i="36"/>
  <c r="Q173" i="36"/>
  <c r="Z60" i="36"/>
  <c r="Z163" i="36"/>
  <c r="Z144" i="36"/>
  <c r="X68" i="36"/>
  <c r="X152" i="36"/>
  <c r="X171" i="36"/>
  <c r="K63" i="36"/>
  <c r="K147" i="36"/>
  <c r="K166" i="36"/>
  <c r="E63" i="36"/>
  <c r="E166" i="36"/>
  <c r="E147" i="36"/>
  <c r="BJ64" i="36"/>
  <c r="BJ148" i="36"/>
  <c r="BJ167" i="36"/>
  <c r="AU67" i="36"/>
  <c r="AU151" i="36"/>
  <c r="AU170" i="36"/>
  <c r="M60" i="36"/>
  <c r="M163" i="36"/>
  <c r="M144" i="36"/>
  <c r="G65" i="36"/>
  <c r="G168" i="36"/>
  <c r="G149" i="36"/>
  <c r="R71" i="36"/>
  <c r="R174" i="36"/>
  <c r="R155" i="36"/>
  <c r="T68" i="36"/>
  <c r="T171" i="36"/>
  <c r="T152" i="36"/>
  <c r="BD69" i="36"/>
  <c r="BD172" i="36"/>
  <c r="BD153" i="36"/>
  <c r="AG60" i="36"/>
  <c r="AG144" i="36"/>
  <c r="AG163" i="36"/>
  <c r="AM68" i="36"/>
  <c r="AM152" i="36"/>
  <c r="AM171" i="36"/>
  <c r="AG62" i="36"/>
  <c r="AG146" i="36"/>
  <c r="AG165" i="36"/>
  <c r="BD62" i="36"/>
  <c r="BD165" i="36"/>
  <c r="BD146" i="36"/>
  <c r="Z61" i="36"/>
  <c r="Z164" i="36"/>
  <c r="Z145" i="36"/>
  <c r="AX66" i="36"/>
  <c r="AX169" i="36"/>
  <c r="AX150" i="36"/>
  <c r="AU70" i="36"/>
  <c r="AU173" i="36"/>
  <c r="AU154" i="36"/>
  <c r="AJ64" i="36"/>
  <c r="AJ148" i="36"/>
  <c r="AJ167" i="36"/>
  <c r="AN68" i="36"/>
  <c r="AN171" i="36"/>
  <c r="AN152" i="36"/>
  <c r="BF66" i="36"/>
  <c r="BF150" i="36"/>
  <c r="BF169" i="36"/>
  <c r="BI66" i="36"/>
  <c r="BI150" i="36"/>
  <c r="BI169" i="36"/>
  <c r="AB69" i="36"/>
  <c r="AB153" i="36"/>
  <c r="AB172" i="36"/>
  <c r="AB64" i="36"/>
  <c r="AB167" i="36"/>
  <c r="AB148" i="36"/>
  <c r="BG69" i="36"/>
  <c r="BG172" i="36"/>
  <c r="BG153" i="36"/>
  <c r="BE60" i="36"/>
  <c r="BE144" i="36"/>
  <c r="BE163" i="36"/>
  <c r="AK70" i="36"/>
  <c r="AK173" i="36"/>
  <c r="AK154" i="36"/>
  <c r="BH63" i="36"/>
  <c r="BH166" i="36"/>
  <c r="BH147" i="36"/>
  <c r="V64" i="36"/>
  <c r="V167" i="36"/>
  <c r="V148" i="36"/>
  <c r="E69" i="36"/>
  <c r="E172" i="36"/>
  <c r="E153" i="36"/>
  <c r="BK67" i="36"/>
  <c r="BK151" i="36"/>
  <c r="BK170" i="36"/>
  <c r="BC69" i="36"/>
  <c r="BC172" i="36"/>
  <c r="BC153" i="36"/>
  <c r="Q66" i="36"/>
  <c r="Q150" i="36"/>
  <c r="Q169" i="36"/>
  <c r="BG68" i="36"/>
  <c r="BG171" i="36"/>
  <c r="BG152" i="36"/>
  <c r="AP66" i="36"/>
  <c r="AP150" i="36"/>
  <c r="AP169" i="36"/>
  <c r="BE66" i="36"/>
  <c r="BE169" i="36"/>
  <c r="BE150" i="36"/>
  <c r="AT65" i="36"/>
  <c r="AT168" i="36"/>
  <c r="AT149" i="36"/>
  <c r="BI65" i="36"/>
  <c r="BI149" i="36"/>
  <c r="BI168" i="36"/>
  <c r="AC68" i="36"/>
  <c r="AC171" i="36"/>
  <c r="AC152" i="36"/>
  <c r="AV63" i="36"/>
  <c r="AV147" i="36"/>
  <c r="AV166" i="36"/>
  <c r="AY71" i="36"/>
  <c r="AY174" i="36"/>
  <c r="AY155" i="36"/>
  <c r="S60" i="36"/>
  <c r="S144" i="36"/>
  <c r="S163" i="36"/>
  <c r="AC61" i="36"/>
  <c r="AC164" i="36"/>
  <c r="AC145" i="36"/>
  <c r="T61" i="36"/>
  <c r="T164" i="36"/>
  <c r="T145" i="36"/>
  <c r="BI64" i="36"/>
  <c r="BI167" i="36"/>
  <c r="BI148" i="36"/>
  <c r="BE68" i="36"/>
  <c r="BE171" i="36"/>
  <c r="BE152" i="36"/>
  <c r="BK64" i="36"/>
  <c r="BK148" i="36"/>
  <c r="BK167" i="36"/>
  <c r="AJ71" i="36"/>
  <c r="AJ155" i="36"/>
  <c r="AJ174" i="36"/>
  <c r="BD64" i="36"/>
  <c r="BD148" i="36"/>
  <c r="BD167" i="36"/>
  <c r="AW67" i="36"/>
  <c r="AW151" i="36"/>
  <c r="AW170" i="36"/>
  <c r="AX61" i="36"/>
  <c r="AX164" i="36"/>
  <c r="AX145" i="36"/>
  <c r="AA67" i="36"/>
  <c r="AA151" i="36"/>
  <c r="AA170" i="36"/>
  <c r="AQ61" i="36"/>
  <c r="AQ145" i="36"/>
  <c r="AQ164" i="36"/>
  <c r="AH64" i="36"/>
  <c r="AH167" i="36"/>
  <c r="AH148" i="36"/>
  <c r="BK61" i="36"/>
  <c r="BK164" i="36"/>
  <c r="BK145" i="36"/>
  <c r="AL63" i="36"/>
  <c r="AL166" i="36"/>
  <c r="AL147" i="36"/>
  <c r="W66" i="36"/>
  <c r="W169" i="36"/>
  <c r="W150" i="36"/>
  <c r="AV70" i="36"/>
  <c r="AV154" i="36"/>
  <c r="AV173" i="36"/>
  <c r="AX70" i="36"/>
  <c r="AX154" i="36"/>
  <c r="AX173" i="36"/>
  <c r="BA60" i="36"/>
  <c r="BA144" i="36"/>
  <c r="BA163" i="36"/>
  <c r="BB69" i="36"/>
  <c r="BB172" i="36"/>
  <c r="BB153" i="36"/>
  <c r="AF60" i="36"/>
  <c r="AF144" i="36"/>
  <c r="AF163" i="36"/>
  <c r="AC69" i="36"/>
  <c r="AC153" i="36"/>
  <c r="AC172" i="36"/>
  <c r="AU62" i="36"/>
  <c r="AU165" i="36"/>
  <c r="AU146" i="36"/>
  <c r="AI67" i="36"/>
  <c r="AI151" i="36"/>
  <c r="AI170" i="36"/>
  <c r="X69" i="36"/>
  <c r="X172" i="36"/>
  <c r="X153" i="36"/>
  <c r="E59" i="36"/>
  <c r="E37" i="36"/>
  <c r="E143" i="36"/>
  <c r="E162" i="36"/>
  <c r="E176" i="36" s="1"/>
  <c r="AS59" i="36"/>
  <c r="AS73" i="36" s="1"/>
  <c r="AS105" i="48" s="1"/>
  <c r="AS143" i="36"/>
  <c r="AS37" i="36"/>
  <c r="AS162" i="36"/>
  <c r="AM59" i="36"/>
  <c r="AM143" i="36"/>
  <c r="AM37" i="36"/>
  <c r="AM162" i="36"/>
  <c r="AM176" i="36" s="1"/>
  <c r="O59" i="36"/>
  <c r="O162" i="36"/>
  <c r="O37" i="36"/>
  <c r="O143" i="36"/>
  <c r="T59" i="36"/>
  <c r="T143" i="36"/>
  <c r="T162" i="36"/>
  <c r="T37" i="36"/>
  <c r="AL59" i="36"/>
  <c r="AL143" i="36"/>
  <c r="AL37" i="36"/>
  <c r="AL162" i="36"/>
  <c r="AD59" i="36"/>
  <c r="AD162" i="36"/>
  <c r="AD37" i="36"/>
  <c r="AD143" i="36"/>
  <c r="AD157" i="36" s="1"/>
  <c r="V60" i="36"/>
  <c r="V163" i="36"/>
  <c r="V144" i="36"/>
  <c r="F63" i="36"/>
  <c r="F166" i="36"/>
  <c r="F147" i="36"/>
  <c r="P66" i="36"/>
  <c r="P169" i="36"/>
  <c r="P150" i="36"/>
  <c r="AI65" i="36"/>
  <c r="AI168" i="36"/>
  <c r="AI149" i="36"/>
  <c r="I63" i="36"/>
  <c r="I147" i="36"/>
  <c r="I166" i="36"/>
  <c r="M66" i="36"/>
  <c r="M169" i="36"/>
  <c r="M150" i="36"/>
  <c r="G62" i="36"/>
  <c r="G165" i="36"/>
  <c r="G146" i="36"/>
  <c r="AL60" i="36"/>
  <c r="AL163" i="36"/>
  <c r="AL144" i="36"/>
  <c r="BF70" i="36"/>
  <c r="BF173" i="36"/>
  <c r="BF154" i="36"/>
  <c r="P60" i="36"/>
  <c r="P163" i="36"/>
  <c r="P144" i="36"/>
  <c r="J64" i="36"/>
  <c r="J148" i="36"/>
  <c r="J157" i="36" s="1"/>
  <c r="J167" i="36"/>
  <c r="W61" i="36"/>
  <c r="W145" i="36"/>
  <c r="W164" i="36"/>
  <c r="AL71" i="36"/>
  <c r="AL174" i="36"/>
  <c r="AL155" i="36"/>
  <c r="BJ69" i="36"/>
  <c r="BJ153" i="36"/>
  <c r="BJ172" i="36"/>
  <c r="K71" i="36"/>
  <c r="K155" i="36"/>
  <c r="K174" i="36"/>
  <c r="G60" i="36"/>
  <c r="G144" i="36"/>
  <c r="G163" i="36"/>
  <c r="AN61" i="36"/>
  <c r="AN164" i="36"/>
  <c r="AN145" i="36"/>
  <c r="AC63" i="36"/>
  <c r="AC166" i="36"/>
  <c r="AC147" i="36"/>
  <c r="N66" i="36"/>
  <c r="N169" i="36"/>
  <c r="N150" i="36"/>
  <c r="H67" i="36"/>
  <c r="H151" i="36"/>
  <c r="H170" i="36"/>
  <c r="BB67" i="36"/>
  <c r="BB151" i="36"/>
  <c r="BB170" i="36"/>
  <c r="AP69" i="36"/>
  <c r="AP172" i="36"/>
  <c r="AP153" i="36"/>
  <c r="O69" i="36"/>
  <c r="O153" i="36"/>
  <c r="O172" i="36"/>
  <c r="I66" i="36"/>
  <c r="I150" i="36"/>
  <c r="I169" i="36"/>
  <c r="R66" i="36"/>
  <c r="R150" i="36"/>
  <c r="R169" i="36"/>
  <c r="Y60" i="36"/>
  <c r="Y163" i="36"/>
  <c r="Y144" i="36"/>
  <c r="P62" i="36"/>
  <c r="P146" i="36"/>
  <c r="P165" i="36"/>
  <c r="K62" i="36"/>
  <c r="K165" i="36"/>
  <c r="K146" i="36"/>
  <c r="S64" i="36"/>
  <c r="S167" i="36"/>
  <c r="S148" i="36"/>
  <c r="AW71" i="36"/>
  <c r="AW174" i="36"/>
  <c r="AW155" i="36"/>
  <c r="T66" i="36"/>
  <c r="T169" i="36"/>
  <c r="T150" i="36"/>
  <c r="M63" i="36"/>
  <c r="M147" i="36"/>
  <c r="M166" i="36"/>
  <c r="F68" i="36"/>
  <c r="F152" i="36"/>
  <c r="F171" i="36"/>
  <c r="AM71" i="36"/>
  <c r="AM155" i="36"/>
  <c r="AM174" i="36"/>
  <c r="D66" i="36"/>
  <c r="D169" i="36"/>
  <c r="D150" i="36"/>
  <c r="F71" i="36"/>
  <c r="F174" i="36"/>
  <c r="F155" i="36"/>
  <c r="AS63" i="36"/>
  <c r="AS166" i="36"/>
  <c r="AS147" i="36"/>
  <c r="X71" i="36"/>
  <c r="X155" i="36"/>
  <c r="X174" i="36"/>
  <c r="AB60" i="36"/>
  <c r="AB163" i="36"/>
  <c r="AB144" i="36"/>
  <c r="AO65" i="36"/>
  <c r="AO168" i="36"/>
  <c r="AO149" i="36"/>
  <c r="W60" i="36"/>
  <c r="W163" i="36"/>
  <c r="W144" i="36"/>
  <c r="W63" i="36"/>
  <c r="W166" i="36"/>
  <c r="W147" i="36"/>
  <c r="D67" i="36"/>
  <c r="D170" i="36"/>
  <c r="D151" i="36"/>
  <c r="AK69" i="36"/>
  <c r="AK153" i="36"/>
  <c r="AK172" i="36"/>
  <c r="Y71" i="36"/>
  <c r="Y174" i="36"/>
  <c r="Y155" i="36"/>
  <c r="AE60" i="36"/>
  <c r="AE163" i="36"/>
  <c r="AE144" i="36"/>
  <c r="BE61" i="36"/>
  <c r="BE145" i="36"/>
  <c r="BE164" i="36"/>
  <c r="AX71" i="36"/>
  <c r="AX174" i="36"/>
  <c r="AX155" i="36"/>
  <c r="W67" i="36"/>
  <c r="W170" i="36"/>
  <c r="W151" i="36"/>
  <c r="BK66" i="36"/>
  <c r="BK150" i="36"/>
  <c r="BK169" i="36"/>
  <c r="AP65" i="36"/>
  <c r="AP168" i="36"/>
  <c r="AP149" i="36"/>
  <c r="AZ68" i="36"/>
  <c r="AZ152" i="36"/>
  <c r="AZ171" i="36"/>
  <c r="R61" i="36"/>
  <c r="R145" i="36"/>
  <c r="R164" i="36"/>
  <c r="BC67" i="36"/>
  <c r="BC151" i="36"/>
  <c r="BC170" i="36"/>
  <c r="E70" i="36"/>
  <c r="E173" i="36"/>
  <c r="E154" i="36"/>
  <c r="U64" i="36"/>
  <c r="U167" i="36"/>
  <c r="U148" i="36"/>
  <c r="AQ66" i="36"/>
  <c r="AQ150" i="36"/>
  <c r="AQ169" i="36"/>
  <c r="BE62" i="36"/>
  <c r="BE165" i="36"/>
  <c r="BE146" i="36"/>
  <c r="BH71" i="36"/>
  <c r="BH155" i="36"/>
  <c r="BH174" i="36"/>
  <c r="AX62" i="36"/>
  <c r="AX165" i="36"/>
  <c r="AX146" i="36"/>
  <c r="AE68" i="36"/>
  <c r="AE171" i="36"/>
  <c r="AE152" i="36"/>
  <c r="AA60" i="36"/>
  <c r="AA163" i="36"/>
  <c r="AA144" i="36"/>
  <c r="AK61" i="36"/>
  <c r="AK164" i="36"/>
  <c r="AK145" i="36"/>
  <c r="AY70" i="36"/>
  <c r="AY154" i="36"/>
  <c r="AY173" i="36"/>
  <c r="BD61" i="36"/>
  <c r="BD164" i="36"/>
  <c r="BD145" i="36"/>
  <c r="AH69" i="36"/>
  <c r="AH172" i="36"/>
  <c r="AH153" i="36"/>
  <c r="W64" i="36"/>
  <c r="W167" i="36"/>
  <c r="W148" i="36"/>
  <c r="AY63" i="36"/>
  <c r="AY147" i="36"/>
  <c r="AY166" i="36"/>
  <c r="Z62" i="36"/>
  <c r="Z146" i="36"/>
  <c r="Z165" i="36"/>
  <c r="AG61" i="36"/>
  <c r="AG164" i="36"/>
  <c r="AG145" i="36"/>
  <c r="AP71" i="36"/>
  <c r="AP174" i="36"/>
  <c r="AP155" i="36"/>
  <c r="AU65" i="36"/>
  <c r="AU168" i="36"/>
  <c r="AU149" i="36"/>
  <c r="AI69" i="36"/>
  <c r="AI172" i="36"/>
  <c r="AI153" i="36"/>
  <c r="BA69" i="36"/>
  <c r="BA172" i="36"/>
  <c r="BA153" i="36"/>
  <c r="AH70" i="36"/>
  <c r="AH173" i="36"/>
  <c r="AH154" i="36"/>
  <c r="AK60" i="36"/>
  <c r="AK163" i="36"/>
  <c r="AK144" i="36"/>
  <c r="AL69" i="36"/>
  <c r="AL172" i="36"/>
  <c r="AL153" i="36"/>
  <c r="Q71" i="36"/>
  <c r="Q174" i="36"/>
  <c r="Q155" i="36"/>
  <c r="AH68" i="36"/>
  <c r="AH171" i="36"/>
  <c r="AH152" i="36"/>
  <c r="AE61" i="36"/>
  <c r="AE164" i="36"/>
  <c r="AE145" i="36"/>
  <c r="BD66" i="36"/>
  <c r="BD169" i="36"/>
  <c r="BD150" i="36"/>
  <c r="BI68" i="36"/>
  <c r="BI152" i="36"/>
  <c r="BI171" i="36"/>
  <c r="AF65" i="36"/>
  <c r="AF168" i="36"/>
  <c r="AF149" i="36"/>
  <c r="AL67" i="36"/>
  <c r="AL170" i="36"/>
  <c r="AL151" i="36"/>
  <c r="Z65" i="36"/>
  <c r="Z149" i="36"/>
  <c r="Z168" i="36"/>
  <c r="AF68" i="36"/>
  <c r="AF152" i="36"/>
  <c r="AF171" i="36"/>
  <c r="BH70" i="36"/>
  <c r="BH173" i="36"/>
  <c r="BH154" i="36"/>
  <c r="Z69" i="36"/>
  <c r="Z153" i="36"/>
  <c r="Z172" i="36"/>
  <c r="AA61" i="36"/>
  <c r="AA164" i="36"/>
  <c r="AA145" i="36"/>
  <c r="AV62" i="36"/>
  <c r="AV165" i="36"/>
  <c r="AV146" i="36"/>
  <c r="BJ71" i="36"/>
  <c r="BJ174" i="36"/>
  <c r="BJ155" i="36"/>
  <c r="BJ59" i="36"/>
  <c r="BJ162" i="36"/>
  <c r="BJ143" i="36"/>
  <c r="BJ37" i="36"/>
  <c r="AA59" i="36"/>
  <c r="AA162" i="36"/>
  <c r="AA143" i="36"/>
  <c r="AA157" i="36" s="1"/>
  <c r="AA37" i="36"/>
  <c r="AH59" i="36"/>
  <c r="AH37" i="36"/>
  <c r="AH162" i="36"/>
  <c r="AH143" i="36"/>
  <c r="K59" i="36"/>
  <c r="K143" i="36"/>
  <c r="K37" i="36"/>
  <c r="K162" i="36"/>
  <c r="S59" i="36"/>
  <c r="S143" i="36"/>
  <c r="S162" i="36"/>
  <c r="S37" i="36"/>
  <c r="AB59" i="36"/>
  <c r="AB143" i="36"/>
  <c r="AB37" i="36"/>
  <c r="AB162" i="36"/>
  <c r="AC59" i="36"/>
  <c r="AC73" i="36" s="1"/>
  <c r="AC105" i="48" s="1"/>
  <c r="AC37" i="36"/>
  <c r="AC162" i="36"/>
  <c r="AC143" i="36"/>
  <c r="P41" i="36"/>
  <c r="AP70" i="36"/>
  <c r="AP154" i="36"/>
  <c r="AP173" i="36"/>
  <c r="Y64" i="36"/>
  <c r="Y167" i="36"/>
  <c r="Y148" i="36"/>
  <c r="J71" i="36"/>
  <c r="J155" i="36"/>
  <c r="J174" i="36"/>
  <c r="BG62" i="36"/>
  <c r="BG165" i="36"/>
  <c r="BG146" i="36"/>
  <c r="AR68" i="36"/>
  <c r="AR171" i="36"/>
  <c r="AR152" i="36"/>
  <c r="L71" i="36"/>
  <c r="L174" i="36"/>
  <c r="L155" i="36"/>
  <c r="F69" i="36"/>
  <c r="F153" i="36"/>
  <c r="F172" i="36"/>
  <c r="R63" i="36"/>
  <c r="R166" i="36"/>
  <c r="R147" i="36"/>
  <c r="AP60" i="36"/>
  <c r="AP163" i="36"/>
  <c r="AP144" i="36"/>
  <c r="O65" i="36"/>
  <c r="O149" i="36"/>
  <c r="O168" i="36"/>
  <c r="I71" i="36"/>
  <c r="I155" i="36"/>
  <c r="I174" i="36"/>
  <c r="AQ71" i="36"/>
  <c r="AQ174" i="36"/>
  <c r="AQ155" i="36"/>
  <c r="AV60" i="36"/>
  <c r="AV144" i="36"/>
  <c r="AV163" i="36"/>
  <c r="G70" i="36"/>
  <c r="G173" i="36"/>
  <c r="G154" i="36"/>
  <c r="L65" i="36"/>
  <c r="L168" i="36"/>
  <c r="L149" i="36"/>
  <c r="E65" i="36"/>
  <c r="E168" i="36"/>
  <c r="E149" i="36"/>
  <c r="BJ68" i="36"/>
  <c r="BJ152" i="36"/>
  <c r="BJ171" i="36"/>
  <c r="AY61" i="36"/>
  <c r="AY164" i="36"/>
  <c r="AY145" i="36"/>
  <c r="M62" i="36"/>
  <c r="M165" i="36"/>
  <c r="M146" i="36"/>
  <c r="G61" i="36"/>
  <c r="G145" i="36"/>
  <c r="G164" i="36"/>
  <c r="AL61" i="36"/>
  <c r="AL164" i="36"/>
  <c r="AL145" i="36"/>
  <c r="AZ69" i="36"/>
  <c r="AZ172" i="36"/>
  <c r="AZ153" i="36"/>
  <c r="N69" i="36"/>
  <c r="N172" i="36"/>
  <c r="N153" i="36"/>
  <c r="H66" i="36"/>
  <c r="H169" i="36"/>
  <c r="H150" i="36"/>
  <c r="W68" i="36"/>
  <c r="W152" i="36"/>
  <c r="W171" i="36"/>
  <c r="AC66" i="36"/>
  <c r="AC150" i="36"/>
  <c r="AC169" i="36"/>
  <c r="O64" i="36"/>
  <c r="O148" i="36"/>
  <c r="O167" i="36"/>
  <c r="J62" i="36"/>
  <c r="J146" i="36"/>
  <c r="J165" i="36"/>
  <c r="AB63" i="36"/>
  <c r="AB166" i="36"/>
  <c r="AB147" i="36"/>
  <c r="BF61" i="36"/>
  <c r="BF164" i="36"/>
  <c r="BF145" i="36"/>
  <c r="AT70" i="36"/>
  <c r="AT154" i="36"/>
  <c r="AT173" i="36"/>
  <c r="L60" i="36"/>
  <c r="L144" i="36"/>
  <c r="L163" i="36"/>
  <c r="F66" i="36"/>
  <c r="F150" i="36"/>
  <c r="F169" i="36"/>
  <c r="AB66" i="36"/>
  <c r="AB150" i="36"/>
  <c r="AB169" i="36"/>
  <c r="AJ60" i="36"/>
  <c r="AJ144" i="36"/>
  <c r="AJ163" i="36"/>
  <c r="E68" i="36"/>
  <c r="E152" i="36"/>
  <c r="E171" i="36"/>
  <c r="V66" i="36"/>
  <c r="V150" i="36"/>
  <c r="V169" i="36"/>
  <c r="W69" i="36"/>
  <c r="W153" i="36"/>
  <c r="W172" i="36"/>
  <c r="BG64" i="36"/>
  <c r="BG167" i="36"/>
  <c r="BG148" i="36"/>
  <c r="AA68" i="36"/>
  <c r="AA171" i="36"/>
  <c r="AA152" i="36"/>
  <c r="AM64" i="36"/>
  <c r="AM167" i="36"/>
  <c r="AM148" i="36"/>
  <c r="BJ65" i="36"/>
  <c r="BJ168" i="36"/>
  <c r="BJ149" i="36"/>
  <c r="AU61" i="36"/>
  <c r="AU164" i="36"/>
  <c r="AU145" i="36"/>
  <c r="AB65" i="36"/>
  <c r="AB168" i="36"/>
  <c r="AB149" i="36"/>
  <c r="AH67" i="36"/>
  <c r="AH170" i="36"/>
  <c r="AH151" i="36"/>
  <c r="AR70" i="36"/>
  <c r="AR154" i="36"/>
  <c r="AR173" i="36"/>
  <c r="AP64" i="36"/>
  <c r="AP148" i="36"/>
  <c r="AP167" i="36"/>
  <c r="Q61" i="36"/>
  <c r="Q145" i="36"/>
  <c r="Q164" i="36"/>
  <c r="T65" i="36"/>
  <c r="T168" i="36"/>
  <c r="T149" i="36"/>
  <c r="AV69" i="36"/>
  <c r="AV153" i="36"/>
  <c r="AV172" i="36"/>
  <c r="BG65" i="36"/>
  <c r="BG168" i="36"/>
  <c r="BG149" i="36"/>
  <c r="AK71" i="36"/>
  <c r="AK155" i="36"/>
  <c r="AK174" i="36"/>
  <c r="Z66" i="36"/>
  <c r="Z150" i="36"/>
  <c r="Z169" i="36"/>
  <c r="S68" i="36"/>
  <c r="S152" i="36"/>
  <c r="S171" i="36"/>
  <c r="AT60" i="36"/>
  <c r="AT144" i="36"/>
  <c r="AT163" i="36"/>
  <c r="AY67" i="36"/>
  <c r="AY151" i="36"/>
  <c r="AY170" i="36"/>
  <c r="AR69" i="36"/>
  <c r="AR172" i="36"/>
  <c r="AR153" i="36"/>
  <c r="AR64" i="36"/>
  <c r="AR167" i="36"/>
  <c r="AR148" i="36"/>
  <c r="V70" i="36"/>
  <c r="V173" i="36"/>
  <c r="V154" i="36"/>
  <c r="X61" i="36"/>
  <c r="X164" i="36"/>
  <c r="X145" i="36"/>
  <c r="BA70" i="36"/>
  <c r="BA173" i="36"/>
  <c r="BA154" i="36"/>
  <c r="BC64" i="36"/>
  <c r="BC148" i="36"/>
  <c r="BC167" i="36"/>
  <c r="AL64" i="36"/>
  <c r="AL167" i="36"/>
  <c r="AL148" i="36"/>
  <c r="C78" i="48"/>
  <c r="C61" i="48"/>
  <c r="AN64" i="36"/>
  <c r="AN167" i="36"/>
  <c r="AN148" i="36"/>
  <c r="AG67" i="36"/>
  <c r="AG170" i="36"/>
  <c r="AG151" i="36"/>
  <c r="AB61" i="36"/>
  <c r="AB164" i="36"/>
  <c r="AB145" i="36"/>
  <c r="AZ66" i="36"/>
  <c r="AZ150" i="36"/>
  <c r="AZ169" i="36"/>
  <c r="V61" i="36"/>
  <c r="V164" i="36"/>
  <c r="V145" i="36"/>
  <c r="R64" i="36"/>
  <c r="R167" i="36"/>
  <c r="R148" i="36"/>
  <c r="BF62" i="36"/>
  <c r="BF165" i="36"/>
  <c r="BF146" i="36"/>
  <c r="V63" i="36"/>
  <c r="V147" i="36"/>
  <c r="V166" i="36"/>
  <c r="BH65" i="36"/>
  <c r="BH149" i="36"/>
  <c r="BH168" i="36"/>
  <c r="BA64" i="36"/>
  <c r="BA167" i="36"/>
  <c r="BA148" i="36"/>
  <c r="V67" i="36"/>
  <c r="V170" i="36"/>
  <c r="V151" i="36"/>
  <c r="AE64" i="36"/>
  <c r="AE167" i="36"/>
  <c r="AE148" i="36"/>
  <c r="BA67" i="36"/>
  <c r="BA151" i="36"/>
  <c r="BA170" i="36"/>
  <c r="U67" i="36"/>
  <c r="U151" i="36"/>
  <c r="U170" i="36"/>
  <c r="BK68" i="36"/>
  <c r="BK171" i="36"/>
  <c r="BK152" i="36"/>
  <c r="BG60" i="36"/>
  <c r="BG163" i="36"/>
  <c r="BG144" i="36"/>
  <c r="AF62" i="36"/>
  <c r="AF165" i="36"/>
  <c r="AF146" i="36"/>
  <c r="AT71" i="36"/>
  <c r="AT174" i="36"/>
  <c r="AT155" i="36"/>
  <c r="AJ70" i="36"/>
  <c r="AJ173" i="36"/>
  <c r="AJ154" i="36"/>
  <c r="AM70" i="36"/>
  <c r="AM154" i="36"/>
  <c r="AM173" i="36"/>
  <c r="AM65" i="36"/>
  <c r="AM168" i="36"/>
  <c r="AM149" i="36"/>
  <c r="AG71" i="36"/>
  <c r="AG155" i="36"/>
  <c r="AG174" i="36"/>
  <c r="AO62" i="36"/>
  <c r="AO165" i="36"/>
  <c r="AO146" i="36"/>
  <c r="AO67" i="36"/>
  <c r="AO151" i="36"/>
  <c r="AO170" i="36"/>
  <c r="Q67" i="36"/>
  <c r="Q151" i="36"/>
  <c r="Q170" i="36"/>
  <c r="AW65" i="36"/>
  <c r="AW168" i="36"/>
  <c r="AW149" i="36"/>
  <c r="BF59" i="36"/>
  <c r="BF162" i="36"/>
  <c r="BF143" i="36"/>
  <c r="BF37" i="36"/>
  <c r="AX59" i="36"/>
  <c r="AX162" i="36"/>
  <c r="AX37" i="36"/>
  <c r="AX143" i="36"/>
  <c r="N59" i="36"/>
  <c r="N143" i="36"/>
  <c r="N37" i="36"/>
  <c r="N162" i="36"/>
  <c r="N176" i="36" s="1"/>
  <c r="AV59" i="36"/>
  <c r="AV73" i="36" s="1"/>
  <c r="AV105" i="48" s="1"/>
  <c r="AV162" i="36"/>
  <c r="AV176" i="36" s="1"/>
  <c r="AV143" i="36"/>
  <c r="AV37" i="36"/>
  <c r="AT59" i="36"/>
  <c r="AT143" i="36"/>
  <c r="AT162" i="36"/>
  <c r="AT37" i="36"/>
  <c r="R59" i="36"/>
  <c r="R73" i="36" s="1"/>
  <c r="R143" i="36"/>
  <c r="R37" i="36"/>
  <c r="R162" i="36"/>
  <c r="X59" i="36"/>
  <c r="X143" i="36"/>
  <c r="X162" i="36"/>
  <c r="X37" i="36"/>
  <c r="Z59" i="36"/>
  <c r="Z162" i="36"/>
  <c r="Z37" i="36"/>
  <c r="Z143" i="36"/>
  <c r="AT182" i="35"/>
  <c r="AT189" i="35"/>
  <c r="AR176" i="35"/>
  <c r="BG157" i="35"/>
  <c r="AL176" i="35"/>
  <c r="X176" i="35"/>
  <c r="R157" i="35"/>
  <c r="G176" i="35"/>
  <c r="BH157" i="35"/>
  <c r="AW73" i="35"/>
  <c r="AW104" i="48" s="1"/>
  <c r="S73" i="35"/>
  <c r="BF73" i="35"/>
  <c r="BF104" i="48" s="1"/>
  <c r="V73" i="35"/>
  <c r="AY73" i="35"/>
  <c r="AY104" i="48" s="1"/>
  <c r="W73" i="35"/>
  <c r="D157" i="35"/>
  <c r="I157" i="35"/>
  <c r="AZ176" i="35"/>
  <c r="O196" i="35"/>
  <c r="AJ73" i="35"/>
  <c r="AJ104" i="48" s="1"/>
  <c r="BG73" i="35"/>
  <c r="BG104" i="48" s="1"/>
  <c r="AL73" i="35"/>
  <c r="AL104" i="48" s="1"/>
  <c r="X73" i="35"/>
  <c r="X104" i="48" s="1"/>
  <c r="BK73" i="35"/>
  <c r="BK104" i="48" s="1"/>
  <c r="AO157" i="35"/>
  <c r="AF157" i="35"/>
  <c r="R176" i="35"/>
  <c r="G73" i="35"/>
  <c r="AN73" i="35"/>
  <c r="AN104" i="48" s="1"/>
  <c r="AQ73" i="35"/>
  <c r="AQ104" i="48" s="1"/>
  <c r="BH73" i="35"/>
  <c r="BH104" i="48" s="1"/>
  <c r="H176" i="35"/>
  <c r="AU176" i="35"/>
  <c r="AX157" i="35"/>
  <c r="BA157" i="35"/>
  <c r="AI176" i="35"/>
  <c r="P178" i="35"/>
  <c r="AA176" i="35"/>
  <c r="AT176" i="35"/>
  <c r="AT178" i="35" s="1"/>
  <c r="I73" i="35"/>
  <c r="U73" i="35"/>
  <c r="AZ73" i="35"/>
  <c r="AZ104" i="48" s="1"/>
  <c r="AX176" i="35"/>
  <c r="Z182" i="35"/>
  <c r="Z184" i="35" s="1"/>
  <c r="Z189" i="35"/>
  <c r="Z191" i="35" s="1"/>
  <c r="AE157" i="35"/>
  <c r="BI176" i="35"/>
  <c r="W41" i="35"/>
  <c r="V55" i="35"/>
  <c r="AO176" i="35"/>
  <c r="AS176" i="35"/>
  <c r="BA176" i="35"/>
  <c r="AI157" i="35"/>
  <c r="BJ176" i="35"/>
  <c r="P183" i="35"/>
  <c r="P190" i="35"/>
  <c r="AA157" i="35"/>
  <c r="D176" i="35"/>
  <c r="T176" i="35"/>
  <c r="BC176" i="35"/>
  <c r="AF183" i="35"/>
  <c r="AF185" i="35" s="1"/>
  <c r="AF190" i="35"/>
  <c r="O182" i="35"/>
  <c r="O184" i="35" s="1"/>
  <c r="O178" i="35"/>
  <c r="O189" i="35"/>
  <c r="Y157" i="35"/>
  <c r="BE157" i="35"/>
  <c r="Z176" i="35"/>
  <c r="AO73" i="35"/>
  <c r="AO104" i="48" s="1"/>
  <c r="AF73" i="35"/>
  <c r="AF104" i="48" s="1"/>
  <c r="R73" i="35"/>
  <c r="BB157" i="35"/>
  <c r="AP176" i="35"/>
  <c r="H157" i="35"/>
  <c r="K190" i="35"/>
  <c r="K183" i="35"/>
  <c r="AU157" i="35"/>
  <c r="BJ157" i="35"/>
  <c r="AA73" i="35"/>
  <c r="AA104" i="48" s="1"/>
  <c r="D73" i="35"/>
  <c r="AT73" i="35"/>
  <c r="AT104" i="48" s="1"/>
  <c r="AB176" i="35"/>
  <c r="E157" i="35"/>
  <c r="AD190" i="35"/>
  <c r="AD192" i="35" s="1"/>
  <c r="AD183" i="35"/>
  <c r="AE176" i="35"/>
  <c r="AD157" i="35"/>
  <c r="BI157" i="35"/>
  <c r="AK157" i="35"/>
  <c r="BD157" i="35"/>
  <c r="AU41" i="35"/>
  <c r="AT55" i="35"/>
  <c r="AS157" i="35"/>
  <c r="BB176" i="35"/>
  <c r="AP157" i="35"/>
  <c r="H73" i="35"/>
  <c r="AU73" i="35"/>
  <c r="AU104" i="48" s="1"/>
  <c r="AX73" i="35"/>
  <c r="AX104" i="48" s="1"/>
  <c r="BA73" i="35"/>
  <c r="BA104" i="48" s="1"/>
  <c r="AI73" i="35"/>
  <c r="AI104" i="48" s="1"/>
  <c r="BJ73" i="35"/>
  <c r="BJ104" i="48" s="1"/>
  <c r="F176" i="35"/>
  <c r="AC157" i="35"/>
  <c r="T157" i="35"/>
  <c r="AB157" i="35"/>
  <c r="E176" i="35"/>
  <c r="BC157" i="35"/>
  <c r="BE73" i="35"/>
  <c r="BE104" i="48" s="1"/>
  <c r="AE73" i="35"/>
  <c r="AE104" i="48" s="1"/>
  <c r="AD73" i="35"/>
  <c r="AD104" i="48" s="1"/>
  <c r="BI73" i="35"/>
  <c r="BI104" i="48" s="1"/>
  <c r="AH157" i="35"/>
  <c r="BD176" i="35"/>
  <c r="AS73" i="35"/>
  <c r="AS104" i="48" s="1"/>
  <c r="BB73" i="35"/>
  <c r="BB104" i="48" s="1"/>
  <c r="AP73" i="35"/>
  <c r="AP104" i="48" s="1"/>
  <c r="AW157" i="35"/>
  <c r="S157" i="35"/>
  <c r="M189" i="35"/>
  <c r="M191" i="35" s="1"/>
  <c r="M182" i="35"/>
  <c r="V157" i="35"/>
  <c r="AY157" i="35"/>
  <c r="W157" i="35"/>
  <c r="AM176" i="35"/>
  <c r="T73" i="35"/>
  <c r="AB73" i="35"/>
  <c r="AB104" i="48" s="1"/>
  <c r="E73" i="35"/>
  <c r="BC73" i="35"/>
  <c r="BC104" i="48" s="1"/>
  <c r="AJ176" i="35"/>
  <c r="AR157" i="35"/>
  <c r="BG176" i="35"/>
  <c r="AV157" i="35"/>
  <c r="BK157" i="35"/>
  <c r="AH176" i="35"/>
  <c r="AG176" i="35"/>
  <c r="AK176" i="35"/>
  <c r="AN157" i="35"/>
  <c r="AQ157" i="35"/>
  <c r="S176" i="35"/>
  <c r="BF157" i="35"/>
  <c r="U176" i="35"/>
  <c r="AY176" i="35"/>
  <c r="F157" i="35"/>
  <c r="AM157" i="35"/>
  <c r="AC176" i="35"/>
  <c r="AZ157" i="35"/>
  <c r="AJ191" i="35"/>
  <c r="AJ178" i="35"/>
  <c r="AL157" i="35"/>
  <c r="X182" i="35"/>
  <c r="X189" i="35"/>
  <c r="BK176" i="35"/>
  <c r="AH73" i="35"/>
  <c r="AH104" i="48" s="1"/>
  <c r="AK73" i="35"/>
  <c r="AK104" i="48" s="1"/>
  <c r="BD73" i="35"/>
  <c r="BD104" i="48" s="1"/>
  <c r="G157" i="35"/>
  <c r="AN176" i="35"/>
  <c r="AQ176" i="35"/>
  <c r="BH176" i="35"/>
  <c r="AW176" i="35"/>
  <c r="BF176" i="35"/>
  <c r="V176" i="35"/>
  <c r="W176" i="35"/>
  <c r="F73" i="35"/>
  <c r="AM73" i="35"/>
  <c r="AM104" i="48" s="1"/>
  <c r="AC73" i="35"/>
  <c r="AC104" i="48" s="1"/>
  <c r="I176" i="35"/>
  <c r="U157" i="35"/>
  <c r="J42" i="35"/>
  <c r="I55" i="35"/>
  <c r="F60" i="34"/>
  <c r="F162" i="34"/>
  <c r="F143" i="34"/>
  <c r="G24" i="34"/>
  <c r="AV42" i="34"/>
  <c r="C176" i="34"/>
  <c r="C177" i="34"/>
  <c r="C178" i="34" s="1"/>
  <c r="C182" i="34"/>
  <c r="C189" i="34"/>
  <c r="W41" i="34"/>
  <c r="V55" i="34"/>
  <c r="F71" i="34"/>
  <c r="F173" i="34"/>
  <c r="F154" i="34"/>
  <c r="D59" i="34"/>
  <c r="D161" i="34"/>
  <c r="D142" i="34"/>
  <c r="D37" i="34"/>
  <c r="E60" i="34"/>
  <c r="E162" i="34"/>
  <c r="E143" i="34"/>
  <c r="D61" i="34"/>
  <c r="D163" i="34"/>
  <c r="D144" i="34"/>
  <c r="D171" i="34"/>
  <c r="D69" i="34"/>
  <c r="D152" i="34"/>
  <c r="E68" i="34"/>
  <c r="E170" i="34"/>
  <c r="E151" i="34"/>
  <c r="F32" i="34"/>
  <c r="E59" i="34"/>
  <c r="E161" i="34"/>
  <c r="E142" i="34"/>
  <c r="F23" i="34"/>
  <c r="G64" i="34"/>
  <c r="G166" i="34"/>
  <c r="G147" i="34"/>
  <c r="H28" i="34"/>
  <c r="E33" i="34"/>
  <c r="E61" i="34"/>
  <c r="E144" i="34"/>
  <c r="E163" i="34"/>
  <c r="F25" i="34"/>
  <c r="G71" i="34"/>
  <c r="G173" i="34"/>
  <c r="G154" i="34"/>
  <c r="H35" i="34"/>
  <c r="H45" i="34"/>
  <c r="G55" i="34"/>
  <c r="E66" i="34"/>
  <c r="E149" i="34"/>
  <c r="E168" i="34"/>
  <c r="F30" i="34"/>
  <c r="Q76" i="43"/>
  <c r="Q89" i="43" s="1"/>
  <c r="Q58" i="43"/>
  <c r="D66" i="34"/>
  <c r="D168" i="34"/>
  <c r="D149" i="34"/>
  <c r="E146" i="34"/>
  <c r="E63" i="34"/>
  <c r="E165" i="34"/>
  <c r="D63" i="34"/>
  <c r="D146" i="34"/>
  <c r="D165" i="34"/>
  <c r="D64" i="34"/>
  <c r="D166" i="34"/>
  <c r="D147" i="34"/>
  <c r="E70" i="34"/>
  <c r="E172" i="34"/>
  <c r="E153" i="34"/>
  <c r="F64" i="34"/>
  <c r="F147" i="34"/>
  <c r="F166" i="34"/>
  <c r="D170" i="34"/>
  <c r="D151" i="34"/>
  <c r="D68" i="34"/>
  <c r="E71" i="34"/>
  <c r="E154" i="34"/>
  <c r="E173" i="34"/>
  <c r="D67" i="34"/>
  <c r="D169" i="34"/>
  <c r="D150" i="34"/>
  <c r="E31" i="34"/>
  <c r="O42" i="34"/>
  <c r="AT49" i="34"/>
  <c r="AS55" i="34"/>
  <c r="E64" i="34"/>
  <c r="E147" i="34"/>
  <c r="E166" i="34"/>
  <c r="BA41" i="34"/>
  <c r="D71" i="34"/>
  <c r="D154" i="34"/>
  <c r="D173" i="34"/>
  <c r="D70" i="34"/>
  <c r="D153" i="34"/>
  <c r="D172" i="34"/>
  <c r="E62" i="34"/>
  <c r="E164" i="34"/>
  <c r="E145" i="34"/>
  <c r="F34" i="34"/>
  <c r="D164" i="34"/>
  <c r="D62" i="34"/>
  <c r="D145" i="34"/>
  <c r="D167" i="34"/>
  <c r="D148" i="34"/>
  <c r="D65" i="34"/>
  <c r="E29" i="34"/>
  <c r="E37" i="34" s="1"/>
  <c r="F26" i="34"/>
  <c r="D60" i="34"/>
  <c r="D162" i="34"/>
  <c r="D143" i="34"/>
  <c r="F27" i="34"/>
  <c r="F62" i="33"/>
  <c r="G26" i="33"/>
  <c r="V55" i="33"/>
  <c r="W41" i="33"/>
  <c r="E61" i="33"/>
  <c r="F25" i="33"/>
  <c r="E63" i="33"/>
  <c r="F27" i="33"/>
  <c r="F66" i="33"/>
  <c r="G30" i="33"/>
  <c r="AV41" i="33"/>
  <c r="F69" i="33"/>
  <c r="G33" i="33"/>
  <c r="AT42" i="33"/>
  <c r="AS55" i="33"/>
  <c r="E70" i="33"/>
  <c r="F34" i="33"/>
  <c r="E60" i="33"/>
  <c r="F24" i="33"/>
  <c r="E59" i="33"/>
  <c r="E73" i="33" s="1"/>
  <c r="E37" i="33"/>
  <c r="F23" i="33"/>
  <c r="H71" i="33"/>
  <c r="I35" i="33"/>
  <c r="F65" i="33"/>
  <c r="G29" i="33"/>
  <c r="E64" i="33"/>
  <c r="F28" i="33"/>
  <c r="L41" i="33"/>
  <c r="K55" i="33"/>
  <c r="F67" i="33"/>
  <c r="G31" i="33"/>
  <c r="E68" i="33"/>
  <c r="F32" i="33"/>
  <c r="J22" i="35"/>
  <c r="J40" i="35" s="1"/>
  <c r="J58" i="35" s="1"/>
  <c r="J77" i="35" s="1"/>
  <c r="J92" i="35" s="1"/>
  <c r="J4" i="36"/>
  <c r="J126" i="35"/>
  <c r="J109" i="35"/>
  <c r="BF22" i="35"/>
  <c r="BF40" i="35" s="1"/>
  <c r="BF58" i="35" s="1"/>
  <c r="BF77" i="35" s="1"/>
  <c r="BF92" i="35" s="1"/>
  <c r="BF4" i="36"/>
  <c r="BF126" i="35"/>
  <c r="BF109" i="35"/>
  <c r="Q38" i="32"/>
  <c r="F27" i="32"/>
  <c r="F23" i="32"/>
  <c r="F28" i="32"/>
  <c r="V4" i="36"/>
  <c r="V126" i="35"/>
  <c r="V109" i="35"/>
  <c r="V22" i="35"/>
  <c r="V40" i="35" s="1"/>
  <c r="V58" i="35" s="1"/>
  <c r="V77" i="35" s="1"/>
  <c r="V92" i="35" s="1"/>
  <c r="W35" i="32"/>
  <c r="V46" i="32"/>
  <c r="F60" i="28"/>
  <c r="AD4" i="36"/>
  <c r="AD126" i="35"/>
  <c r="AD109" i="35"/>
  <c r="AD22" i="35"/>
  <c r="AD40" i="35" s="1"/>
  <c r="AD58" i="35" s="1"/>
  <c r="AD77" i="35" s="1"/>
  <c r="AD92" i="35" s="1"/>
  <c r="L57" i="48"/>
  <c r="L78" i="48"/>
  <c r="E21" i="32"/>
  <c r="BD126" i="34"/>
  <c r="BD109" i="34"/>
  <c r="AT4" i="36"/>
  <c r="AT126" i="35"/>
  <c r="AT109" i="35"/>
  <c r="AT22" i="35"/>
  <c r="AT40" i="35" s="1"/>
  <c r="AT58" i="35" s="1"/>
  <c r="AT77" i="35" s="1"/>
  <c r="AT92" i="35" s="1"/>
  <c r="AH76" i="43"/>
  <c r="AH89" i="43" s="1"/>
  <c r="AH58" i="43"/>
  <c r="AT37" i="32"/>
  <c r="AS46" i="32"/>
  <c r="AL109" i="34"/>
  <c r="AL126" i="34"/>
  <c r="AD109" i="34"/>
  <c r="AD126" i="34"/>
  <c r="L55" i="28"/>
  <c r="L76" i="28"/>
  <c r="E22" i="32"/>
  <c r="BD22" i="35"/>
  <c r="BD40" i="35" s="1"/>
  <c r="BD58" i="35" s="1"/>
  <c r="BD77" i="35" s="1"/>
  <c r="BD92" i="35" s="1"/>
  <c r="BD126" i="35"/>
  <c r="BD109" i="35"/>
  <c r="BD4" i="36"/>
  <c r="AT126" i="34"/>
  <c r="AT109" i="34"/>
  <c r="J57" i="48"/>
  <c r="J78" i="48"/>
  <c r="AB126" i="34"/>
  <c r="AB109" i="34"/>
  <c r="AP58" i="43"/>
  <c r="AP76" i="43"/>
  <c r="AP89" i="43" s="1"/>
  <c r="N4" i="36"/>
  <c r="N126" i="35"/>
  <c r="N109" i="35"/>
  <c r="N22" i="35"/>
  <c r="N40" i="35" s="1"/>
  <c r="N58" i="35" s="1"/>
  <c r="N77" i="35" s="1"/>
  <c r="N92" i="35" s="1"/>
  <c r="Z126" i="34"/>
  <c r="Z109" i="34"/>
  <c r="AL4" i="36"/>
  <c r="AL126" i="35"/>
  <c r="AL109" i="35"/>
  <c r="AL22" i="35"/>
  <c r="AL40" i="35" s="1"/>
  <c r="AL58" i="35" s="1"/>
  <c r="AL77" i="35" s="1"/>
  <c r="AL92" i="35" s="1"/>
  <c r="L109" i="34"/>
  <c r="L126" i="34"/>
  <c r="E24" i="32"/>
  <c r="F25" i="32"/>
  <c r="BJ126" i="35"/>
  <c r="BJ109" i="35"/>
  <c r="BJ22" i="35"/>
  <c r="BJ40" i="35" s="1"/>
  <c r="BJ58" i="35" s="1"/>
  <c r="BJ77" i="35" s="1"/>
  <c r="BJ92" i="35" s="1"/>
  <c r="BJ4" i="36"/>
  <c r="X109" i="34"/>
  <c r="X126" i="34"/>
  <c r="J55" i="28"/>
  <c r="J76" i="28"/>
  <c r="AB22" i="35"/>
  <c r="AB40" i="35" s="1"/>
  <c r="AB58" i="35" s="1"/>
  <c r="AB77" i="35" s="1"/>
  <c r="AB92" i="35" s="1"/>
  <c r="AB109" i="35"/>
  <c r="AB4" i="36"/>
  <c r="AB126" i="35"/>
  <c r="N126" i="34"/>
  <c r="N109" i="34"/>
  <c r="Z4" i="36"/>
  <c r="Z22" i="35"/>
  <c r="Z40" i="35" s="1"/>
  <c r="Z58" i="35" s="1"/>
  <c r="Z77" i="35" s="1"/>
  <c r="Z92" i="35" s="1"/>
  <c r="Z126" i="35"/>
  <c r="Z109" i="35"/>
  <c r="D31" i="32"/>
  <c r="E20" i="32"/>
  <c r="D50" i="32"/>
  <c r="D61" i="32" s="1"/>
  <c r="K41" i="32"/>
  <c r="J46" i="32"/>
  <c r="L109" i="35"/>
  <c r="L22" i="35"/>
  <c r="L40" i="35" s="1"/>
  <c r="L58" i="35" s="1"/>
  <c r="L77" i="35" s="1"/>
  <c r="L92" i="35" s="1"/>
  <c r="L4" i="36"/>
  <c r="L126" i="35"/>
  <c r="BJ109" i="34"/>
  <c r="BJ126" i="34"/>
  <c r="X22" i="35"/>
  <c r="X40" i="35" s="1"/>
  <c r="X58" i="35" s="1"/>
  <c r="X77" i="35" s="1"/>
  <c r="X92" i="35" s="1"/>
  <c r="X126" i="35"/>
  <c r="X109" i="35"/>
  <c r="X4" i="36"/>
  <c r="AX76" i="43"/>
  <c r="AX89" i="43" s="1"/>
  <c r="AX58" i="43"/>
  <c r="F4" i="36"/>
  <c r="F126" i="35"/>
  <c r="F109" i="35"/>
  <c r="F22" i="35"/>
  <c r="F40" i="35" s="1"/>
  <c r="F58" i="35" s="1"/>
  <c r="F77" i="35" s="1"/>
  <c r="F92" i="35" s="1"/>
  <c r="BB126" i="34"/>
  <c r="BB109" i="34"/>
  <c r="AF126" i="34"/>
  <c r="AF109" i="34"/>
  <c r="AR109" i="34"/>
  <c r="AR126" i="34"/>
  <c r="K57" i="48"/>
  <c r="K78" i="48"/>
  <c r="AZ36" i="32"/>
  <c r="F126" i="34"/>
  <c r="F109" i="34"/>
  <c r="BB126" i="35"/>
  <c r="BB22" i="35"/>
  <c r="BB40" i="35" s="1"/>
  <c r="BB58" i="35" s="1"/>
  <c r="BB77" i="35" s="1"/>
  <c r="BB92" i="35" s="1"/>
  <c r="BB109" i="35"/>
  <c r="BB4" i="36"/>
  <c r="AF109" i="35"/>
  <c r="AF22" i="35"/>
  <c r="AF40" i="35" s="1"/>
  <c r="AF58" i="35" s="1"/>
  <c r="AF77" i="35" s="1"/>
  <c r="AF92" i="35" s="1"/>
  <c r="AF4" i="36"/>
  <c r="AF126" i="35"/>
  <c r="AR109" i="35"/>
  <c r="AR22" i="35"/>
  <c r="AR40" i="35" s="1"/>
  <c r="AR58" i="35" s="1"/>
  <c r="AR77" i="35" s="1"/>
  <c r="AR92" i="35" s="1"/>
  <c r="AR4" i="36"/>
  <c r="AR126" i="35"/>
  <c r="K55" i="28"/>
  <c r="K60" i="28" s="1"/>
  <c r="K76" i="28"/>
  <c r="F57" i="48"/>
  <c r="F62" i="48" s="1"/>
  <c r="F78" i="48"/>
  <c r="J126" i="34"/>
  <c r="J109" i="34"/>
  <c r="R58" i="43"/>
  <c r="R76" i="43"/>
  <c r="R89" i="43" s="1"/>
  <c r="BF126" i="34"/>
  <c r="BF109" i="34"/>
  <c r="E26" i="32"/>
  <c r="F29" i="32"/>
  <c r="V126" i="34"/>
  <c r="V109" i="34"/>
  <c r="F55" i="28"/>
  <c r="F76" i="28"/>
  <c r="F63" i="31"/>
  <c r="F166" i="31"/>
  <c r="F147" i="31"/>
  <c r="G27" i="31"/>
  <c r="F69" i="31"/>
  <c r="F172" i="31"/>
  <c r="F153" i="31"/>
  <c r="G33" i="31"/>
  <c r="D64" i="31"/>
  <c r="D148" i="31"/>
  <c r="D167" i="31"/>
  <c r="E28" i="31"/>
  <c r="D37" i="31"/>
  <c r="D66" i="31"/>
  <c r="D150" i="31"/>
  <c r="D169" i="31"/>
  <c r="E30" i="31"/>
  <c r="G70" i="31"/>
  <c r="G154" i="31"/>
  <c r="G173" i="31"/>
  <c r="H34" i="31"/>
  <c r="N59" i="28"/>
  <c r="N68" i="28"/>
  <c r="E62" i="31"/>
  <c r="E146" i="31"/>
  <c r="E165" i="31"/>
  <c r="F26" i="31"/>
  <c r="D68" i="31"/>
  <c r="D152" i="31"/>
  <c r="D171" i="31"/>
  <c r="E32" i="31"/>
  <c r="N41" i="31"/>
  <c r="E63" i="31"/>
  <c r="E166" i="31"/>
  <c r="E147" i="31"/>
  <c r="F61" i="31"/>
  <c r="F145" i="31"/>
  <c r="F164" i="31"/>
  <c r="G25" i="31"/>
  <c r="D71" i="31"/>
  <c r="D174" i="31"/>
  <c r="D155" i="31"/>
  <c r="E35" i="31"/>
  <c r="E69" i="31"/>
  <c r="E153" i="31"/>
  <c r="E172" i="31"/>
  <c r="N62" i="48"/>
  <c r="D166" i="31"/>
  <c r="D63" i="31"/>
  <c r="D147" i="31"/>
  <c r="D67" i="31"/>
  <c r="D151" i="31"/>
  <c r="D170" i="31"/>
  <c r="E70" i="31"/>
  <c r="E173" i="31"/>
  <c r="E154" i="31"/>
  <c r="K43" i="31"/>
  <c r="H83" i="43"/>
  <c r="D65" i="31"/>
  <c r="D168" i="31"/>
  <c r="D149" i="31"/>
  <c r="E29" i="31"/>
  <c r="X42" i="31"/>
  <c r="W55" i="31"/>
  <c r="E61" i="31"/>
  <c r="E145" i="31"/>
  <c r="E164" i="31"/>
  <c r="I44" i="31"/>
  <c r="H55" i="31"/>
  <c r="D61" i="31"/>
  <c r="D164" i="31"/>
  <c r="D145" i="31"/>
  <c r="E67" i="31"/>
  <c r="E151" i="31"/>
  <c r="E170" i="31"/>
  <c r="F31" i="31"/>
  <c r="AT55" i="31"/>
  <c r="AU42" i="31"/>
  <c r="D60" i="31"/>
  <c r="D73" i="31" s="1"/>
  <c r="D144" i="31"/>
  <c r="D163" i="31"/>
  <c r="D176" i="31" s="1"/>
  <c r="E24" i="31"/>
  <c r="F70" i="31"/>
  <c r="F154" i="31"/>
  <c r="F173" i="31"/>
  <c r="N60" i="28"/>
  <c r="Z41" i="31"/>
  <c r="C177" i="30"/>
  <c r="C190" i="30"/>
  <c r="C192" i="30" s="1"/>
  <c r="C183" i="30"/>
  <c r="C185" i="30" s="1"/>
  <c r="F61" i="30"/>
  <c r="F164" i="30"/>
  <c r="F145" i="30"/>
  <c r="G25" i="30"/>
  <c r="F69" i="30"/>
  <c r="F172" i="30"/>
  <c r="F153" i="30"/>
  <c r="E62" i="30"/>
  <c r="E146" i="30"/>
  <c r="E165" i="30"/>
  <c r="D151" i="30"/>
  <c r="D170" i="30"/>
  <c r="D67" i="30"/>
  <c r="D154" i="30"/>
  <c r="D70" i="30"/>
  <c r="D173" i="30"/>
  <c r="E34" i="30"/>
  <c r="F26" i="30"/>
  <c r="D169" i="30"/>
  <c r="D150" i="30"/>
  <c r="D66" i="30"/>
  <c r="D59" i="30"/>
  <c r="D162" i="30"/>
  <c r="D143" i="30"/>
  <c r="D37" i="30"/>
  <c r="E23" i="30"/>
  <c r="E69" i="30"/>
  <c r="E153" i="30"/>
  <c r="E172" i="30"/>
  <c r="D146" i="30"/>
  <c r="D62" i="30"/>
  <c r="D165" i="30"/>
  <c r="D60" i="30"/>
  <c r="D144" i="30"/>
  <c r="D163" i="30"/>
  <c r="D68" i="30"/>
  <c r="D171" i="30"/>
  <c r="D152" i="30"/>
  <c r="E32" i="30"/>
  <c r="AT41" i="30"/>
  <c r="AS55" i="30"/>
  <c r="D65" i="30"/>
  <c r="D149" i="30"/>
  <c r="D168" i="30"/>
  <c r="E67" i="30"/>
  <c r="E151" i="30"/>
  <c r="E170" i="30"/>
  <c r="F31" i="30"/>
  <c r="F144" i="30"/>
  <c r="F163" i="30"/>
  <c r="F60" i="30"/>
  <c r="G24" i="30"/>
  <c r="C182" i="30"/>
  <c r="C158" i="30"/>
  <c r="C189" i="30"/>
  <c r="C178" i="30"/>
  <c r="E66" i="30"/>
  <c r="E169" i="30"/>
  <c r="E150" i="30"/>
  <c r="D167" i="30"/>
  <c r="D148" i="30"/>
  <c r="D64" i="30"/>
  <c r="E28" i="30"/>
  <c r="E61" i="30"/>
  <c r="E145" i="30"/>
  <c r="E164" i="30"/>
  <c r="E60" i="30"/>
  <c r="E144" i="30"/>
  <c r="E163" i="30"/>
  <c r="X41" i="30"/>
  <c r="W55" i="30"/>
  <c r="D155" i="30"/>
  <c r="D174" i="30"/>
  <c r="D71" i="30"/>
  <c r="D147" i="30"/>
  <c r="D166" i="30"/>
  <c r="D63" i="30"/>
  <c r="F30" i="30"/>
  <c r="E29" i="30"/>
  <c r="F55" i="30"/>
  <c r="G41" i="30"/>
  <c r="G33" i="30"/>
  <c r="D61" i="30"/>
  <c r="D145" i="30"/>
  <c r="D164" i="30"/>
  <c r="E27" i="30"/>
  <c r="E35" i="30"/>
  <c r="D69" i="30"/>
  <c r="D153" i="30"/>
  <c r="D172" i="30"/>
  <c r="F70" i="48"/>
  <c r="E64" i="29"/>
  <c r="E167" i="29"/>
  <c r="E148" i="29"/>
  <c r="F28" i="29"/>
  <c r="F65" i="29"/>
  <c r="F168" i="29"/>
  <c r="F149" i="29"/>
  <c r="G29" i="29"/>
  <c r="X41" i="29"/>
  <c r="W55" i="29"/>
  <c r="K59" i="48"/>
  <c r="K62" i="48" s="1"/>
  <c r="K70" i="48"/>
  <c r="K46" i="29"/>
  <c r="J55" i="29"/>
  <c r="F59" i="29"/>
  <c r="F143" i="29"/>
  <c r="F162" i="29"/>
  <c r="G23" i="29"/>
  <c r="D150" i="29"/>
  <c r="D66" i="29"/>
  <c r="D169" i="29"/>
  <c r="E30" i="29"/>
  <c r="F61" i="29"/>
  <c r="F145" i="29"/>
  <c r="F164" i="29"/>
  <c r="G25" i="29"/>
  <c r="D71" i="29"/>
  <c r="D155" i="29"/>
  <c r="D174" i="29"/>
  <c r="E68" i="29"/>
  <c r="E171" i="29"/>
  <c r="E152" i="29"/>
  <c r="F63" i="29"/>
  <c r="F147" i="29"/>
  <c r="F166" i="29"/>
  <c r="E67" i="29"/>
  <c r="E151" i="29"/>
  <c r="E170" i="29"/>
  <c r="D147" i="29"/>
  <c r="D166" i="29"/>
  <c r="D63" i="29"/>
  <c r="D165" i="29"/>
  <c r="D146" i="29"/>
  <c r="D62" i="29"/>
  <c r="E65" i="29"/>
  <c r="E168" i="29"/>
  <c r="E149" i="29"/>
  <c r="D171" i="29"/>
  <c r="D68" i="29"/>
  <c r="D152" i="29"/>
  <c r="E26" i="29"/>
  <c r="N70" i="48"/>
  <c r="E61" i="29"/>
  <c r="E164" i="29"/>
  <c r="E145" i="29"/>
  <c r="D173" i="29"/>
  <c r="D154" i="29"/>
  <c r="D70" i="29"/>
  <c r="E35" i="29"/>
  <c r="E59" i="29"/>
  <c r="E143" i="29"/>
  <c r="E162" i="29"/>
  <c r="E70" i="29"/>
  <c r="E173" i="29"/>
  <c r="E154" i="29"/>
  <c r="D67" i="29"/>
  <c r="D170" i="29"/>
  <c r="D151" i="29"/>
  <c r="D144" i="29"/>
  <c r="D163" i="29"/>
  <c r="D60" i="29"/>
  <c r="E24" i="29"/>
  <c r="M41" i="29"/>
  <c r="D167" i="29"/>
  <c r="D64" i="29"/>
  <c r="D148" i="29"/>
  <c r="F69" i="29"/>
  <c r="F153" i="29"/>
  <c r="F172" i="29"/>
  <c r="G27" i="29"/>
  <c r="D61" i="29"/>
  <c r="D145" i="29"/>
  <c r="D164" i="29"/>
  <c r="BF45" i="29"/>
  <c r="F68" i="29"/>
  <c r="F152" i="29"/>
  <c r="F171" i="29"/>
  <c r="E63" i="29"/>
  <c r="E147" i="29"/>
  <c r="E166" i="29"/>
  <c r="E69" i="29"/>
  <c r="E153" i="29"/>
  <c r="E172" i="29"/>
  <c r="D153" i="29"/>
  <c r="D69" i="29"/>
  <c r="D172" i="29"/>
  <c r="D59" i="29"/>
  <c r="D73" i="29" s="1"/>
  <c r="D37" i="29"/>
  <c r="D143" i="29"/>
  <c r="D162" i="29"/>
  <c r="F34" i="29"/>
  <c r="D65" i="29"/>
  <c r="D149" i="29"/>
  <c r="D168" i="29"/>
  <c r="F31" i="29"/>
  <c r="G33" i="29"/>
  <c r="AV46" i="29"/>
  <c r="AU55" i="29"/>
  <c r="J191" i="35"/>
  <c r="J193" i="35" s="1"/>
  <c r="J197" i="35"/>
  <c r="BE83" i="10"/>
  <c r="AS83" i="34"/>
  <c r="AS83" i="33"/>
  <c r="AS83" i="31"/>
  <c r="AS83" i="35"/>
  <c r="AS83" i="30"/>
  <c r="AS83" i="36"/>
  <c r="AS83" i="29"/>
  <c r="J58" i="48"/>
  <c r="J62" i="48" s="1"/>
  <c r="J70" i="48"/>
  <c r="AT43" i="10"/>
  <c r="AS55" i="10"/>
  <c r="C25" i="28"/>
  <c r="D74" i="35"/>
  <c r="L197" i="35"/>
  <c r="L191" i="35"/>
  <c r="L193" i="35" s="1"/>
  <c r="AT82" i="35"/>
  <c r="AT82" i="34"/>
  <c r="AT82" i="33"/>
  <c r="AT82" i="31"/>
  <c r="AT82" i="30"/>
  <c r="AT82" i="29"/>
  <c r="BF82" i="10"/>
  <c r="AT82" i="36"/>
  <c r="C56" i="28"/>
  <c r="C60" i="28" s="1"/>
  <c r="C68" i="28"/>
  <c r="J56" i="28"/>
  <c r="J60" i="28" s="1"/>
  <c r="J68" i="28"/>
  <c r="BF80" i="29"/>
  <c r="BF80" i="36"/>
  <c r="BF80" i="35"/>
  <c r="BF80" i="34"/>
  <c r="BF80" i="31"/>
  <c r="BF80" i="33"/>
  <c r="BF80" i="30"/>
  <c r="BC86" i="34"/>
  <c r="BC86" i="29"/>
  <c r="BC86" i="35"/>
  <c r="BC86" i="36"/>
  <c r="BC86" i="31"/>
  <c r="BC86" i="33"/>
  <c r="BC86" i="30"/>
  <c r="C106" i="48"/>
  <c r="C88" i="48"/>
  <c r="C90" i="48" s="1"/>
  <c r="AT86" i="30"/>
  <c r="AT86" i="29"/>
  <c r="AT86" i="31"/>
  <c r="BF86" i="10"/>
  <c r="AT86" i="36"/>
  <c r="AT86" i="35"/>
  <c r="AT86" i="33"/>
  <c r="AT86" i="34"/>
  <c r="AJ184" i="35"/>
  <c r="E59" i="10"/>
  <c r="F23" i="10"/>
  <c r="D59" i="10"/>
  <c r="D73" i="10" s="1"/>
  <c r="D37" i="10"/>
  <c r="BF83" i="35"/>
  <c r="BF83" i="29"/>
  <c r="BF83" i="30"/>
  <c r="BF83" i="36"/>
  <c r="BF83" i="33"/>
  <c r="BF83" i="34"/>
  <c r="BF83" i="31"/>
  <c r="J184" i="35"/>
  <c r="J196" i="35"/>
  <c r="J198" i="35" s="1"/>
  <c r="AW79" i="29"/>
  <c r="AW79" i="31"/>
  <c r="AW79" i="30"/>
  <c r="BI79" i="10"/>
  <c r="AW79" i="36"/>
  <c r="AW79" i="35"/>
  <c r="AW79" i="34"/>
  <c r="AW79" i="33"/>
  <c r="BB82" i="33"/>
  <c r="BB82" i="29"/>
  <c r="BB82" i="36"/>
  <c r="BB82" i="35"/>
  <c r="BB82" i="34"/>
  <c r="BB82" i="31"/>
  <c r="BB82" i="30"/>
  <c r="AU78" i="31"/>
  <c r="AU78" i="29"/>
  <c r="AU78" i="30"/>
  <c r="BG78" i="10"/>
  <c r="AU78" i="35"/>
  <c r="AU78" i="33"/>
  <c r="AU78" i="36"/>
  <c r="AU78" i="34"/>
  <c r="L58" i="48"/>
  <c r="L62" i="48" s="1"/>
  <c r="L70" i="48"/>
  <c r="AQ80" i="29"/>
  <c r="AQ80" i="36"/>
  <c r="AQ80" i="30"/>
  <c r="BC80" i="10"/>
  <c r="AQ80" i="35"/>
  <c r="AQ80" i="34"/>
  <c r="AQ80" i="33"/>
  <c r="AQ80" i="31"/>
  <c r="AX81" i="33"/>
  <c r="AX81" i="31"/>
  <c r="AX81" i="30"/>
  <c r="AX81" i="29"/>
  <c r="BJ81" i="10"/>
  <c r="AX81" i="36"/>
  <c r="AX81" i="35"/>
  <c r="AX81" i="34"/>
  <c r="E29" i="10"/>
  <c r="F24" i="10"/>
  <c r="E27" i="10"/>
  <c r="E37" i="10" s="1"/>
  <c r="AY84" i="10"/>
  <c r="AM84" i="36"/>
  <c r="AM84" i="35"/>
  <c r="AM84" i="34"/>
  <c r="AM84" i="33"/>
  <c r="AM84" i="30"/>
  <c r="AM84" i="31"/>
  <c r="AM84" i="29"/>
  <c r="L56" i="28"/>
  <c r="L60" i="28" s="1"/>
  <c r="L68" i="28"/>
  <c r="AN78" i="29"/>
  <c r="AN78" i="30"/>
  <c r="AN78" i="31"/>
  <c r="AN78" i="33"/>
  <c r="AZ78" i="10"/>
  <c r="AN78" i="36"/>
  <c r="AN78" i="34"/>
  <c r="AN78" i="35"/>
  <c r="E32" i="10"/>
  <c r="AP79" i="29"/>
  <c r="BB79" i="10"/>
  <c r="AP79" i="36"/>
  <c r="AP79" i="35"/>
  <c r="AP79" i="34"/>
  <c r="AP79" i="33"/>
  <c r="AP79" i="31"/>
  <c r="AP79" i="30"/>
  <c r="BA79" i="29"/>
  <c r="BA79" i="30"/>
  <c r="BA79" i="36"/>
  <c r="BA79" i="35"/>
  <c r="BA79" i="33"/>
  <c r="BA79" i="34"/>
  <c r="BA79" i="31"/>
  <c r="AN87" i="34"/>
  <c r="AN87" i="29"/>
  <c r="AZ87" i="10"/>
  <c r="AN87" i="35"/>
  <c r="AN87" i="36"/>
  <c r="AN87" i="33"/>
  <c r="AN87" i="31"/>
  <c r="AN87" i="30"/>
  <c r="I35" i="10"/>
  <c r="F26" i="10"/>
  <c r="E31" i="10"/>
  <c r="BD89" i="10"/>
  <c r="AR89" i="35"/>
  <c r="AR89" i="36"/>
  <c r="AR89" i="34"/>
  <c r="AR89" i="33"/>
  <c r="AR89" i="30"/>
  <c r="AR89" i="31"/>
  <c r="AR89" i="29"/>
  <c r="C70" i="48"/>
  <c r="C58" i="48"/>
  <c r="J186" i="35"/>
  <c r="J194" i="35" s="1"/>
  <c r="BH83" i="36"/>
  <c r="BH83" i="34"/>
  <c r="BH83" i="33"/>
  <c r="BH83" i="31"/>
  <c r="BH83" i="30"/>
  <c r="BH83" i="35"/>
  <c r="BH83" i="29"/>
  <c r="H28" i="10"/>
  <c r="F33" i="10"/>
  <c r="E30" i="10"/>
  <c r="F25" i="10"/>
  <c r="X52" i="10"/>
  <c r="W55" i="10"/>
  <c r="BG84" i="10"/>
  <c r="AU84" i="36"/>
  <c r="AU84" i="35"/>
  <c r="AU84" i="34"/>
  <c r="AU84" i="33"/>
  <c r="AU84" i="31"/>
  <c r="AU84" i="30"/>
  <c r="AU84" i="29"/>
  <c r="C104" i="28"/>
  <c r="C86" i="28"/>
  <c r="C88" i="28" s="1"/>
  <c r="L184" i="35"/>
  <c r="L186" i="35" s="1"/>
  <c r="L196" i="35"/>
  <c r="L198" i="35" s="1"/>
  <c r="F34" i="10"/>
  <c r="G50" i="2"/>
  <c r="H20" i="2"/>
  <c r="H57" i="48"/>
  <c r="H62" i="48" s="1"/>
  <c r="H70" i="48"/>
  <c r="D58" i="43"/>
  <c r="D76" i="43"/>
  <c r="D89" i="43" s="1"/>
  <c r="K2" i="47"/>
  <c r="J21" i="47"/>
  <c r="J23" i="47" s="1"/>
  <c r="H55" i="28"/>
  <c r="H60" i="28" s="1"/>
  <c r="H68" i="28"/>
  <c r="H126" i="35"/>
  <c r="H109" i="35"/>
  <c r="H4" i="36"/>
  <c r="H22" i="35"/>
  <c r="H40" i="35" s="1"/>
  <c r="H58" i="35" s="1"/>
  <c r="H77" i="35" s="1"/>
  <c r="H92" i="35" s="1"/>
  <c r="K2" i="10"/>
  <c r="D57" i="48"/>
  <c r="D62" i="48" s="1"/>
  <c r="D70" i="48"/>
  <c r="F29" i="2"/>
  <c r="AV192" i="35"/>
  <c r="O2" i="34"/>
  <c r="I2" i="31"/>
  <c r="Q192" i="35"/>
  <c r="Q193" i="35" s="1"/>
  <c r="Q197" i="35"/>
  <c r="W58" i="43"/>
  <c r="W76" i="43"/>
  <c r="W89" i="43" s="1"/>
  <c r="AC58" i="43"/>
  <c r="AC76" i="43"/>
  <c r="AC89" i="43" s="1"/>
  <c r="Y58" i="43"/>
  <c r="Y76" i="43"/>
  <c r="Y89" i="43" s="1"/>
  <c r="E28" i="2"/>
  <c r="AM76" i="43"/>
  <c r="AM89" i="43" s="1"/>
  <c r="AM58" i="43"/>
  <c r="T58" i="43"/>
  <c r="T76" i="43"/>
  <c r="T89" i="43" s="1"/>
  <c r="BE76" i="43"/>
  <c r="BE89" i="43" s="1"/>
  <c r="BE58" i="43"/>
  <c r="AV109" i="34"/>
  <c r="AV126" i="34"/>
  <c r="Q185" i="35"/>
  <c r="Q186" i="35" s="1"/>
  <c r="Q196" i="35"/>
  <c r="Q198" i="35" s="1"/>
  <c r="G26" i="2"/>
  <c r="C198" i="36"/>
  <c r="BH76" i="43"/>
  <c r="BH89" i="43" s="1"/>
  <c r="BH58" i="43"/>
  <c r="G25" i="2"/>
  <c r="AU58" i="43"/>
  <c r="AU76" i="43"/>
  <c r="AU89" i="43" s="1"/>
  <c r="AN126" i="34"/>
  <c r="AN109" i="34"/>
  <c r="I55" i="28"/>
  <c r="I60" i="28" s="1"/>
  <c r="I68" i="28"/>
  <c r="F21" i="2"/>
  <c r="E57" i="48"/>
  <c r="E62" i="48" s="1"/>
  <c r="E70" i="48"/>
  <c r="AA58" i="43"/>
  <c r="AA76" i="43"/>
  <c r="AA89" i="43" s="1"/>
  <c r="I2" i="30"/>
  <c r="E24" i="2"/>
  <c r="M192" i="35"/>
  <c r="M193" i="35" s="1"/>
  <c r="M197" i="35"/>
  <c r="AV185" i="35"/>
  <c r="K58" i="43"/>
  <c r="K76" i="43"/>
  <c r="K89" i="43" s="1"/>
  <c r="G27" i="2"/>
  <c r="AV4" i="36"/>
  <c r="AV126" i="35"/>
  <c r="AV109" i="35"/>
  <c r="AV22" i="35"/>
  <c r="AV40" i="35" s="1"/>
  <c r="AV58" i="35" s="1"/>
  <c r="AV77" i="35" s="1"/>
  <c r="AV92" i="35" s="1"/>
  <c r="S76" i="43"/>
  <c r="S89" i="43" s="1"/>
  <c r="S58" i="43"/>
  <c r="C194" i="36"/>
  <c r="H126" i="34"/>
  <c r="H109" i="34"/>
  <c r="C198" i="35"/>
  <c r="AQ76" i="43"/>
  <c r="AQ89" i="43" s="1"/>
  <c r="AQ58" i="43"/>
  <c r="AN126" i="35"/>
  <c r="AN109" i="35"/>
  <c r="AN4" i="36"/>
  <c r="AN22" i="35"/>
  <c r="AN40" i="35" s="1"/>
  <c r="AN58" i="35" s="1"/>
  <c r="AN77" i="35" s="1"/>
  <c r="AN92" i="35" s="1"/>
  <c r="I57" i="48"/>
  <c r="I62" i="48" s="1"/>
  <c r="I70" i="48"/>
  <c r="E55" i="28"/>
  <c r="E60" i="28" s="1"/>
  <c r="E68" i="28"/>
  <c r="BK76" i="43"/>
  <c r="BK89" i="43" s="1"/>
  <c r="BK58" i="43"/>
  <c r="N196" i="35"/>
  <c r="N184" i="35"/>
  <c r="N186" i="35" s="1"/>
  <c r="E50" i="2"/>
  <c r="E31" i="2"/>
  <c r="G55" i="28"/>
  <c r="G60" i="28" s="1"/>
  <c r="G68" i="28"/>
  <c r="M2" i="32"/>
  <c r="M55" i="28"/>
  <c r="M60" i="28" s="1"/>
  <c r="M68" i="28"/>
  <c r="D55" i="28"/>
  <c r="D60" i="28" s="1"/>
  <c r="D68" i="28"/>
  <c r="P109" i="34"/>
  <c r="P126" i="34"/>
  <c r="N2" i="33"/>
  <c r="I2" i="29"/>
  <c r="H68" i="29"/>
  <c r="H171" i="29"/>
  <c r="H152" i="29"/>
  <c r="F59" i="31"/>
  <c r="G23" i="31"/>
  <c r="F162" i="31"/>
  <c r="F143" i="31"/>
  <c r="AY76" i="43"/>
  <c r="AY89" i="43" s="1"/>
  <c r="AY58" i="43"/>
  <c r="C4" i="35"/>
  <c r="C22" i="34"/>
  <c r="C40" i="34" s="1"/>
  <c r="C58" i="34" s="1"/>
  <c r="C77" i="34" s="1"/>
  <c r="C92" i="34" s="1"/>
  <c r="BC76" i="43"/>
  <c r="BC89" i="43" s="1"/>
  <c r="BC58" i="43"/>
  <c r="AJ58" i="43"/>
  <c r="AJ76" i="43"/>
  <c r="AJ89" i="43" s="1"/>
  <c r="AO76" i="43"/>
  <c r="AO89" i="43" s="1"/>
  <c r="AO58" i="43"/>
  <c r="D101" i="48"/>
  <c r="D62" i="32"/>
  <c r="D99" i="28"/>
  <c r="AG191" i="35"/>
  <c r="O76" i="43"/>
  <c r="O89" i="43" s="1"/>
  <c r="O58" i="43"/>
  <c r="E52" i="2"/>
  <c r="F22" i="2"/>
  <c r="G57" i="48"/>
  <c r="G62" i="48" s="1"/>
  <c r="G70" i="48"/>
  <c r="BI76" i="43"/>
  <c r="BI89" i="43" s="1"/>
  <c r="BI58" i="43"/>
  <c r="M57" i="48"/>
  <c r="M62" i="48" s="1"/>
  <c r="M70" i="48"/>
  <c r="I78" i="43"/>
  <c r="I79" i="43"/>
  <c r="I77" i="43"/>
  <c r="J2" i="43"/>
  <c r="I80" i="43"/>
  <c r="P4" i="36"/>
  <c r="P126" i="35"/>
  <c r="P109" i="35"/>
  <c r="P22" i="35"/>
  <c r="P40" i="35" s="1"/>
  <c r="P58" i="35" s="1"/>
  <c r="P77" i="35" s="1"/>
  <c r="P92" i="35" s="1"/>
  <c r="AZ58" i="43"/>
  <c r="AZ76" i="43"/>
  <c r="AZ89" i="43" s="1"/>
  <c r="BG58" i="43"/>
  <c r="BG76" i="43"/>
  <c r="BG89" i="43" s="1"/>
  <c r="I76" i="43"/>
  <c r="I89" i="43" s="1"/>
  <c r="I58" i="43"/>
  <c r="N197" i="35"/>
  <c r="N191" i="35"/>
  <c r="N193" i="35" s="1"/>
  <c r="AG184" i="35"/>
  <c r="O186" i="35"/>
  <c r="AI58" i="43"/>
  <c r="AI76" i="43"/>
  <c r="AI89" i="43" s="1"/>
  <c r="F50" i="2"/>
  <c r="AS76" i="43"/>
  <c r="AS89" i="43" s="1"/>
  <c r="AS58" i="43"/>
  <c r="C194" i="35"/>
  <c r="AE58" i="43"/>
  <c r="AE76" i="43"/>
  <c r="AE89" i="43" s="1"/>
  <c r="G76" i="43"/>
  <c r="G89" i="43" s="1"/>
  <c r="G58" i="43"/>
  <c r="H82" i="43"/>
  <c r="M76" i="43"/>
  <c r="M89" i="43" s="1"/>
  <c r="M58" i="43"/>
  <c r="F23" i="2"/>
  <c r="D51" i="2"/>
  <c r="D61" i="2" s="1"/>
  <c r="D31" i="2"/>
  <c r="G22" i="48"/>
  <c r="F27" i="48"/>
  <c r="F6" i="48"/>
  <c r="M14" i="48"/>
  <c r="K18" i="48"/>
  <c r="J10" i="48"/>
  <c r="O17" i="48"/>
  <c r="G16" i="48"/>
  <c r="F8" i="48"/>
  <c r="J25" i="48"/>
  <c r="I9" i="48"/>
  <c r="G15" i="48"/>
  <c r="F19" i="48"/>
  <c r="F7" i="48"/>
  <c r="I84" i="43" l="1"/>
  <c r="C62" i="48"/>
  <c r="I85" i="43"/>
  <c r="C19" i="28"/>
  <c r="C8" i="28"/>
  <c r="AE157" i="36"/>
  <c r="BB183" i="36"/>
  <c r="BB190" i="36"/>
  <c r="AH157" i="36"/>
  <c r="BH73" i="36"/>
  <c r="BH105" i="48" s="1"/>
  <c r="AF73" i="36"/>
  <c r="AF105" i="48" s="1"/>
  <c r="Q190" i="36"/>
  <c r="Q183" i="36"/>
  <c r="Q185" i="36" s="1"/>
  <c r="X176" i="36"/>
  <c r="AT176" i="36"/>
  <c r="BF157" i="36"/>
  <c r="AB157" i="36"/>
  <c r="K157" i="36"/>
  <c r="AA176" i="36"/>
  <c r="T176" i="36"/>
  <c r="AF157" i="36"/>
  <c r="AE176" i="36"/>
  <c r="AP176" i="36"/>
  <c r="AN73" i="36"/>
  <c r="AN105" i="48" s="1"/>
  <c r="AK73" i="36"/>
  <c r="AK105" i="48" s="1"/>
  <c r="BB73" i="36"/>
  <c r="BB105" i="48" s="1"/>
  <c r="BG73" i="36"/>
  <c r="BG105" i="48" s="1"/>
  <c r="AU157" i="36"/>
  <c r="AO176" i="36"/>
  <c r="L176" i="36"/>
  <c r="P157" i="36"/>
  <c r="X157" i="36"/>
  <c r="BE176" i="36"/>
  <c r="AM183" i="36"/>
  <c r="AM185" i="36" s="1"/>
  <c r="AM190" i="36"/>
  <c r="AM192" i="36" s="1"/>
  <c r="AK183" i="36"/>
  <c r="AK185" i="36" s="1"/>
  <c r="AK190" i="36"/>
  <c r="AK192" i="36" s="1"/>
  <c r="M73" i="36"/>
  <c r="J73" i="36"/>
  <c r="AT157" i="36"/>
  <c r="N157" i="36"/>
  <c r="BF176" i="36"/>
  <c r="Q41" i="36"/>
  <c r="AB73" i="36"/>
  <c r="AB105" i="48" s="1"/>
  <c r="K73" i="36"/>
  <c r="AA73" i="36"/>
  <c r="AA105" i="48" s="1"/>
  <c r="T157" i="36"/>
  <c r="AM157" i="36"/>
  <c r="AE73" i="36"/>
  <c r="AE105" i="48" s="1"/>
  <c r="Y73" i="36"/>
  <c r="Y105" i="48" s="1"/>
  <c r="AP73" i="36"/>
  <c r="AP105" i="48" s="1"/>
  <c r="I73" i="36"/>
  <c r="AZ157" i="36"/>
  <c r="AJ157" i="36"/>
  <c r="BC157" i="36"/>
  <c r="AU176" i="36"/>
  <c r="BK176" i="36"/>
  <c r="BD157" i="36"/>
  <c r="AW157" i="36"/>
  <c r="F157" i="36"/>
  <c r="W176" i="36"/>
  <c r="AG176" i="36"/>
  <c r="X73" i="36"/>
  <c r="X105" i="48" s="1"/>
  <c r="AT73" i="36"/>
  <c r="AT105" i="48" s="1"/>
  <c r="N73" i="36"/>
  <c r="BF73" i="36"/>
  <c r="BF105" i="48" s="1"/>
  <c r="AC157" i="36"/>
  <c r="AD73" i="36"/>
  <c r="AD105" i="48" s="1"/>
  <c r="T73" i="36"/>
  <c r="AM73" i="36"/>
  <c r="AM105" i="48" s="1"/>
  <c r="E73" i="36"/>
  <c r="AR157" i="36"/>
  <c r="AI176" i="36"/>
  <c r="BA157" i="36"/>
  <c r="Q157" i="36"/>
  <c r="AZ176" i="36"/>
  <c r="AJ176" i="36"/>
  <c r="E157" i="36"/>
  <c r="AO157" i="36"/>
  <c r="BK157" i="36"/>
  <c r="BD176" i="36"/>
  <c r="L157" i="36"/>
  <c r="AW176" i="36"/>
  <c r="F176" i="36"/>
  <c r="W73" i="36"/>
  <c r="W105" i="48" s="1"/>
  <c r="Q73" i="36"/>
  <c r="AG73" i="36"/>
  <c r="AG105" i="48" s="1"/>
  <c r="BE73" i="36"/>
  <c r="BE105" i="48" s="1"/>
  <c r="J182" i="36"/>
  <c r="J189" i="36"/>
  <c r="Y183" i="36"/>
  <c r="Y185" i="36" s="1"/>
  <c r="Y190" i="36"/>
  <c r="AN176" i="36"/>
  <c r="AY73" i="36"/>
  <c r="AY105" i="48" s="1"/>
  <c r="W157" i="36"/>
  <c r="AG189" i="36"/>
  <c r="AG182" i="36"/>
  <c r="AG178" i="36"/>
  <c r="Z157" i="36"/>
  <c r="R176" i="36"/>
  <c r="AX157" i="36"/>
  <c r="AC176" i="36"/>
  <c r="S176" i="36"/>
  <c r="AH176" i="36"/>
  <c r="BJ157" i="36"/>
  <c r="AL176" i="36"/>
  <c r="O157" i="36"/>
  <c r="AS176" i="36"/>
  <c r="AR176" i="36"/>
  <c r="AI157" i="36"/>
  <c r="AD176" i="36"/>
  <c r="AU73" i="36"/>
  <c r="AU105" i="48" s="1"/>
  <c r="AO73" i="36"/>
  <c r="AO105" i="48" s="1"/>
  <c r="BK73" i="36"/>
  <c r="BK105" i="48" s="1"/>
  <c r="BD73" i="36"/>
  <c r="BD105" i="48" s="1"/>
  <c r="O42" i="36"/>
  <c r="L73" i="36"/>
  <c r="AW73" i="36"/>
  <c r="AW105" i="48" s="1"/>
  <c r="F73" i="36"/>
  <c r="P73" i="36"/>
  <c r="D157" i="36"/>
  <c r="BI157" i="36"/>
  <c r="N190" i="36"/>
  <c r="N192" i="36" s="1"/>
  <c r="N183" i="36"/>
  <c r="AV157" i="36"/>
  <c r="S157" i="36"/>
  <c r="BJ176" i="36"/>
  <c r="AU41" i="36"/>
  <c r="AT55" i="36"/>
  <c r="BA176" i="36"/>
  <c r="BC176" i="36"/>
  <c r="X41" i="36"/>
  <c r="W55" i="36"/>
  <c r="AZ73" i="36"/>
  <c r="AZ105" i="48" s="1"/>
  <c r="AJ73" i="36"/>
  <c r="AJ105" i="48" s="1"/>
  <c r="BC73" i="36"/>
  <c r="BC105" i="48" s="1"/>
  <c r="AQ157" i="36"/>
  <c r="BH157" i="36"/>
  <c r="U157" i="36"/>
  <c r="AY157" i="36"/>
  <c r="V157" i="36"/>
  <c r="D176" i="36"/>
  <c r="G157" i="36"/>
  <c r="AD178" i="36"/>
  <c r="AD189" i="36"/>
  <c r="AD182" i="36"/>
  <c r="I83" i="43"/>
  <c r="Z176" i="36"/>
  <c r="R157" i="36"/>
  <c r="AV190" i="36"/>
  <c r="AV192" i="36" s="1"/>
  <c r="AV183" i="36"/>
  <c r="AV185" i="36" s="1"/>
  <c r="S73" i="36"/>
  <c r="AH73" i="36"/>
  <c r="AH105" i="48" s="1"/>
  <c r="BJ73" i="36"/>
  <c r="BJ105" i="48" s="1"/>
  <c r="AL157" i="36"/>
  <c r="O176" i="36"/>
  <c r="AS157" i="36"/>
  <c r="AR73" i="36"/>
  <c r="AR105" i="48" s="1"/>
  <c r="AI73" i="36"/>
  <c r="AI105" i="48" s="1"/>
  <c r="BA73" i="36"/>
  <c r="BA105" i="48" s="1"/>
  <c r="AX176" i="36"/>
  <c r="BB157" i="36"/>
  <c r="M176" i="36"/>
  <c r="H157" i="36"/>
  <c r="AQ176" i="36"/>
  <c r="P176" i="36"/>
  <c r="J176" i="36"/>
  <c r="J178" i="36" s="1"/>
  <c r="AF176" i="36"/>
  <c r="V176" i="36"/>
  <c r="G176" i="36"/>
  <c r="BI176" i="36"/>
  <c r="AA189" i="36"/>
  <c r="AA182" i="36"/>
  <c r="E183" i="36"/>
  <c r="E185" i="36" s="1"/>
  <c r="E190" i="36"/>
  <c r="E192" i="36" s="1"/>
  <c r="I182" i="36"/>
  <c r="I189" i="36"/>
  <c r="BG176" i="36"/>
  <c r="H73" i="36"/>
  <c r="U73" i="36"/>
  <c r="BE157" i="36"/>
  <c r="Z73" i="36"/>
  <c r="Z105" i="48" s="1"/>
  <c r="R105" i="48"/>
  <c r="R103" i="28"/>
  <c r="AX73" i="36"/>
  <c r="AX105" i="48" s="1"/>
  <c r="AB176" i="36"/>
  <c r="K176" i="36"/>
  <c r="AL73" i="36"/>
  <c r="AL105" i="48" s="1"/>
  <c r="O73" i="36"/>
  <c r="Y157" i="36"/>
  <c r="I176" i="36"/>
  <c r="I178" i="36" s="1"/>
  <c r="AN157" i="36"/>
  <c r="AK157" i="36"/>
  <c r="BG157" i="36"/>
  <c r="M157" i="36"/>
  <c r="H176" i="36"/>
  <c r="BH176" i="36"/>
  <c r="U176" i="36"/>
  <c r="AY176" i="36"/>
  <c r="V73" i="36"/>
  <c r="D73" i="36"/>
  <c r="G73" i="36"/>
  <c r="BI73" i="36"/>
  <c r="BI105" i="48" s="1"/>
  <c r="AP157" i="36"/>
  <c r="I43" i="36"/>
  <c r="H55" i="36"/>
  <c r="AM190" i="35"/>
  <c r="AM192" i="35" s="1"/>
  <c r="AM183" i="35"/>
  <c r="AM185" i="35" s="1"/>
  <c r="X190" i="35"/>
  <c r="X192" i="35" s="1"/>
  <c r="X183" i="35"/>
  <c r="X185" i="35" s="1"/>
  <c r="V183" i="35"/>
  <c r="V185" i="35" s="1"/>
  <c r="V190" i="35"/>
  <c r="V192" i="35" s="1"/>
  <c r="S190" i="35"/>
  <c r="S192" i="35" s="1"/>
  <c r="S183" i="35"/>
  <c r="S185" i="35" s="1"/>
  <c r="BG190" i="35"/>
  <c r="BG192" i="35" s="1"/>
  <c r="BG183" i="35"/>
  <c r="BG185" i="35" s="1"/>
  <c r="W189" i="35"/>
  <c r="W182" i="35"/>
  <c r="W178" i="35"/>
  <c r="BC182" i="35"/>
  <c r="BC189" i="35"/>
  <c r="BC178" i="35"/>
  <c r="AV41" i="35"/>
  <c r="AU55" i="35"/>
  <c r="K196" i="35"/>
  <c r="K185" i="35"/>
  <c r="K186" i="35" s="1"/>
  <c r="Z178" i="35"/>
  <c r="Z183" i="35"/>
  <c r="Z190" i="35"/>
  <c r="Z192" i="35" s="1"/>
  <c r="Z193" i="35" s="1"/>
  <c r="BC183" i="35"/>
  <c r="BC185" i="35" s="1"/>
  <c r="BC190" i="35"/>
  <c r="BC192" i="35" s="1"/>
  <c r="BA183" i="35"/>
  <c r="BA185" i="35" s="1"/>
  <c r="BA190" i="35"/>
  <c r="BA192" i="35" s="1"/>
  <c r="AI190" i="35"/>
  <c r="AI192" i="35" s="1"/>
  <c r="AI183" i="35"/>
  <c r="AI185" i="35" s="1"/>
  <c r="G104" i="48"/>
  <c r="G102" i="28"/>
  <c r="V104" i="48"/>
  <c r="V102" i="28"/>
  <c r="AL183" i="35"/>
  <c r="AL185" i="35" s="1"/>
  <c r="AL190" i="35"/>
  <c r="AL192" i="35" s="1"/>
  <c r="K42" i="35"/>
  <c r="J55" i="35"/>
  <c r="BF178" i="35"/>
  <c r="BF183" i="35"/>
  <c r="BF185" i="35" s="1"/>
  <c r="BF190" i="35"/>
  <c r="BF192" i="35" s="1"/>
  <c r="AZ189" i="35"/>
  <c r="AZ182" i="35"/>
  <c r="AZ178" i="35"/>
  <c r="AQ189" i="35"/>
  <c r="AQ182" i="35"/>
  <c r="AR178" i="35"/>
  <c r="AR182" i="35"/>
  <c r="AR189" i="35"/>
  <c r="AY189" i="35"/>
  <c r="AY178" i="35"/>
  <c r="AY182" i="35"/>
  <c r="E190" i="35"/>
  <c r="E192" i="35" s="1"/>
  <c r="E183" i="35"/>
  <c r="E185" i="35" s="1"/>
  <c r="BD182" i="35"/>
  <c r="BD189" i="35"/>
  <c r="BD178" i="35"/>
  <c r="E178" i="35"/>
  <c r="E189" i="35"/>
  <c r="E182" i="35"/>
  <c r="K197" i="35"/>
  <c r="K192" i="35"/>
  <c r="K193" i="35" s="1"/>
  <c r="BE178" i="35"/>
  <c r="BE182" i="35"/>
  <c r="BE189" i="35"/>
  <c r="T183" i="35"/>
  <c r="T185" i="35" s="1"/>
  <c r="T190" i="35"/>
  <c r="T192" i="35" s="1"/>
  <c r="AS183" i="35"/>
  <c r="AS185" i="35" s="1"/>
  <c r="AS190" i="35"/>
  <c r="AS192" i="35" s="1"/>
  <c r="AX183" i="35"/>
  <c r="AX185" i="35" s="1"/>
  <c r="AX190" i="35"/>
  <c r="BA178" i="35"/>
  <c r="BA189" i="35"/>
  <c r="BA182" i="35"/>
  <c r="R190" i="35"/>
  <c r="R192" i="35" s="1"/>
  <c r="R183" i="35"/>
  <c r="R185" i="35" s="1"/>
  <c r="BG178" i="35"/>
  <c r="BG182" i="35"/>
  <c r="BG189" i="35"/>
  <c r="U189" i="35"/>
  <c r="U182" i="35"/>
  <c r="U178" i="35"/>
  <c r="AW183" i="35"/>
  <c r="AW185" i="35" s="1"/>
  <c r="AW190" i="35"/>
  <c r="AW192" i="35" s="1"/>
  <c r="BK183" i="35"/>
  <c r="BK185" i="35" s="1"/>
  <c r="BK190" i="35"/>
  <c r="BK192" i="35" s="1"/>
  <c r="AC183" i="35"/>
  <c r="AC185" i="35" s="1"/>
  <c r="AC190" i="35"/>
  <c r="AC192" i="35" s="1"/>
  <c r="AN182" i="35"/>
  <c r="AN189" i="35"/>
  <c r="AN178" i="35"/>
  <c r="AJ183" i="35"/>
  <c r="AJ190" i="35"/>
  <c r="V182" i="35"/>
  <c r="V189" i="35"/>
  <c r="V178" i="35"/>
  <c r="BD183" i="35"/>
  <c r="BD185" i="35" s="1"/>
  <c r="BD190" i="35"/>
  <c r="BD192" i="35" s="1"/>
  <c r="AB189" i="35"/>
  <c r="AB178" i="35"/>
  <c r="AB182" i="35"/>
  <c r="AK178" i="35"/>
  <c r="AK189" i="35"/>
  <c r="AK182" i="35"/>
  <c r="AB183" i="35"/>
  <c r="AB185" i="35" s="1"/>
  <c r="AB190" i="35"/>
  <c r="AB192" i="35" s="1"/>
  <c r="H189" i="35"/>
  <c r="H178" i="35"/>
  <c r="H182" i="35"/>
  <c r="Y178" i="35"/>
  <c r="Y189" i="35"/>
  <c r="Y182" i="35"/>
  <c r="D183" i="35"/>
  <c r="D190" i="35"/>
  <c r="D192" i="35" s="1"/>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AO183" i="35"/>
  <c r="AO185" i="35" s="1"/>
  <c r="AO190" i="35"/>
  <c r="AO192" i="35" s="1"/>
  <c r="AX182" i="35"/>
  <c r="AX189" i="35"/>
  <c r="AX178" i="35"/>
  <c r="AF182" i="35"/>
  <c r="AF189" i="35"/>
  <c r="AF178" i="35"/>
  <c r="BE192" i="35"/>
  <c r="S104" i="48"/>
  <c r="S102" i="28"/>
  <c r="AR190" i="35"/>
  <c r="AR192" i="35" s="1"/>
  <c r="AR183" i="35"/>
  <c r="AR185" i="35" s="1"/>
  <c r="BF182" i="35"/>
  <c r="BF189" i="35"/>
  <c r="AU182" i="35"/>
  <c r="AU189" i="35"/>
  <c r="AU178" i="35"/>
  <c r="Q194" i="35"/>
  <c r="I183" i="35"/>
  <c r="I185" i="35" s="1"/>
  <c r="I190" i="35"/>
  <c r="I192" i="35" s="1"/>
  <c r="BH183" i="35"/>
  <c r="BH185" i="35" s="1"/>
  <c r="BH190" i="35"/>
  <c r="BH192" i="35" s="1"/>
  <c r="X197" i="35"/>
  <c r="X191" i="35"/>
  <c r="X193" i="35" s="1"/>
  <c r="AM182" i="35"/>
  <c r="AM178" i="35"/>
  <c r="AM189" i="35"/>
  <c r="AK183" i="35"/>
  <c r="AK185" i="35" s="1"/>
  <c r="AK190" i="35"/>
  <c r="AK192" i="35" s="1"/>
  <c r="M184" i="35"/>
  <c r="M186" i="35" s="1"/>
  <c r="M196" i="35"/>
  <c r="M198" i="35" s="1"/>
  <c r="AH182" i="35"/>
  <c r="AH178" i="35"/>
  <c r="AH189" i="35"/>
  <c r="T178" i="35"/>
  <c r="T189" i="35"/>
  <c r="T182" i="35"/>
  <c r="H104" i="48"/>
  <c r="H102" i="28"/>
  <c r="BI182" i="35"/>
  <c r="BI178" i="35"/>
  <c r="BI189" i="35"/>
  <c r="AP183" i="35"/>
  <c r="AP185" i="35" s="1"/>
  <c r="AP190" i="35"/>
  <c r="AP192" i="35" s="1"/>
  <c r="O191" i="35"/>
  <c r="O193" i="35" s="1"/>
  <c r="O194" i="35" s="1"/>
  <c r="O197" i="35"/>
  <c r="O198" i="35" s="1"/>
  <c r="AA182" i="35"/>
  <c r="AA189" i="35"/>
  <c r="AA178" i="35"/>
  <c r="U104" i="48"/>
  <c r="U102" i="28"/>
  <c r="AU190" i="35"/>
  <c r="AU192" i="35" s="1"/>
  <c r="AU183" i="35"/>
  <c r="AU185" i="35" s="1"/>
  <c r="AO182" i="35"/>
  <c r="AO189" i="35"/>
  <c r="AO178" i="35"/>
  <c r="AZ183" i="35"/>
  <c r="AZ185" i="35" s="1"/>
  <c r="AZ190" i="35"/>
  <c r="AZ192" i="35" s="1"/>
  <c r="BE185" i="35"/>
  <c r="M194" i="35"/>
  <c r="Z197" i="35"/>
  <c r="AQ178" i="35"/>
  <c r="AQ183" i="35"/>
  <c r="AQ185" i="35" s="1"/>
  <c r="AQ190" i="35"/>
  <c r="AQ192" i="35" s="1"/>
  <c r="X184" i="35"/>
  <c r="X186" i="35" s="1"/>
  <c r="X194" i="35" s="1"/>
  <c r="X196" i="35"/>
  <c r="X198" i="35" s="1"/>
  <c r="F189" i="35"/>
  <c r="F182" i="35"/>
  <c r="AG178" i="35"/>
  <c r="AG183" i="35"/>
  <c r="AG190" i="35"/>
  <c r="E104" i="48"/>
  <c r="E102" i="28"/>
  <c r="AC189" i="35"/>
  <c r="AC182" i="35"/>
  <c r="AC178" i="35"/>
  <c r="AP182" i="35"/>
  <c r="AP189" i="35"/>
  <c r="AP178" i="35"/>
  <c r="AD189" i="35"/>
  <c r="AD178" i="35"/>
  <c r="AD182" i="35"/>
  <c r="D185" i="35"/>
  <c r="D104" i="48"/>
  <c r="D102" i="28"/>
  <c r="BB189" i="35"/>
  <c r="BB178" i="35"/>
  <c r="BB182" i="35"/>
  <c r="P192" i="35"/>
  <c r="P193" i="35" s="1"/>
  <c r="P197" i="35"/>
  <c r="X41" i="35"/>
  <c r="W55" i="35"/>
  <c r="I102" i="28"/>
  <c r="I104" i="48"/>
  <c r="H190" i="35"/>
  <c r="H192" i="35" s="1"/>
  <c r="H183" i="35"/>
  <c r="H185" i="35" s="1"/>
  <c r="I178" i="35"/>
  <c r="I182" i="35"/>
  <c r="I189" i="35"/>
  <c r="BH178" i="35"/>
  <c r="BH189" i="35"/>
  <c r="BH182" i="35"/>
  <c r="W183" i="35"/>
  <c r="W185" i="35" s="1"/>
  <c r="W190" i="35"/>
  <c r="W192" i="35" s="1"/>
  <c r="AV189" i="35"/>
  <c r="AV182" i="35"/>
  <c r="AV178" i="35"/>
  <c r="AX192" i="35"/>
  <c r="AN190" i="35"/>
  <c r="AN192" i="35" s="1"/>
  <c r="AN183" i="35"/>
  <c r="AN185" i="35" s="1"/>
  <c r="X178" i="35"/>
  <c r="AY183" i="35"/>
  <c r="AY185" i="35" s="1"/>
  <c r="AY190" i="35"/>
  <c r="AY192" i="35" s="1"/>
  <c r="AH190" i="35"/>
  <c r="AH192" i="35" s="1"/>
  <c r="AH183" i="35"/>
  <c r="AH185" i="35" s="1"/>
  <c r="S182" i="35"/>
  <c r="S178" i="35"/>
  <c r="S189" i="35"/>
  <c r="F178" i="35"/>
  <c r="F190" i="35"/>
  <c r="F192" i="35" s="1"/>
  <c r="F183" i="35"/>
  <c r="F185" i="35" s="1"/>
  <c r="BB190" i="35"/>
  <c r="BB192" i="35" s="1"/>
  <c r="BB183" i="35"/>
  <c r="BB185" i="35" s="1"/>
  <c r="AE190" i="35"/>
  <c r="AE192" i="35" s="1"/>
  <c r="AE183" i="35"/>
  <c r="AE185" i="35" s="1"/>
  <c r="R104" i="48"/>
  <c r="R102" i="28"/>
  <c r="P185" i="35"/>
  <c r="P186" i="35" s="1"/>
  <c r="P194" i="35" s="1"/>
  <c r="P196" i="35"/>
  <c r="P198" i="35" s="1"/>
  <c r="BI190" i="35"/>
  <c r="BI192" i="35" s="1"/>
  <c r="BI183" i="35"/>
  <c r="BI185" i="35" s="1"/>
  <c r="AT190" i="35"/>
  <c r="AT192" i="35" s="1"/>
  <c r="AT183"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D182" i="35"/>
  <c r="D189" i="35"/>
  <c r="G178" i="35"/>
  <c r="G190" i="35"/>
  <c r="G192" i="35" s="1"/>
  <c r="G183" i="35"/>
  <c r="G185" i="35" s="1"/>
  <c r="AT197" i="35"/>
  <c r="AT191" i="35"/>
  <c r="AI178" i="35"/>
  <c r="AI182" i="35"/>
  <c r="AI189" i="35"/>
  <c r="F104" i="48"/>
  <c r="F102" i="28"/>
  <c r="G182" i="35"/>
  <c r="G189" i="35"/>
  <c r="AL189" i="35"/>
  <c r="AL178" i="35"/>
  <c r="AL182" i="35"/>
  <c r="U183" i="35"/>
  <c r="U185" i="35" s="1"/>
  <c r="U190" i="35"/>
  <c r="U192" i="35" s="1"/>
  <c r="BK178" i="35"/>
  <c r="BK189" i="35"/>
  <c r="BK182" i="35"/>
  <c r="T104" i="48"/>
  <c r="T102" i="28"/>
  <c r="AW178" i="35"/>
  <c r="AW182" i="35"/>
  <c r="AW189" i="35"/>
  <c r="AS182" i="35"/>
  <c r="AS189" i="35"/>
  <c r="AS178" i="35"/>
  <c r="AD185" i="35"/>
  <c r="BJ189" i="35"/>
  <c r="BJ182" i="35"/>
  <c r="BJ178" i="35"/>
  <c r="AF192" i="35"/>
  <c r="BJ183" i="35"/>
  <c r="BJ185" i="35" s="1"/>
  <c r="BJ190" i="35"/>
  <c r="AE178" i="35"/>
  <c r="AE182" i="35"/>
  <c r="AE189" i="35"/>
  <c r="AA190" i="35"/>
  <c r="AA192" i="35" s="1"/>
  <c r="AA183" i="35"/>
  <c r="AA185" i="35" s="1"/>
  <c r="W184" i="35"/>
  <c r="W104" i="48"/>
  <c r="R182" i="35"/>
  <c r="R189" i="35"/>
  <c r="R178" i="35"/>
  <c r="AT184" i="35"/>
  <c r="P42" i="34"/>
  <c r="F59" i="34"/>
  <c r="F161" i="34"/>
  <c r="F142" i="34"/>
  <c r="G23" i="34"/>
  <c r="BB41" i="34"/>
  <c r="E67" i="34"/>
  <c r="E150" i="34"/>
  <c r="E169" i="34"/>
  <c r="F31" i="34"/>
  <c r="F61" i="34"/>
  <c r="F144" i="34"/>
  <c r="F163" i="34"/>
  <c r="G25" i="34"/>
  <c r="F63" i="34"/>
  <c r="F165" i="34"/>
  <c r="F146" i="34"/>
  <c r="G27" i="34"/>
  <c r="AW42" i="34"/>
  <c r="G60" i="34"/>
  <c r="G143" i="34"/>
  <c r="G162" i="34"/>
  <c r="H24" i="34"/>
  <c r="I45" i="34"/>
  <c r="H55" i="34"/>
  <c r="E175" i="34"/>
  <c r="X41" i="34"/>
  <c r="W55" i="34"/>
  <c r="H71" i="34"/>
  <c r="H173" i="34"/>
  <c r="H154" i="34"/>
  <c r="I35" i="34"/>
  <c r="E69" i="34"/>
  <c r="E73" i="34" s="1"/>
  <c r="E152" i="34"/>
  <c r="E171" i="34"/>
  <c r="F33" i="34"/>
  <c r="D156" i="34"/>
  <c r="C191" i="34"/>
  <c r="C192" i="34" s="1"/>
  <c r="C196" i="34"/>
  <c r="F62" i="34"/>
  <c r="F164" i="34"/>
  <c r="F145" i="34"/>
  <c r="G26" i="34"/>
  <c r="F70" i="34"/>
  <c r="F153" i="34"/>
  <c r="F172" i="34"/>
  <c r="G34" i="34"/>
  <c r="AU49" i="34"/>
  <c r="AT55" i="34"/>
  <c r="H64" i="34"/>
  <c r="H147" i="34"/>
  <c r="H166" i="34"/>
  <c r="I28" i="34"/>
  <c r="D175" i="34"/>
  <c r="C184" i="34"/>
  <c r="C185" i="34" s="1"/>
  <c r="C195" i="34"/>
  <c r="C197" i="34" s="1"/>
  <c r="E65" i="34"/>
  <c r="E148" i="34"/>
  <c r="E156" i="34" s="1"/>
  <c r="E167" i="34"/>
  <c r="F29" i="34"/>
  <c r="F37" i="34" s="1"/>
  <c r="F66" i="34"/>
  <c r="F149" i="34"/>
  <c r="F168" i="34"/>
  <c r="G30" i="34"/>
  <c r="F68" i="34"/>
  <c r="F170" i="34"/>
  <c r="F151" i="34"/>
  <c r="G32" i="34"/>
  <c r="D73" i="34"/>
  <c r="M41" i="33"/>
  <c r="L55" i="33"/>
  <c r="F63" i="33"/>
  <c r="G27" i="33"/>
  <c r="F64" i="33"/>
  <c r="G28" i="33"/>
  <c r="F59" i="33"/>
  <c r="F37" i="33"/>
  <c r="G23" i="33"/>
  <c r="AU42" i="33"/>
  <c r="AT55" i="33"/>
  <c r="G69" i="33"/>
  <c r="H33" i="33"/>
  <c r="F61" i="33"/>
  <c r="G25" i="33"/>
  <c r="F68" i="33"/>
  <c r="G32" i="33"/>
  <c r="E102" i="48"/>
  <c r="E100" i="28"/>
  <c r="E74" i="33"/>
  <c r="I82" i="43"/>
  <c r="F60" i="33"/>
  <c r="G24" i="33"/>
  <c r="X41" i="33"/>
  <c r="W55" i="33"/>
  <c r="G67" i="33"/>
  <c r="H31" i="33"/>
  <c r="G65" i="33"/>
  <c r="H29" i="33"/>
  <c r="AW41" i="33"/>
  <c r="F70" i="33"/>
  <c r="G34" i="33"/>
  <c r="G66" i="33"/>
  <c r="H30" i="33"/>
  <c r="G62" i="33"/>
  <c r="H26" i="33"/>
  <c r="I71" i="33"/>
  <c r="J35" i="33"/>
  <c r="E56" i="32"/>
  <c r="F26" i="32"/>
  <c r="F4" i="47"/>
  <c r="F20" i="47" s="1"/>
  <c r="F27" i="47" s="1"/>
  <c r="F4" i="43"/>
  <c r="F22" i="43" s="1"/>
  <c r="F40" i="43" s="1"/>
  <c r="F126" i="36"/>
  <c r="F109" i="36"/>
  <c r="F22" i="36"/>
  <c r="F40" i="36" s="1"/>
  <c r="F58" i="36" s="1"/>
  <c r="F77" i="36" s="1"/>
  <c r="F92" i="36" s="1"/>
  <c r="E50" i="32"/>
  <c r="E61" i="32" s="1"/>
  <c r="E31" i="32"/>
  <c r="F20" i="32"/>
  <c r="AT109" i="36"/>
  <c r="AT4" i="47"/>
  <c r="AT20" i="47" s="1"/>
  <c r="AT27" i="47" s="1"/>
  <c r="AT4" i="43"/>
  <c r="AT22" i="43" s="1"/>
  <c r="AT40" i="43" s="1"/>
  <c r="AT22" i="36"/>
  <c r="AT40" i="36" s="1"/>
  <c r="AT58" i="36" s="1"/>
  <c r="AT77" i="36" s="1"/>
  <c r="AT92" i="36" s="1"/>
  <c r="AT126" i="36"/>
  <c r="V4" i="47"/>
  <c r="V20" i="47" s="1"/>
  <c r="V27" i="47" s="1"/>
  <c r="V126" i="36"/>
  <c r="V109" i="36"/>
  <c r="V22" i="36"/>
  <c r="V40" i="36" s="1"/>
  <c r="V58" i="36" s="1"/>
  <c r="V77" i="36" s="1"/>
  <c r="V92" i="36" s="1"/>
  <c r="V4" i="43"/>
  <c r="V22" i="43" s="1"/>
  <c r="V40" i="43" s="1"/>
  <c r="BJ4" i="47"/>
  <c r="BJ20" i="47" s="1"/>
  <c r="BJ27" i="47" s="1"/>
  <c r="BJ4" i="43"/>
  <c r="BJ22" i="43" s="1"/>
  <c r="BJ40" i="43" s="1"/>
  <c r="BJ126" i="36"/>
  <c r="BJ22" i="36"/>
  <c r="BJ40" i="36" s="1"/>
  <c r="BJ58" i="36" s="1"/>
  <c r="BJ77" i="36" s="1"/>
  <c r="BJ92" i="36" s="1"/>
  <c r="BJ109" i="36"/>
  <c r="AD22" i="36"/>
  <c r="AD40" i="36" s="1"/>
  <c r="AD58" i="36" s="1"/>
  <c r="AD77" i="36" s="1"/>
  <c r="AD92" i="36" s="1"/>
  <c r="AD4" i="47"/>
  <c r="AD20" i="47" s="1"/>
  <c r="AD27" i="47" s="1"/>
  <c r="AD4" i="43"/>
  <c r="AD22" i="43" s="1"/>
  <c r="AD40" i="43" s="1"/>
  <c r="AD126" i="36"/>
  <c r="AD109" i="36"/>
  <c r="F58" i="32"/>
  <c r="G28" i="32"/>
  <c r="AB109" i="36"/>
  <c r="AB126" i="36"/>
  <c r="AB4" i="47"/>
  <c r="AB20" i="47" s="1"/>
  <c r="AB27" i="47" s="1"/>
  <c r="AB4" i="43"/>
  <c r="AB22" i="43" s="1"/>
  <c r="AB40" i="43" s="1"/>
  <c r="AB22" i="36"/>
  <c r="AB40" i="36" s="1"/>
  <c r="AB58" i="36" s="1"/>
  <c r="AB77" i="36" s="1"/>
  <c r="AB92" i="36" s="1"/>
  <c r="N126" i="36"/>
  <c r="N4" i="47"/>
  <c r="N20" i="47" s="1"/>
  <c r="N27" i="47" s="1"/>
  <c r="N109" i="36"/>
  <c r="N22" i="36"/>
  <c r="N40" i="36" s="1"/>
  <c r="N58" i="36" s="1"/>
  <c r="N77" i="36" s="1"/>
  <c r="N92" i="36" s="1"/>
  <c r="N4" i="43"/>
  <c r="N22" i="43" s="1"/>
  <c r="N40" i="43" s="1"/>
  <c r="BF4" i="47"/>
  <c r="BF20" i="47" s="1"/>
  <c r="BF27" i="47" s="1"/>
  <c r="BF4" i="43"/>
  <c r="BF22" i="43" s="1"/>
  <c r="BF40" i="43" s="1"/>
  <c r="BF126" i="36"/>
  <c r="BF22" i="36"/>
  <c r="BF40" i="36" s="1"/>
  <c r="BF58" i="36" s="1"/>
  <c r="BF77" i="36" s="1"/>
  <c r="BF92" i="36" s="1"/>
  <c r="BF109" i="36"/>
  <c r="X4" i="43"/>
  <c r="X22" i="43" s="1"/>
  <c r="X40" i="43" s="1"/>
  <c r="X126" i="36"/>
  <c r="X109" i="36"/>
  <c r="X4" i="47"/>
  <c r="X20" i="47" s="1"/>
  <c r="X27" i="47" s="1"/>
  <c r="X22" i="36"/>
  <c r="X40" i="36" s="1"/>
  <c r="X58" i="36" s="1"/>
  <c r="X77" i="36" s="1"/>
  <c r="X92" i="36" s="1"/>
  <c r="E51" i="32"/>
  <c r="F21" i="32"/>
  <c r="F57" i="32"/>
  <c r="G27" i="32"/>
  <c r="AF4" i="47"/>
  <c r="AF20" i="47" s="1"/>
  <c r="AF27" i="47" s="1"/>
  <c r="AF126" i="36"/>
  <c r="AF109" i="36"/>
  <c r="AF4" i="43"/>
  <c r="AF22" i="43" s="1"/>
  <c r="AF40" i="43" s="1"/>
  <c r="AF22" i="36"/>
  <c r="AF40" i="36" s="1"/>
  <c r="AF58" i="36" s="1"/>
  <c r="AF77" i="36" s="1"/>
  <c r="AF92" i="36" s="1"/>
  <c r="AT46" i="32"/>
  <c r="AU37" i="32"/>
  <c r="BA36" i="32"/>
  <c r="AL4" i="47"/>
  <c r="AL20" i="47" s="1"/>
  <c r="AL27" i="47" s="1"/>
  <c r="AL22" i="36"/>
  <c r="AL40" i="36" s="1"/>
  <c r="AL58" i="36" s="1"/>
  <c r="AL77" i="36" s="1"/>
  <c r="AL92" i="36" s="1"/>
  <c r="AL4" i="43"/>
  <c r="AL22" i="43" s="1"/>
  <c r="AL40" i="43" s="1"/>
  <c r="AL126" i="36"/>
  <c r="AL109" i="36"/>
  <c r="X35" i="32"/>
  <c r="W46" i="32"/>
  <c r="L4" i="43"/>
  <c r="L22" i="43" s="1"/>
  <c r="L40" i="43" s="1"/>
  <c r="L109" i="36"/>
  <c r="L22" i="36"/>
  <c r="L40" i="36" s="1"/>
  <c r="L58" i="36" s="1"/>
  <c r="L77" i="36" s="1"/>
  <c r="L92" i="36" s="1"/>
  <c r="L126" i="36"/>
  <c r="L4" i="47"/>
  <c r="L20" i="47" s="1"/>
  <c r="L27" i="47" s="1"/>
  <c r="F53" i="32"/>
  <c r="G23" i="32"/>
  <c r="BB4" i="47"/>
  <c r="BB20" i="47" s="1"/>
  <c r="BB27" i="47" s="1"/>
  <c r="BB22" i="36"/>
  <c r="BB40" i="36" s="1"/>
  <c r="BB58" i="36" s="1"/>
  <c r="BB77" i="36" s="1"/>
  <c r="BB92" i="36" s="1"/>
  <c r="BB126" i="36"/>
  <c r="BB109" i="36"/>
  <c r="BB4" i="43"/>
  <c r="BB22" i="43" s="1"/>
  <c r="BB40" i="43" s="1"/>
  <c r="Z4" i="47"/>
  <c r="Z20" i="47" s="1"/>
  <c r="Z27" i="47" s="1"/>
  <c r="Z109" i="36"/>
  <c r="Z22" i="36"/>
  <c r="Z40" i="36" s="1"/>
  <c r="Z58" i="36" s="1"/>
  <c r="Z77" i="36" s="1"/>
  <c r="Z92" i="36" s="1"/>
  <c r="Z4" i="43"/>
  <c r="Z22" i="43" s="1"/>
  <c r="Z40" i="43" s="1"/>
  <c r="Z126" i="36"/>
  <c r="F55" i="32"/>
  <c r="G25" i="32"/>
  <c r="E52" i="32"/>
  <c r="F22" i="32"/>
  <c r="AR4" i="43"/>
  <c r="AR22" i="43" s="1"/>
  <c r="AR40" i="43" s="1"/>
  <c r="AR126" i="36"/>
  <c r="AR22" i="36"/>
  <c r="AR40" i="36" s="1"/>
  <c r="AR58" i="36" s="1"/>
  <c r="AR77" i="36" s="1"/>
  <c r="AR92" i="36" s="1"/>
  <c r="AR109" i="36"/>
  <c r="AR4" i="47"/>
  <c r="AR20" i="47" s="1"/>
  <c r="AR27" i="47" s="1"/>
  <c r="L41" i="32"/>
  <c r="K46" i="32"/>
  <c r="E54" i="32"/>
  <c r="F24" i="32"/>
  <c r="BD126" i="36"/>
  <c r="BD4" i="47"/>
  <c r="BD20" i="47" s="1"/>
  <c r="BD27" i="47" s="1"/>
  <c r="BD109" i="36"/>
  <c r="BD22" i="36"/>
  <c r="BD40" i="36" s="1"/>
  <c r="BD58" i="36" s="1"/>
  <c r="BD77" i="36" s="1"/>
  <c r="BD92" i="36" s="1"/>
  <c r="BD4" i="43"/>
  <c r="BD22" i="43" s="1"/>
  <c r="BD40" i="43" s="1"/>
  <c r="J4" i="47"/>
  <c r="J20" i="47" s="1"/>
  <c r="J27" i="47" s="1"/>
  <c r="J4" i="43"/>
  <c r="J22" i="43" s="1"/>
  <c r="J40" i="43" s="1"/>
  <c r="J126" i="36"/>
  <c r="J109" i="36"/>
  <c r="J22" i="36"/>
  <c r="J40" i="36" s="1"/>
  <c r="J58" i="36" s="1"/>
  <c r="J77" i="36" s="1"/>
  <c r="J92" i="36" s="1"/>
  <c r="F59" i="32"/>
  <c r="G29" i="32"/>
  <c r="D183" i="31"/>
  <c r="D185" i="31" s="1"/>
  <c r="D190" i="31"/>
  <c r="D192" i="31" s="1"/>
  <c r="D177" i="31"/>
  <c r="G69" i="31"/>
  <c r="G172" i="31"/>
  <c r="G153" i="31"/>
  <c r="H33" i="31"/>
  <c r="F67" i="31"/>
  <c r="F151" i="31"/>
  <c r="F170" i="31"/>
  <c r="G31" i="31"/>
  <c r="J44" i="31"/>
  <c r="I55" i="31"/>
  <c r="D97" i="48"/>
  <c r="D95" i="28"/>
  <c r="D74" i="31"/>
  <c r="G61" i="31"/>
  <c r="G164" i="31"/>
  <c r="G145" i="31"/>
  <c r="H25" i="31"/>
  <c r="H70" i="31"/>
  <c r="H154" i="31"/>
  <c r="H173" i="31"/>
  <c r="I34" i="31"/>
  <c r="O41" i="31"/>
  <c r="F62" i="31"/>
  <c r="F165" i="31"/>
  <c r="F146" i="31"/>
  <c r="G26" i="31"/>
  <c r="E64" i="31"/>
  <c r="E167" i="31"/>
  <c r="E148" i="31"/>
  <c r="F28" i="31"/>
  <c r="G63" i="31"/>
  <c r="G166" i="31"/>
  <c r="G147" i="31"/>
  <c r="H27" i="31"/>
  <c r="D157" i="31"/>
  <c r="Y42" i="31"/>
  <c r="X55" i="31"/>
  <c r="L43" i="31"/>
  <c r="E71" i="31"/>
  <c r="E155" i="31"/>
  <c r="E174" i="31"/>
  <c r="F35" i="31"/>
  <c r="E68" i="31"/>
  <c r="E152" i="31"/>
  <c r="E171" i="31"/>
  <c r="F32" i="31"/>
  <c r="E66" i="31"/>
  <c r="E169" i="31"/>
  <c r="E150" i="31"/>
  <c r="F30" i="31"/>
  <c r="AA41" i="31"/>
  <c r="E60" i="31"/>
  <c r="E73" i="31" s="1"/>
  <c r="E163" i="31"/>
  <c r="E144" i="31"/>
  <c r="F24" i="31"/>
  <c r="E37" i="31"/>
  <c r="AV42" i="31"/>
  <c r="AU55" i="31"/>
  <c r="E65" i="31"/>
  <c r="E149" i="31"/>
  <c r="E168" i="31"/>
  <c r="F29" i="31"/>
  <c r="G60" i="30"/>
  <c r="G144" i="30"/>
  <c r="G163" i="30"/>
  <c r="H24" i="30"/>
  <c r="G61" i="30"/>
  <c r="G164" i="30"/>
  <c r="G145" i="30"/>
  <c r="H25" i="30"/>
  <c r="G69" i="30"/>
  <c r="G172" i="30"/>
  <c r="G153" i="30"/>
  <c r="H33" i="30"/>
  <c r="E59" i="30"/>
  <c r="E143" i="30"/>
  <c r="E37" i="30"/>
  <c r="E162" i="30"/>
  <c r="E176" i="30" s="1"/>
  <c r="F23" i="30"/>
  <c r="F62" i="30"/>
  <c r="F165" i="30"/>
  <c r="F146" i="30"/>
  <c r="G26" i="30"/>
  <c r="H41" i="30"/>
  <c r="G55" i="30"/>
  <c r="E70" i="30"/>
  <c r="E173" i="30"/>
  <c r="E154" i="30"/>
  <c r="F34" i="30"/>
  <c r="F67" i="30"/>
  <c r="F151" i="30"/>
  <c r="F170" i="30"/>
  <c r="G31" i="30"/>
  <c r="AU41" i="30"/>
  <c r="AT55" i="30"/>
  <c r="D157" i="30"/>
  <c r="E71" i="30"/>
  <c r="E155" i="30"/>
  <c r="E174" i="30"/>
  <c r="F35" i="30"/>
  <c r="E65" i="30"/>
  <c r="E149" i="30"/>
  <c r="E168" i="30"/>
  <c r="F29" i="30"/>
  <c r="E64" i="30"/>
  <c r="E148" i="30"/>
  <c r="E167" i="30"/>
  <c r="F28" i="30"/>
  <c r="C197" i="30"/>
  <c r="C191" i="30"/>
  <c r="C193" i="30" s="1"/>
  <c r="E68" i="30"/>
  <c r="E171" i="30"/>
  <c r="E152" i="30"/>
  <c r="F32" i="30"/>
  <c r="D176" i="30"/>
  <c r="E63" i="30"/>
  <c r="E166" i="30"/>
  <c r="E147" i="30"/>
  <c r="F27" i="30"/>
  <c r="F150" i="30"/>
  <c r="F169" i="30"/>
  <c r="F66" i="30"/>
  <c r="G30" i="30"/>
  <c r="Y41" i="30"/>
  <c r="X55" i="30"/>
  <c r="D158" i="30"/>
  <c r="D73" i="30"/>
  <c r="D177" i="30"/>
  <c r="C184" i="30"/>
  <c r="C186" i="30" s="1"/>
  <c r="C194" i="30" s="1"/>
  <c r="C196" i="30"/>
  <c r="G65" i="29"/>
  <c r="G149" i="29"/>
  <c r="G168" i="29"/>
  <c r="H29" i="29"/>
  <c r="AW46" i="29"/>
  <c r="AV55" i="29"/>
  <c r="D176" i="29"/>
  <c r="E169" i="29"/>
  <c r="E150" i="29"/>
  <c r="E66" i="29"/>
  <c r="F30" i="29"/>
  <c r="G69" i="29"/>
  <c r="G172" i="29"/>
  <c r="G153" i="29"/>
  <c r="H33" i="29"/>
  <c r="BG45" i="29"/>
  <c r="F67" i="29"/>
  <c r="F170" i="29"/>
  <c r="F151" i="29"/>
  <c r="G31" i="29"/>
  <c r="D157" i="29"/>
  <c r="L46" i="29"/>
  <c r="K55" i="29"/>
  <c r="D95" i="48"/>
  <c r="D93" i="28"/>
  <c r="D74" i="29"/>
  <c r="E71" i="29"/>
  <c r="E174" i="29"/>
  <c r="E155" i="29"/>
  <c r="F35" i="29"/>
  <c r="E62" i="29"/>
  <c r="E146" i="29"/>
  <c r="E165" i="29"/>
  <c r="F26" i="29"/>
  <c r="F64" i="29"/>
  <c r="F148" i="29"/>
  <c r="F167" i="29"/>
  <c r="G28" i="29"/>
  <c r="G61" i="29"/>
  <c r="G145" i="29"/>
  <c r="G164" i="29"/>
  <c r="H25" i="29"/>
  <c r="G63" i="29"/>
  <c r="G147" i="29"/>
  <c r="G166" i="29"/>
  <c r="H27" i="29"/>
  <c r="N41" i="29"/>
  <c r="G59" i="29"/>
  <c r="G143" i="29"/>
  <c r="G162" i="29"/>
  <c r="H23" i="29"/>
  <c r="F70" i="29"/>
  <c r="F173" i="29"/>
  <c r="F154" i="29"/>
  <c r="G34" i="29"/>
  <c r="E60" i="29"/>
  <c r="E73" i="29" s="1"/>
  <c r="E37" i="29"/>
  <c r="E144" i="29"/>
  <c r="E163" i="29"/>
  <c r="F24" i="29"/>
  <c r="Y41" i="29"/>
  <c r="X55" i="29"/>
  <c r="I71" i="10"/>
  <c r="J35" i="10"/>
  <c r="F60" i="10"/>
  <c r="G24" i="10"/>
  <c r="BC80" i="29"/>
  <c r="BC80" i="31"/>
  <c r="BC80" i="30"/>
  <c r="BC80" i="36"/>
  <c r="BC80" i="35"/>
  <c r="BC80" i="34"/>
  <c r="BC80" i="33"/>
  <c r="BG78" i="31"/>
  <c r="BG78" i="29"/>
  <c r="BG78" i="30"/>
  <c r="BG78" i="36"/>
  <c r="BG78" i="35"/>
  <c r="BG78" i="34"/>
  <c r="BG78" i="33"/>
  <c r="F61" i="10"/>
  <c r="G25" i="10"/>
  <c r="E65" i="10"/>
  <c r="F29" i="10"/>
  <c r="BF86" i="31"/>
  <c r="BF86" i="30"/>
  <c r="BF86" i="29"/>
  <c r="BF86" i="36"/>
  <c r="BF86" i="35"/>
  <c r="BF86" i="34"/>
  <c r="BF86" i="33"/>
  <c r="BE83" i="33"/>
  <c r="BE83" i="31"/>
  <c r="BE83" i="29"/>
  <c r="BE83" i="30"/>
  <c r="BE83" i="36"/>
  <c r="BE83" i="35"/>
  <c r="BE83" i="34"/>
  <c r="BG84" i="30"/>
  <c r="BG84" i="36"/>
  <c r="BG84" i="34"/>
  <c r="BG84" i="35"/>
  <c r="BG84" i="33"/>
  <c r="BG84" i="31"/>
  <c r="BG84" i="29"/>
  <c r="E66" i="10"/>
  <c r="F30" i="10"/>
  <c r="N198" i="35"/>
  <c r="F69" i="10"/>
  <c r="G33" i="10"/>
  <c r="D92" i="28"/>
  <c r="D84" i="28" s="1"/>
  <c r="D94" i="48"/>
  <c r="D86" i="48" s="1"/>
  <c r="D74" i="10"/>
  <c r="H64" i="10"/>
  <c r="I28" i="10"/>
  <c r="F59" i="10"/>
  <c r="G23" i="10"/>
  <c r="E74" i="35"/>
  <c r="D25" i="28"/>
  <c r="AU43" i="10"/>
  <c r="AT55" i="10"/>
  <c r="AY84" i="30"/>
  <c r="BK84" i="10"/>
  <c r="AY84" i="36"/>
  <c r="AY84" i="34"/>
  <c r="AY84" i="35"/>
  <c r="AY84" i="33"/>
  <c r="AY84" i="31"/>
  <c r="AY84" i="29"/>
  <c r="C27" i="28"/>
  <c r="C9" i="28"/>
  <c r="C11" i="28" s="1"/>
  <c r="Y52" i="10"/>
  <c r="X55" i="10"/>
  <c r="BD89" i="31"/>
  <c r="BD89" i="30"/>
  <c r="BD89" i="29"/>
  <c r="BD89" i="36"/>
  <c r="BD89" i="35"/>
  <c r="BD89" i="34"/>
  <c r="BD89" i="33"/>
  <c r="E67" i="10"/>
  <c r="F31" i="10"/>
  <c r="E68" i="10"/>
  <c r="F32" i="10"/>
  <c r="AZ78" i="30"/>
  <c r="AZ78" i="31"/>
  <c r="AZ78" i="29"/>
  <c r="AZ78" i="36"/>
  <c r="AZ78" i="35"/>
  <c r="AZ78" i="34"/>
  <c r="AZ78" i="33"/>
  <c r="L194" i="35"/>
  <c r="F70" i="10"/>
  <c r="G34" i="10"/>
  <c r="F62" i="10"/>
  <c r="G26" i="10"/>
  <c r="AZ87" i="36"/>
  <c r="AZ87" i="35"/>
  <c r="AZ87" i="34"/>
  <c r="AZ87" i="33"/>
  <c r="AZ87" i="30"/>
  <c r="AZ87" i="31"/>
  <c r="AZ87" i="29"/>
  <c r="BB79" i="29"/>
  <c r="BB79" i="36"/>
  <c r="BB79" i="35"/>
  <c r="BB79" i="34"/>
  <c r="BB79" i="33"/>
  <c r="BB79" i="31"/>
  <c r="BB79" i="30"/>
  <c r="E63" i="10"/>
  <c r="E73" i="10" s="1"/>
  <c r="F27" i="10"/>
  <c r="BJ81" i="35"/>
  <c r="BJ192" i="35" s="1"/>
  <c r="BJ81" i="34"/>
  <c r="BJ81" i="31"/>
  <c r="BJ81" i="33"/>
  <c r="BJ81" i="29"/>
  <c r="BJ81" i="36"/>
  <c r="BJ81" i="30"/>
  <c r="BI79" i="29"/>
  <c r="BI79" i="36"/>
  <c r="BI79" i="35"/>
  <c r="BI79" i="34"/>
  <c r="BI79" i="33"/>
  <c r="BI79" i="31"/>
  <c r="BI79" i="30"/>
  <c r="BF82" i="36"/>
  <c r="BF82" i="34"/>
  <c r="BF82" i="31"/>
  <c r="BF82" i="30"/>
  <c r="BF82" i="29"/>
  <c r="BF82" i="35"/>
  <c r="BF82" i="33"/>
  <c r="AV4" i="47"/>
  <c r="AV20" i="47" s="1"/>
  <c r="AV27" i="47" s="1"/>
  <c r="AV4" i="43"/>
  <c r="AV22" i="43" s="1"/>
  <c r="AV40" i="43" s="1"/>
  <c r="AV126" i="36"/>
  <c r="AV109" i="36"/>
  <c r="AV22" i="36"/>
  <c r="AV40" i="36" s="1"/>
  <c r="AV58" i="36" s="1"/>
  <c r="AV77" i="36" s="1"/>
  <c r="AV92" i="36" s="1"/>
  <c r="G56" i="2"/>
  <c r="H26" i="2"/>
  <c r="E54" i="2"/>
  <c r="F24" i="2"/>
  <c r="G55" i="2"/>
  <c r="H25" i="2"/>
  <c r="J78" i="43"/>
  <c r="J83" i="43" s="1"/>
  <c r="J79" i="43"/>
  <c r="J84" i="43" s="1"/>
  <c r="K2" i="43"/>
  <c r="J77" i="43"/>
  <c r="J82" i="43" s="1"/>
  <c r="J80" i="43"/>
  <c r="J85" i="43" s="1"/>
  <c r="P109" i="36"/>
  <c r="P4" i="47"/>
  <c r="P20" i="47" s="1"/>
  <c r="P27" i="47" s="1"/>
  <c r="P4" i="43"/>
  <c r="P22" i="43" s="1"/>
  <c r="P40" i="43" s="1"/>
  <c r="P22" i="36"/>
  <c r="P40" i="36" s="1"/>
  <c r="P58" i="36" s="1"/>
  <c r="P77" i="36" s="1"/>
  <c r="P92" i="36" s="1"/>
  <c r="P126" i="36"/>
  <c r="J2" i="30"/>
  <c r="L2" i="47"/>
  <c r="K21" i="47"/>
  <c r="K23" i="47" s="1"/>
  <c r="F51" i="2"/>
  <c r="G21" i="2"/>
  <c r="L2" i="10"/>
  <c r="F52" i="2"/>
  <c r="G22" i="2"/>
  <c r="AN4" i="43"/>
  <c r="AN22" i="43" s="1"/>
  <c r="AN40" i="43" s="1"/>
  <c r="AN126" i="36"/>
  <c r="AN4" i="47"/>
  <c r="AN20" i="47" s="1"/>
  <c r="AN27" i="47" s="1"/>
  <c r="AN109" i="36"/>
  <c r="AN22" i="36"/>
  <c r="AN40" i="36" s="1"/>
  <c r="AN58" i="36" s="1"/>
  <c r="AN77" i="36" s="1"/>
  <c r="AN92" i="36" s="1"/>
  <c r="P2" i="34"/>
  <c r="H4" i="43"/>
  <c r="H22" i="43" s="1"/>
  <c r="H40" i="43" s="1"/>
  <c r="H126" i="36"/>
  <c r="H22" i="36"/>
  <c r="H40" i="36" s="1"/>
  <c r="H58" i="36" s="1"/>
  <c r="H77" i="36" s="1"/>
  <c r="H92" i="36" s="1"/>
  <c r="H109" i="36"/>
  <c r="H4" i="47"/>
  <c r="H20" i="47" s="1"/>
  <c r="H27" i="47" s="1"/>
  <c r="D22" i="28"/>
  <c r="C109" i="34"/>
  <c r="C126" i="34"/>
  <c r="N2" i="32"/>
  <c r="G57" i="2"/>
  <c r="H27" i="2"/>
  <c r="F59" i="2"/>
  <c r="G29" i="2"/>
  <c r="O77" i="28"/>
  <c r="O79" i="28" s="1"/>
  <c r="N61" i="28"/>
  <c r="C126" i="35"/>
  <c r="C109" i="35"/>
  <c r="C4" i="36"/>
  <c r="C22" i="35"/>
  <c r="C40" i="35" s="1"/>
  <c r="C58" i="35" s="1"/>
  <c r="C77" i="35" s="1"/>
  <c r="C92" i="35" s="1"/>
  <c r="O2" i="33"/>
  <c r="E58" i="2"/>
  <c r="E61" i="2" s="1"/>
  <c r="F28" i="2"/>
  <c r="J2" i="31"/>
  <c r="J2" i="29"/>
  <c r="I68" i="29"/>
  <c r="I171" i="29"/>
  <c r="I152" i="29"/>
  <c r="D93" i="48"/>
  <c r="D62" i="2"/>
  <c r="D91" i="28"/>
  <c r="F53" i="2"/>
  <c r="G23" i="2"/>
  <c r="F31" i="2"/>
  <c r="G59" i="31"/>
  <c r="H23" i="31"/>
  <c r="G143" i="31"/>
  <c r="G162" i="31"/>
  <c r="N194" i="35"/>
  <c r="N63" i="48"/>
  <c r="O79" i="48"/>
  <c r="O81" i="48" s="1"/>
  <c r="H50" i="2"/>
  <c r="I20" i="2"/>
  <c r="K25" i="48"/>
  <c r="J9" i="48"/>
  <c r="N14" i="48"/>
  <c r="P17" i="48"/>
  <c r="H16" i="48"/>
  <c r="G8" i="48"/>
  <c r="F11" i="48"/>
  <c r="H15" i="48"/>
  <c r="G7" i="48"/>
  <c r="G19" i="48"/>
  <c r="L18" i="48"/>
  <c r="K10" i="48"/>
  <c r="H22" i="48"/>
  <c r="G27" i="48"/>
  <c r="G6" i="48"/>
  <c r="V183" i="36" l="1"/>
  <c r="V185" i="36" s="1"/>
  <c r="V190" i="36"/>
  <c r="V192" i="36" s="1"/>
  <c r="AX190" i="36"/>
  <c r="AX192" i="36" s="1"/>
  <c r="AX183" i="36"/>
  <c r="AX185" i="36" s="1"/>
  <c r="AD184" i="36"/>
  <c r="BH182" i="36"/>
  <c r="BH189" i="36"/>
  <c r="BH178" i="36"/>
  <c r="BA190" i="36"/>
  <c r="BA192" i="36" s="1"/>
  <c r="BA183" i="36"/>
  <c r="BA185" i="36" s="1"/>
  <c r="BI178" i="36"/>
  <c r="BI189" i="36"/>
  <c r="BI182" i="36"/>
  <c r="O189" i="36"/>
  <c r="O182" i="36"/>
  <c r="O178" i="36"/>
  <c r="Z189" i="36"/>
  <c r="Z178" i="36"/>
  <c r="Z182" i="36"/>
  <c r="F190" i="36"/>
  <c r="F192" i="36" s="1"/>
  <c r="F183" i="36"/>
  <c r="F185" i="36" s="1"/>
  <c r="AZ190" i="36"/>
  <c r="AZ192" i="36" s="1"/>
  <c r="AZ183" i="36"/>
  <c r="AZ185" i="36" s="1"/>
  <c r="F182" i="36"/>
  <c r="F178" i="36"/>
  <c r="F189" i="36"/>
  <c r="I105" i="48"/>
  <c r="I103" i="28"/>
  <c r="AO183" i="36"/>
  <c r="AO185" i="36" s="1"/>
  <c r="AO190" i="36"/>
  <c r="AO192" i="36" s="1"/>
  <c r="AF189" i="36"/>
  <c r="AF182" i="36"/>
  <c r="AF178" i="36"/>
  <c r="U183" i="36"/>
  <c r="U185" i="36" s="1"/>
  <c r="U190" i="36"/>
  <c r="U192" i="36" s="1"/>
  <c r="Y182" i="36"/>
  <c r="Y178" i="36"/>
  <c r="Y189" i="36"/>
  <c r="AF190" i="36"/>
  <c r="AF192" i="36" s="1"/>
  <c r="AF183" i="36"/>
  <c r="AF185" i="36" s="1"/>
  <c r="S105" i="48"/>
  <c r="S103" i="28"/>
  <c r="AD191" i="36"/>
  <c r="AD193" i="36" s="1"/>
  <c r="AD197" i="36"/>
  <c r="AQ178" i="36"/>
  <c r="AQ182" i="36"/>
  <c r="AQ189" i="36"/>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D182" i="36"/>
  <c r="D189" i="36"/>
  <c r="AL190" i="36"/>
  <c r="AL192" i="36" s="1"/>
  <c r="AL183" i="36"/>
  <c r="AL185" i="36" s="1"/>
  <c r="J191" i="36"/>
  <c r="J193" i="36" s="1"/>
  <c r="AW190" i="36"/>
  <c r="AW192" i="36" s="1"/>
  <c r="AW183" i="36"/>
  <c r="AW185" i="36" s="1"/>
  <c r="Q178" i="36"/>
  <c r="Q182" i="36"/>
  <c r="Q189" i="36"/>
  <c r="AC189" i="36"/>
  <c r="AC182" i="36"/>
  <c r="AC178" i="36"/>
  <c r="AW178" i="36"/>
  <c r="AW189" i="36"/>
  <c r="AW182" i="36"/>
  <c r="AU178" i="36"/>
  <c r="AU182" i="36"/>
  <c r="AU189" i="36"/>
  <c r="T183" i="36"/>
  <c r="T185" i="36" s="1"/>
  <c r="T190" i="36"/>
  <c r="T192" i="36" s="1"/>
  <c r="Q192" i="36"/>
  <c r="AY190" i="36"/>
  <c r="AY192" i="36" s="1"/>
  <c r="AY183" i="36"/>
  <c r="AY185" i="36" s="1"/>
  <c r="J43" i="36"/>
  <c r="I55" i="36"/>
  <c r="BE189" i="36"/>
  <c r="BE182" i="36"/>
  <c r="BE178" i="36"/>
  <c r="AV41" i="36"/>
  <c r="AU55" i="36"/>
  <c r="P105" i="48"/>
  <c r="P103" i="28"/>
  <c r="BJ182" i="36"/>
  <c r="BJ189" i="36"/>
  <c r="BJ178" i="36"/>
  <c r="J184" i="36"/>
  <c r="J186" i="36" s="1"/>
  <c r="AA183" i="36"/>
  <c r="AA185" i="36" s="1"/>
  <c r="AA190" i="36"/>
  <c r="AA192" i="36" s="1"/>
  <c r="AP189" i="36"/>
  <c r="AP182" i="36"/>
  <c r="H190" i="36"/>
  <c r="H192" i="36" s="1"/>
  <c r="H183" i="36"/>
  <c r="H185" i="36" s="1"/>
  <c r="U105" i="48"/>
  <c r="U103" i="28"/>
  <c r="AA184" i="36"/>
  <c r="P190" i="36"/>
  <c r="P192" i="36" s="1"/>
  <c r="P183" i="36"/>
  <c r="P185" i="36" s="1"/>
  <c r="G189" i="36"/>
  <c r="G178" i="36"/>
  <c r="G182" i="36"/>
  <c r="BJ190" i="36"/>
  <c r="BJ192" i="36" s="1"/>
  <c r="BJ183" i="36"/>
  <c r="BJ185" i="36" s="1"/>
  <c r="F105" i="48"/>
  <c r="F103" i="28"/>
  <c r="AH178" i="36"/>
  <c r="AH190" i="36"/>
  <c r="AH192" i="36" s="1"/>
  <c r="AH183" i="36"/>
  <c r="AH185" i="36" s="1"/>
  <c r="AG191" i="36"/>
  <c r="BD190" i="36"/>
  <c r="BD192" i="36" s="1"/>
  <c r="BD183" i="36"/>
  <c r="BD185" i="36" s="1"/>
  <c r="AI190" i="36"/>
  <c r="AI192" i="36" s="1"/>
  <c r="AI183" i="36"/>
  <c r="AI185" i="36" s="1"/>
  <c r="N105" i="48"/>
  <c r="N103" i="28"/>
  <c r="BK183" i="36"/>
  <c r="BK185" i="36" s="1"/>
  <c r="BK190" i="36"/>
  <c r="BK192" i="36" s="1"/>
  <c r="BF190" i="36"/>
  <c r="BF192" i="36" s="1"/>
  <c r="BF183" i="36"/>
  <c r="BF185" i="36" s="1"/>
  <c r="K182" i="36"/>
  <c r="K189" i="36"/>
  <c r="K178" i="36"/>
  <c r="BH183" i="36"/>
  <c r="BH185" i="36" s="1"/>
  <c r="BH190" i="36"/>
  <c r="BH192" i="36" s="1"/>
  <c r="M189" i="36"/>
  <c r="M178" i="36"/>
  <c r="M182" i="36"/>
  <c r="K190" i="36"/>
  <c r="K192" i="36" s="1"/>
  <c r="K183" i="36"/>
  <c r="K185" i="36" s="1"/>
  <c r="H105" i="48"/>
  <c r="H103" i="28"/>
  <c r="AA178" i="36"/>
  <c r="AQ190" i="36"/>
  <c r="AQ192" i="36" s="1"/>
  <c r="AQ183" i="36"/>
  <c r="AQ185" i="36" s="1"/>
  <c r="AS182" i="36"/>
  <c r="AS189" i="36"/>
  <c r="AS178" i="36"/>
  <c r="R182" i="36"/>
  <c r="R189" i="36"/>
  <c r="R178" i="36"/>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S182" i="36"/>
  <c r="S178" i="36"/>
  <c r="S189" i="36"/>
  <c r="AD190" i="36"/>
  <c r="AD192" i="36" s="1"/>
  <c r="AD183" i="36"/>
  <c r="AD185" i="36" s="1"/>
  <c r="S190" i="36"/>
  <c r="S192" i="36" s="1"/>
  <c r="S183" i="36"/>
  <c r="S185" i="36" s="1"/>
  <c r="W189" i="36"/>
  <c r="W182" i="36"/>
  <c r="W178" i="36"/>
  <c r="BK182" i="36"/>
  <c r="BK189" i="36"/>
  <c r="BK178" i="36"/>
  <c r="AR189" i="36"/>
  <c r="AR182" i="36"/>
  <c r="AR178" i="36"/>
  <c r="AU183" i="36"/>
  <c r="AU185" i="36" s="1"/>
  <c r="AU190" i="36"/>
  <c r="AU192" i="36" s="1"/>
  <c r="AM182" i="36"/>
  <c r="AM189" i="36"/>
  <c r="AM178" i="36"/>
  <c r="N182" i="36"/>
  <c r="N189" i="36"/>
  <c r="N178" i="36"/>
  <c r="BE183" i="36"/>
  <c r="BE185" i="36" s="1"/>
  <c r="BE190" i="36"/>
  <c r="BE192" i="36" s="1"/>
  <c r="AB178" i="36"/>
  <c r="AB182" i="36"/>
  <c r="AB189" i="36"/>
  <c r="AH189" i="36"/>
  <c r="AH182" i="36"/>
  <c r="O105" i="48"/>
  <c r="O103" i="28"/>
  <c r="G105" i="48"/>
  <c r="G103" i="28"/>
  <c r="BG189" i="36"/>
  <c r="BG178" i="36"/>
  <c r="BG182" i="36"/>
  <c r="AB183" i="36"/>
  <c r="AB185" i="36" s="1"/>
  <c r="AB190" i="36"/>
  <c r="AB192" i="36" s="1"/>
  <c r="BG183" i="36"/>
  <c r="BG185" i="36" s="1"/>
  <c r="BG190" i="36"/>
  <c r="BG192" i="36" s="1"/>
  <c r="AA197" i="36"/>
  <c r="AA191" i="36"/>
  <c r="AA193" i="36" s="1"/>
  <c r="H189" i="36"/>
  <c r="H182" i="36"/>
  <c r="H178" i="36"/>
  <c r="O190" i="36"/>
  <c r="O192" i="36" s="1"/>
  <c r="O183" i="36"/>
  <c r="O185" i="36" s="1"/>
  <c r="Z190" i="36"/>
  <c r="Z192" i="36" s="1"/>
  <c r="Z183" i="36"/>
  <c r="Z185" i="36" s="1"/>
  <c r="V189" i="36"/>
  <c r="V182" i="36"/>
  <c r="V178" i="36"/>
  <c r="AV182" i="36"/>
  <c r="AV189" i="36"/>
  <c r="AV178" i="36"/>
  <c r="L103" i="28"/>
  <c r="L105" i="48"/>
  <c r="AI189" i="36"/>
  <c r="AI178" i="36"/>
  <c r="AI182" i="36"/>
  <c r="AC190" i="36"/>
  <c r="AC192" i="36" s="1"/>
  <c r="AC183" i="36"/>
  <c r="AC185" i="36" s="1"/>
  <c r="AO189" i="36"/>
  <c r="AO182" i="36"/>
  <c r="AO178" i="36"/>
  <c r="E105" i="48"/>
  <c r="E103" i="28"/>
  <c r="BC178" i="36"/>
  <c r="BC182" i="36"/>
  <c r="BC189" i="36"/>
  <c r="T182" i="36"/>
  <c r="T189" i="36"/>
  <c r="T178" i="36"/>
  <c r="AT182" i="36"/>
  <c r="AT189" i="36"/>
  <c r="AT178" i="36"/>
  <c r="X182" i="36"/>
  <c r="X189" i="36"/>
  <c r="BF182" i="36"/>
  <c r="BF178" i="36"/>
  <c r="BF189" i="36"/>
  <c r="BB192" i="36"/>
  <c r="D105" i="48"/>
  <c r="D89" i="48" s="1"/>
  <c r="D103" i="28"/>
  <c r="D87" i="28" s="1"/>
  <c r="D74" i="36"/>
  <c r="AK189" i="36"/>
  <c r="AK182" i="36"/>
  <c r="AK178" i="36"/>
  <c r="I191" i="36"/>
  <c r="I193" i="36" s="1"/>
  <c r="BI183" i="36"/>
  <c r="BI185" i="36" s="1"/>
  <c r="BI190" i="36"/>
  <c r="BI192" i="36" s="1"/>
  <c r="M183" i="36"/>
  <c r="M185" i="36" s="1"/>
  <c r="M190" i="36"/>
  <c r="M192" i="36" s="1"/>
  <c r="AL182" i="36"/>
  <c r="AL189" i="36"/>
  <c r="AL178" i="36"/>
  <c r="AY189" i="36"/>
  <c r="AY182" i="36"/>
  <c r="AY178" i="36"/>
  <c r="X55" i="36"/>
  <c r="Y41" i="36"/>
  <c r="N185" i="36"/>
  <c r="AR190" i="36"/>
  <c r="AR192" i="36" s="1"/>
  <c r="AR183" i="36"/>
  <c r="AR185" i="36" s="1"/>
  <c r="AX189" i="36"/>
  <c r="AX178" i="36"/>
  <c r="AX182" i="36"/>
  <c r="AN183" i="36"/>
  <c r="AN185" i="36" s="1"/>
  <c r="AN190" i="36"/>
  <c r="AN192" i="36" s="1"/>
  <c r="Q105" i="48"/>
  <c r="Q103" i="28"/>
  <c r="E182" i="36"/>
  <c r="E189" i="36"/>
  <c r="E178" i="36"/>
  <c r="AG183" i="36"/>
  <c r="AG185" i="36" s="1"/>
  <c r="AG190" i="36"/>
  <c r="AG192" i="36" s="1"/>
  <c r="AJ182" i="36"/>
  <c r="AJ189" i="36"/>
  <c r="AJ178" i="36"/>
  <c r="J105" i="48"/>
  <c r="J103" i="28"/>
  <c r="P182" i="36"/>
  <c r="P178" i="36"/>
  <c r="P189" i="36"/>
  <c r="AP178" i="36"/>
  <c r="AP183" i="36"/>
  <c r="AP185" i="36" s="1"/>
  <c r="AP190" i="36"/>
  <c r="AP192" i="36" s="1"/>
  <c r="AT183" i="36"/>
  <c r="AT185" i="36" s="1"/>
  <c r="AT190" i="36"/>
  <c r="AT192" i="36" s="1"/>
  <c r="BB185" i="36"/>
  <c r="I190" i="36"/>
  <c r="I192" i="36" s="1"/>
  <c r="I183" i="36"/>
  <c r="I185" i="36" s="1"/>
  <c r="J190" i="36"/>
  <c r="J192" i="36" s="1"/>
  <c r="J183" i="36"/>
  <c r="J185" i="36" s="1"/>
  <c r="AG196" i="36"/>
  <c r="AG184" i="36"/>
  <c r="AG186" i="36" s="1"/>
  <c r="L189" i="36"/>
  <c r="L178" i="36"/>
  <c r="L182" i="36"/>
  <c r="BA189" i="36"/>
  <c r="BA182" i="36"/>
  <c r="BA178" i="36"/>
  <c r="BD182" i="36"/>
  <c r="BD189" i="36"/>
  <c r="BD178" i="36"/>
  <c r="V105" i="48"/>
  <c r="V26" i="48" s="1"/>
  <c r="W26" i="48" s="1"/>
  <c r="X26" i="48" s="1"/>
  <c r="Y26" i="48" s="1"/>
  <c r="Z26" i="48" s="1"/>
  <c r="AA26" i="48" s="1"/>
  <c r="AB26" i="48" s="1"/>
  <c r="AC26" i="48" s="1"/>
  <c r="AD26" i="48" s="1"/>
  <c r="AE26" i="48" s="1"/>
  <c r="AF26" i="48" s="1"/>
  <c r="AG26" i="48" s="1"/>
  <c r="AH26" i="48" s="1"/>
  <c r="AI26" i="48" s="1"/>
  <c r="AJ26" i="48" s="1"/>
  <c r="AK26" i="48" s="1"/>
  <c r="AL26" i="48" s="1"/>
  <c r="AM26" i="48" s="1"/>
  <c r="AN26" i="48" s="1"/>
  <c r="AO26" i="48" s="1"/>
  <c r="AP26" i="48" s="1"/>
  <c r="AQ26" i="48" s="1"/>
  <c r="AR26" i="48" s="1"/>
  <c r="AS26" i="48" s="1"/>
  <c r="AT26" i="48" s="1"/>
  <c r="AU26" i="48" s="1"/>
  <c r="AV26" i="48" s="1"/>
  <c r="AW26" i="48" s="1"/>
  <c r="AX26" i="48" s="1"/>
  <c r="AY26" i="48" s="1"/>
  <c r="AZ26" i="48" s="1"/>
  <c r="BA26" i="48" s="1"/>
  <c r="BB26" i="48" s="1"/>
  <c r="BC26" i="48" s="1"/>
  <c r="BD26" i="48" s="1"/>
  <c r="BE26" i="48" s="1"/>
  <c r="BF26" i="48" s="1"/>
  <c r="BG26" i="48" s="1"/>
  <c r="BH26" i="48" s="1"/>
  <c r="BI26" i="48" s="1"/>
  <c r="BJ26" i="48" s="1"/>
  <c r="BK26" i="48" s="1"/>
  <c r="V103" i="28"/>
  <c r="AN189" i="36"/>
  <c r="AN178" i="36"/>
  <c r="AN182" i="36"/>
  <c r="I184" i="36"/>
  <c r="G190" i="36"/>
  <c r="G192" i="36" s="1"/>
  <c r="G183" i="36"/>
  <c r="G185" i="36" s="1"/>
  <c r="BB189" i="36"/>
  <c r="BB182" i="36"/>
  <c r="BB178" i="36"/>
  <c r="U182" i="36"/>
  <c r="U178" i="36"/>
  <c r="U189" i="36"/>
  <c r="BC190" i="36"/>
  <c r="BC192" i="36" s="1"/>
  <c r="BC183" i="36"/>
  <c r="BC185" i="36" s="1"/>
  <c r="P42" i="36"/>
  <c r="AS183" i="36"/>
  <c r="AS185" i="36" s="1"/>
  <c r="AS190" i="36"/>
  <c r="AS192" i="36" s="1"/>
  <c r="R183" i="36"/>
  <c r="R185" i="36" s="1"/>
  <c r="R190" i="36"/>
  <c r="R192" i="36" s="1"/>
  <c r="Y192" i="36"/>
  <c r="AJ183" i="36"/>
  <c r="AJ185" i="36" s="1"/>
  <c r="AJ190" i="36"/>
  <c r="AJ192" i="36" s="1"/>
  <c r="T105" i="48"/>
  <c r="T103" i="28"/>
  <c r="W190" i="36"/>
  <c r="W192" i="36" s="1"/>
  <c r="W183" i="36"/>
  <c r="W185" i="36" s="1"/>
  <c r="AZ182" i="36"/>
  <c r="AZ178" i="36"/>
  <c r="AZ189" i="36"/>
  <c r="K105" i="48"/>
  <c r="K103" i="28"/>
  <c r="M105" i="48"/>
  <c r="M103" i="28"/>
  <c r="L190" i="36"/>
  <c r="L192" i="36" s="1"/>
  <c r="L183" i="36"/>
  <c r="L185" i="36" s="1"/>
  <c r="AE183" i="36"/>
  <c r="AE185" i="36" s="1"/>
  <c r="AE190" i="36"/>
  <c r="AE192" i="36" s="1"/>
  <c r="X178" i="36"/>
  <c r="X183" i="36"/>
  <c r="X185" i="36" s="1"/>
  <c r="X190" i="36"/>
  <c r="X192" i="36" s="1"/>
  <c r="AE182" i="36"/>
  <c r="AE189" i="36"/>
  <c r="AE178" i="36"/>
  <c r="AW191" i="35"/>
  <c r="AW197" i="35"/>
  <c r="AF196" i="35"/>
  <c r="AF184" i="35"/>
  <c r="AF186" i="35" s="1"/>
  <c r="AW184" i="35"/>
  <c r="AW196" i="35"/>
  <c r="AW198" i="35" s="1"/>
  <c r="AV191" i="35"/>
  <c r="AV193" i="35" s="1"/>
  <c r="AV197" i="35"/>
  <c r="I196" i="35"/>
  <c r="I184" i="35"/>
  <c r="I186" i="35" s="1"/>
  <c r="AD184" i="35"/>
  <c r="AD186" i="35" s="1"/>
  <c r="AD196" i="35"/>
  <c r="AC191" i="35"/>
  <c r="AC197" i="35"/>
  <c r="T197" i="35"/>
  <c r="T191" i="35"/>
  <c r="T193" i="35" s="1"/>
  <c r="Y184" i="35"/>
  <c r="Y186" i="35" s="1"/>
  <c r="Y196" i="35"/>
  <c r="AK196" i="35"/>
  <c r="AK184" i="35"/>
  <c r="AK186" i="35" s="1"/>
  <c r="AC193" i="35"/>
  <c r="U191" i="35"/>
  <c r="U193" i="35" s="1"/>
  <c r="U197" i="35"/>
  <c r="BE196" i="35"/>
  <c r="BE184" i="35"/>
  <c r="BE186" i="35" s="1"/>
  <c r="BD197" i="35"/>
  <c r="BD191" i="35"/>
  <c r="BD193" i="35" s="1"/>
  <c r="AR196" i="35"/>
  <c r="AR184" i="35"/>
  <c r="AR186" i="35" s="1"/>
  <c r="BC197" i="35"/>
  <c r="BC191" i="35"/>
  <c r="BC193" i="35" s="1"/>
  <c r="I197" i="35"/>
  <c r="I191" i="35"/>
  <c r="I193" i="35" s="1"/>
  <c r="AN184" i="35"/>
  <c r="AN186" i="35" s="1"/>
  <c r="AN196" i="35"/>
  <c r="BA197" i="35"/>
  <c r="BA191" i="35"/>
  <c r="BA193" i="35" s="1"/>
  <c r="BJ196" i="35"/>
  <c r="BJ184" i="35"/>
  <c r="BJ186" i="35" s="1"/>
  <c r="AL196" i="35"/>
  <c r="AL184" i="35"/>
  <c r="AL186" i="35" s="1"/>
  <c r="AI197" i="35"/>
  <c r="AI191" i="35"/>
  <c r="AI193" i="35" s="1"/>
  <c r="D191" i="35"/>
  <c r="D197" i="35"/>
  <c r="AM197" i="35"/>
  <c r="AM191" i="35"/>
  <c r="AM193" i="35" s="1"/>
  <c r="AX191" i="35"/>
  <c r="AX197" i="35"/>
  <c r="Y191" i="35"/>
  <c r="Y193" i="35" s="1"/>
  <c r="Y197" i="35"/>
  <c r="AK191" i="35"/>
  <c r="AK193" i="35" s="1"/>
  <c r="AK197" i="35"/>
  <c r="V191" i="35"/>
  <c r="V193" i="35" s="1"/>
  <c r="V197" i="35"/>
  <c r="BG191" i="35"/>
  <c r="BG193" i="35" s="1"/>
  <c r="BG197" i="35"/>
  <c r="BD196" i="35"/>
  <c r="BD198" i="35" s="1"/>
  <c r="BD184" i="35"/>
  <c r="BD186" i="35" s="1"/>
  <c r="Z196" i="35"/>
  <c r="Z198" i="35" s="1"/>
  <c r="Z185" i="35"/>
  <c r="Z186" i="35" s="1"/>
  <c r="Z194" i="35" s="1"/>
  <c r="BC184" i="35"/>
  <c r="BC186" i="35" s="1"/>
  <c r="BC194" i="35" s="1"/>
  <c r="BC196" i="35"/>
  <c r="BC198" i="35" s="1"/>
  <c r="X55" i="35"/>
  <c r="Y41" i="35"/>
  <c r="F191" i="35"/>
  <c r="F193" i="35" s="1"/>
  <c r="F197" i="35"/>
  <c r="BF184" i="35"/>
  <c r="BF186" i="35" s="1"/>
  <c r="BF196" i="35"/>
  <c r="U184" i="35"/>
  <c r="U186" i="35" s="1"/>
  <c r="U194" i="35" s="1"/>
  <c r="U196" i="35"/>
  <c r="U198" i="35" s="1"/>
  <c r="BE191" i="35"/>
  <c r="BE193" i="35" s="1"/>
  <c r="BE197" i="35"/>
  <c r="AE197" i="35"/>
  <c r="AE191" i="35"/>
  <c r="AE193" i="35" s="1"/>
  <c r="BJ191" i="35"/>
  <c r="BJ193" i="35" s="1"/>
  <c r="BJ194" i="35" s="1"/>
  <c r="BJ197" i="35"/>
  <c r="BJ198" i="35" s="1"/>
  <c r="AI184" i="35"/>
  <c r="AI186" i="35" s="1"/>
  <c r="AI194" i="35" s="1"/>
  <c r="AI196" i="35"/>
  <c r="AI198" i="35" s="1"/>
  <c r="D196" i="35"/>
  <c r="D198" i="35" s="1"/>
  <c r="D184" i="35"/>
  <c r="D186" i="35" s="1"/>
  <c r="W186" i="35"/>
  <c r="BB184" i="35"/>
  <c r="BB186" i="35" s="1"/>
  <c r="BB196" i="35"/>
  <c r="AD191" i="35"/>
  <c r="AD193" i="35" s="1"/>
  <c r="AD194" i="35" s="1"/>
  <c r="AD197" i="35"/>
  <c r="BI197" i="35"/>
  <c r="BI191" i="35"/>
  <c r="BI193" i="35" s="1"/>
  <c r="AH191" i="35"/>
  <c r="AH193" i="35" s="1"/>
  <c r="AH197" i="35"/>
  <c r="AX196" i="35"/>
  <c r="AX198" i="35" s="1"/>
  <c r="AX184" i="35"/>
  <c r="AX186" i="35" s="1"/>
  <c r="V184" i="35"/>
  <c r="V196" i="35"/>
  <c r="V198" i="35" s="1"/>
  <c r="BG196" i="35"/>
  <c r="BG198" i="35" s="1"/>
  <c r="BG184" i="35"/>
  <c r="BG186" i="35" s="1"/>
  <c r="BG194" i="35" s="1"/>
  <c r="AQ184" i="35"/>
  <c r="AQ186" i="35" s="1"/>
  <c r="AQ196" i="35"/>
  <c r="V186" i="35"/>
  <c r="V194" i="35" s="1"/>
  <c r="AV184" i="35"/>
  <c r="AV186" i="35" s="1"/>
  <c r="AV194" i="35" s="1"/>
  <c r="AV196" i="35"/>
  <c r="AV198" i="35" s="1"/>
  <c r="AC184" i="35"/>
  <c r="AC186" i="35" s="1"/>
  <c r="AC194" i="35" s="1"/>
  <c r="AC196" i="35"/>
  <c r="AC198" i="35" s="1"/>
  <c r="T196" i="35"/>
  <c r="T198" i="35" s="1"/>
  <c r="T184" i="35"/>
  <c r="T186" i="35" s="1"/>
  <c r="AE184" i="35"/>
  <c r="AE186" i="35" s="1"/>
  <c r="AE194" i="35" s="1"/>
  <c r="AE196" i="35"/>
  <c r="AE198" i="35" s="1"/>
  <c r="AL191" i="35"/>
  <c r="AL193" i="35" s="1"/>
  <c r="AL197" i="35"/>
  <c r="S197" i="35"/>
  <c r="S191" i="35"/>
  <c r="S193" i="35" s="1"/>
  <c r="AG192" i="35"/>
  <c r="AG193" i="35" s="1"/>
  <c r="AG197" i="35"/>
  <c r="AM184" i="35"/>
  <c r="AM186" i="35" s="1"/>
  <c r="AM194" i="35" s="1"/>
  <c r="AM196" i="35"/>
  <c r="AM198" i="35" s="1"/>
  <c r="H196" i="35"/>
  <c r="H184" i="35"/>
  <c r="H186" i="35" s="1"/>
  <c r="AB184" i="35"/>
  <c r="AB186" i="35" s="1"/>
  <c r="AB196" i="35"/>
  <c r="AJ192" i="35"/>
  <c r="AJ193" i="35" s="1"/>
  <c r="AJ197" i="35"/>
  <c r="AQ191" i="35"/>
  <c r="AQ193" i="35" s="1"/>
  <c r="AQ197" i="35"/>
  <c r="L42" i="35"/>
  <c r="K55" i="35"/>
  <c r="K194" i="35"/>
  <c r="W196" i="35"/>
  <c r="R191" i="35"/>
  <c r="R193" i="35" s="1"/>
  <c r="R197" i="35"/>
  <c r="BK184" i="35"/>
  <c r="BK186" i="35" s="1"/>
  <c r="BK196" i="35"/>
  <c r="G191" i="35"/>
  <c r="G193" i="35" s="1"/>
  <c r="G197" i="35"/>
  <c r="AT193" i="35"/>
  <c r="AT196" i="35"/>
  <c r="AT185" i="35"/>
  <c r="AT186" i="35" s="1"/>
  <c r="AT194" i="35" s="1"/>
  <c r="BH184" i="35"/>
  <c r="BH186" i="35" s="1"/>
  <c r="BH196" i="35"/>
  <c r="BB191" i="35"/>
  <c r="BB193" i="35" s="1"/>
  <c r="BB197" i="35"/>
  <c r="AP191" i="35"/>
  <c r="AP193" i="35" s="1"/>
  <c r="AP197" i="35"/>
  <c r="AG185" i="35"/>
  <c r="AG186" i="35" s="1"/>
  <c r="AG194" i="35" s="1"/>
  <c r="AG196" i="35"/>
  <c r="AG198" i="35" s="1"/>
  <c r="AA191" i="35"/>
  <c r="AA193" i="35" s="1"/>
  <c r="AA197" i="35"/>
  <c r="BI184" i="35"/>
  <c r="BI186" i="35" s="1"/>
  <c r="BI194" i="35" s="1"/>
  <c r="BI196" i="35"/>
  <c r="BI198" i="35" s="1"/>
  <c r="AH184" i="35"/>
  <c r="AH196" i="35"/>
  <c r="AH198" i="35" s="1"/>
  <c r="AU197" i="35"/>
  <c r="AU191" i="35"/>
  <c r="AU193" i="35" s="1"/>
  <c r="AJ185" i="35"/>
  <c r="AJ186" i="35" s="1"/>
  <c r="AJ194" i="35" s="1"/>
  <c r="AJ196" i="35"/>
  <c r="AJ198" i="35" s="1"/>
  <c r="AW193" i="35"/>
  <c r="E184" i="35"/>
  <c r="E186" i="35" s="1"/>
  <c r="E196" i="35"/>
  <c r="AY184" i="35"/>
  <c r="AY186" i="35" s="1"/>
  <c r="AY194" i="35" s="1"/>
  <c r="AY196" i="35"/>
  <c r="K198" i="35"/>
  <c r="W191" i="35"/>
  <c r="W193" i="35" s="1"/>
  <c r="W197" i="35"/>
  <c r="AR197" i="35"/>
  <c r="AR191" i="35"/>
  <c r="AR193" i="35" s="1"/>
  <c r="R184" i="35"/>
  <c r="R186" i="35" s="1"/>
  <c r="R194" i="35" s="1"/>
  <c r="R196" i="35"/>
  <c r="R198" i="35" s="1"/>
  <c r="AS191" i="35"/>
  <c r="AS193" i="35" s="1"/>
  <c r="AS197" i="35"/>
  <c r="BK191" i="35"/>
  <c r="BK193" i="35" s="1"/>
  <c r="BK197" i="35"/>
  <c r="G184" i="35"/>
  <c r="G186" i="35" s="1"/>
  <c r="G194" i="35" s="1"/>
  <c r="G196" i="35"/>
  <c r="G198" i="35" s="1"/>
  <c r="AT198" i="35"/>
  <c r="S184" i="35"/>
  <c r="S186" i="35" s="1"/>
  <c r="S194" i="35" s="1"/>
  <c r="S196" i="35"/>
  <c r="S198" i="35" s="1"/>
  <c r="AX193" i="35"/>
  <c r="BH191" i="35"/>
  <c r="BH193" i="35" s="1"/>
  <c r="BH197" i="35"/>
  <c r="AP196" i="35"/>
  <c r="AP198" i="35" s="1"/>
  <c r="AP184" i="35"/>
  <c r="AP186" i="35" s="1"/>
  <c r="AP194" i="35" s="1"/>
  <c r="AO197" i="35"/>
  <c r="AO191" i="35"/>
  <c r="AO193" i="35" s="1"/>
  <c r="AA184" i="35"/>
  <c r="AA186" i="35" s="1"/>
  <c r="AA194" i="35" s="1"/>
  <c r="AA196" i="35"/>
  <c r="AU196" i="35"/>
  <c r="AU198" i="35" s="1"/>
  <c r="AU184" i="35"/>
  <c r="AU186" i="35" s="1"/>
  <c r="H191" i="35"/>
  <c r="H193" i="35" s="1"/>
  <c r="H197" i="35"/>
  <c r="AB197" i="35"/>
  <c r="AB191" i="35"/>
  <c r="AB193" i="35" s="1"/>
  <c r="AW186" i="35"/>
  <c r="AW194" i="35" s="1"/>
  <c r="E191" i="35"/>
  <c r="E193" i="35" s="1"/>
  <c r="E197" i="35"/>
  <c r="AZ196" i="35"/>
  <c r="AZ184" i="35"/>
  <c r="AZ186" i="35" s="1"/>
  <c r="AS184" i="35"/>
  <c r="AS186" i="35" s="1"/>
  <c r="AS194" i="35" s="1"/>
  <c r="AS196" i="35"/>
  <c r="AS198" i="35" s="1"/>
  <c r="AH186" i="35"/>
  <c r="F184" i="35"/>
  <c r="F186" i="35" s="1"/>
  <c r="F194" i="35" s="1"/>
  <c r="F196" i="35"/>
  <c r="F198" i="35" s="1"/>
  <c r="AO184" i="35"/>
  <c r="AO186" i="35" s="1"/>
  <c r="AO194" i="35" s="1"/>
  <c r="AO196" i="35"/>
  <c r="AO198" i="35" s="1"/>
  <c r="BF191" i="35"/>
  <c r="BF193" i="35" s="1"/>
  <c r="BF197" i="35"/>
  <c r="AF197" i="35"/>
  <c r="AF191" i="35"/>
  <c r="AF193" i="35" s="1"/>
  <c r="D193" i="35"/>
  <c r="AN191" i="35"/>
  <c r="AN193" i="35" s="1"/>
  <c r="AN197" i="35"/>
  <c r="BA184" i="35"/>
  <c r="BA186" i="35" s="1"/>
  <c r="BA194" i="35" s="1"/>
  <c r="BA196" i="35"/>
  <c r="BA198" i="35" s="1"/>
  <c r="AY191" i="35"/>
  <c r="AY193" i="35" s="1"/>
  <c r="AY197" i="35"/>
  <c r="AY198" i="35" s="1"/>
  <c r="AZ197" i="35"/>
  <c r="AZ191" i="35"/>
  <c r="AZ193" i="35" s="1"/>
  <c r="AZ194" i="35" s="1"/>
  <c r="AW41" i="35"/>
  <c r="AV55" i="35"/>
  <c r="E181" i="34"/>
  <c r="E177" i="34"/>
  <c r="E178" i="34" s="1"/>
  <c r="E188" i="34"/>
  <c r="E103" i="48"/>
  <c r="E101" i="28"/>
  <c r="G66" i="34"/>
  <c r="G149" i="34"/>
  <c r="G168" i="34"/>
  <c r="H30" i="34"/>
  <c r="E189" i="34"/>
  <c r="E191" i="34" s="1"/>
  <c r="E182" i="34"/>
  <c r="G59" i="34"/>
  <c r="G161" i="34"/>
  <c r="G142" i="34"/>
  <c r="H23" i="34"/>
  <c r="C193" i="34"/>
  <c r="AV49" i="34"/>
  <c r="AU55" i="34"/>
  <c r="AX42" i="34"/>
  <c r="D176" i="34"/>
  <c r="E176" i="34" s="1"/>
  <c r="D182" i="34"/>
  <c r="D189" i="34"/>
  <c r="D191" i="34" s="1"/>
  <c r="G70" i="34"/>
  <c r="G172" i="34"/>
  <c r="G153" i="34"/>
  <c r="H34" i="34"/>
  <c r="I71" i="34"/>
  <c r="I154" i="34"/>
  <c r="I173" i="34"/>
  <c r="J35" i="34"/>
  <c r="J45" i="34"/>
  <c r="I55" i="34"/>
  <c r="G63" i="34"/>
  <c r="G146" i="34"/>
  <c r="G165" i="34"/>
  <c r="H27" i="34"/>
  <c r="F67" i="34"/>
  <c r="F169" i="34"/>
  <c r="F175" i="34" s="1"/>
  <c r="F150" i="34"/>
  <c r="G31" i="34"/>
  <c r="D103" i="48"/>
  <c r="D106" i="48" s="1"/>
  <c r="D74" i="34"/>
  <c r="D101" i="28"/>
  <c r="D104" i="28" s="1"/>
  <c r="H60" i="34"/>
  <c r="H162" i="34"/>
  <c r="H143" i="34"/>
  <c r="I24" i="34"/>
  <c r="G68" i="34"/>
  <c r="G170" i="34"/>
  <c r="G151" i="34"/>
  <c r="H32" i="34"/>
  <c r="F65" i="34"/>
  <c r="F148" i="34"/>
  <c r="F156" i="34" s="1"/>
  <c r="F167" i="34"/>
  <c r="G29" i="34"/>
  <c r="G37" i="34" s="1"/>
  <c r="I64" i="34"/>
  <c r="I166" i="34"/>
  <c r="I147" i="34"/>
  <c r="J28" i="34"/>
  <c r="F73" i="34"/>
  <c r="D188" i="34"/>
  <c r="D177" i="34"/>
  <c r="D178" i="34" s="1"/>
  <c r="D157" i="34"/>
  <c r="E157" i="34" s="1"/>
  <c r="D181" i="34"/>
  <c r="G62" i="34"/>
  <c r="G164" i="34"/>
  <c r="G145" i="34"/>
  <c r="H26" i="34"/>
  <c r="F69" i="34"/>
  <c r="F171" i="34"/>
  <c r="F152" i="34"/>
  <c r="G33" i="34"/>
  <c r="G61" i="34"/>
  <c r="G144" i="34"/>
  <c r="G163" i="34"/>
  <c r="H25" i="34"/>
  <c r="Q42" i="34"/>
  <c r="D85" i="28"/>
  <c r="Y41" i="34"/>
  <c r="X55" i="34"/>
  <c r="BC41" i="34"/>
  <c r="X55" i="33"/>
  <c r="Y41" i="33"/>
  <c r="J71" i="33"/>
  <c r="K35" i="33"/>
  <c r="G60" i="33"/>
  <c r="H24" i="33"/>
  <c r="G61" i="33"/>
  <c r="H25" i="33"/>
  <c r="F73" i="33"/>
  <c r="AX41" i="33"/>
  <c r="G64" i="33"/>
  <c r="H28" i="33"/>
  <c r="H62" i="33"/>
  <c r="I26" i="33"/>
  <c r="H65" i="33"/>
  <c r="I29" i="33"/>
  <c r="H69" i="33"/>
  <c r="I33" i="33"/>
  <c r="F74" i="33"/>
  <c r="E23" i="28"/>
  <c r="G63" i="33"/>
  <c r="H27" i="33"/>
  <c r="H66" i="33"/>
  <c r="I30" i="33"/>
  <c r="H67" i="33"/>
  <c r="I31" i="33"/>
  <c r="AV42" i="33"/>
  <c r="AU55" i="33"/>
  <c r="G70" i="33"/>
  <c r="H34" i="33"/>
  <c r="G68" i="33"/>
  <c r="H32" i="33"/>
  <c r="G59" i="33"/>
  <c r="G73" i="33" s="1"/>
  <c r="G37" i="33"/>
  <c r="H23" i="33"/>
  <c r="N41" i="33"/>
  <c r="M55" i="33"/>
  <c r="X58" i="43"/>
  <c r="X76" i="43"/>
  <c r="X89" i="43" s="1"/>
  <c r="G53" i="32"/>
  <c r="H23" i="32"/>
  <c r="Y35" i="32"/>
  <c r="X46" i="32"/>
  <c r="AV37" i="32"/>
  <c r="AU46" i="32"/>
  <c r="Z58" i="43"/>
  <c r="Z76" i="43"/>
  <c r="Z89" i="43" s="1"/>
  <c r="BB36" i="32"/>
  <c r="F54" i="32"/>
  <c r="G24" i="32"/>
  <c r="AR58" i="43"/>
  <c r="AR76" i="43"/>
  <c r="AR89" i="43" s="1"/>
  <c r="F51" i="32"/>
  <c r="G21" i="32"/>
  <c r="BJ76" i="43"/>
  <c r="BJ89" i="43" s="1"/>
  <c r="BJ58" i="43"/>
  <c r="E101" i="48"/>
  <c r="E106" i="48" s="1"/>
  <c r="E99" i="28"/>
  <c r="J58" i="43"/>
  <c r="J76" i="43"/>
  <c r="J89" i="43" s="1"/>
  <c r="F52" i="32"/>
  <c r="G22" i="32"/>
  <c r="AT58" i="43"/>
  <c r="AT76" i="43"/>
  <c r="AT89" i="43" s="1"/>
  <c r="BB76" i="43"/>
  <c r="BB89" i="43" s="1"/>
  <c r="BB58" i="43"/>
  <c r="AL58" i="43"/>
  <c r="AL76" i="43"/>
  <c r="AL89" i="43" s="1"/>
  <c r="AF76" i="43"/>
  <c r="AF89" i="43" s="1"/>
  <c r="AF58" i="43"/>
  <c r="BF76" i="43"/>
  <c r="BF89" i="43" s="1"/>
  <c r="BF58" i="43"/>
  <c r="AB58" i="43"/>
  <c r="AB76" i="43"/>
  <c r="AB89" i="43" s="1"/>
  <c r="AD76" i="43"/>
  <c r="AD89" i="43" s="1"/>
  <c r="AD58" i="43"/>
  <c r="V58" i="43"/>
  <c r="V76" i="43"/>
  <c r="V89" i="43" s="1"/>
  <c r="F76" i="43"/>
  <c r="F89" i="43" s="1"/>
  <c r="F58" i="43"/>
  <c r="G57" i="32"/>
  <c r="H27" i="32"/>
  <c r="BD76" i="43"/>
  <c r="BD89" i="43" s="1"/>
  <c r="BD58" i="43"/>
  <c r="M41" i="32"/>
  <c r="L46" i="32"/>
  <c r="G55" i="32"/>
  <c r="H25" i="32"/>
  <c r="E62" i="32"/>
  <c r="G59" i="32"/>
  <c r="H29" i="32"/>
  <c r="N58" i="43"/>
  <c r="N76" i="43"/>
  <c r="N89" i="43" s="1"/>
  <c r="G20" i="32"/>
  <c r="F31" i="32"/>
  <c r="F50" i="32"/>
  <c r="F61" i="32" s="1"/>
  <c r="F56" i="32"/>
  <c r="G26" i="32"/>
  <c r="G58" i="32"/>
  <c r="H28" i="32"/>
  <c r="L58" i="43"/>
  <c r="L76" i="43"/>
  <c r="L89" i="43" s="1"/>
  <c r="E97" i="48"/>
  <c r="E89" i="48" s="1"/>
  <c r="E95" i="28"/>
  <c r="E87" i="28" s="1"/>
  <c r="M43" i="31"/>
  <c r="H61" i="31"/>
  <c r="H145" i="31"/>
  <c r="H164" i="31"/>
  <c r="I25" i="31"/>
  <c r="K44" i="31"/>
  <c r="J55" i="31"/>
  <c r="F64" i="31"/>
  <c r="F167" i="31"/>
  <c r="F148" i="31"/>
  <c r="G28" i="31"/>
  <c r="G67" i="31"/>
  <c r="G170" i="31"/>
  <c r="G151" i="31"/>
  <c r="H31" i="31"/>
  <c r="AB41" i="31"/>
  <c r="Z42" i="31"/>
  <c r="Y55" i="31"/>
  <c r="F68" i="31"/>
  <c r="F171" i="31"/>
  <c r="F152" i="31"/>
  <c r="G32" i="31"/>
  <c r="AW42" i="31"/>
  <c r="AV55" i="31"/>
  <c r="F150" i="31"/>
  <c r="F169" i="31"/>
  <c r="F66" i="31"/>
  <c r="G30" i="31"/>
  <c r="F71" i="31"/>
  <c r="F174" i="31"/>
  <c r="F155" i="31"/>
  <c r="G35" i="31"/>
  <c r="D182" i="31"/>
  <c r="D189" i="31"/>
  <c r="D178" i="31"/>
  <c r="D158" i="31"/>
  <c r="P41" i="31"/>
  <c r="I70" i="31"/>
  <c r="I154" i="31"/>
  <c r="I173" i="31"/>
  <c r="J34" i="31"/>
  <c r="E74" i="31"/>
  <c r="D18" i="28"/>
  <c r="H69" i="31"/>
  <c r="H172" i="31"/>
  <c r="H153" i="31"/>
  <c r="I33" i="31"/>
  <c r="F60" i="31"/>
  <c r="F163" i="31"/>
  <c r="F144" i="31"/>
  <c r="G24" i="31"/>
  <c r="F37" i="31"/>
  <c r="H63" i="31"/>
  <c r="H147" i="31"/>
  <c r="H166" i="31"/>
  <c r="I27" i="31"/>
  <c r="G62" i="31"/>
  <c r="G146" i="31"/>
  <c r="G165" i="31"/>
  <c r="H26" i="31"/>
  <c r="E176" i="31"/>
  <c r="F65" i="31"/>
  <c r="F168" i="31"/>
  <c r="F149" i="31"/>
  <c r="G29" i="31"/>
  <c r="E157" i="31"/>
  <c r="E183" i="30"/>
  <c r="E185" i="30" s="1"/>
  <c r="E190" i="30"/>
  <c r="E192" i="30" s="1"/>
  <c r="G62" i="30"/>
  <c r="G165" i="30"/>
  <c r="G146" i="30"/>
  <c r="H26" i="30"/>
  <c r="E73" i="30"/>
  <c r="H31" i="30"/>
  <c r="G151" i="30"/>
  <c r="G170" i="30"/>
  <c r="G67" i="30"/>
  <c r="E177" i="30"/>
  <c r="F65" i="30"/>
  <c r="F149" i="30"/>
  <c r="F168" i="30"/>
  <c r="G29" i="30"/>
  <c r="F70" i="30"/>
  <c r="F173" i="30"/>
  <c r="F154" i="30"/>
  <c r="G34" i="30"/>
  <c r="H69" i="30"/>
  <c r="H153" i="30"/>
  <c r="H172" i="30"/>
  <c r="I33" i="30"/>
  <c r="D96" i="48"/>
  <c r="D88" i="48" s="1"/>
  <c r="D74" i="30"/>
  <c r="D94" i="28"/>
  <c r="D86" i="28" s="1"/>
  <c r="F63" i="30"/>
  <c r="F147" i="30"/>
  <c r="F166" i="30"/>
  <c r="G27" i="30"/>
  <c r="D178" i="30"/>
  <c r="D182" i="30"/>
  <c r="D189" i="30"/>
  <c r="H60" i="30"/>
  <c r="H144" i="30"/>
  <c r="H163" i="30"/>
  <c r="I24" i="30"/>
  <c r="AV41" i="30"/>
  <c r="AU55" i="30"/>
  <c r="F59" i="30"/>
  <c r="F73" i="30" s="1"/>
  <c r="F162" i="30"/>
  <c r="F143" i="30"/>
  <c r="F37" i="30"/>
  <c r="G23" i="30"/>
  <c r="Y55" i="30"/>
  <c r="Z41" i="30"/>
  <c r="F64" i="30"/>
  <c r="F167" i="30"/>
  <c r="F148" i="30"/>
  <c r="G28" i="30"/>
  <c r="F71" i="30"/>
  <c r="F174" i="30"/>
  <c r="F155" i="30"/>
  <c r="G35" i="30"/>
  <c r="C198" i="30"/>
  <c r="H30" i="30"/>
  <c r="G150" i="30"/>
  <c r="G169" i="30"/>
  <c r="G66" i="30"/>
  <c r="D190" i="30"/>
  <c r="D192" i="30" s="1"/>
  <c r="D183" i="30"/>
  <c r="D185" i="30" s="1"/>
  <c r="I41" i="30"/>
  <c r="H55" i="30"/>
  <c r="F68" i="30"/>
  <c r="F152" i="30"/>
  <c r="F171" i="30"/>
  <c r="G32" i="30"/>
  <c r="E157" i="30"/>
  <c r="E158" i="30" s="1"/>
  <c r="H61" i="30"/>
  <c r="H164" i="30"/>
  <c r="H145" i="30"/>
  <c r="I25" i="30"/>
  <c r="Z41" i="29"/>
  <c r="Y55" i="29"/>
  <c r="I27" i="29"/>
  <c r="H63" i="29"/>
  <c r="H166" i="29"/>
  <c r="H147" i="29"/>
  <c r="G64" i="29"/>
  <c r="G167" i="29"/>
  <c r="G148" i="29"/>
  <c r="H28" i="29"/>
  <c r="F71" i="29"/>
  <c r="F155" i="29"/>
  <c r="F174" i="29"/>
  <c r="G35" i="29"/>
  <c r="BH45" i="29"/>
  <c r="F163" i="29"/>
  <c r="F144" i="29"/>
  <c r="F37" i="29"/>
  <c r="F60" i="29"/>
  <c r="G24" i="29"/>
  <c r="M46" i="29"/>
  <c r="L55" i="29"/>
  <c r="H69" i="29"/>
  <c r="H172" i="29"/>
  <c r="H153" i="29"/>
  <c r="I33" i="29"/>
  <c r="D190" i="29"/>
  <c r="D192" i="29" s="1"/>
  <c r="D183" i="29"/>
  <c r="D177" i="29"/>
  <c r="E176" i="29"/>
  <c r="H59" i="29"/>
  <c r="H162" i="29"/>
  <c r="H143" i="29"/>
  <c r="I23" i="29"/>
  <c r="D182" i="29"/>
  <c r="D184" i="29" s="1"/>
  <c r="D189" i="29"/>
  <c r="D178" i="29"/>
  <c r="D158" i="29"/>
  <c r="E157" i="29"/>
  <c r="G67" i="29"/>
  <c r="G151" i="29"/>
  <c r="G170" i="29"/>
  <c r="H31" i="29"/>
  <c r="AW55" i="29"/>
  <c r="AX46" i="29"/>
  <c r="H61" i="29"/>
  <c r="H164" i="29"/>
  <c r="H145" i="29"/>
  <c r="I25" i="29"/>
  <c r="F165" i="29"/>
  <c r="F146" i="29"/>
  <c r="F62" i="29"/>
  <c r="G26" i="29"/>
  <c r="D16" i="28"/>
  <c r="E74" i="29"/>
  <c r="I29" i="29"/>
  <c r="H168" i="29"/>
  <c r="H65" i="29"/>
  <c r="H149" i="29"/>
  <c r="E93" i="28"/>
  <c r="E95" i="48"/>
  <c r="E87" i="48" s="1"/>
  <c r="F169" i="29"/>
  <c r="F150" i="29"/>
  <c r="F66" i="29"/>
  <c r="G30" i="29"/>
  <c r="G70" i="29"/>
  <c r="G173" i="29"/>
  <c r="G154" i="29"/>
  <c r="H34" i="29"/>
  <c r="O41" i="29"/>
  <c r="E94" i="48"/>
  <c r="E86" i="48" s="1"/>
  <c r="E92" i="28"/>
  <c r="E84" i="28" s="1"/>
  <c r="F63" i="10"/>
  <c r="F73" i="10" s="1"/>
  <c r="G27" i="10"/>
  <c r="G62" i="10"/>
  <c r="H26" i="10"/>
  <c r="G59" i="10"/>
  <c r="H23" i="10"/>
  <c r="G61" i="10"/>
  <c r="H25" i="10"/>
  <c r="G60" i="10"/>
  <c r="H24" i="10"/>
  <c r="Z52" i="10"/>
  <c r="Y55" i="10"/>
  <c r="F37" i="10"/>
  <c r="D15" i="28"/>
  <c r="D7" i="28" s="1"/>
  <c r="E74" i="10"/>
  <c r="J71" i="10"/>
  <c r="K35" i="10"/>
  <c r="F68" i="10"/>
  <c r="G32" i="10"/>
  <c r="I64" i="10"/>
  <c r="J28" i="10"/>
  <c r="AV43" i="10"/>
  <c r="AU55" i="10"/>
  <c r="G70" i="10"/>
  <c r="H34" i="10"/>
  <c r="F65" i="10"/>
  <c r="G29" i="10"/>
  <c r="F67" i="10"/>
  <c r="G31" i="10"/>
  <c r="G37" i="10" s="1"/>
  <c r="BK84" i="36"/>
  <c r="BK84" i="35"/>
  <c r="BK84" i="34"/>
  <c r="BK84" i="33"/>
  <c r="BK84" i="31"/>
  <c r="BK84" i="30"/>
  <c r="BK84" i="29"/>
  <c r="E25" i="28"/>
  <c r="F74" i="35"/>
  <c r="G69" i="10"/>
  <c r="H33" i="10"/>
  <c r="F66" i="10"/>
  <c r="G30" i="10"/>
  <c r="E93" i="48"/>
  <c r="E91" i="28"/>
  <c r="J68" i="29"/>
  <c r="K2" i="29"/>
  <c r="J171" i="29"/>
  <c r="J152" i="29"/>
  <c r="O2" i="32"/>
  <c r="G51" i="2"/>
  <c r="H21" i="2"/>
  <c r="G31" i="2"/>
  <c r="K2" i="30"/>
  <c r="H55" i="2"/>
  <c r="I25" i="2"/>
  <c r="P76" i="43"/>
  <c r="P89" i="43" s="1"/>
  <c r="P58" i="43"/>
  <c r="M2" i="10"/>
  <c r="I50" i="2"/>
  <c r="J20" i="2"/>
  <c r="C109" i="36"/>
  <c r="C4" i="43"/>
  <c r="C22" i="43" s="1"/>
  <c r="C40" i="43" s="1"/>
  <c r="C22" i="36"/>
  <c r="C40" i="36" s="1"/>
  <c r="C58" i="36" s="1"/>
  <c r="C77" i="36" s="1"/>
  <c r="C92" i="36" s="1"/>
  <c r="C126" i="36"/>
  <c r="C4" i="47"/>
  <c r="C20" i="47" s="1"/>
  <c r="C27" i="47" s="1"/>
  <c r="K2" i="31"/>
  <c r="AN58" i="43"/>
  <c r="AN76" i="43"/>
  <c r="AN89" i="43" s="1"/>
  <c r="M2" i="47"/>
  <c r="L21" i="47"/>
  <c r="L23" i="47" s="1"/>
  <c r="H56" i="2"/>
  <c r="I26" i="2"/>
  <c r="H58" i="43"/>
  <c r="H76" i="43"/>
  <c r="H89" i="43" s="1"/>
  <c r="H59" i="31"/>
  <c r="I23" i="31"/>
  <c r="H162" i="31"/>
  <c r="H143" i="31"/>
  <c r="G53" i="2"/>
  <c r="H23" i="2"/>
  <c r="H57" i="2"/>
  <c r="I27" i="2"/>
  <c r="F54" i="2"/>
  <c r="F61" i="2" s="1"/>
  <c r="G24" i="2"/>
  <c r="AV58" i="43"/>
  <c r="AV76" i="43"/>
  <c r="AV89" i="43" s="1"/>
  <c r="E62" i="2"/>
  <c r="D14" i="28"/>
  <c r="P2" i="33"/>
  <c r="K78" i="43"/>
  <c r="K83" i="43" s="1"/>
  <c r="K77" i="43"/>
  <c r="L2" i="43"/>
  <c r="K79" i="43"/>
  <c r="K84" i="43" s="1"/>
  <c r="K80" i="43"/>
  <c r="K85" i="43" s="1"/>
  <c r="D85" i="48"/>
  <c r="D98" i="48"/>
  <c r="F58" i="2"/>
  <c r="G28" i="2"/>
  <c r="Q2" i="34"/>
  <c r="D83" i="28"/>
  <c r="G59" i="2"/>
  <c r="H29" i="2"/>
  <c r="E22" i="28"/>
  <c r="F62" i="32"/>
  <c r="G52" i="2"/>
  <c r="H22" i="2"/>
  <c r="H8" i="48"/>
  <c r="I16" i="48"/>
  <c r="G11" i="48"/>
  <c r="M18" i="48"/>
  <c r="L10" i="48"/>
  <c r="O14" i="48"/>
  <c r="I15" i="48"/>
  <c r="H19" i="48"/>
  <c r="H7" i="48"/>
  <c r="Q17" i="48"/>
  <c r="L25" i="48"/>
  <c r="K9" i="48"/>
  <c r="I22" i="48"/>
  <c r="H27" i="48"/>
  <c r="H6" i="48"/>
  <c r="D96" i="28" l="1"/>
  <c r="AV197" i="36"/>
  <c r="AV191" i="36"/>
  <c r="AV193" i="36" s="1"/>
  <c r="W197" i="36"/>
  <c r="W191" i="36"/>
  <c r="W193" i="36" s="1"/>
  <c r="AS184" i="36"/>
  <c r="AS186" i="36" s="1"/>
  <c r="AS196" i="36"/>
  <c r="AS198" i="36" s="1"/>
  <c r="J194" i="36"/>
  <c r="AQ184" i="36"/>
  <c r="AQ186" i="36" s="1"/>
  <c r="AQ196" i="36"/>
  <c r="BH191" i="36"/>
  <c r="BH197" i="36"/>
  <c r="AZ197" i="36"/>
  <c r="AZ191" i="36"/>
  <c r="AZ193" i="36" s="1"/>
  <c r="AX184" i="36"/>
  <c r="AX186" i="36" s="1"/>
  <c r="AX196" i="36"/>
  <c r="X184" i="36"/>
  <c r="X186" i="36" s="1"/>
  <c r="X194" i="36" s="1"/>
  <c r="X196" i="36"/>
  <c r="X198" i="36" s="1"/>
  <c r="BC196" i="36"/>
  <c r="BC198" i="36" s="1"/>
  <c r="BC184" i="36"/>
  <c r="BC186" i="36" s="1"/>
  <c r="BC194" i="36" s="1"/>
  <c r="AV184" i="36"/>
  <c r="AV186" i="36" s="1"/>
  <c r="AV194" i="36" s="1"/>
  <c r="AV196" i="36"/>
  <c r="AH196" i="36"/>
  <c r="AH184" i="36"/>
  <c r="AH186" i="36" s="1"/>
  <c r="AH194" i="36" s="1"/>
  <c r="N191" i="36"/>
  <c r="N193" i="36" s="1"/>
  <c r="N197" i="36"/>
  <c r="AR184" i="36"/>
  <c r="AR186" i="36" s="1"/>
  <c r="AR194" i="36" s="1"/>
  <c r="AR196" i="36"/>
  <c r="AR198" i="36" s="1"/>
  <c r="K191" i="36"/>
  <c r="K193" i="36" s="1"/>
  <c r="K197" i="36"/>
  <c r="G191" i="36"/>
  <c r="G197" i="36"/>
  <c r="BE184" i="36"/>
  <c r="BE196" i="36"/>
  <c r="AC184" i="36"/>
  <c r="AC186" i="36" s="1"/>
  <c r="AC194" i="36" s="1"/>
  <c r="AC196" i="36"/>
  <c r="AC198" i="36" s="1"/>
  <c r="J197" i="36"/>
  <c r="Y191" i="36"/>
  <c r="Y193" i="36" s="1"/>
  <c r="Y197" i="36"/>
  <c r="O191" i="36"/>
  <c r="O193" i="36" s="1"/>
  <c r="O197" i="36"/>
  <c r="BH184" i="36"/>
  <c r="BH186" i="36" s="1"/>
  <c r="BH194" i="36" s="1"/>
  <c r="BH196" i="36"/>
  <c r="BH198" i="36" s="1"/>
  <c r="Q42" i="36"/>
  <c r="X191" i="36"/>
  <c r="X193" i="36" s="1"/>
  <c r="X197" i="36"/>
  <c r="G193" i="36"/>
  <c r="L191" i="36"/>
  <c r="L197" i="36"/>
  <c r="P184" i="36"/>
  <c r="P186" i="36" s="1"/>
  <c r="P194" i="36" s="1"/>
  <c r="P196" i="36"/>
  <c r="P198" i="36" s="1"/>
  <c r="AY184" i="36"/>
  <c r="AY186" i="36" s="1"/>
  <c r="AY196" i="36"/>
  <c r="AI196" i="36"/>
  <c r="AI184" i="36"/>
  <c r="AI186" i="36" s="1"/>
  <c r="AI194" i="36" s="1"/>
  <c r="H184" i="36"/>
  <c r="H186" i="36" s="1"/>
  <c r="H196" i="36"/>
  <c r="BG184" i="36"/>
  <c r="BG186" i="36" s="1"/>
  <c r="BG194" i="36" s="1"/>
  <c r="BG196" i="36"/>
  <c r="BG198" i="36" s="1"/>
  <c r="AH191" i="36"/>
  <c r="AH193" i="36" s="1"/>
  <c r="AH197" i="36"/>
  <c r="N196" i="36"/>
  <c r="N184" i="36"/>
  <c r="N186" i="36" s="1"/>
  <c r="N194" i="36" s="1"/>
  <c r="AR191" i="36"/>
  <c r="AR193" i="36" s="1"/>
  <c r="AR197" i="36"/>
  <c r="M191" i="36"/>
  <c r="M193" i="36" s="1"/>
  <c r="M197" i="36"/>
  <c r="M198" i="36" s="1"/>
  <c r="K184" i="36"/>
  <c r="K186" i="36" s="1"/>
  <c r="K196" i="36"/>
  <c r="K198" i="36" s="1"/>
  <c r="AP184" i="36"/>
  <c r="AP196" i="36"/>
  <c r="BJ191" i="36"/>
  <c r="BJ193" i="36" s="1"/>
  <c r="BJ194" i="36" s="1"/>
  <c r="BJ197" i="36"/>
  <c r="BE191" i="36"/>
  <c r="BE197" i="36"/>
  <c r="AU191" i="36"/>
  <c r="AU193" i="36" s="1"/>
  <c r="AU197" i="36"/>
  <c r="AC191" i="36"/>
  <c r="AC193" i="36" s="1"/>
  <c r="AC197" i="36"/>
  <c r="BI196" i="36"/>
  <c r="BI184" i="36"/>
  <c r="BI186" i="36" s="1"/>
  <c r="BI194" i="36" s="1"/>
  <c r="AD186" i="36"/>
  <c r="AD194" i="36" s="1"/>
  <c r="L184" i="36"/>
  <c r="L186" i="36" s="1"/>
  <c r="L194" i="36" s="1"/>
  <c r="L196" i="36"/>
  <c r="D26" i="28"/>
  <c r="E74" i="36"/>
  <c r="AZ184" i="36"/>
  <c r="AZ186" i="36" s="1"/>
  <c r="AZ196" i="36"/>
  <c r="U191" i="36"/>
  <c r="U193" i="36" s="1"/>
  <c r="U197" i="36"/>
  <c r="I186" i="36"/>
  <c r="I194" i="36" s="1"/>
  <c r="BD197" i="36"/>
  <c r="BD191" i="36"/>
  <c r="BD193" i="36" s="1"/>
  <c r="AG194" i="36"/>
  <c r="E191" i="36"/>
  <c r="E193" i="36" s="1"/>
  <c r="E197" i="36"/>
  <c r="AX191" i="36"/>
  <c r="AX193" i="36" s="1"/>
  <c r="AX197" i="36"/>
  <c r="AY191" i="36"/>
  <c r="AY193" i="36" s="1"/>
  <c r="AY197" i="36"/>
  <c r="AT191" i="36"/>
  <c r="AT193" i="36" s="1"/>
  <c r="AT197" i="36"/>
  <c r="V196" i="36"/>
  <c r="V198" i="36" s="1"/>
  <c r="V184" i="36"/>
  <c r="V186" i="36" s="1"/>
  <c r="V194" i="36" s="1"/>
  <c r="H191" i="36"/>
  <c r="H193" i="36" s="1"/>
  <c r="H197" i="36"/>
  <c r="AB197" i="36"/>
  <c r="AB191" i="36"/>
  <c r="AB193" i="36" s="1"/>
  <c r="AP191" i="36"/>
  <c r="AP197" i="36"/>
  <c r="BJ184" i="36"/>
  <c r="BJ186" i="36" s="1"/>
  <c r="BJ196" i="36"/>
  <c r="AU196" i="36"/>
  <c r="AU198" i="36" s="1"/>
  <c r="AU184" i="36"/>
  <c r="AU186" i="36" s="1"/>
  <c r="AU194" i="36" s="1"/>
  <c r="Q197" i="36"/>
  <c r="Q191" i="36"/>
  <c r="Q193" i="36" s="1"/>
  <c r="Y196" i="36"/>
  <c r="Y198" i="36" s="1"/>
  <c r="Y184" i="36"/>
  <c r="Y186" i="36" s="1"/>
  <c r="Y194" i="36" s="1"/>
  <c r="BI191" i="36"/>
  <c r="BI193" i="36" s="1"/>
  <c r="BI197" i="36"/>
  <c r="AD196" i="36"/>
  <c r="AD198" i="36" s="1"/>
  <c r="M184" i="36"/>
  <c r="M186" i="36" s="1"/>
  <c r="M194" i="36" s="1"/>
  <c r="M196" i="36"/>
  <c r="O184" i="36"/>
  <c r="O186" i="36" s="1"/>
  <c r="O196" i="36"/>
  <c r="AE191" i="36"/>
  <c r="AE193" i="36" s="1"/>
  <c r="AE197" i="36"/>
  <c r="L193" i="36"/>
  <c r="I196" i="36"/>
  <c r="I198" i="36" s="1"/>
  <c r="BD196" i="36"/>
  <c r="BD198" i="36" s="1"/>
  <c r="BD184" i="36"/>
  <c r="BD186" i="36" s="1"/>
  <c r="BD194" i="36" s="1"/>
  <c r="E184" i="36"/>
  <c r="E186" i="36" s="1"/>
  <c r="E196" i="36"/>
  <c r="I197" i="36"/>
  <c r="AT184" i="36"/>
  <c r="AT186" i="36" s="1"/>
  <c r="AT196" i="36"/>
  <c r="AI197" i="36"/>
  <c r="AI191" i="36"/>
  <c r="AI193" i="36" s="1"/>
  <c r="V191" i="36"/>
  <c r="V193" i="36" s="1"/>
  <c r="V197" i="36"/>
  <c r="BG191" i="36"/>
  <c r="BG193" i="36" s="1"/>
  <c r="BG197" i="36"/>
  <c r="AB184" i="36"/>
  <c r="AB186" i="36" s="1"/>
  <c r="AB194" i="36" s="1"/>
  <c r="AB196" i="36"/>
  <c r="AB198" i="36" s="1"/>
  <c r="AM191" i="36"/>
  <c r="AM193" i="36" s="1"/>
  <c r="AM197" i="36"/>
  <c r="BK191" i="36"/>
  <c r="BK193" i="36" s="1"/>
  <c r="BK197" i="36"/>
  <c r="R197" i="36"/>
  <c r="R191" i="36"/>
  <c r="R193" i="36" s="1"/>
  <c r="AA186" i="36"/>
  <c r="AA194" i="36" s="1"/>
  <c r="K43" i="36"/>
  <c r="J55" i="36"/>
  <c r="Q196" i="36"/>
  <c r="Q198" i="36" s="1"/>
  <c r="Q184" i="36"/>
  <c r="Q186" i="36" s="1"/>
  <c r="Q194" i="36" s="1"/>
  <c r="D197" i="36"/>
  <c r="D191" i="36"/>
  <c r="D193" i="36" s="1"/>
  <c r="Z184" i="36"/>
  <c r="Z186" i="36" s="1"/>
  <c r="Z196" i="36"/>
  <c r="BB191" i="36"/>
  <c r="BB193" i="36" s="1"/>
  <c r="BB197" i="36"/>
  <c r="P191" i="36"/>
  <c r="P193" i="36" s="1"/>
  <c r="P197" i="36"/>
  <c r="BC197" i="36"/>
  <c r="BC191" i="36"/>
  <c r="BC193" i="36" s="1"/>
  <c r="AF191" i="36"/>
  <c r="AF193" i="36" s="1"/>
  <c r="AF194" i="36" s="1"/>
  <c r="AF197" i="36"/>
  <c r="AF198" i="36" s="1"/>
  <c r="AE196" i="36"/>
  <c r="AE198" i="36" s="1"/>
  <c r="AE184" i="36"/>
  <c r="AE186" i="36" s="1"/>
  <c r="AE194" i="36" s="1"/>
  <c r="U184" i="36"/>
  <c r="U186" i="36" s="1"/>
  <c r="U196" i="36"/>
  <c r="AN184" i="36"/>
  <c r="AN186" i="36" s="1"/>
  <c r="AN196" i="36"/>
  <c r="AN198" i="36" s="1"/>
  <c r="AP193" i="36"/>
  <c r="AL191" i="36"/>
  <c r="AL193" i="36" s="1"/>
  <c r="AL197" i="36"/>
  <c r="BF197" i="36"/>
  <c r="BF191" i="36"/>
  <c r="BF193" i="36" s="1"/>
  <c r="AM184" i="36"/>
  <c r="AM186" i="36" s="1"/>
  <c r="AM196" i="36"/>
  <c r="AM198" i="36" s="1"/>
  <c r="BK184" i="36"/>
  <c r="BK186" i="36" s="1"/>
  <c r="BK196" i="36"/>
  <c r="BK198" i="36" s="1"/>
  <c r="S191" i="36"/>
  <c r="S193" i="36" s="1"/>
  <c r="S197" i="36"/>
  <c r="R184" i="36"/>
  <c r="R186" i="36" s="1"/>
  <c r="R194" i="36" s="1"/>
  <c r="R196" i="36"/>
  <c r="AA196" i="36"/>
  <c r="AA198" i="36" s="1"/>
  <c r="AW184" i="36"/>
  <c r="AW186" i="36" s="1"/>
  <c r="AW196" i="36"/>
  <c r="AW198" i="36" s="1"/>
  <c r="D196" i="36"/>
  <c r="D198" i="36" s="1"/>
  <c r="D184" i="36"/>
  <c r="D186" i="36" s="1"/>
  <c r="D194" i="36" s="1"/>
  <c r="F197" i="36"/>
  <c r="F191" i="36"/>
  <c r="F193" i="36" s="1"/>
  <c r="D10" i="28"/>
  <c r="BA196" i="36"/>
  <c r="BA184" i="36"/>
  <c r="BA186" i="36" s="1"/>
  <c r="AP186" i="36"/>
  <c r="AP194" i="36" s="1"/>
  <c r="AJ197" i="36"/>
  <c r="AJ191" i="36"/>
  <c r="AJ193" i="36" s="1"/>
  <c r="AL196" i="36"/>
  <c r="AL198" i="36" s="1"/>
  <c r="AL184" i="36"/>
  <c r="AL186" i="36" s="1"/>
  <c r="AL194" i="36" s="1"/>
  <c r="AK196" i="36"/>
  <c r="AK184" i="36"/>
  <c r="AK186" i="36" s="1"/>
  <c r="AK194" i="36" s="1"/>
  <c r="T197" i="36"/>
  <c r="T191" i="36"/>
  <c r="T193" i="36" s="1"/>
  <c r="AO184" i="36"/>
  <c r="AO186" i="36" s="1"/>
  <c r="AO196" i="36"/>
  <c r="Z193" i="36"/>
  <c r="BE193" i="36"/>
  <c r="BH193" i="36"/>
  <c r="AG197" i="36"/>
  <c r="AG198" i="36" s="1"/>
  <c r="AW197" i="36"/>
  <c r="AW191" i="36"/>
  <c r="AW193" i="36" s="1"/>
  <c r="Z191" i="36"/>
  <c r="Z197" i="36"/>
  <c r="BA193" i="36"/>
  <c r="BA194" i="36" s="1"/>
  <c r="BB184" i="36"/>
  <c r="BB186" i="36" s="1"/>
  <c r="BB194" i="36" s="1"/>
  <c r="BB196" i="36"/>
  <c r="AN197" i="36"/>
  <c r="AN191" i="36"/>
  <c r="AN193" i="36" s="1"/>
  <c r="BA191" i="36"/>
  <c r="BA197" i="36"/>
  <c r="AJ184" i="36"/>
  <c r="AJ186" i="36" s="1"/>
  <c r="AJ196" i="36"/>
  <c r="AJ198" i="36" s="1"/>
  <c r="Y55" i="36"/>
  <c r="Z41" i="36"/>
  <c r="AK197" i="36"/>
  <c r="AK191" i="36"/>
  <c r="AK193" i="36" s="1"/>
  <c r="BF184" i="36"/>
  <c r="BF186" i="36" s="1"/>
  <c r="BF194" i="36" s="1"/>
  <c r="BF196" i="36"/>
  <c r="T196" i="36"/>
  <c r="T198" i="36" s="1"/>
  <c r="T184" i="36"/>
  <c r="T186" i="36" s="1"/>
  <c r="T194" i="36" s="1"/>
  <c r="AO191" i="36"/>
  <c r="AO193" i="36" s="1"/>
  <c r="AO194" i="36" s="1"/>
  <c r="AO197" i="36"/>
  <c r="BE186" i="36"/>
  <c r="W196" i="36"/>
  <c r="W198" i="36" s="1"/>
  <c r="W184" i="36"/>
  <c r="W186" i="36" s="1"/>
  <c r="W194" i="36" s="1"/>
  <c r="S196" i="36"/>
  <c r="S184" i="36"/>
  <c r="S186" i="36" s="1"/>
  <c r="S194" i="36" s="1"/>
  <c r="AS197" i="36"/>
  <c r="AS191" i="36"/>
  <c r="AS193" i="36" s="1"/>
  <c r="AG193" i="36"/>
  <c r="G184" i="36"/>
  <c r="G186" i="36" s="1"/>
  <c r="G194" i="36" s="1"/>
  <c r="G196" i="36"/>
  <c r="G198" i="36" s="1"/>
  <c r="J196" i="36"/>
  <c r="J198" i="36" s="1"/>
  <c r="AW41" i="36"/>
  <c r="AV55" i="36"/>
  <c r="AQ197" i="36"/>
  <c r="AQ191" i="36"/>
  <c r="AQ193" i="36" s="1"/>
  <c r="AF184" i="36"/>
  <c r="AF186" i="36" s="1"/>
  <c r="AF196" i="36"/>
  <c r="F184" i="36"/>
  <c r="F186" i="36" s="1"/>
  <c r="F196" i="36"/>
  <c r="AZ198" i="35"/>
  <c r="BK198" i="35"/>
  <c r="BB198" i="35"/>
  <c r="BF198" i="35"/>
  <c r="BE198" i="35"/>
  <c r="T194" i="35"/>
  <c r="BH198" i="35"/>
  <c r="BK194" i="35"/>
  <c r="AQ198" i="35"/>
  <c r="BB194" i="35"/>
  <c r="BF194" i="35"/>
  <c r="AW55" i="35"/>
  <c r="AX41" i="35"/>
  <c r="AA198" i="35"/>
  <c r="BH194" i="35"/>
  <c r="AQ194" i="35"/>
  <c r="W194" i="35"/>
  <c r="AU194" i="35"/>
  <c r="D194" i="35"/>
  <c r="AR194" i="35"/>
  <c r="AH194" i="35"/>
  <c r="W198" i="35"/>
  <c r="AB198" i="35"/>
  <c r="Y55" i="35"/>
  <c r="Z41" i="35"/>
  <c r="AN198" i="35"/>
  <c r="AR198" i="35"/>
  <c r="AK194" i="35"/>
  <c r="AD198" i="35"/>
  <c r="AF194" i="35"/>
  <c r="E198" i="35"/>
  <c r="AB194" i="35"/>
  <c r="AN194" i="35"/>
  <c r="BD194" i="35"/>
  <c r="AK198" i="35"/>
  <c r="AF198" i="35"/>
  <c r="E194" i="35"/>
  <c r="H194" i="35"/>
  <c r="AL194" i="35"/>
  <c r="Y198" i="35"/>
  <c r="I194" i="35"/>
  <c r="M42" i="35"/>
  <c r="L55" i="35"/>
  <c r="H198" i="35"/>
  <c r="AX194" i="35"/>
  <c r="AL198" i="35"/>
  <c r="BE194" i="35"/>
  <c r="Y194" i="35"/>
  <c r="I198" i="35"/>
  <c r="F182" i="34"/>
  <c r="F189" i="34"/>
  <c r="F191" i="34" s="1"/>
  <c r="F188" i="34"/>
  <c r="F181" i="34"/>
  <c r="F177" i="34"/>
  <c r="F178" i="34" s="1"/>
  <c r="E85" i="28"/>
  <c r="BD41" i="34"/>
  <c r="J64" i="34"/>
  <c r="J147" i="34"/>
  <c r="J166" i="34"/>
  <c r="K28" i="34"/>
  <c r="H68" i="34"/>
  <c r="H170" i="34"/>
  <c r="H151" i="34"/>
  <c r="I32" i="34"/>
  <c r="D184" i="34"/>
  <c r="H59" i="34"/>
  <c r="H161" i="34"/>
  <c r="H37" i="34"/>
  <c r="H142" i="34"/>
  <c r="I23" i="34"/>
  <c r="H63" i="34"/>
  <c r="H146" i="34"/>
  <c r="H165" i="34"/>
  <c r="I27" i="34"/>
  <c r="F176" i="34"/>
  <c r="D88" i="28"/>
  <c r="Z41" i="34"/>
  <c r="Y55" i="34"/>
  <c r="D24" i="28"/>
  <c r="D27" i="28" s="1"/>
  <c r="E74" i="34"/>
  <c r="G69" i="34"/>
  <c r="G152" i="34"/>
  <c r="G171" i="34"/>
  <c r="H33" i="34"/>
  <c r="D183" i="34"/>
  <c r="D195" i="34"/>
  <c r="G175" i="34"/>
  <c r="F157" i="34"/>
  <c r="G65" i="34"/>
  <c r="G167" i="34"/>
  <c r="G148" i="34"/>
  <c r="G156" i="34" s="1"/>
  <c r="H29" i="34"/>
  <c r="D87" i="48"/>
  <c r="D90" i="48" s="1"/>
  <c r="AY42" i="34"/>
  <c r="G73" i="34"/>
  <c r="H70" i="34"/>
  <c r="H172" i="34"/>
  <c r="H153" i="34"/>
  <c r="I34" i="34"/>
  <c r="E104" i="28"/>
  <c r="I60" i="34"/>
  <c r="I162" i="34"/>
  <c r="I143" i="34"/>
  <c r="J24" i="34"/>
  <c r="G67" i="34"/>
  <c r="G150" i="34"/>
  <c r="G169" i="34"/>
  <c r="H31" i="34"/>
  <c r="E184" i="34"/>
  <c r="E190" i="34"/>
  <c r="E192" i="34" s="1"/>
  <c r="E196" i="34"/>
  <c r="D8" i="28"/>
  <c r="D190" i="34"/>
  <c r="D192" i="34" s="1"/>
  <c r="D196" i="34"/>
  <c r="K45" i="34"/>
  <c r="J55" i="34"/>
  <c r="AW49" i="34"/>
  <c r="AV55" i="34"/>
  <c r="H61" i="34"/>
  <c r="H163" i="34"/>
  <c r="H144" i="34"/>
  <c r="I25" i="34"/>
  <c r="H62" i="34"/>
  <c r="H145" i="34"/>
  <c r="H164" i="34"/>
  <c r="I26" i="34"/>
  <c r="F103" i="48"/>
  <c r="F101" i="28"/>
  <c r="J71" i="34"/>
  <c r="J154" i="34"/>
  <c r="J173" i="34"/>
  <c r="K35" i="34"/>
  <c r="H66" i="34"/>
  <c r="H168" i="34"/>
  <c r="H149" i="34"/>
  <c r="I30" i="34"/>
  <c r="E183" i="34"/>
  <c r="E195" i="34"/>
  <c r="H61" i="33"/>
  <c r="I25" i="33"/>
  <c r="H70" i="33"/>
  <c r="I34" i="33"/>
  <c r="H63" i="33"/>
  <c r="I27" i="33"/>
  <c r="I62" i="33"/>
  <c r="J26" i="33"/>
  <c r="H60" i="33"/>
  <c r="I24" i="33"/>
  <c r="O41" i="33"/>
  <c r="N55" i="33"/>
  <c r="H64" i="33"/>
  <c r="I28" i="33"/>
  <c r="H59" i="33"/>
  <c r="H37" i="33"/>
  <c r="I23" i="33"/>
  <c r="AW42" i="33"/>
  <c r="AV55" i="33"/>
  <c r="G74" i="33"/>
  <c r="F23" i="28"/>
  <c r="K71" i="33"/>
  <c r="L35" i="33"/>
  <c r="I67" i="33"/>
  <c r="J31" i="33"/>
  <c r="I69" i="33"/>
  <c r="J33" i="33"/>
  <c r="AY41" i="33"/>
  <c r="G102" i="48"/>
  <c r="G100" i="28"/>
  <c r="Z41" i="33"/>
  <c r="Y55" i="33"/>
  <c r="H68" i="33"/>
  <c r="I32" i="33"/>
  <c r="I66" i="33"/>
  <c r="J30" i="33"/>
  <c r="I65" i="33"/>
  <c r="J29" i="33"/>
  <c r="F102" i="48"/>
  <c r="F100" i="28"/>
  <c r="AW37" i="32"/>
  <c r="AV46" i="32"/>
  <c r="G56" i="32"/>
  <c r="H26" i="32"/>
  <c r="H57" i="32"/>
  <c r="I27" i="32"/>
  <c r="G54" i="32"/>
  <c r="H24" i="32"/>
  <c r="H59" i="32"/>
  <c r="I29" i="32"/>
  <c r="Z35" i="32"/>
  <c r="Y46" i="32"/>
  <c r="F101" i="48"/>
  <c r="F106" i="48" s="1"/>
  <c r="F99" i="28"/>
  <c r="F104" i="28" s="1"/>
  <c r="H55" i="32"/>
  <c r="I25" i="32"/>
  <c r="H53" i="32"/>
  <c r="I23" i="32"/>
  <c r="H58" i="32"/>
  <c r="I28" i="32"/>
  <c r="BC36" i="32"/>
  <c r="G50" i="32"/>
  <c r="G61" i="32" s="1"/>
  <c r="H20" i="32"/>
  <c r="G31" i="32"/>
  <c r="G52" i="32"/>
  <c r="H22" i="32"/>
  <c r="G51" i="32"/>
  <c r="H21" i="32"/>
  <c r="N41" i="32"/>
  <c r="M46" i="32"/>
  <c r="I63" i="31"/>
  <c r="I166" i="31"/>
  <c r="I147" i="31"/>
  <c r="J27" i="31"/>
  <c r="F73" i="31"/>
  <c r="J70" i="31"/>
  <c r="J173" i="31"/>
  <c r="J154" i="31"/>
  <c r="K34" i="31"/>
  <c r="D197" i="31"/>
  <c r="D191" i="31"/>
  <c r="D193" i="31" s="1"/>
  <c r="I61" i="31"/>
  <c r="I145" i="31"/>
  <c r="I164" i="31"/>
  <c r="J25" i="31"/>
  <c r="I69" i="31"/>
  <c r="I153" i="31"/>
  <c r="I172" i="31"/>
  <c r="J33" i="31"/>
  <c r="D196" i="31"/>
  <c r="D198" i="31" s="1"/>
  <c r="D184" i="31"/>
  <c r="D186" i="31" s="1"/>
  <c r="D194" i="31" s="1"/>
  <c r="G71" i="31"/>
  <c r="G155" i="31"/>
  <c r="G174" i="31"/>
  <c r="H35" i="31"/>
  <c r="AA42" i="31"/>
  <c r="Z55" i="31"/>
  <c r="G64" i="31"/>
  <c r="G148" i="31"/>
  <c r="G167" i="31"/>
  <c r="H28" i="31"/>
  <c r="E183" i="31"/>
  <c r="E185" i="31" s="1"/>
  <c r="E190" i="31"/>
  <c r="E192" i="31" s="1"/>
  <c r="AW55" i="31"/>
  <c r="AX42" i="31"/>
  <c r="AC41" i="31"/>
  <c r="H62" i="31"/>
  <c r="H165" i="31"/>
  <c r="H146" i="31"/>
  <c r="I26" i="31"/>
  <c r="E189" i="31"/>
  <c r="E182" i="31"/>
  <c r="E178" i="31"/>
  <c r="G60" i="31"/>
  <c r="G144" i="31"/>
  <c r="G157" i="31" s="1"/>
  <c r="G163" i="31"/>
  <c r="H24" i="31"/>
  <c r="G37" i="31"/>
  <c r="E177" i="31"/>
  <c r="Q41" i="31"/>
  <c r="G68" i="31"/>
  <c r="G171" i="31"/>
  <c r="G152" i="31"/>
  <c r="H32" i="31"/>
  <c r="N43" i="31"/>
  <c r="G65" i="31"/>
  <c r="G149" i="31"/>
  <c r="G168" i="31"/>
  <c r="H29" i="31"/>
  <c r="F157" i="31"/>
  <c r="E158" i="31"/>
  <c r="F158" i="31" s="1"/>
  <c r="G66" i="31"/>
  <c r="H30" i="31"/>
  <c r="G169" i="31"/>
  <c r="G150" i="31"/>
  <c r="H67" i="31"/>
  <c r="H151" i="31"/>
  <c r="H170" i="31"/>
  <c r="I31" i="31"/>
  <c r="F176" i="31"/>
  <c r="E18" i="28"/>
  <c r="F74" i="31"/>
  <c r="L44" i="31"/>
  <c r="K55" i="31"/>
  <c r="D184" i="30"/>
  <c r="D186" i="30" s="1"/>
  <c r="D196" i="30"/>
  <c r="D198" i="30" s="1"/>
  <c r="G68" i="30"/>
  <c r="G152" i="30"/>
  <c r="G171" i="30"/>
  <c r="H32" i="30"/>
  <c r="G71" i="30"/>
  <c r="G174" i="30"/>
  <c r="G155" i="30"/>
  <c r="H35" i="30"/>
  <c r="Z55" i="30"/>
  <c r="AA41" i="30"/>
  <c r="AW41" i="30"/>
  <c r="AV55" i="30"/>
  <c r="I69" i="30"/>
  <c r="I153" i="30"/>
  <c r="I172" i="30"/>
  <c r="J33" i="30"/>
  <c r="G65" i="30"/>
  <c r="G149" i="30"/>
  <c r="G168" i="30"/>
  <c r="H29" i="30"/>
  <c r="I31" i="30"/>
  <c r="H67" i="30"/>
  <c r="H151" i="30"/>
  <c r="H170" i="30"/>
  <c r="G63" i="30"/>
  <c r="G147" i="30"/>
  <c r="G166" i="30"/>
  <c r="H27" i="30"/>
  <c r="I163" i="30"/>
  <c r="I144" i="30"/>
  <c r="I60" i="30"/>
  <c r="J24" i="30"/>
  <c r="E96" i="48"/>
  <c r="E88" i="48" s="1"/>
  <c r="E94" i="28"/>
  <c r="E86" i="28" s="1"/>
  <c r="G59" i="30"/>
  <c r="G143" i="30"/>
  <c r="G162" i="30"/>
  <c r="H23" i="30"/>
  <c r="G37" i="30"/>
  <c r="I26" i="30"/>
  <c r="H62" i="30"/>
  <c r="H165" i="30"/>
  <c r="H146" i="30"/>
  <c r="I30" i="30"/>
  <c r="H169" i="30"/>
  <c r="H66" i="30"/>
  <c r="H150" i="30"/>
  <c r="G64" i="30"/>
  <c r="G148" i="30"/>
  <c r="G167" i="30"/>
  <c r="H28" i="30"/>
  <c r="F157" i="30"/>
  <c r="G70" i="30"/>
  <c r="G173" i="30"/>
  <c r="G154" i="30"/>
  <c r="H34" i="30"/>
  <c r="F177" i="30"/>
  <c r="I61" i="30"/>
  <c r="I145" i="30"/>
  <c r="I164" i="30"/>
  <c r="J25" i="30"/>
  <c r="F176" i="30"/>
  <c r="I55" i="30"/>
  <c r="J41" i="30"/>
  <c r="F96" i="48"/>
  <c r="F88" i="48" s="1"/>
  <c r="F94" i="28"/>
  <c r="F86" i="28" s="1"/>
  <c r="D197" i="30"/>
  <c r="D191" i="30"/>
  <c r="D193" i="30" s="1"/>
  <c r="D17" i="28"/>
  <c r="D9" i="28" s="1"/>
  <c r="E74" i="30"/>
  <c r="E178" i="30"/>
  <c r="E182" i="30"/>
  <c r="E189" i="30"/>
  <c r="H70" i="29"/>
  <c r="H154" i="29"/>
  <c r="H173" i="29"/>
  <c r="I34" i="29"/>
  <c r="H26" i="29"/>
  <c r="G165" i="29"/>
  <c r="G146" i="29"/>
  <c r="G62" i="29"/>
  <c r="AX55" i="29"/>
  <c r="AY46" i="29"/>
  <c r="E177" i="29"/>
  <c r="N46" i="29"/>
  <c r="M55" i="29"/>
  <c r="G71" i="29"/>
  <c r="G174" i="29"/>
  <c r="G155" i="29"/>
  <c r="H35" i="29"/>
  <c r="BI45" i="29"/>
  <c r="D197" i="29"/>
  <c r="D191" i="29"/>
  <c r="D193" i="29" s="1"/>
  <c r="D196" i="29"/>
  <c r="D185" i="29"/>
  <c r="D186" i="29" s="1"/>
  <c r="D194" i="29" s="1"/>
  <c r="G60" i="29"/>
  <c r="H24" i="29"/>
  <c r="G37" i="29"/>
  <c r="G163" i="29"/>
  <c r="G144" i="29"/>
  <c r="F74" i="29"/>
  <c r="E16" i="28"/>
  <c r="I31" i="29"/>
  <c r="H151" i="29"/>
  <c r="H170" i="29"/>
  <c r="H67" i="29"/>
  <c r="F73" i="29"/>
  <c r="E182" i="29"/>
  <c r="E189" i="29"/>
  <c r="E178" i="29"/>
  <c r="E158" i="29"/>
  <c r="F158" i="29" s="1"/>
  <c r="J23" i="29"/>
  <c r="I143" i="29"/>
  <c r="I162" i="29"/>
  <c r="I59" i="29"/>
  <c r="I69" i="29"/>
  <c r="I153" i="29"/>
  <c r="I172" i="29"/>
  <c r="J33" i="29"/>
  <c r="J27" i="29"/>
  <c r="I166" i="29"/>
  <c r="I63" i="29"/>
  <c r="I147" i="29"/>
  <c r="P41" i="29"/>
  <c r="E183" i="29"/>
  <c r="E185" i="29" s="1"/>
  <c r="E190" i="29"/>
  <c r="E192" i="29" s="1"/>
  <c r="H30" i="29"/>
  <c r="G66" i="29"/>
  <c r="G150" i="29"/>
  <c r="G169" i="29"/>
  <c r="I61" i="29"/>
  <c r="I145" i="29"/>
  <c r="I164" i="29"/>
  <c r="J25" i="29"/>
  <c r="F157" i="29"/>
  <c r="H64" i="29"/>
  <c r="H148" i="29"/>
  <c r="H167" i="29"/>
  <c r="I28" i="29"/>
  <c r="J29" i="29"/>
  <c r="I149" i="29"/>
  <c r="I168" i="29"/>
  <c r="I65" i="29"/>
  <c r="F176" i="29"/>
  <c r="AA41" i="29"/>
  <c r="Z55" i="29"/>
  <c r="F94" i="48"/>
  <c r="F86" i="48" s="1"/>
  <c r="F92" i="28"/>
  <c r="F25" i="28"/>
  <c r="G74" i="35"/>
  <c r="G67" i="10"/>
  <c r="H31" i="10"/>
  <c r="AW43" i="10"/>
  <c r="AV55" i="10"/>
  <c r="AA52" i="10"/>
  <c r="Z55" i="10"/>
  <c r="I26" i="10"/>
  <c r="H62" i="10"/>
  <c r="G66" i="10"/>
  <c r="H30" i="10"/>
  <c r="K71" i="10"/>
  <c r="L35" i="10"/>
  <c r="H60" i="10"/>
  <c r="I24" i="10"/>
  <c r="G73" i="10"/>
  <c r="G63" i="10"/>
  <c r="H27" i="10"/>
  <c r="H69" i="10"/>
  <c r="I33" i="10"/>
  <c r="G65" i="10"/>
  <c r="H29" i="10"/>
  <c r="J64" i="10"/>
  <c r="K28" i="10"/>
  <c r="F74" i="10"/>
  <c r="E15" i="28"/>
  <c r="E7" i="28" s="1"/>
  <c r="H61" i="10"/>
  <c r="I25" i="10"/>
  <c r="H70" i="10"/>
  <c r="I34" i="10"/>
  <c r="G68" i="10"/>
  <c r="H32" i="10"/>
  <c r="H59" i="10"/>
  <c r="H37" i="10"/>
  <c r="I23" i="10"/>
  <c r="F93" i="48"/>
  <c r="F91" i="28"/>
  <c r="L2" i="30"/>
  <c r="K82" i="43"/>
  <c r="G62" i="32"/>
  <c r="F22" i="28"/>
  <c r="J23" i="31"/>
  <c r="I59" i="31"/>
  <c r="I162" i="31"/>
  <c r="I143" i="31"/>
  <c r="J50" i="2"/>
  <c r="K20" i="2"/>
  <c r="H51" i="2"/>
  <c r="I21" i="2"/>
  <c r="H53" i="2"/>
  <c r="I23" i="2"/>
  <c r="R2" i="34"/>
  <c r="G54" i="2"/>
  <c r="H24" i="2"/>
  <c r="H31" i="2" s="1"/>
  <c r="M21" i="47"/>
  <c r="M23" i="47" s="1"/>
  <c r="N2" i="47"/>
  <c r="Q2" i="33"/>
  <c r="H52" i="2"/>
  <c r="I22" i="2"/>
  <c r="H59" i="2"/>
  <c r="I29" i="2"/>
  <c r="I57" i="2"/>
  <c r="J27" i="2"/>
  <c r="L2" i="29"/>
  <c r="K68" i="29"/>
  <c r="K152" i="29"/>
  <c r="K171" i="29"/>
  <c r="G58" i="2"/>
  <c r="G61" i="2" s="1"/>
  <c r="H28" i="2"/>
  <c r="D6" i="28"/>
  <c r="I55" i="2"/>
  <c r="J25" i="2"/>
  <c r="E83" i="28"/>
  <c r="L79" i="43"/>
  <c r="L84" i="43" s="1"/>
  <c r="L80" i="43"/>
  <c r="L85" i="43" s="1"/>
  <c r="L77" i="43"/>
  <c r="L78" i="43"/>
  <c r="L83" i="43" s="1"/>
  <c r="M2" i="43"/>
  <c r="E14" i="28"/>
  <c r="F62" i="2"/>
  <c r="E85" i="48"/>
  <c r="I56" i="2"/>
  <c r="J26" i="2"/>
  <c r="L2" i="31"/>
  <c r="C58" i="43"/>
  <c r="C76" i="43"/>
  <c r="C89" i="43" s="1"/>
  <c r="N2" i="10"/>
  <c r="P2" i="32"/>
  <c r="J22" i="48"/>
  <c r="I6" i="48"/>
  <c r="I27" i="48"/>
  <c r="M25" i="48"/>
  <c r="L9" i="48"/>
  <c r="N18" i="48"/>
  <c r="M10" i="48"/>
  <c r="H11" i="48"/>
  <c r="I8" i="48"/>
  <c r="J16" i="48"/>
  <c r="P14" i="48"/>
  <c r="R17" i="48"/>
  <c r="J15" i="48"/>
  <c r="I7" i="48"/>
  <c r="I19" i="48"/>
  <c r="E90" i="48" l="1"/>
  <c r="E96" i="28"/>
  <c r="E88" i="28"/>
  <c r="E98" i="48"/>
  <c r="H194" i="36"/>
  <c r="AZ198" i="36"/>
  <c r="H198" i="36"/>
  <c r="BE198" i="36"/>
  <c r="AW55" i="36"/>
  <c r="AX41" i="36"/>
  <c r="AJ194" i="36"/>
  <c r="Z198" i="36"/>
  <c r="BJ198" i="36"/>
  <c r="F194" i="36"/>
  <c r="S198" i="36"/>
  <c r="BF198" i="36"/>
  <c r="Z194" i="36"/>
  <c r="AZ194" i="36"/>
  <c r="BI198" i="36"/>
  <c r="E198" i="36"/>
  <c r="AT198" i="36"/>
  <c r="AP198" i="36"/>
  <c r="AQ198" i="36"/>
  <c r="AW194" i="36"/>
  <c r="AN194" i="36"/>
  <c r="E194" i="36"/>
  <c r="O198" i="36"/>
  <c r="AT194" i="36"/>
  <c r="E26" i="28"/>
  <c r="E10" i="28" s="1"/>
  <c r="F74" i="36"/>
  <c r="N198" i="36"/>
  <c r="AI198" i="36"/>
  <c r="AX198" i="36"/>
  <c r="AQ194" i="36"/>
  <c r="L43" i="36"/>
  <c r="K55" i="36"/>
  <c r="AS194" i="36"/>
  <c r="BE194" i="36"/>
  <c r="BA198" i="36"/>
  <c r="AM194" i="36"/>
  <c r="U198" i="36"/>
  <c r="BK194" i="36"/>
  <c r="O194" i="36"/>
  <c r="AY198" i="36"/>
  <c r="AH198" i="36"/>
  <c r="AX194" i="36"/>
  <c r="F198" i="36"/>
  <c r="AO198" i="36"/>
  <c r="AA41" i="36"/>
  <c r="Z55" i="36"/>
  <c r="BB198" i="36"/>
  <c r="AK198" i="36"/>
  <c r="R198" i="36"/>
  <c r="U194" i="36"/>
  <c r="L198" i="36"/>
  <c r="K194" i="36"/>
  <c r="AY194" i="36"/>
  <c r="AV198" i="36"/>
  <c r="AX55" i="35"/>
  <c r="AY41" i="35"/>
  <c r="N42" i="35"/>
  <c r="M55" i="35"/>
  <c r="D11" i="28"/>
  <c r="AA41" i="35"/>
  <c r="Z55" i="35"/>
  <c r="G181" i="34"/>
  <c r="G188" i="34"/>
  <c r="G177" i="34"/>
  <c r="G178" i="34" s="1"/>
  <c r="I61" i="34"/>
  <c r="I144" i="34"/>
  <c r="I163" i="34"/>
  <c r="J25" i="34"/>
  <c r="L45" i="34"/>
  <c r="K55" i="34"/>
  <c r="E185" i="34"/>
  <c r="E193" i="34" s="1"/>
  <c r="AZ42" i="34"/>
  <c r="D197" i="34"/>
  <c r="I68" i="34"/>
  <c r="I170" i="34"/>
  <c r="I151" i="34"/>
  <c r="J32" i="34"/>
  <c r="I66" i="34"/>
  <c r="I168" i="34"/>
  <c r="I149" i="34"/>
  <c r="J30" i="34"/>
  <c r="H67" i="34"/>
  <c r="H169" i="34"/>
  <c r="H175" i="34" s="1"/>
  <c r="H150" i="34"/>
  <c r="H156" i="34" s="1"/>
  <c r="I31" i="34"/>
  <c r="D185" i="34"/>
  <c r="AA41" i="34"/>
  <c r="Z55" i="34"/>
  <c r="BE41" i="34"/>
  <c r="I70" i="34"/>
  <c r="I172" i="34"/>
  <c r="I153" i="34"/>
  <c r="J34" i="34"/>
  <c r="H65" i="34"/>
  <c r="H167" i="34"/>
  <c r="H148" i="34"/>
  <c r="I29" i="34"/>
  <c r="H69" i="34"/>
  <c r="H152" i="34"/>
  <c r="H171" i="34"/>
  <c r="I33" i="34"/>
  <c r="I59" i="34"/>
  <c r="I142" i="34"/>
  <c r="I161" i="34"/>
  <c r="J23" i="34"/>
  <c r="D193" i="34"/>
  <c r="I62" i="34"/>
  <c r="I145" i="34"/>
  <c r="I164" i="34"/>
  <c r="J26" i="34"/>
  <c r="G176" i="34"/>
  <c r="K64" i="34"/>
  <c r="K166" i="34"/>
  <c r="K147" i="34"/>
  <c r="L28" i="34"/>
  <c r="F183" i="34"/>
  <c r="F195" i="34"/>
  <c r="F197" i="34" s="1"/>
  <c r="K71" i="34"/>
  <c r="K173" i="34"/>
  <c r="K154" i="34"/>
  <c r="L35" i="34"/>
  <c r="J60" i="34"/>
  <c r="J162" i="34"/>
  <c r="J143" i="34"/>
  <c r="K24" i="34"/>
  <c r="I63" i="34"/>
  <c r="I146" i="34"/>
  <c r="I165" i="34"/>
  <c r="J27" i="34"/>
  <c r="F190" i="34"/>
  <c r="F192" i="34" s="1"/>
  <c r="F196" i="34"/>
  <c r="AX49" i="34"/>
  <c r="AW55" i="34"/>
  <c r="G103" i="48"/>
  <c r="G101" i="28"/>
  <c r="G157" i="34"/>
  <c r="E24" i="28"/>
  <c r="E27" i="28" s="1"/>
  <c r="F74" i="34"/>
  <c r="H73" i="34"/>
  <c r="E197" i="34"/>
  <c r="G182" i="34"/>
  <c r="G189" i="34"/>
  <c r="G191" i="34" s="1"/>
  <c r="F184" i="34"/>
  <c r="F185" i="34" s="1"/>
  <c r="F193" i="34" s="1"/>
  <c r="F84" i="28"/>
  <c r="AA41" i="33"/>
  <c r="Z55" i="33"/>
  <c r="J62" i="33"/>
  <c r="K26" i="33"/>
  <c r="J65" i="33"/>
  <c r="K29" i="33"/>
  <c r="L71" i="33"/>
  <c r="M35" i="33"/>
  <c r="H73" i="33"/>
  <c r="I64" i="33"/>
  <c r="J28" i="33"/>
  <c r="I63" i="33"/>
  <c r="J27" i="33"/>
  <c r="K30" i="33"/>
  <c r="J66" i="33"/>
  <c r="AZ41" i="33"/>
  <c r="G23" i="28"/>
  <c r="H74" i="33"/>
  <c r="I70" i="33"/>
  <c r="J34" i="33"/>
  <c r="I68" i="33"/>
  <c r="J32" i="33"/>
  <c r="J69" i="33"/>
  <c r="K33" i="33"/>
  <c r="P41" i="33"/>
  <c r="O55" i="33"/>
  <c r="AX42" i="33"/>
  <c r="AW55" i="33"/>
  <c r="I60" i="33"/>
  <c r="J24" i="33"/>
  <c r="I61" i="33"/>
  <c r="J25" i="33"/>
  <c r="J67" i="33"/>
  <c r="K31" i="33"/>
  <c r="I59" i="33"/>
  <c r="I37" i="33"/>
  <c r="J23" i="33"/>
  <c r="H31" i="32"/>
  <c r="I20" i="32"/>
  <c r="H50" i="32"/>
  <c r="I55" i="32"/>
  <c r="J25" i="32"/>
  <c r="H54" i="32"/>
  <c r="I24" i="32"/>
  <c r="G101" i="48"/>
  <c r="G99" i="28"/>
  <c r="H51" i="32"/>
  <c r="I21" i="32"/>
  <c r="BD36" i="32"/>
  <c r="I58" i="32"/>
  <c r="J28" i="32"/>
  <c r="H56" i="32"/>
  <c r="I26" i="32"/>
  <c r="O41" i="32"/>
  <c r="N46" i="32"/>
  <c r="H52" i="32"/>
  <c r="I22" i="32"/>
  <c r="AA35" i="32"/>
  <c r="Z46" i="32"/>
  <c r="I57" i="32"/>
  <c r="J27" i="32"/>
  <c r="I53" i="32"/>
  <c r="J23" i="32"/>
  <c r="I59" i="32"/>
  <c r="J29" i="32"/>
  <c r="AX37" i="32"/>
  <c r="AW46" i="32"/>
  <c r="M44" i="31"/>
  <c r="L55" i="31"/>
  <c r="G73" i="31"/>
  <c r="J61" i="31"/>
  <c r="J145" i="31"/>
  <c r="J164" i="31"/>
  <c r="K25" i="31"/>
  <c r="F18" i="28"/>
  <c r="G74" i="31"/>
  <c r="AD41" i="31"/>
  <c r="E196" i="31"/>
  <c r="E198" i="31" s="1"/>
  <c r="E184" i="31"/>
  <c r="E186" i="31" s="1"/>
  <c r="F97" i="48"/>
  <c r="F89" i="48" s="1"/>
  <c r="F95" i="28"/>
  <c r="F87" i="28" s="1"/>
  <c r="H64" i="31"/>
  <c r="H148" i="31"/>
  <c r="H167" i="31"/>
  <c r="I28" i="31"/>
  <c r="F183" i="31"/>
  <c r="F185" i="31" s="1"/>
  <c r="F190" i="31"/>
  <c r="F192" i="31" s="1"/>
  <c r="I30" i="31"/>
  <c r="H169" i="31"/>
  <c r="H150" i="31"/>
  <c r="H66" i="31"/>
  <c r="F177" i="31"/>
  <c r="E197" i="31"/>
  <c r="E191" i="31"/>
  <c r="E193" i="31" s="1"/>
  <c r="AX55" i="31"/>
  <c r="AY42" i="31"/>
  <c r="J69" i="31"/>
  <c r="J153" i="31"/>
  <c r="J172" i="31"/>
  <c r="K33" i="31"/>
  <c r="J63" i="31"/>
  <c r="J147" i="31"/>
  <c r="J166" i="31"/>
  <c r="K27" i="31"/>
  <c r="G189" i="31"/>
  <c r="G182" i="31"/>
  <c r="O43" i="31"/>
  <c r="AB42" i="31"/>
  <c r="AA55" i="31"/>
  <c r="I67" i="31"/>
  <c r="I170" i="31"/>
  <c r="I151" i="31"/>
  <c r="J31" i="31"/>
  <c r="G158" i="31"/>
  <c r="H68" i="31"/>
  <c r="H171" i="31"/>
  <c r="H152" i="31"/>
  <c r="I32" i="31"/>
  <c r="H60" i="31"/>
  <c r="H144" i="31"/>
  <c r="H163" i="31"/>
  <c r="I24" i="31"/>
  <c r="H37" i="31"/>
  <c r="I62" i="31"/>
  <c r="I146" i="31"/>
  <c r="I165" i="31"/>
  <c r="J26" i="31"/>
  <c r="H71" i="31"/>
  <c r="H174" i="31"/>
  <c r="H155" i="31"/>
  <c r="I35" i="31"/>
  <c r="H65" i="31"/>
  <c r="H168" i="31"/>
  <c r="H149" i="31"/>
  <c r="I29" i="31"/>
  <c r="D19" i="28"/>
  <c r="F182" i="31"/>
  <c r="F189" i="31"/>
  <c r="F178" i="31"/>
  <c r="G176" i="31"/>
  <c r="K70" i="31"/>
  <c r="K154" i="31"/>
  <c r="K173" i="31"/>
  <c r="L34" i="31"/>
  <c r="E191" i="30"/>
  <c r="E193" i="30" s="1"/>
  <c r="E197" i="30"/>
  <c r="H64" i="30"/>
  <c r="H148" i="30"/>
  <c r="H167" i="30"/>
  <c r="I28" i="30"/>
  <c r="G157" i="30"/>
  <c r="J31" i="30"/>
  <c r="I151" i="30"/>
  <c r="I67" i="30"/>
  <c r="I170" i="30"/>
  <c r="K41" i="30"/>
  <c r="J55" i="30"/>
  <c r="G73" i="30"/>
  <c r="H63" i="30"/>
  <c r="H166" i="30"/>
  <c r="H147" i="30"/>
  <c r="I27" i="30"/>
  <c r="H65" i="30"/>
  <c r="H149" i="30"/>
  <c r="H168" i="30"/>
  <c r="I29" i="30"/>
  <c r="I32" i="30"/>
  <c r="H68" i="30"/>
  <c r="H171" i="30"/>
  <c r="H152" i="30"/>
  <c r="E196" i="30"/>
  <c r="E184" i="30"/>
  <c r="E186" i="30" s="1"/>
  <c r="E194" i="30" s="1"/>
  <c r="H70" i="30"/>
  <c r="H173" i="30"/>
  <c r="H154" i="30"/>
  <c r="I34" i="30"/>
  <c r="AX41" i="30"/>
  <c r="AW55" i="30"/>
  <c r="E17" i="28"/>
  <c r="E9" i="28" s="1"/>
  <c r="F74" i="30"/>
  <c r="F190" i="30"/>
  <c r="F192" i="30" s="1"/>
  <c r="F183" i="30"/>
  <c r="F185" i="30" s="1"/>
  <c r="AB41" i="30"/>
  <c r="AA55" i="30"/>
  <c r="J26" i="30"/>
  <c r="I62" i="30"/>
  <c r="I146" i="30"/>
  <c r="I165" i="30"/>
  <c r="K24" i="30"/>
  <c r="J163" i="30"/>
  <c r="J144" i="30"/>
  <c r="J60" i="30"/>
  <c r="J61" i="30"/>
  <c r="J145" i="30"/>
  <c r="J164" i="30"/>
  <c r="K25" i="30"/>
  <c r="J69" i="30"/>
  <c r="J153" i="30"/>
  <c r="J172" i="30"/>
  <c r="K33" i="30"/>
  <c r="H71" i="30"/>
  <c r="H174" i="30"/>
  <c r="H155" i="30"/>
  <c r="I35" i="30"/>
  <c r="H59" i="30"/>
  <c r="H143" i="30"/>
  <c r="H162" i="30"/>
  <c r="I23" i="30"/>
  <c r="H37" i="30"/>
  <c r="D194" i="30"/>
  <c r="F182" i="30"/>
  <c r="F189" i="30"/>
  <c r="F178" i="30"/>
  <c r="J30" i="30"/>
  <c r="I66" i="30"/>
  <c r="I169" i="30"/>
  <c r="I150" i="30"/>
  <c r="G176" i="30"/>
  <c r="G177" i="30" s="1"/>
  <c r="F158" i="30"/>
  <c r="G158" i="30" s="1"/>
  <c r="J31" i="29"/>
  <c r="I67" i="29"/>
  <c r="I151" i="29"/>
  <c r="I170" i="29"/>
  <c r="K25" i="29"/>
  <c r="J145" i="29"/>
  <c r="J61" i="29"/>
  <c r="J164" i="29"/>
  <c r="K29" i="29"/>
  <c r="J149" i="29"/>
  <c r="J65" i="29"/>
  <c r="J168" i="29"/>
  <c r="E191" i="29"/>
  <c r="E193" i="29" s="1"/>
  <c r="E197" i="29"/>
  <c r="I64" i="29"/>
  <c r="I148" i="29"/>
  <c r="I167" i="29"/>
  <c r="J28" i="29"/>
  <c r="Q41" i="29"/>
  <c r="E184" i="29"/>
  <c r="E186" i="29" s="1"/>
  <c r="E194" i="29" s="1"/>
  <c r="E196" i="29"/>
  <c r="E198" i="29" s="1"/>
  <c r="F16" i="28"/>
  <c r="I26" i="29"/>
  <c r="H146" i="29"/>
  <c r="H165" i="29"/>
  <c r="H62" i="29"/>
  <c r="G73" i="29"/>
  <c r="G74" i="29" s="1"/>
  <c r="F95" i="48"/>
  <c r="F87" i="48" s="1"/>
  <c r="F93" i="28"/>
  <c r="F85" i="28" s="1"/>
  <c r="G157" i="29"/>
  <c r="D198" i="29"/>
  <c r="O46" i="29"/>
  <c r="N55" i="29"/>
  <c r="I70" i="29"/>
  <c r="I154" i="29"/>
  <c r="I173" i="29"/>
  <c r="J34" i="29"/>
  <c r="AA55" i="29"/>
  <c r="AB41" i="29"/>
  <c r="G176" i="29"/>
  <c r="F177" i="29"/>
  <c r="G177" i="29" s="1"/>
  <c r="F183" i="29"/>
  <c r="F185" i="29" s="1"/>
  <c r="F190" i="29"/>
  <c r="F192" i="29" s="1"/>
  <c r="BJ45" i="29"/>
  <c r="AY55" i="29"/>
  <c r="AZ46" i="29"/>
  <c r="J69" i="29"/>
  <c r="J172" i="29"/>
  <c r="J153" i="29"/>
  <c r="K33" i="29"/>
  <c r="F189" i="29"/>
  <c r="F178" i="29"/>
  <c r="F182" i="29"/>
  <c r="I30" i="29"/>
  <c r="H169" i="29"/>
  <c r="H66" i="29"/>
  <c r="H150" i="29"/>
  <c r="K27" i="29"/>
  <c r="J63" i="29"/>
  <c r="J166" i="29"/>
  <c r="J147" i="29"/>
  <c r="K23" i="29"/>
  <c r="J59" i="29"/>
  <c r="J162" i="29"/>
  <c r="J143" i="29"/>
  <c r="H163" i="29"/>
  <c r="H144" i="29"/>
  <c r="H37" i="29"/>
  <c r="I24" i="29"/>
  <c r="H60" i="29"/>
  <c r="H71" i="29"/>
  <c r="H174" i="29"/>
  <c r="H155" i="29"/>
  <c r="I35" i="29"/>
  <c r="G92" i="28"/>
  <c r="G84" i="28" s="1"/>
  <c r="G94" i="48"/>
  <c r="G86" i="48" s="1"/>
  <c r="I59" i="10"/>
  <c r="J23" i="10"/>
  <c r="H65" i="10"/>
  <c r="I29" i="10"/>
  <c r="I60" i="10"/>
  <c r="J24" i="10"/>
  <c r="I62" i="10"/>
  <c r="J26" i="10"/>
  <c r="H67" i="10"/>
  <c r="I31" i="10"/>
  <c r="I61" i="10"/>
  <c r="J25" i="10"/>
  <c r="I69" i="10"/>
  <c r="J33" i="10"/>
  <c r="L71" i="10"/>
  <c r="M35" i="10"/>
  <c r="AB52" i="10"/>
  <c r="AA55" i="10"/>
  <c r="G25" i="28"/>
  <c r="H74" i="35"/>
  <c r="H68" i="10"/>
  <c r="I32" i="10"/>
  <c r="H63" i="10"/>
  <c r="I27" i="10"/>
  <c r="H66" i="10"/>
  <c r="H73" i="10" s="1"/>
  <c r="I30" i="10"/>
  <c r="AX43" i="10"/>
  <c r="AW55" i="10"/>
  <c r="I70" i="10"/>
  <c r="J34" i="10"/>
  <c r="F15" i="28"/>
  <c r="F7" i="28" s="1"/>
  <c r="G74" i="10"/>
  <c r="K64" i="10"/>
  <c r="L28" i="10"/>
  <c r="G93" i="48"/>
  <c r="G91" i="28"/>
  <c r="Q2" i="32"/>
  <c r="J55" i="2"/>
  <c r="K25" i="2"/>
  <c r="I52" i="2"/>
  <c r="J22" i="2"/>
  <c r="G22" i="28"/>
  <c r="J56" i="2"/>
  <c r="K26" i="2"/>
  <c r="S2" i="34"/>
  <c r="M2" i="30"/>
  <c r="G62" i="2"/>
  <c r="F14" i="28"/>
  <c r="L82" i="43"/>
  <c r="E6" i="28"/>
  <c r="R2" i="33"/>
  <c r="H54" i="2"/>
  <c r="I24" i="2"/>
  <c r="I51" i="2"/>
  <c r="J21" i="2"/>
  <c r="M77" i="43"/>
  <c r="M79" i="43"/>
  <c r="M84" i="43" s="1"/>
  <c r="N2" i="43"/>
  <c r="M78" i="43"/>
  <c r="M83" i="43" s="1"/>
  <c r="M80" i="43"/>
  <c r="M85" i="43" s="1"/>
  <c r="H61" i="2"/>
  <c r="J59" i="31"/>
  <c r="K23" i="31"/>
  <c r="J162" i="31"/>
  <c r="J143" i="31"/>
  <c r="J57" i="2"/>
  <c r="K27" i="2"/>
  <c r="I53" i="2"/>
  <c r="J23" i="2"/>
  <c r="K50" i="2"/>
  <c r="L20" i="2"/>
  <c r="O2" i="10"/>
  <c r="H58" i="2"/>
  <c r="I28" i="2"/>
  <c r="L68" i="29"/>
  <c r="M2" i="29"/>
  <c r="L171" i="29"/>
  <c r="L152" i="29"/>
  <c r="F83" i="28"/>
  <c r="M2" i="31"/>
  <c r="I59" i="2"/>
  <c r="J29" i="2"/>
  <c r="O2" i="47"/>
  <c r="N21" i="47"/>
  <c r="N23" i="47" s="1"/>
  <c r="F85" i="48"/>
  <c r="F98" i="48"/>
  <c r="K15" i="48"/>
  <c r="J7" i="48"/>
  <c r="J19" i="48"/>
  <c r="O18" i="48"/>
  <c r="N10" i="48"/>
  <c r="N25" i="48"/>
  <c r="M9" i="48"/>
  <c r="S17" i="48"/>
  <c r="Q14" i="48"/>
  <c r="K16" i="48"/>
  <c r="J8" i="48"/>
  <c r="I11" i="48"/>
  <c r="J27" i="48"/>
  <c r="K22" i="48"/>
  <c r="J6" i="48"/>
  <c r="J11" i="48" s="1"/>
  <c r="AB41" i="36" l="1"/>
  <c r="AA55" i="36"/>
  <c r="AX55" i="36"/>
  <c r="AY41" i="36"/>
  <c r="F26" i="28"/>
  <c r="F10" i="28" s="1"/>
  <c r="G74" i="36"/>
  <c r="M43" i="36"/>
  <c r="L55" i="36"/>
  <c r="AB41" i="35"/>
  <c r="AA55" i="35"/>
  <c r="O42" i="35"/>
  <c r="N55" i="35"/>
  <c r="AZ41" i="35"/>
  <c r="AY55" i="35"/>
  <c r="H177" i="34"/>
  <c r="H178" i="34" s="1"/>
  <c r="H181" i="34"/>
  <c r="H188" i="34"/>
  <c r="H182" i="34"/>
  <c r="H189" i="34"/>
  <c r="H191" i="34" s="1"/>
  <c r="I65" i="34"/>
  <c r="I73" i="34" s="1"/>
  <c r="I148" i="34"/>
  <c r="I167" i="34"/>
  <c r="I175" i="34" s="1"/>
  <c r="J29" i="34"/>
  <c r="BF41" i="34"/>
  <c r="F96" i="28"/>
  <c r="G104" i="28"/>
  <c r="H176" i="34"/>
  <c r="I37" i="34"/>
  <c r="J66" i="34"/>
  <c r="J168" i="34"/>
  <c r="J149" i="34"/>
  <c r="K30" i="34"/>
  <c r="F88" i="28"/>
  <c r="G106" i="48"/>
  <c r="G184" i="34"/>
  <c r="J62" i="34"/>
  <c r="J164" i="34"/>
  <c r="J145" i="34"/>
  <c r="K26" i="34"/>
  <c r="AY49" i="34"/>
  <c r="AX55" i="34"/>
  <c r="K60" i="34"/>
  <c r="K143" i="34"/>
  <c r="K162" i="34"/>
  <c r="L24" i="34"/>
  <c r="AB41" i="34"/>
  <c r="AA55" i="34"/>
  <c r="BA42" i="34"/>
  <c r="H103" i="48"/>
  <c r="H101" i="28"/>
  <c r="I69" i="34"/>
  <c r="I171" i="34"/>
  <c r="I152" i="34"/>
  <c r="J33" i="34"/>
  <c r="E8" i="28"/>
  <c r="E11" i="28" s="1"/>
  <c r="J70" i="34"/>
  <c r="J153" i="34"/>
  <c r="J172" i="34"/>
  <c r="K34" i="34"/>
  <c r="F90" i="48"/>
  <c r="F24" i="28"/>
  <c r="F27" i="28" s="1"/>
  <c r="G74" i="34"/>
  <c r="L64" i="34"/>
  <c r="L147" i="34"/>
  <c r="L166" i="34"/>
  <c r="M28" i="34"/>
  <c r="I67" i="34"/>
  <c r="I150" i="34"/>
  <c r="I156" i="34" s="1"/>
  <c r="I169" i="34"/>
  <c r="J31" i="34"/>
  <c r="J68" i="34"/>
  <c r="J151" i="34"/>
  <c r="J170" i="34"/>
  <c r="K32" i="34"/>
  <c r="G190" i="34"/>
  <c r="G192" i="34" s="1"/>
  <c r="G196" i="34"/>
  <c r="F8" i="28"/>
  <c r="M45" i="34"/>
  <c r="L55" i="34"/>
  <c r="G195" i="34"/>
  <c r="G197" i="34" s="1"/>
  <c r="G183" i="34"/>
  <c r="H157" i="34"/>
  <c r="J63" i="34"/>
  <c r="J146" i="34"/>
  <c r="J165" i="34"/>
  <c r="K27" i="34"/>
  <c r="L71" i="34"/>
  <c r="L173" i="34"/>
  <c r="L154" i="34"/>
  <c r="M35" i="34"/>
  <c r="J59" i="34"/>
  <c r="J142" i="34"/>
  <c r="J161" i="34"/>
  <c r="K23" i="34"/>
  <c r="J61" i="34"/>
  <c r="J163" i="34"/>
  <c r="J144" i="34"/>
  <c r="K25" i="34"/>
  <c r="J60" i="33"/>
  <c r="K24" i="33"/>
  <c r="J68" i="33"/>
  <c r="K32" i="33"/>
  <c r="J59" i="33"/>
  <c r="J73" i="33" s="1"/>
  <c r="J37" i="33"/>
  <c r="K23" i="33"/>
  <c r="L30" i="33"/>
  <c r="K66" i="33"/>
  <c r="K65" i="33"/>
  <c r="L29" i="33"/>
  <c r="J70" i="33"/>
  <c r="K34" i="33"/>
  <c r="J63" i="33"/>
  <c r="K27" i="33"/>
  <c r="I73" i="33"/>
  <c r="AY42" i="33"/>
  <c r="AX55" i="33"/>
  <c r="K62" i="33"/>
  <c r="L26" i="33"/>
  <c r="K67" i="33"/>
  <c r="L31" i="33"/>
  <c r="H23" i="28"/>
  <c r="J64" i="33"/>
  <c r="K28" i="33"/>
  <c r="P55" i="33"/>
  <c r="Q41" i="33"/>
  <c r="Q55" i="33" s="1"/>
  <c r="J61" i="33"/>
  <c r="K25" i="33"/>
  <c r="K69" i="33"/>
  <c r="L33" i="33"/>
  <c r="H102" i="48"/>
  <c r="H100" i="28"/>
  <c r="AB41" i="33"/>
  <c r="AA55" i="33"/>
  <c r="BA41" i="33"/>
  <c r="M71" i="33"/>
  <c r="N35" i="33"/>
  <c r="AY37" i="32"/>
  <c r="AX46" i="32"/>
  <c r="J58" i="32"/>
  <c r="K28" i="32"/>
  <c r="I54" i="32"/>
  <c r="J24" i="32"/>
  <c r="J59" i="32"/>
  <c r="K29" i="32"/>
  <c r="I52" i="32"/>
  <c r="J22" i="32"/>
  <c r="J55" i="32"/>
  <c r="K25" i="32"/>
  <c r="BE36" i="32"/>
  <c r="AB35" i="32"/>
  <c r="AA46" i="32"/>
  <c r="J53" i="32"/>
  <c r="K23" i="32"/>
  <c r="J21" i="32"/>
  <c r="I51" i="32"/>
  <c r="H61" i="32"/>
  <c r="P41" i="32"/>
  <c r="O46" i="32"/>
  <c r="J20" i="32"/>
  <c r="I50" i="32"/>
  <c r="I31" i="32"/>
  <c r="J57" i="32"/>
  <c r="K27" i="32"/>
  <c r="I56" i="32"/>
  <c r="J26" i="32"/>
  <c r="G190" i="31"/>
  <c r="G192" i="31" s="1"/>
  <c r="G183" i="31"/>
  <c r="G185" i="31" s="1"/>
  <c r="AC42" i="31"/>
  <c r="AB55" i="31"/>
  <c r="K61" i="31"/>
  <c r="K164" i="31"/>
  <c r="K145" i="31"/>
  <c r="L25" i="31"/>
  <c r="I71" i="31"/>
  <c r="I174" i="31"/>
  <c r="I155" i="31"/>
  <c r="J35" i="31"/>
  <c r="I64" i="31"/>
  <c r="I148" i="31"/>
  <c r="I167" i="31"/>
  <c r="J28" i="31"/>
  <c r="F197" i="31"/>
  <c r="F191" i="31"/>
  <c r="F193" i="31" s="1"/>
  <c r="I60" i="31"/>
  <c r="I144" i="31"/>
  <c r="I163" i="31"/>
  <c r="J24" i="31"/>
  <c r="I37" i="31"/>
  <c r="P43" i="31"/>
  <c r="K69" i="31"/>
  <c r="K153" i="31"/>
  <c r="K172" i="31"/>
  <c r="L33" i="31"/>
  <c r="G177" i="31"/>
  <c r="H177" i="31" s="1"/>
  <c r="F196" i="31"/>
  <c r="F198" i="31" s="1"/>
  <c r="F184" i="31"/>
  <c r="F186" i="31" s="1"/>
  <c r="F194" i="31" s="1"/>
  <c r="H176" i="31"/>
  <c r="J67" i="31"/>
  <c r="J170" i="31"/>
  <c r="J151" i="31"/>
  <c r="K31" i="31"/>
  <c r="G178" i="31"/>
  <c r="AE41" i="31"/>
  <c r="L70" i="31"/>
  <c r="L154" i="31"/>
  <c r="L173" i="31"/>
  <c r="M34" i="31"/>
  <c r="H157" i="31"/>
  <c r="G184" i="31"/>
  <c r="G186" i="31" s="1"/>
  <c r="G196" i="31"/>
  <c r="G97" i="48"/>
  <c r="G89" i="48" s="1"/>
  <c r="G95" i="28"/>
  <c r="G87" i="28" s="1"/>
  <c r="I65" i="31"/>
  <c r="I168" i="31"/>
  <c r="I149" i="31"/>
  <c r="J29" i="31"/>
  <c r="J62" i="31"/>
  <c r="J146" i="31"/>
  <c r="J165" i="31"/>
  <c r="K26" i="31"/>
  <c r="H73" i="31"/>
  <c r="G191" i="31"/>
  <c r="G193" i="31" s="1"/>
  <c r="G197" i="31"/>
  <c r="G18" i="28"/>
  <c r="I68" i="31"/>
  <c r="I171" i="31"/>
  <c r="I152" i="31"/>
  <c r="J32" i="31"/>
  <c r="K63" i="31"/>
  <c r="K147" i="31"/>
  <c r="K166" i="31"/>
  <c r="L27" i="31"/>
  <c r="AZ42" i="31"/>
  <c r="AY55" i="31"/>
  <c r="J30" i="31"/>
  <c r="I66" i="31"/>
  <c r="I169" i="31"/>
  <c r="I150" i="31"/>
  <c r="N44" i="31"/>
  <c r="M55" i="31"/>
  <c r="E194" i="31"/>
  <c r="H177" i="30"/>
  <c r="K55" i="30"/>
  <c r="L41" i="30"/>
  <c r="K69" i="30"/>
  <c r="K153" i="30"/>
  <c r="K172" i="30"/>
  <c r="L33" i="30"/>
  <c r="K30" i="30"/>
  <c r="J150" i="30"/>
  <c r="J66" i="30"/>
  <c r="J169" i="30"/>
  <c r="H73" i="30"/>
  <c r="AB55" i="30"/>
  <c r="AC41" i="30"/>
  <c r="J32" i="30"/>
  <c r="I171" i="30"/>
  <c r="I152" i="30"/>
  <c r="I68" i="30"/>
  <c r="K31" i="30"/>
  <c r="J170" i="30"/>
  <c r="J151" i="30"/>
  <c r="J67" i="30"/>
  <c r="I70" i="30"/>
  <c r="I173" i="30"/>
  <c r="I154" i="30"/>
  <c r="J34" i="30"/>
  <c r="E19" i="28"/>
  <c r="F197" i="30"/>
  <c r="F191" i="30"/>
  <c r="F193" i="30" s="1"/>
  <c r="I71" i="30"/>
  <c r="I174" i="30"/>
  <c r="I155" i="30"/>
  <c r="J35" i="30"/>
  <c r="K60" i="30"/>
  <c r="L24" i="30"/>
  <c r="K163" i="30"/>
  <c r="K144" i="30"/>
  <c r="I65" i="30"/>
  <c r="I168" i="30"/>
  <c r="I149" i="30"/>
  <c r="J29" i="30"/>
  <c r="G94" i="28"/>
  <c r="G86" i="28" s="1"/>
  <c r="G96" i="48"/>
  <c r="G88" i="48" s="1"/>
  <c r="G189" i="30"/>
  <c r="G178" i="30"/>
  <c r="G182" i="30"/>
  <c r="F184" i="30"/>
  <c r="F186" i="30" s="1"/>
  <c r="F194" i="30" s="1"/>
  <c r="F196" i="30"/>
  <c r="F198" i="30" s="1"/>
  <c r="K61" i="30"/>
  <c r="K164" i="30"/>
  <c r="K145" i="30"/>
  <c r="L25" i="30"/>
  <c r="I64" i="30"/>
  <c r="I167" i="30"/>
  <c r="I148" i="30"/>
  <c r="J28" i="30"/>
  <c r="G190" i="30"/>
  <c r="G192" i="30" s="1"/>
  <c r="G183" i="30"/>
  <c r="G185" i="30" s="1"/>
  <c r="G74" i="30"/>
  <c r="F17" i="28"/>
  <c r="F9" i="28" s="1"/>
  <c r="I59" i="30"/>
  <c r="I162" i="30"/>
  <c r="I176" i="30" s="1"/>
  <c r="I143" i="30"/>
  <c r="J23" i="30"/>
  <c r="I37" i="30"/>
  <c r="K26" i="30"/>
  <c r="J62" i="30"/>
  <c r="J165" i="30"/>
  <c r="J146" i="30"/>
  <c r="I63" i="30"/>
  <c r="I147" i="30"/>
  <c r="I166" i="30"/>
  <c r="J27" i="30"/>
  <c r="H176" i="30"/>
  <c r="AY41" i="30"/>
  <c r="AX55" i="30"/>
  <c r="E198" i="30"/>
  <c r="H157" i="30"/>
  <c r="G16" i="28"/>
  <c r="F196" i="29"/>
  <c r="F198" i="29" s="1"/>
  <c r="F184" i="29"/>
  <c r="F186" i="29" s="1"/>
  <c r="J26" i="29"/>
  <c r="I146" i="29"/>
  <c r="I62" i="29"/>
  <c r="I165" i="29"/>
  <c r="G189" i="29"/>
  <c r="G182" i="29"/>
  <c r="G178" i="29"/>
  <c r="H157" i="29"/>
  <c r="F197" i="29"/>
  <c r="F191" i="29"/>
  <c r="F193" i="29" s="1"/>
  <c r="BK45" i="29"/>
  <c r="K34" i="29"/>
  <c r="J173" i="29"/>
  <c r="J154" i="29"/>
  <c r="J70" i="29"/>
  <c r="J24" i="29"/>
  <c r="I163" i="29"/>
  <c r="I144" i="29"/>
  <c r="I37" i="29"/>
  <c r="I60" i="29"/>
  <c r="AB55" i="29"/>
  <c r="AC41" i="29"/>
  <c r="I71" i="29"/>
  <c r="I155" i="29"/>
  <c r="I174" i="29"/>
  <c r="J35" i="29"/>
  <c r="H176" i="29"/>
  <c r="L27" i="29"/>
  <c r="K63" i="29"/>
  <c r="K166" i="29"/>
  <c r="K147" i="29"/>
  <c r="K69" i="29"/>
  <c r="K172" i="29"/>
  <c r="K153" i="29"/>
  <c r="L33" i="29"/>
  <c r="G95" i="48"/>
  <c r="G87" i="48" s="1"/>
  <c r="G93" i="28"/>
  <c r="G85" i="28" s="1"/>
  <c r="L25" i="29"/>
  <c r="K145" i="29"/>
  <c r="K61" i="29"/>
  <c r="K164" i="29"/>
  <c r="G158" i="29"/>
  <c r="H158" i="29" s="1"/>
  <c r="H177" i="29"/>
  <c r="H73" i="29"/>
  <c r="L23" i="29"/>
  <c r="K162" i="29"/>
  <c r="K143" i="29"/>
  <c r="K59" i="29"/>
  <c r="J30" i="29"/>
  <c r="I169" i="29"/>
  <c r="I150" i="29"/>
  <c r="I66" i="29"/>
  <c r="BA46" i="29"/>
  <c r="AZ55" i="29"/>
  <c r="G183" i="29"/>
  <c r="G185" i="29" s="1"/>
  <c r="G190" i="29"/>
  <c r="G192" i="29" s="1"/>
  <c r="P46" i="29"/>
  <c r="O55" i="29"/>
  <c r="J64" i="29"/>
  <c r="J167" i="29"/>
  <c r="J148" i="29"/>
  <c r="K28" i="29"/>
  <c r="L29" i="29"/>
  <c r="K65" i="29"/>
  <c r="K149" i="29"/>
  <c r="K168" i="29"/>
  <c r="K31" i="29"/>
  <c r="J67" i="29"/>
  <c r="J170" i="29"/>
  <c r="J151" i="29"/>
  <c r="H94" i="48"/>
  <c r="H86" i="48" s="1"/>
  <c r="H92" i="28"/>
  <c r="H84" i="28" s="1"/>
  <c r="M82" i="43"/>
  <c r="I66" i="10"/>
  <c r="J30" i="10"/>
  <c r="H74" i="10"/>
  <c r="G15" i="28"/>
  <c r="G7" i="28" s="1"/>
  <c r="AC52" i="10"/>
  <c r="AB55" i="10"/>
  <c r="J29" i="10"/>
  <c r="I65" i="10"/>
  <c r="I63" i="10"/>
  <c r="I73" i="10" s="1"/>
  <c r="J27" i="10"/>
  <c r="N35" i="10"/>
  <c r="M71" i="10"/>
  <c r="J70" i="10"/>
  <c r="K34" i="10"/>
  <c r="I67" i="10"/>
  <c r="J31" i="10"/>
  <c r="J59" i="10"/>
  <c r="J37" i="10"/>
  <c r="K23" i="10"/>
  <c r="I68" i="10"/>
  <c r="J32" i="10"/>
  <c r="J69" i="10"/>
  <c r="K33" i="10"/>
  <c r="I37" i="10"/>
  <c r="K26" i="10"/>
  <c r="J62" i="10"/>
  <c r="L64" i="10"/>
  <c r="M28" i="10"/>
  <c r="I74" i="35"/>
  <c r="H25" i="28"/>
  <c r="J61" i="10"/>
  <c r="K25" i="10"/>
  <c r="AY43" i="10"/>
  <c r="AX55" i="10"/>
  <c r="J60" i="10"/>
  <c r="K24" i="10"/>
  <c r="G85" i="48"/>
  <c r="L50" i="2"/>
  <c r="M20" i="2"/>
  <c r="T2" i="34"/>
  <c r="N2" i="31"/>
  <c r="N77" i="43"/>
  <c r="N78" i="43"/>
  <c r="N83" i="43" s="1"/>
  <c r="N79" i="43"/>
  <c r="N84" i="43" s="1"/>
  <c r="N80" i="43"/>
  <c r="O2" i="43"/>
  <c r="I54" i="2"/>
  <c r="J24" i="2"/>
  <c r="J59" i="2"/>
  <c r="K29" i="2"/>
  <c r="K56" i="2"/>
  <c r="L26" i="2"/>
  <c r="I58" i="2"/>
  <c r="J28" i="2"/>
  <c r="K57" i="2"/>
  <c r="L27" i="2"/>
  <c r="N2" i="30"/>
  <c r="N24" i="47"/>
  <c r="M68" i="29"/>
  <c r="N2" i="29"/>
  <c r="M152" i="29"/>
  <c r="M171" i="29"/>
  <c r="S2" i="33"/>
  <c r="R2" i="32"/>
  <c r="H93" i="48"/>
  <c r="H91" i="28"/>
  <c r="P2" i="47"/>
  <c r="O21" i="47"/>
  <c r="O23" i="47" s="1"/>
  <c r="J53" i="2"/>
  <c r="K23" i="2"/>
  <c r="I31" i="2"/>
  <c r="F6" i="28"/>
  <c r="K55" i="2"/>
  <c r="L25" i="2"/>
  <c r="K59" i="31"/>
  <c r="L23" i="31"/>
  <c r="K143" i="31"/>
  <c r="K162" i="31"/>
  <c r="J51" i="2"/>
  <c r="K21" i="2"/>
  <c r="G14" i="28"/>
  <c r="H62" i="2"/>
  <c r="J52" i="2"/>
  <c r="K22" i="2"/>
  <c r="P2" i="10"/>
  <c r="G83" i="28"/>
  <c r="I61" i="2"/>
  <c r="T17" i="48"/>
  <c r="O25" i="48"/>
  <c r="N9" i="48"/>
  <c r="K8" i="48"/>
  <c r="L16" i="48"/>
  <c r="O10" i="48"/>
  <c r="P18" i="48"/>
  <c r="R14" i="48"/>
  <c r="L22" i="48"/>
  <c r="K27" i="48"/>
  <c r="K6" i="48"/>
  <c r="K11" i="48" s="1"/>
  <c r="L15" i="48"/>
  <c r="K7" i="48"/>
  <c r="K19" i="48"/>
  <c r="N82" i="43" l="1"/>
  <c r="G96" i="28"/>
  <c r="G26" i="28"/>
  <c r="H74" i="36"/>
  <c r="AZ41" i="36"/>
  <c r="AY55" i="36"/>
  <c r="N43" i="36"/>
  <c r="M55" i="36"/>
  <c r="G10" i="28"/>
  <c r="AB55" i="36"/>
  <c r="AC41" i="36"/>
  <c r="BA41" i="35"/>
  <c r="AZ55" i="35"/>
  <c r="P42" i="35"/>
  <c r="O55" i="35"/>
  <c r="AB55" i="35"/>
  <c r="AC41" i="35"/>
  <c r="I189" i="34"/>
  <c r="I191" i="34" s="1"/>
  <c r="I182" i="34"/>
  <c r="I181" i="34"/>
  <c r="I183" i="34" s="1"/>
  <c r="I188" i="34"/>
  <c r="I177" i="34"/>
  <c r="I178" i="34" s="1"/>
  <c r="I103" i="48"/>
  <c r="I101" i="28"/>
  <c r="K59" i="34"/>
  <c r="K161" i="34"/>
  <c r="K142" i="34"/>
  <c r="L23" i="34"/>
  <c r="BB42" i="34"/>
  <c r="K63" i="34"/>
  <c r="K146" i="34"/>
  <c r="K165" i="34"/>
  <c r="L27" i="34"/>
  <c r="N45" i="34"/>
  <c r="M55" i="34"/>
  <c r="J67" i="34"/>
  <c r="J169" i="34"/>
  <c r="J150" i="34"/>
  <c r="K31" i="34"/>
  <c r="H74" i="34"/>
  <c r="G24" i="28"/>
  <c r="G27" i="28" s="1"/>
  <c r="J69" i="34"/>
  <c r="J171" i="34"/>
  <c r="J152" i="34"/>
  <c r="K33" i="34"/>
  <c r="AZ49" i="34"/>
  <c r="AY55" i="34"/>
  <c r="J37" i="34"/>
  <c r="AC41" i="34"/>
  <c r="AB55" i="34"/>
  <c r="K66" i="34"/>
  <c r="K168" i="34"/>
  <c r="K149" i="34"/>
  <c r="L30" i="34"/>
  <c r="I176" i="34"/>
  <c r="K62" i="34"/>
  <c r="K145" i="34"/>
  <c r="K164" i="34"/>
  <c r="L26" i="34"/>
  <c r="H184" i="34"/>
  <c r="H185" i="34" s="1"/>
  <c r="G98" i="48"/>
  <c r="K61" i="34"/>
  <c r="K163" i="34"/>
  <c r="K144" i="34"/>
  <c r="L25" i="34"/>
  <c r="J73" i="34"/>
  <c r="K70" i="34"/>
  <c r="K153" i="34"/>
  <c r="K172" i="34"/>
  <c r="L34" i="34"/>
  <c r="L60" i="34"/>
  <c r="L162" i="34"/>
  <c r="L143" i="34"/>
  <c r="M24" i="34"/>
  <c r="H196" i="34"/>
  <c r="H190" i="34"/>
  <c r="H192" i="34" s="1"/>
  <c r="G90" i="48"/>
  <c r="G8" i="28"/>
  <c r="M71" i="34"/>
  <c r="M173" i="34"/>
  <c r="M154" i="34"/>
  <c r="N35" i="34"/>
  <c r="I157" i="34"/>
  <c r="K68" i="34"/>
  <c r="K170" i="34"/>
  <c r="K151" i="34"/>
  <c r="L32" i="34"/>
  <c r="M64" i="34"/>
  <c r="M166" i="34"/>
  <c r="M147" i="34"/>
  <c r="N28" i="34"/>
  <c r="BG41" i="34"/>
  <c r="H183" i="34"/>
  <c r="H195" i="34"/>
  <c r="G185" i="34"/>
  <c r="G193" i="34" s="1"/>
  <c r="J65" i="34"/>
  <c r="J167" i="34"/>
  <c r="J175" i="34" s="1"/>
  <c r="J148" i="34"/>
  <c r="J156" i="34" s="1"/>
  <c r="K29" i="34"/>
  <c r="J102" i="48"/>
  <c r="J100" i="28"/>
  <c r="N71" i="33"/>
  <c r="O35" i="33"/>
  <c r="I102" i="48"/>
  <c r="I100" i="28"/>
  <c r="K63" i="33"/>
  <c r="L27" i="33"/>
  <c r="K59" i="33"/>
  <c r="K37" i="33"/>
  <c r="L23" i="33"/>
  <c r="AZ42" i="33"/>
  <c r="AY55" i="33"/>
  <c r="L69" i="33"/>
  <c r="M33" i="33"/>
  <c r="I74" i="33"/>
  <c r="M30" i="33"/>
  <c r="L66" i="33"/>
  <c r="K61" i="33"/>
  <c r="K73" i="33" s="1"/>
  <c r="L25" i="33"/>
  <c r="L67" i="33"/>
  <c r="M31" i="33"/>
  <c r="BB41" i="33"/>
  <c r="K70" i="33"/>
  <c r="L34" i="33"/>
  <c r="M26" i="33"/>
  <c r="L62" i="33"/>
  <c r="AB55" i="33"/>
  <c r="AC41" i="33"/>
  <c r="L65" i="33"/>
  <c r="M29" i="33"/>
  <c r="K68" i="33"/>
  <c r="L32" i="33"/>
  <c r="K64" i="33"/>
  <c r="L28" i="33"/>
  <c r="K60" i="33"/>
  <c r="L24" i="33"/>
  <c r="J56" i="32"/>
  <c r="K26" i="32"/>
  <c r="K53" i="32"/>
  <c r="L23" i="32"/>
  <c r="K20" i="32"/>
  <c r="J31" i="32"/>
  <c r="J50" i="32"/>
  <c r="L29" i="32"/>
  <c r="K59" i="32"/>
  <c r="Q41" i="32"/>
  <c r="Q46" i="32" s="1"/>
  <c r="P46" i="32"/>
  <c r="AC35" i="32"/>
  <c r="AB46" i="32"/>
  <c r="J54" i="32"/>
  <c r="K24" i="32"/>
  <c r="H99" i="28"/>
  <c r="H104" i="28" s="1"/>
  <c r="H101" i="48"/>
  <c r="H106" i="48" s="1"/>
  <c r="H62" i="32"/>
  <c r="K57" i="32"/>
  <c r="L27" i="32"/>
  <c r="L25" i="32"/>
  <c r="K55" i="32"/>
  <c r="K58" i="32"/>
  <c r="L28" i="32"/>
  <c r="BF36" i="32"/>
  <c r="J51" i="32"/>
  <c r="K21" i="32"/>
  <c r="J52" i="32"/>
  <c r="K22" i="32"/>
  <c r="I61" i="32"/>
  <c r="AZ37" i="32"/>
  <c r="AY46" i="32"/>
  <c r="J64" i="31"/>
  <c r="J148" i="31"/>
  <c r="J167" i="31"/>
  <c r="K28" i="31"/>
  <c r="L69" i="31"/>
  <c r="L153" i="31"/>
  <c r="L172" i="31"/>
  <c r="M33" i="31"/>
  <c r="J60" i="31"/>
  <c r="J144" i="31"/>
  <c r="J163" i="31"/>
  <c r="K24" i="31"/>
  <c r="J37" i="31"/>
  <c r="L61" i="31"/>
  <c r="L145" i="31"/>
  <c r="L164" i="31"/>
  <c r="M25" i="31"/>
  <c r="J68" i="31"/>
  <c r="J152" i="31"/>
  <c r="J171" i="31"/>
  <c r="K32" i="31"/>
  <c r="H97" i="48"/>
  <c r="H89" i="48" s="1"/>
  <c r="H95" i="28"/>
  <c r="H87" i="28" s="1"/>
  <c r="I176" i="31"/>
  <c r="I177" i="31"/>
  <c r="F19" i="28"/>
  <c r="K30" i="31"/>
  <c r="J66" i="31"/>
  <c r="J150" i="31"/>
  <c r="J169" i="31"/>
  <c r="K62" i="31"/>
  <c r="K165" i="31"/>
  <c r="K146" i="31"/>
  <c r="L26" i="31"/>
  <c r="I157" i="31"/>
  <c r="F11" i="28"/>
  <c r="H183" i="31"/>
  <c r="H185" i="31" s="1"/>
  <c r="H190" i="31"/>
  <c r="H192" i="31" s="1"/>
  <c r="I73" i="31"/>
  <c r="J71" i="31"/>
  <c r="J174" i="31"/>
  <c r="J155" i="31"/>
  <c r="K35" i="31"/>
  <c r="BA42" i="31"/>
  <c r="AZ55" i="31"/>
  <c r="G198" i="31"/>
  <c r="AD42" i="31"/>
  <c r="AC55" i="31"/>
  <c r="M70" i="31"/>
  <c r="M154" i="31"/>
  <c r="M173" i="31"/>
  <c r="N34" i="31"/>
  <c r="L63" i="31"/>
  <c r="L166" i="31"/>
  <c r="L147" i="31"/>
  <c r="M27" i="31"/>
  <c r="H74" i="31"/>
  <c r="G194" i="31"/>
  <c r="AF41" i="31"/>
  <c r="Q43" i="31"/>
  <c r="K67" i="31"/>
  <c r="K151" i="31"/>
  <c r="K170" i="31"/>
  <c r="L31" i="31"/>
  <c r="O44" i="31"/>
  <c r="N55" i="31"/>
  <c r="J65" i="31"/>
  <c r="J149" i="31"/>
  <c r="J168" i="31"/>
  <c r="K29" i="31"/>
  <c r="H178" i="31"/>
  <c r="H189" i="31"/>
  <c r="H182" i="31"/>
  <c r="H158" i="31"/>
  <c r="I158" i="31" s="1"/>
  <c r="H189" i="30"/>
  <c r="H182" i="30"/>
  <c r="I190" i="30"/>
  <c r="I183" i="30"/>
  <c r="H158" i="30"/>
  <c r="K29" i="30"/>
  <c r="J168" i="30"/>
  <c r="J149" i="30"/>
  <c r="J65" i="30"/>
  <c r="J71" i="30"/>
  <c r="J155" i="30"/>
  <c r="J174" i="30"/>
  <c r="K35" i="30"/>
  <c r="I177" i="30"/>
  <c r="I73" i="30"/>
  <c r="L30" i="30"/>
  <c r="K150" i="30"/>
  <c r="K66" i="30"/>
  <c r="K169" i="30"/>
  <c r="I157" i="30"/>
  <c r="L61" i="30"/>
  <c r="L145" i="30"/>
  <c r="L164" i="30"/>
  <c r="M25" i="30"/>
  <c r="L69" i="30"/>
  <c r="L153" i="30"/>
  <c r="L172" i="30"/>
  <c r="M33" i="30"/>
  <c r="AZ41" i="30"/>
  <c r="AY55" i="30"/>
  <c r="G17" i="28"/>
  <c r="G9" i="28" s="1"/>
  <c r="H74" i="30"/>
  <c r="G184" i="30"/>
  <c r="G186" i="30" s="1"/>
  <c r="G196" i="30"/>
  <c r="AD41" i="30"/>
  <c r="AC55" i="30"/>
  <c r="H178" i="30"/>
  <c r="H183" i="30"/>
  <c r="H185" i="30" s="1"/>
  <c r="H190" i="30"/>
  <c r="H192" i="30" s="1"/>
  <c r="L26" i="30"/>
  <c r="K165" i="30"/>
  <c r="K62" i="30"/>
  <c r="K146" i="30"/>
  <c r="J63" i="30"/>
  <c r="J166" i="30"/>
  <c r="J147" i="30"/>
  <c r="K27" i="30"/>
  <c r="G191" i="30"/>
  <c r="G193" i="30" s="1"/>
  <c r="G197" i="30"/>
  <c r="H96" i="48"/>
  <c r="H88" i="48" s="1"/>
  <c r="H94" i="28"/>
  <c r="H86" i="28" s="1"/>
  <c r="G88" i="28"/>
  <c r="K32" i="30"/>
  <c r="J152" i="30"/>
  <c r="J68" i="30"/>
  <c r="J171" i="30"/>
  <c r="J59" i="30"/>
  <c r="J143" i="30"/>
  <c r="J162" i="30"/>
  <c r="K23" i="30"/>
  <c r="J37" i="30"/>
  <c r="J64" i="30"/>
  <c r="J148" i="30"/>
  <c r="J167" i="30"/>
  <c r="K28" i="30"/>
  <c r="M24" i="30"/>
  <c r="L60" i="30"/>
  <c r="L144" i="30"/>
  <c r="L163" i="30"/>
  <c r="L31" i="30"/>
  <c r="K67" i="30"/>
  <c r="K170" i="30"/>
  <c r="K151" i="30"/>
  <c r="M41" i="30"/>
  <c r="L55" i="30"/>
  <c r="J70" i="30"/>
  <c r="J173" i="30"/>
  <c r="J154" i="30"/>
  <c r="K34" i="30"/>
  <c r="H190" i="29"/>
  <c r="H192" i="29" s="1"/>
  <c r="H183" i="29"/>
  <c r="H185" i="29" s="1"/>
  <c r="Q46" i="29"/>
  <c r="Q55" i="29" s="1"/>
  <c r="P55" i="29"/>
  <c r="K30" i="29"/>
  <c r="J66" i="29"/>
  <c r="J150" i="29"/>
  <c r="J169" i="29"/>
  <c r="K35" i="29"/>
  <c r="J174" i="29"/>
  <c r="J71" i="29"/>
  <c r="J155" i="29"/>
  <c r="I157" i="29"/>
  <c r="L69" i="29"/>
  <c r="L172" i="29"/>
  <c r="L153" i="29"/>
  <c r="M33" i="29"/>
  <c r="I176" i="29"/>
  <c r="M29" i="29"/>
  <c r="L149" i="29"/>
  <c r="L65" i="29"/>
  <c r="L168" i="29"/>
  <c r="K24" i="29"/>
  <c r="J60" i="29"/>
  <c r="J73" i="29" s="1"/>
  <c r="J163" i="29"/>
  <c r="J144" i="29"/>
  <c r="J37" i="29"/>
  <c r="K26" i="29"/>
  <c r="J62" i="29"/>
  <c r="J165" i="29"/>
  <c r="J146" i="29"/>
  <c r="K64" i="29"/>
  <c r="K167" i="29"/>
  <c r="K148" i="29"/>
  <c r="L28" i="29"/>
  <c r="H178" i="29"/>
  <c r="H189" i="29"/>
  <c r="H182" i="29"/>
  <c r="F194" i="29"/>
  <c r="BA55" i="29"/>
  <c r="BB46" i="29"/>
  <c r="M23" i="29"/>
  <c r="L143" i="29"/>
  <c r="L162" i="29"/>
  <c r="L59" i="29"/>
  <c r="M25" i="29"/>
  <c r="L145" i="29"/>
  <c r="L164" i="29"/>
  <c r="L61" i="29"/>
  <c r="AC55" i="29"/>
  <c r="AD41" i="29"/>
  <c r="H95" i="48"/>
  <c r="H87" i="48" s="1"/>
  <c r="H93" i="28"/>
  <c r="H85" i="28" s="1"/>
  <c r="G184" i="29"/>
  <c r="G186" i="29" s="1"/>
  <c r="G194" i="29" s="1"/>
  <c r="G196" i="29"/>
  <c r="G198" i="29" s="1"/>
  <c r="L31" i="29"/>
  <c r="K170" i="29"/>
  <c r="K67" i="29"/>
  <c r="K151" i="29"/>
  <c r="M27" i="29"/>
  <c r="L63" i="29"/>
  <c r="L166" i="29"/>
  <c r="L147" i="29"/>
  <c r="I73" i="29"/>
  <c r="L34" i="29"/>
  <c r="K154" i="29"/>
  <c r="K70" i="29"/>
  <c r="K173" i="29"/>
  <c r="G191" i="29"/>
  <c r="G193" i="29" s="1"/>
  <c r="G197" i="29"/>
  <c r="H74" i="29"/>
  <c r="I94" i="48"/>
  <c r="I86" i="48" s="1"/>
  <c r="I92" i="28"/>
  <c r="I84" i="28" s="1"/>
  <c r="K61" i="10"/>
  <c r="L25" i="10"/>
  <c r="L26" i="10"/>
  <c r="K62" i="10"/>
  <c r="K59" i="10"/>
  <c r="L23" i="10"/>
  <c r="O35" i="10"/>
  <c r="N71" i="10"/>
  <c r="I74" i="10"/>
  <c r="H15" i="28"/>
  <c r="H7" i="28" s="1"/>
  <c r="K60" i="10"/>
  <c r="L24" i="10"/>
  <c r="J63" i="10"/>
  <c r="J73" i="10" s="1"/>
  <c r="K27" i="10"/>
  <c r="K69" i="10"/>
  <c r="L33" i="10"/>
  <c r="K30" i="10"/>
  <c r="J66" i="10"/>
  <c r="I25" i="28"/>
  <c r="J74" i="35"/>
  <c r="J67" i="10"/>
  <c r="K31" i="10"/>
  <c r="AZ43" i="10"/>
  <c r="AY55" i="10"/>
  <c r="M64" i="10"/>
  <c r="N28" i="10"/>
  <c r="K32" i="10"/>
  <c r="J68" i="10"/>
  <c r="K29" i="10"/>
  <c r="J65" i="10"/>
  <c r="K70" i="10"/>
  <c r="L34" i="10"/>
  <c r="AD52" i="10"/>
  <c r="AC55" i="10"/>
  <c r="K51" i="2"/>
  <c r="L21" i="2"/>
  <c r="K31" i="2"/>
  <c r="H14" i="28"/>
  <c r="I62" i="2"/>
  <c r="L55" i="2"/>
  <c r="M25" i="2"/>
  <c r="K59" i="2"/>
  <c r="L29" i="2"/>
  <c r="L59" i="31"/>
  <c r="M23" i="31"/>
  <c r="L143" i="31"/>
  <c r="L162" i="31"/>
  <c r="H85" i="48"/>
  <c r="J58" i="2"/>
  <c r="J61" i="2" s="1"/>
  <c r="K28" i="2"/>
  <c r="U2" i="34"/>
  <c r="Q2" i="47"/>
  <c r="P21" i="47"/>
  <c r="P23" i="47" s="1"/>
  <c r="S2" i="32"/>
  <c r="O2" i="30"/>
  <c r="N85" i="43"/>
  <c r="G6" i="28"/>
  <c r="K52" i="2"/>
  <c r="L22" i="2"/>
  <c r="I93" i="48"/>
  <c r="I91" i="28"/>
  <c r="K53" i="2"/>
  <c r="L23" i="2"/>
  <c r="O2" i="29"/>
  <c r="N68" i="29"/>
  <c r="N152" i="29"/>
  <c r="N171" i="29"/>
  <c r="L57" i="2"/>
  <c r="M27" i="2"/>
  <c r="L56" i="2"/>
  <c r="M26" i="2"/>
  <c r="O2" i="31"/>
  <c r="M50" i="2"/>
  <c r="N20" i="2"/>
  <c r="J54" i="2"/>
  <c r="K24" i="2"/>
  <c r="Q2" i="10"/>
  <c r="J31" i="2"/>
  <c r="T2" i="33"/>
  <c r="O79" i="43"/>
  <c r="O84" i="43" s="1"/>
  <c r="O78" i="43"/>
  <c r="O83" i="43" s="1"/>
  <c r="O80" i="43"/>
  <c r="P2" i="43"/>
  <c r="O77" i="43"/>
  <c r="Q18" i="48"/>
  <c r="P10" i="48"/>
  <c r="L27" i="48"/>
  <c r="M22" i="48"/>
  <c r="L6" i="48"/>
  <c r="S14" i="48"/>
  <c r="L7" i="48"/>
  <c r="M15" i="48"/>
  <c r="L19" i="48"/>
  <c r="M16" i="48"/>
  <c r="L8" i="48"/>
  <c r="P25" i="48"/>
  <c r="O9" i="48"/>
  <c r="U17" i="48"/>
  <c r="O82" i="43" l="1"/>
  <c r="N86" i="43"/>
  <c r="O43" i="36"/>
  <c r="N55" i="36"/>
  <c r="BA41" i="36"/>
  <c r="AZ55" i="36"/>
  <c r="H26" i="28"/>
  <c r="I74" i="36"/>
  <c r="AC55" i="36"/>
  <c r="AD41" i="36"/>
  <c r="AC55" i="35"/>
  <c r="AD41" i="35"/>
  <c r="Q42" i="35"/>
  <c r="Q55" i="35" s="1"/>
  <c r="P55" i="35"/>
  <c r="H96" i="28"/>
  <c r="BA55" i="35"/>
  <c r="BB41" i="35"/>
  <c r="J189" i="34"/>
  <c r="J191" i="34" s="1"/>
  <c r="J182" i="34"/>
  <c r="J177" i="34"/>
  <c r="J178" i="34" s="1"/>
  <c r="J188" i="34"/>
  <c r="J181" i="34"/>
  <c r="K65" i="34"/>
  <c r="K73" i="34" s="1"/>
  <c r="K167" i="34"/>
  <c r="K148" i="34"/>
  <c r="K156" i="34" s="1"/>
  <c r="L29" i="34"/>
  <c r="BH41" i="34"/>
  <c r="H193" i="34"/>
  <c r="L149" i="34"/>
  <c r="L168" i="34"/>
  <c r="L66" i="34"/>
  <c r="M30" i="34"/>
  <c r="BA49" i="34"/>
  <c r="AZ55" i="34"/>
  <c r="N64" i="34"/>
  <c r="N166" i="34"/>
  <c r="N147" i="34"/>
  <c r="O28" i="34"/>
  <c r="J157" i="34"/>
  <c r="L62" i="34"/>
  <c r="L164" i="34"/>
  <c r="L145" i="34"/>
  <c r="M26" i="34"/>
  <c r="K69" i="34"/>
  <c r="K152" i="34"/>
  <c r="K171" i="34"/>
  <c r="L33" i="34"/>
  <c r="N71" i="34"/>
  <c r="N173" i="34"/>
  <c r="N154" i="34"/>
  <c r="O35" i="34"/>
  <c r="L61" i="34"/>
  <c r="L144" i="34"/>
  <c r="L163" i="34"/>
  <c r="M25" i="34"/>
  <c r="BC42" i="34"/>
  <c r="M60" i="34"/>
  <c r="M143" i="34"/>
  <c r="M162" i="34"/>
  <c r="N24" i="34"/>
  <c r="O45" i="34"/>
  <c r="N55" i="34"/>
  <c r="L59" i="34"/>
  <c r="L161" i="34"/>
  <c r="L142" i="34"/>
  <c r="M23" i="34"/>
  <c r="I196" i="34"/>
  <c r="I190" i="34"/>
  <c r="I192" i="34" s="1"/>
  <c r="J103" i="48"/>
  <c r="J101" i="28"/>
  <c r="H197" i="34"/>
  <c r="L68" i="34"/>
  <c r="L170" i="34"/>
  <c r="L151" i="34"/>
  <c r="M32" i="34"/>
  <c r="AD41" i="34"/>
  <c r="AC55" i="34"/>
  <c r="L63" i="34"/>
  <c r="L165" i="34"/>
  <c r="L146" i="34"/>
  <c r="M27" i="34"/>
  <c r="K37" i="34"/>
  <c r="L70" i="34"/>
  <c r="L153" i="34"/>
  <c r="L172" i="34"/>
  <c r="M34" i="34"/>
  <c r="J176" i="34"/>
  <c r="H24" i="28"/>
  <c r="I74" i="34"/>
  <c r="I195" i="34"/>
  <c r="I197" i="34" s="1"/>
  <c r="I184" i="34"/>
  <c r="I185" i="34" s="1"/>
  <c r="I193" i="34" s="1"/>
  <c r="K67" i="34"/>
  <c r="K169" i="34"/>
  <c r="K150" i="34"/>
  <c r="L31" i="34"/>
  <c r="L37" i="34" s="1"/>
  <c r="K100" i="28"/>
  <c r="K102" i="48"/>
  <c r="N30" i="33"/>
  <c r="M66" i="33"/>
  <c r="J74" i="33"/>
  <c r="I23" i="28"/>
  <c r="M69" i="33"/>
  <c r="N33" i="33"/>
  <c r="L60" i="33"/>
  <c r="M24" i="33"/>
  <c r="L68" i="33"/>
  <c r="M32" i="33"/>
  <c r="AC55" i="33"/>
  <c r="AD41" i="33"/>
  <c r="M67" i="33"/>
  <c r="N31" i="33"/>
  <c r="L64" i="33"/>
  <c r="M28" i="33"/>
  <c r="L61" i="33"/>
  <c r="M25" i="33"/>
  <c r="BA42" i="33"/>
  <c r="AZ55" i="33"/>
  <c r="O71" i="33"/>
  <c r="P35" i="33"/>
  <c r="N26" i="33"/>
  <c r="M62" i="33"/>
  <c r="L59" i="33"/>
  <c r="L37" i="33"/>
  <c r="M23" i="33"/>
  <c r="L70" i="33"/>
  <c r="M34" i="33"/>
  <c r="M65" i="33"/>
  <c r="N29" i="33"/>
  <c r="BC41" i="33"/>
  <c r="L63" i="33"/>
  <c r="M27" i="33"/>
  <c r="BA37" i="32"/>
  <c r="AZ46" i="32"/>
  <c r="M28" i="32"/>
  <c r="L58" i="32"/>
  <c r="M29" i="32"/>
  <c r="L59" i="32"/>
  <c r="I101" i="48"/>
  <c r="I106" i="48" s="1"/>
  <c r="I99" i="28"/>
  <c r="I104" i="28" s="1"/>
  <c r="K54" i="32"/>
  <c r="L24" i="32"/>
  <c r="J61" i="32"/>
  <c r="L22" i="32"/>
  <c r="K52" i="32"/>
  <c r="L20" i="32"/>
  <c r="K31" i="32"/>
  <c r="K50" i="32"/>
  <c r="K51" i="32"/>
  <c r="L21" i="32"/>
  <c r="M27" i="32"/>
  <c r="L57" i="32"/>
  <c r="AD35" i="32"/>
  <c r="AC46" i="32"/>
  <c r="M23" i="32"/>
  <c r="L53" i="32"/>
  <c r="M25" i="32"/>
  <c r="L55" i="32"/>
  <c r="H83" i="28"/>
  <c r="H88" i="28" s="1"/>
  <c r="H22" i="28"/>
  <c r="H27" i="28" s="1"/>
  <c r="I62" i="32"/>
  <c r="K56" i="32"/>
  <c r="L26" i="32"/>
  <c r="BG36" i="32"/>
  <c r="N70" i="31"/>
  <c r="N173" i="31"/>
  <c r="N154" i="31"/>
  <c r="O34" i="31"/>
  <c r="BA55" i="31"/>
  <c r="BB42" i="31"/>
  <c r="K68" i="31"/>
  <c r="K152" i="31"/>
  <c r="K171" i="31"/>
  <c r="L32" i="31"/>
  <c r="H196" i="31"/>
  <c r="H198" i="31" s="1"/>
  <c r="H184" i="31"/>
  <c r="H186" i="31" s="1"/>
  <c r="P44" i="31"/>
  <c r="O55" i="31"/>
  <c r="AG41" i="31"/>
  <c r="K71" i="31"/>
  <c r="K155" i="31"/>
  <c r="K174" i="31"/>
  <c r="L35" i="31"/>
  <c r="H191" i="31"/>
  <c r="H193" i="31" s="1"/>
  <c r="H197" i="31"/>
  <c r="L67" i="31"/>
  <c r="L170" i="31"/>
  <c r="L151" i="31"/>
  <c r="M31" i="31"/>
  <c r="I189" i="31"/>
  <c r="I182" i="31"/>
  <c r="I178" i="31"/>
  <c r="L30" i="31"/>
  <c r="K66" i="31"/>
  <c r="K169" i="31"/>
  <c r="K150" i="31"/>
  <c r="K60" i="31"/>
  <c r="L24" i="31"/>
  <c r="K144" i="31"/>
  <c r="K163" i="31"/>
  <c r="K176" i="31" s="1"/>
  <c r="K37" i="31"/>
  <c r="H18" i="28"/>
  <c r="H10" i="28" s="1"/>
  <c r="I74" i="31"/>
  <c r="M26" i="31"/>
  <c r="L62" i="31"/>
  <c r="L165" i="31"/>
  <c r="L146" i="31"/>
  <c r="J176" i="31"/>
  <c r="K64" i="31"/>
  <c r="K148" i="31"/>
  <c r="K167" i="31"/>
  <c r="L28" i="31"/>
  <c r="K65" i="31"/>
  <c r="K168" i="31"/>
  <c r="K149" i="31"/>
  <c r="L29" i="31"/>
  <c r="M63" i="31"/>
  <c r="M166" i="31"/>
  <c r="M147" i="31"/>
  <c r="N27" i="31"/>
  <c r="J157" i="31"/>
  <c r="AE42" i="31"/>
  <c r="AD55" i="31"/>
  <c r="I97" i="48"/>
  <c r="I89" i="48" s="1"/>
  <c r="I95" i="28"/>
  <c r="I87" i="28" s="1"/>
  <c r="I190" i="31"/>
  <c r="I192" i="31" s="1"/>
  <c r="I183" i="31"/>
  <c r="I185" i="31" s="1"/>
  <c r="M61" i="31"/>
  <c r="M145" i="31"/>
  <c r="M164" i="31"/>
  <c r="N25" i="31"/>
  <c r="J73" i="31"/>
  <c r="M69" i="31"/>
  <c r="M172" i="31"/>
  <c r="M153" i="31"/>
  <c r="N33" i="31"/>
  <c r="K70" i="30"/>
  <c r="K173" i="30"/>
  <c r="K154" i="30"/>
  <c r="L34" i="30"/>
  <c r="M31" i="30"/>
  <c r="L67" i="30"/>
  <c r="L170" i="30"/>
  <c r="L151" i="30"/>
  <c r="I96" i="48"/>
  <c r="I88" i="48" s="1"/>
  <c r="I94" i="28"/>
  <c r="I86" i="28" s="1"/>
  <c r="K63" i="30"/>
  <c r="K166" i="30"/>
  <c r="K147" i="30"/>
  <c r="L27" i="30"/>
  <c r="M61" i="30"/>
  <c r="M164" i="30"/>
  <c r="M145" i="30"/>
  <c r="N25" i="30"/>
  <c r="M30" i="30"/>
  <c r="L169" i="30"/>
  <c r="L150" i="30"/>
  <c r="L66" i="30"/>
  <c r="L32" i="30"/>
  <c r="K68" i="30"/>
  <c r="K171" i="30"/>
  <c r="K152" i="30"/>
  <c r="AZ55" i="30"/>
  <c r="BA41" i="30"/>
  <c r="L29" i="30"/>
  <c r="K65" i="30"/>
  <c r="K149" i="30"/>
  <c r="K168" i="30"/>
  <c r="L23" i="30"/>
  <c r="K59" i="30"/>
  <c r="K162" i="30"/>
  <c r="K143" i="30"/>
  <c r="K37" i="30"/>
  <c r="K71" i="30"/>
  <c r="K155" i="30"/>
  <c r="K174" i="30"/>
  <c r="L35" i="30"/>
  <c r="G19" i="28"/>
  <c r="J176" i="30"/>
  <c r="AD55" i="30"/>
  <c r="AE41" i="30"/>
  <c r="M69" i="30"/>
  <c r="M172" i="30"/>
  <c r="M153" i="30"/>
  <c r="N33" i="30"/>
  <c r="I158" i="30"/>
  <c r="I178" i="30"/>
  <c r="I189" i="30"/>
  <c r="I182" i="30"/>
  <c r="I185" i="30"/>
  <c r="G11" i="28"/>
  <c r="N41" i="30"/>
  <c r="M55" i="30"/>
  <c r="M163" i="30"/>
  <c r="M60" i="30"/>
  <c r="N24" i="30"/>
  <c r="M144" i="30"/>
  <c r="J157" i="30"/>
  <c r="I192" i="30"/>
  <c r="K64" i="30"/>
  <c r="K148" i="30"/>
  <c r="K167" i="30"/>
  <c r="L28" i="30"/>
  <c r="J73" i="30"/>
  <c r="G198" i="30"/>
  <c r="G194" i="30"/>
  <c r="H184" i="30"/>
  <c r="H186" i="30" s="1"/>
  <c r="H196" i="30"/>
  <c r="M26" i="30"/>
  <c r="L146" i="30"/>
  <c r="L62" i="30"/>
  <c r="L165" i="30"/>
  <c r="I74" i="30"/>
  <c r="H17" i="28"/>
  <c r="H9" i="28" s="1"/>
  <c r="H191" i="30"/>
  <c r="H193" i="30" s="1"/>
  <c r="H197" i="30"/>
  <c r="N25" i="29"/>
  <c r="M164" i="29"/>
  <c r="M61" i="29"/>
  <c r="M145" i="29"/>
  <c r="H184" i="29"/>
  <c r="H186" i="29" s="1"/>
  <c r="H196" i="29"/>
  <c r="H198" i="29" s="1"/>
  <c r="H197" i="29"/>
  <c r="H191" i="29"/>
  <c r="H193" i="29" s="1"/>
  <c r="N27" i="29"/>
  <c r="M147" i="29"/>
  <c r="M63" i="29"/>
  <c r="M166" i="29"/>
  <c r="L26" i="29"/>
  <c r="K165" i="29"/>
  <c r="K146" i="29"/>
  <c r="K62" i="29"/>
  <c r="I182" i="29"/>
  <c r="I178" i="29"/>
  <c r="I189" i="29"/>
  <c r="AE41" i="29"/>
  <c r="AD55" i="29"/>
  <c r="N29" i="29"/>
  <c r="M168" i="29"/>
  <c r="M65" i="29"/>
  <c r="M149" i="29"/>
  <c r="L30" i="29"/>
  <c r="K169" i="29"/>
  <c r="K66" i="29"/>
  <c r="K150" i="29"/>
  <c r="H90" i="48"/>
  <c r="N23" i="29"/>
  <c r="M143" i="29"/>
  <c r="M162" i="29"/>
  <c r="M59" i="29"/>
  <c r="J157" i="29"/>
  <c r="I177" i="29"/>
  <c r="I190" i="29"/>
  <c r="I192" i="29" s="1"/>
  <c r="I183" i="29"/>
  <c r="I185" i="29" s="1"/>
  <c r="L64" i="29"/>
  <c r="L148" i="29"/>
  <c r="L167" i="29"/>
  <c r="M28" i="29"/>
  <c r="H98" i="48"/>
  <c r="M34" i="29"/>
  <c r="L154" i="29"/>
  <c r="L173" i="29"/>
  <c r="L70" i="29"/>
  <c r="BC46" i="29"/>
  <c r="BB55" i="29"/>
  <c r="J176" i="29"/>
  <c r="M69" i="29"/>
  <c r="M153" i="29"/>
  <c r="M172" i="29"/>
  <c r="N33" i="29"/>
  <c r="I93" i="28"/>
  <c r="I85" i="28" s="1"/>
  <c r="I95" i="48"/>
  <c r="I87" i="48" s="1"/>
  <c r="M31" i="29"/>
  <c r="L170" i="29"/>
  <c r="L67" i="29"/>
  <c r="L151" i="29"/>
  <c r="J95" i="48"/>
  <c r="J93" i="28"/>
  <c r="J85" i="28" s="1"/>
  <c r="L35" i="29"/>
  <c r="K174" i="29"/>
  <c r="K71" i="29"/>
  <c r="K155" i="29"/>
  <c r="H16" i="28"/>
  <c r="H8" i="28" s="1"/>
  <c r="I74" i="29"/>
  <c r="K60" i="29"/>
  <c r="L24" i="29"/>
  <c r="K163" i="29"/>
  <c r="K144" i="29"/>
  <c r="K37" i="29"/>
  <c r="I158" i="29"/>
  <c r="J158" i="29" s="1"/>
  <c r="J94" i="48"/>
  <c r="J86" i="48" s="1"/>
  <c r="J92" i="28"/>
  <c r="J84" i="28" s="1"/>
  <c r="L32" i="10"/>
  <c r="K68" i="10"/>
  <c r="K37" i="10"/>
  <c r="O28" i="10"/>
  <c r="N64" i="10"/>
  <c r="L60" i="10"/>
  <c r="M24" i="10"/>
  <c r="L70" i="10"/>
  <c r="M34" i="10"/>
  <c r="K73" i="10"/>
  <c r="L30" i="10"/>
  <c r="K66" i="10"/>
  <c r="M26" i="10"/>
  <c r="L62" i="10"/>
  <c r="BA43" i="10"/>
  <c r="AZ55" i="10"/>
  <c r="I15" i="28"/>
  <c r="I7" i="28" s="1"/>
  <c r="J74" i="10"/>
  <c r="L61" i="10"/>
  <c r="M25" i="10"/>
  <c r="K67" i="10"/>
  <c r="L31" i="10"/>
  <c r="L69" i="10"/>
  <c r="M33" i="10"/>
  <c r="AE52" i="10"/>
  <c r="AD55" i="10"/>
  <c r="L29" i="10"/>
  <c r="K65" i="10"/>
  <c r="P35" i="10"/>
  <c r="O71" i="10"/>
  <c r="J25" i="28"/>
  <c r="K74" i="35"/>
  <c r="K63" i="10"/>
  <c r="L27" i="10"/>
  <c r="L59" i="10"/>
  <c r="M23" i="10"/>
  <c r="J93" i="48"/>
  <c r="J91" i="28"/>
  <c r="M59" i="31"/>
  <c r="N23" i="31"/>
  <c r="M143" i="31"/>
  <c r="M162" i="31"/>
  <c r="U2" i="33"/>
  <c r="T2" i="32"/>
  <c r="K58" i="2"/>
  <c r="L28" i="2"/>
  <c r="L53" i="2"/>
  <c r="M23" i="2"/>
  <c r="O35" i="2"/>
  <c r="N50" i="2"/>
  <c r="O20" i="2"/>
  <c r="M56" i="2"/>
  <c r="N26" i="2"/>
  <c r="I85" i="48"/>
  <c r="J62" i="2"/>
  <c r="I14" i="28"/>
  <c r="L51" i="2"/>
  <c r="M21" i="2"/>
  <c r="H6" i="28"/>
  <c r="P79" i="43"/>
  <c r="P84" i="43" s="1"/>
  <c r="P77" i="43"/>
  <c r="P78" i="43"/>
  <c r="P83" i="43" s="1"/>
  <c r="P80" i="43"/>
  <c r="Q2" i="43"/>
  <c r="R2" i="10"/>
  <c r="M57" i="2"/>
  <c r="N27" i="2"/>
  <c r="L52" i="2"/>
  <c r="M22" i="2"/>
  <c r="L59" i="2"/>
  <c r="M29" i="2"/>
  <c r="M55" i="2"/>
  <c r="N25" i="2"/>
  <c r="P2" i="31"/>
  <c r="P2" i="29"/>
  <c r="O68" i="29"/>
  <c r="O152" i="29"/>
  <c r="O171" i="29"/>
  <c r="V2" i="34"/>
  <c r="I83" i="28"/>
  <c r="R2" i="47"/>
  <c r="Q21" i="47"/>
  <c r="Q23" i="47" s="1"/>
  <c r="K54" i="2"/>
  <c r="K61" i="2" s="1"/>
  <c r="L24" i="2"/>
  <c r="O85" i="43"/>
  <c r="P2" i="30"/>
  <c r="T14" i="48"/>
  <c r="Q25" i="48"/>
  <c r="P9" i="48"/>
  <c r="L11" i="48"/>
  <c r="N16" i="48"/>
  <c r="M8" i="48"/>
  <c r="N22" i="48"/>
  <c r="M27" i="48"/>
  <c r="M6" i="48"/>
  <c r="M7" i="48"/>
  <c r="N15" i="48"/>
  <c r="M19" i="48"/>
  <c r="Q10" i="48"/>
  <c r="R18" i="48"/>
  <c r="P82" i="43" l="1"/>
  <c r="I26" i="28"/>
  <c r="J74" i="36"/>
  <c r="BA55" i="36"/>
  <c r="BB41" i="36"/>
  <c r="AE41" i="36"/>
  <c r="AD55" i="36"/>
  <c r="P43" i="36"/>
  <c r="O55" i="36"/>
  <c r="H19" i="28"/>
  <c r="BC41" i="35"/>
  <c r="BB55" i="35"/>
  <c r="H11" i="28"/>
  <c r="AE41" i="35"/>
  <c r="AD55" i="35"/>
  <c r="K181" i="34"/>
  <c r="K188" i="34"/>
  <c r="K103" i="48"/>
  <c r="K101" i="28"/>
  <c r="M61" i="34"/>
  <c r="M163" i="34"/>
  <c r="M144" i="34"/>
  <c r="N25" i="34"/>
  <c r="L69" i="34"/>
  <c r="L152" i="34"/>
  <c r="L171" i="34"/>
  <c r="M33" i="34"/>
  <c r="K157" i="34"/>
  <c r="N30" i="34"/>
  <c r="M168" i="34"/>
  <c r="M66" i="34"/>
  <c r="M149" i="34"/>
  <c r="AE41" i="34"/>
  <c r="AD55" i="34"/>
  <c r="P45" i="34"/>
  <c r="O55" i="34"/>
  <c r="O64" i="34"/>
  <c r="O166" i="34"/>
  <c r="O147" i="34"/>
  <c r="P28" i="34"/>
  <c r="M68" i="34"/>
  <c r="M151" i="34"/>
  <c r="M170" i="34"/>
  <c r="N32" i="34"/>
  <c r="M59" i="34"/>
  <c r="M161" i="34"/>
  <c r="M142" i="34"/>
  <c r="N23" i="34"/>
  <c r="J183" i="34"/>
  <c r="J195" i="34"/>
  <c r="J197" i="34" s="1"/>
  <c r="J87" i="48"/>
  <c r="I24" i="28"/>
  <c r="J74" i="34"/>
  <c r="M63" i="34"/>
  <c r="M165" i="34"/>
  <c r="M146" i="34"/>
  <c r="N27" i="34"/>
  <c r="O71" i="34"/>
  <c r="O154" i="34"/>
  <c r="O173" i="34"/>
  <c r="P35" i="34"/>
  <c r="M62" i="34"/>
  <c r="M145" i="34"/>
  <c r="M164" i="34"/>
  <c r="N26" i="34"/>
  <c r="J190" i="34"/>
  <c r="J192" i="34" s="1"/>
  <c r="J196" i="34"/>
  <c r="L67" i="34"/>
  <c r="L169" i="34"/>
  <c r="L150" i="34"/>
  <c r="M31" i="34"/>
  <c r="L175" i="34"/>
  <c r="BI41" i="34"/>
  <c r="J184" i="34"/>
  <c r="N60" i="34"/>
  <c r="N162" i="34"/>
  <c r="N143" i="34"/>
  <c r="O24" i="34"/>
  <c r="K175" i="34"/>
  <c r="M70" i="34"/>
  <c r="M172" i="34"/>
  <c r="M153" i="34"/>
  <c r="N34" i="34"/>
  <c r="BD42" i="34"/>
  <c r="BB49" i="34"/>
  <c r="BA55" i="34"/>
  <c r="L65" i="34"/>
  <c r="L73" i="34" s="1"/>
  <c r="L148" i="34"/>
  <c r="L156" i="34" s="1"/>
  <c r="L167" i="34"/>
  <c r="M29" i="34"/>
  <c r="M64" i="33"/>
  <c r="N28" i="33"/>
  <c r="N65" i="33"/>
  <c r="O29" i="33"/>
  <c r="O26" i="33"/>
  <c r="N62" i="33"/>
  <c r="P71" i="33"/>
  <c r="Q35" i="33"/>
  <c r="N67" i="33"/>
  <c r="O31" i="33"/>
  <c r="N69" i="33"/>
  <c r="O33" i="33"/>
  <c r="M73" i="33"/>
  <c r="M70" i="33"/>
  <c r="N34" i="33"/>
  <c r="AD55" i="33"/>
  <c r="AE41" i="33"/>
  <c r="N27" i="33"/>
  <c r="M63" i="33"/>
  <c r="M59" i="33"/>
  <c r="M37" i="33"/>
  <c r="N23" i="33"/>
  <c r="K74" i="33"/>
  <c r="J23" i="28"/>
  <c r="M61" i="33"/>
  <c r="N25" i="33"/>
  <c r="M68" i="33"/>
  <c r="N32" i="33"/>
  <c r="BB42" i="33"/>
  <c r="BA55" i="33"/>
  <c r="BD41" i="33"/>
  <c r="L73" i="33"/>
  <c r="O30" i="33"/>
  <c r="N66" i="33"/>
  <c r="M60" i="33"/>
  <c r="N24" i="33"/>
  <c r="L50" i="32"/>
  <c r="L31" i="32"/>
  <c r="M20" i="32"/>
  <c r="BH36" i="32"/>
  <c r="K61" i="32"/>
  <c r="M24" i="32"/>
  <c r="L54" i="32"/>
  <c r="M26" i="32"/>
  <c r="L56" i="32"/>
  <c r="N23" i="32"/>
  <c r="M53" i="32"/>
  <c r="J62" i="32"/>
  <c r="I22" i="28"/>
  <c r="N29" i="32"/>
  <c r="M59" i="32"/>
  <c r="M22" i="32"/>
  <c r="L52" i="32"/>
  <c r="AD46" i="32"/>
  <c r="AE35" i="32"/>
  <c r="N27" i="32"/>
  <c r="M57" i="32"/>
  <c r="J101" i="48"/>
  <c r="J106" i="48" s="1"/>
  <c r="J99" i="28"/>
  <c r="J104" i="28" s="1"/>
  <c r="N28" i="32"/>
  <c r="M58" i="32"/>
  <c r="M21" i="32"/>
  <c r="L51" i="32"/>
  <c r="N25" i="32"/>
  <c r="M55" i="32"/>
  <c r="BB37" i="32"/>
  <c r="BA46" i="32"/>
  <c r="K157" i="31"/>
  <c r="I184" i="31"/>
  <c r="I186" i="31" s="1"/>
  <c r="I196" i="31"/>
  <c r="Q44" i="31"/>
  <c r="Q55" i="31" s="1"/>
  <c r="P55" i="31"/>
  <c r="BB55" i="31"/>
  <c r="BC42" i="31"/>
  <c r="N69" i="31"/>
  <c r="N172" i="31"/>
  <c r="N153" i="31"/>
  <c r="O33" i="31"/>
  <c r="J178" i="31"/>
  <c r="J189" i="31"/>
  <c r="J182" i="31"/>
  <c r="L60" i="31"/>
  <c r="M24" i="31"/>
  <c r="L163" i="31"/>
  <c r="L144" i="31"/>
  <c r="L37" i="31"/>
  <c r="I191" i="31"/>
  <c r="I193" i="31" s="1"/>
  <c r="I197" i="31"/>
  <c r="L71" i="31"/>
  <c r="L155" i="31"/>
  <c r="L174" i="31"/>
  <c r="M35" i="31"/>
  <c r="H194" i="31"/>
  <c r="AF42" i="31"/>
  <c r="AE55" i="31"/>
  <c r="N63" i="31"/>
  <c r="N147" i="31"/>
  <c r="N166" i="31"/>
  <c r="O27" i="31"/>
  <c r="K73" i="31"/>
  <c r="N31" i="31"/>
  <c r="M170" i="31"/>
  <c r="M151" i="31"/>
  <c r="M67" i="31"/>
  <c r="O70" i="31"/>
  <c r="O154" i="31"/>
  <c r="O173" i="31"/>
  <c r="P34" i="31"/>
  <c r="K190" i="31"/>
  <c r="K192" i="31" s="1"/>
  <c r="K183" i="31"/>
  <c r="K185" i="31" s="1"/>
  <c r="L64" i="31"/>
  <c r="L148" i="31"/>
  <c r="L167" i="31"/>
  <c r="M28" i="31"/>
  <c r="N26" i="31"/>
  <c r="M62" i="31"/>
  <c r="M165" i="31"/>
  <c r="M146" i="31"/>
  <c r="J74" i="31"/>
  <c r="I18" i="28"/>
  <c r="I10" i="28" s="1"/>
  <c r="L68" i="31"/>
  <c r="L171" i="31"/>
  <c r="L152" i="31"/>
  <c r="M32" i="31"/>
  <c r="J97" i="48"/>
  <c r="J89" i="48" s="1"/>
  <c r="J95" i="28"/>
  <c r="J87" i="28" s="1"/>
  <c r="J177" i="31"/>
  <c r="K177" i="31" s="1"/>
  <c r="J183" i="31"/>
  <c r="J185" i="31" s="1"/>
  <c r="J190" i="31"/>
  <c r="J192" i="31" s="1"/>
  <c r="N61" i="31"/>
  <c r="N164" i="31"/>
  <c r="N145" i="31"/>
  <c r="O25" i="31"/>
  <c r="L65" i="31"/>
  <c r="L149" i="31"/>
  <c r="L168" i="31"/>
  <c r="M29" i="31"/>
  <c r="M30" i="31"/>
  <c r="L150" i="31"/>
  <c r="L66" i="31"/>
  <c r="L169" i="31"/>
  <c r="AH41" i="31"/>
  <c r="J158" i="31"/>
  <c r="I17" i="28"/>
  <c r="I9" i="28" s="1"/>
  <c r="J74" i="30"/>
  <c r="I184" i="30"/>
  <c r="I186" i="30" s="1"/>
  <c r="I196" i="30"/>
  <c r="AF41" i="30"/>
  <c r="AE55" i="30"/>
  <c r="M32" i="30"/>
  <c r="L68" i="30"/>
  <c r="L152" i="30"/>
  <c r="L171" i="30"/>
  <c r="I96" i="28"/>
  <c r="J96" i="48"/>
  <c r="J88" i="48" s="1"/>
  <c r="J94" i="28"/>
  <c r="J86" i="28" s="1"/>
  <c r="N60" i="30"/>
  <c r="N144" i="30"/>
  <c r="O24" i="30"/>
  <c r="N163" i="30"/>
  <c r="I191" i="30"/>
  <c r="I193" i="30" s="1"/>
  <c r="I197" i="30"/>
  <c r="K157" i="30"/>
  <c r="M29" i="30"/>
  <c r="L168" i="30"/>
  <c r="L65" i="30"/>
  <c r="L149" i="30"/>
  <c r="I88" i="28"/>
  <c r="L64" i="30"/>
  <c r="L167" i="30"/>
  <c r="L148" i="30"/>
  <c r="M28" i="30"/>
  <c r="J190" i="30"/>
  <c r="J192" i="30" s="1"/>
  <c r="J183" i="30"/>
  <c r="J185" i="30" s="1"/>
  <c r="K176" i="30"/>
  <c r="J177" i="30"/>
  <c r="L63" i="30"/>
  <c r="L147" i="30"/>
  <c r="L166" i="30"/>
  <c r="M27" i="30"/>
  <c r="K73" i="30"/>
  <c r="BB41" i="30"/>
  <c r="BA55" i="30"/>
  <c r="N31" i="30"/>
  <c r="M151" i="30"/>
  <c r="M170" i="30"/>
  <c r="M67" i="30"/>
  <c r="N26" i="30"/>
  <c r="M146" i="30"/>
  <c r="M165" i="30"/>
  <c r="M62" i="30"/>
  <c r="N69" i="30"/>
  <c r="N172" i="30"/>
  <c r="N153" i="30"/>
  <c r="O33" i="30"/>
  <c r="L71" i="30"/>
  <c r="L155" i="30"/>
  <c r="L174" i="30"/>
  <c r="M35" i="30"/>
  <c r="M23" i="30"/>
  <c r="L162" i="30"/>
  <c r="L176" i="30" s="1"/>
  <c r="L143" i="30"/>
  <c r="L59" i="30"/>
  <c r="L37" i="30"/>
  <c r="L70" i="30"/>
  <c r="L154" i="30"/>
  <c r="L173" i="30"/>
  <c r="M34" i="30"/>
  <c r="H198" i="30"/>
  <c r="N55" i="30"/>
  <c r="O41" i="30"/>
  <c r="N30" i="30"/>
  <c r="M169" i="30"/>
  <c r="M66" i="30"/>
  <c r="M150" i="30"/>
  <c r="H194" i="30"/>
  <c r="N61" i="30"/>
  <c r="N164" i="30"/>
  <c r="N145" i="30"/>
  <c r="O25" i="30"/>
  <c r="J158" i="30"/>
  <c r="K158" i="30" s="1"/>
  <c r="J189" i="30"/>
  <c r="J182" i="30"/>
  <c r="J178" i="30"/>
  <c r="K157" i="29"/>
  <c r="BD46" i="29"/>
  <c r="BC55" i="29"/>
  <c r="K176" i="29"/>
  <c r="M35" i="29"/>
  <c r="L155" i="29"/>
  <c r="L71" i="29"/>
  <c r="L174" i="29"/>
  <c r="O23" i="29"/>
  <c r="N59" i="29"/>
  <c r="N143" i="29"/>
  <c r="N162" i="29"/>
  <c r="O29" i="29"/>
  <c r="N65" i="29"/>
  <c r="N149" i="29"/>
  <c r="N168" i="29"/>
  <c r="K73" i="29"/>
  <c r="M26" i="29"/>
  <c r="L146" i="29"/>
  <c r="L165" i="29"/>
  <c r="L62" i="29"/>
  <c r="H194" i="29"/>
  <c r="L60" i="29"/>
  <c r="M24" i="29"/>
  <c r="L163" i="29"/>
  <c r="L144" i="29"/>
  <c r="L37" i="29"/>
  <c r="I98" i="48"/>
  <c r="J74" i="29"/>
  <c r="I16" i="28"/>
  <c r="I8" i="28" s="1"/>
  <c r="N34" i="29"/>
  <c r="M154" i="29"/>
  <c r="M173" i="29"/>
  <c r="M70" i="29"/>
  <c r="J177" i="29"/>
  <c r="K177" i="29" s="1"/>
  <c r="AF41" i="29"/>
  <c r="AE55" i="29"/>
  <c r="N69" i="29"/>
  <c r="N172" i="29"/>
  <c r="N153" i="29"/>
  <c r="O33" i="29"/>
  <c r="I90" i="48"/>
  <c r="J178" i="29"/>
  <c r="J182" i="29"/>
  <c r="J189" i="29"/>
  <c r="I197" i="29"/>
  <c r="I191" i="29"/>
  <c r="I193" i="29" s="1"/>
  <c r="K158" i="29"/>
  <c r="M64" i="29"/>
  <c r="M148" i="29"/>
  <c r="M167" i="29"/>
  <c r="N28" i="29"/>
  <c r="J183" i="29"/>
  <c r="J185" i="29" s="1"/>
  <c r="J190" i="29"/>
  <c r="J192" i="29" s="1"/>
  <c r="M30" i="29"/>
  <c r="L66" i="29"/>
  <c r="L150" i="29"/>
  <c r="L169" i="29"/>
  <c r="N31" i="29"/>
  <c r="M151" i="29"/>
  <c r="M170" i="29"/>
  <c r="M67" i="29"/>
  <c r="I196" i="29"/>
  <c r="I184" i="29"/>
  <c r="I186" i="29" s="1"/>
  <c r="I194" i="29" s="1"/>
  <c r="O27" i="29"/>
  <c r="N63" i="29"/>
  <c r="N147" i="29"/>
  <c r="N166" i="29"/>
  <c r="O25" i="29"/>
  <c r="N61" i="29"/>
  <c r="N145" i="29"/>
  <c r="N164" i="29"/>
  <c r="M27" i="10"/>
  <c r="L63" i="10"/>
  <c r="M30" i="10"/>
  <c r="L66" i="10"/>
  <c r="P28" i="10"/>
  <c r="O64" i="10"/>
  <c r="AF52" i="10"/>
  <c r="AE55" i="10"/>
  <c r="K74" i="10"/>
  <c r="J15" i="28"/>
  <c r="J7" i="28" s="1"/>
  <c r="K25" i="28"/>
  <c r="L74" i="35"/>
  <c r="K92" i="28"/>
  <c r="K84" i="28" s="1"/>
  <c r="K94" i="48"/>
  <c r="K86" i="48" s="1"/>
  <c r="M69" i="10"/>
  <c r="N33" i="10"/>
  <c r="M70" i="10"/>
  <c r="N34" i="10"/>
  <c r="M32" i="10"/>
  <c r="L68" i="10"/>
  <c r="BB43" i="10"/>
  <c r="BA55" i="10"/>
  <c r="M59" i="10"/>
  <c r="M37" i="10"/>
  <c r="N23" i="10"/>
  <c r="Q35" i="10"/>
  <c r="P71" i="10"/>
  <c r="L67" i="10"/>
  <c r="M31" i="10"/>
  <c r="N24" i="10"/>
  <c r="M60" i="10"/>
  <c r="L37" i="10"/>
  <c r="N26" i="10"/>
  <c r="M62" i="10"/>
  <c r="L73" i="10"/>
  <c r="M29" i="10"/>
  <c r="L65" i="10"/>
  <c r="M61" i="10"/>
  <c r="N25" i="10"/>
  <c r="K93" i="48"/>
  <c r="K91" i="28"/>
  <c r="V2" i="33"/>
  <c r="M52" i="2"/>
  <c r="N22" i="2"/>
  <c r="J14" i="28"/>
  <c r="K62" i="2"/>
  <c r="N56" i="2"/>
  <c r="O26" i="2"/>
  <c r="N57" i="2"/>
  <c r="O27" i="2"/>
  <c r="S2" i="10"/>
  <c r="O50" i="2"/>
  <c r="P20" i="2"/>
  <c r="J85" i="48"/>
  <c r="L54" i="2"/>
  <c r="M24" i="2"/>
  <c r="S2" i="47"/>
  <c r="R21" i="47"/>
  <c r="R23" i="47" s="1"/>
  <c r="W2" i="34"/>
  <c r="N55" i="2"/>
  <c r="O25" i="2"/>
  <c r="L58" i="2"/>
  <c r="L61" i="2" s="1"/>
  <c r="M28" i="2"/>
  <c r="L31" i="2"/>
  <c r="U2" i="32"/>
  <c r="Q2" i="30"/>
  <c r="P68" i="29"/>
  <c r="Q2" i="29"/>
  <c r="P152" i="29"/>
  <c r="P171" i="29"/>
  <c r="P85" i="43"/>
  <c r="Q2" i="31"/>
  <c r="M59" i="2"/>
  <c r="N29" i="2"/>
  <c r="M51" i="2"/>
  <c r="N21" i="2"/>
  <c r="M31" i="2"/>
  <c r="P35" i="2"/>
  <c r="O46" i="2"/>
  <c r="M53" i="2"/>
  <c r="N23" i="2"/>
  <c r="J83" i="28"/>
  <c r="Q77" i="43"/>
  <c r="Q82" i="43" s="1"/>
  <c r="Q79" i="43"/>
  <c r="Q84" i="43" s="1"/>
  <c r="R2" i="43"/>
  <c r="Q78" i="43"/>
  <c r="Q83" i="43" s="1"/>
  <c r="Q80" i="43"/>
  <c r="N59" i="31"/>
  <c r="O23" i="31"/>
  <c r="N162" i="31"/>
  <c r="N143" i="31"/>
  <c r="O16" i="48"/>
  <c r="N8" i="48"/>
  <c r="O15" i="48"/>
  <c r="N7" i="48"/>
  <c r="N19" i="48"/>
  <c r="R25" i="48"/>
  <c r="Q9" i="48"/>
  <c r="M11" i="48"/>
  <c r="S18" i="48"/>
  <c r="R10" i="48"/>
  <c r="O22" i="48"/>
  <c r="N27" i="48"/>
  <c r="N6" i="48"/>
  <c r="N11" i="48" s="1"/>
  <c r="U14" i="48"/>
  <c r="J96" i="28" l="1"/>
  <c r="Q43" i="36"/>
  <c r="Q55" i="36" s="1"/>
  <c r="P55" i="36"/>
  <c r="AF41" i="36"/>
  <c r="AE55" i="36"/>
  <c r="BC41" i="36"/>
  <c r="BB55" i="36"/>
  <c r="Q85" i="43"/>
  <c r="J98" i="48"/>
  <c r="K74" i="36"/>
  <c r="J26" i="28"/>
  <c r="J88" i="28"/>
  <c r="AF41" i="35"/>
  <c r="AE55" i="35"/>
  <c r="BD41" i="35"/>
  <c r="BC55" i="35"/>
  <c r="J90" i="48"/>
  <c r="L103" i="48"/>
  <c r="L101" i="28"/>
  <c r="L188" i="34"/>
  <c r="L181" i="34"/>
  <c r="L177" i="34"/>
  <c r="L178" i="34" s="1"/>
  <c r="M175" i="34"/>
  <c r="BJ41" i="34"/>
  <c r="N68" i="34"/>
  <c r="N151" i="34"/>
  <c r="N170" i="34"/>
  <c r="O32" i="34"/>
  <c r="O30" i="34"/>
  <c r="N66" i="34"/>
  <c r="N149" i="34"/>
  <c r="N168" i="34"/>
  <c r="K189" i="34"/>
  <c r="K191" i="34" s="1"/>
  <c r="K182" i="34"/>
  <c r="K184" i="34" s="1"/>
  <c r="BC49" i="34"/>
  <c r="BB55" i="34"/>
  <c r="O60" i="34"/>
  <c r="O143" i="34"/>
  <c r="O162" i="34"/>
  <c r="P24" i="34"/>
  <c r="K176" i="34"/>
  <c r="L176" i="34" s="1"/>
  <c r="N62" i="34"/>
  <c r="N145" i="34"/>
  <c r="N164" i="34"/>
  <c r="O26" i="34"/>
  <c r="N63" i="34"/>
  <c r="N146" i="34"/>
  <c r="N165" i="34"/>
  <c r="O27" i="34"/>
  <c r="Q45" i="34"/>
  <c r="Q55" i="34" s="1"/>
  <c r="P55" i="34"/>
  <c r="M69" i="34"/>
  <c r="M171" i="34"/>
  <c r="M152" i="34"/>
  <c r="M156" i="34" s="1"/>
  <c r="N33" i="34"/>
  <c r="L157" i="34"/>
  <c r="N59" i="34"/>
  <c r="N161" i="34"/>
  <c r="N142" i="34"/>
  <c r="O23" i="34"/>
  <c r="I27" i="28"/>
  <c r="BE42" i="34"/>
  <c r="M67" i="34"/>
  <c r="M150" i="34"/>
  <c r="M169" i="34"/>
  <c r="N31" i="34"/>
  <c r="AF41" i="34"/>
  <c r="AE55" i="34"/>
  <c r="K196" i="34"/>
  <c r="K190" i="34"/>
  <c r="K192" i="34" s="1"/>
  <c r="M65" i="34"/>
  <c r="M148" i="34"/>
  <c r="M167" i="34"/>
  <c r="N29" i="34"/>
  <c r="N70" i="34"/>
  <c r="N153" i="34"/>
  <c r="N172" i="34"/>
  <c r="O34" i="34"/>
  <c r="P64" i="34"/>
  <c r="P166" i="34"/>
  <c r="P147" i="34"/>
  <c r="Q28" i="34"/>
  <c r="K177" i="34"/>
  <c r="K178" i="34" s="1"/>
  <c r="L182" i="34"/>
  <c r="L184" i="34" s="1"/>
  <c r="L189" i="34"/>
  <c r="L191" i="34" s="1"/>
  <c r="J185" i="34"/>
  <c r="J193" i="34" s="1"/>
  <c r="P71" i="34"/>
  <c r="P154" i="34"/>
  <c r="P173" i="34"/>
  <c r="Q35" i="34"/>
  <c r="K74" i="34"/>
  <c r="J24" i="28"/>
  <c r="M37" i="34"/>
  <c r="M73" i="34"/>
  <c r="N61" i="34"/>
  <c r="N144" i="34"/>
  <c r="N163" i="34"/>
  <c r="O25" i="34"/>
  <c r="K183" i="34"/>
  <c r="K195" i="34"/>
  <c r="K197" i="34" s="1"/>
  <c r="O27" i="33"/>
  <c r="N63" i="33"/>
  <c r="L100" i="28"/>
  <c r="L102" i="48"/>
  <c r="AF41" i="33"/>
  <c r="AE55" i="33"/>
  <c r="Q71" i="33"/>
  <c r="R35" i="33"/>
  <c r="N61" i="33"/>
  <c r="O25" i="33"/>
  <c r="BE41" i="33"/>
  <c r="L74" i="33"/>
  <c r="K23" i="28"/>
  <c r="N70" i="33"/>
  <c r="O34" i="33"/>
  <c r="N59" i="33"/>
  <c r="N37" i="33"/>
  <c r="O23" i="33"/>
  <c r="N60" i="33"/>
  <c r="O24" i="33"/>
  <c r="BC42" i="33"/>
  <c r="BB55" i="33"/>
  <c r="M102" i="48"/>
  <c r="M100" i="28"/>
  <c r="P26" i="33"/>
  <c r="O62" i="33"/>
  <c r="N68" i="33"/>
  <c r="O32" i="33"/>
  <c r="O69" i="33"/>
  <c r="P33" i="33"/>
  <c r="O65" i="33"/>
  <c r="P29" i="33"/>
  <c r="P30" i="33"/>
  <c r="O66" i="33"/>
  <c r="O67" i="33"/>
  <c r="P31" i="33"/>
  <c r="N64" i="33"/>
  <c r="O28" i="33"/>
  <c r="K101" i="48"/>
  <c r="K106" i="48" s="1"/>
  <c r="K99" i="28"/>
  <c r="K104" i="28" s="1"/>
  <c r="BC37" i="32"/>
  <c r="BB46" i="32"/>
  <c r="O29" i="32"/>
  <c r="N59" i="32"/>
  <c r="N24" i="32"/>
  <c r="M54" i="32"/>
  <c r="O25" i="32"/>
  <c r="N55" i="32"/>
  <c r="AE46" i="32"/>
  <c r="AF35" i="32"/>
  <c r="BI36" i="32"/>
  <c r="O27" i="32"/>
  <c r="N57" i="32"/>
  <c r="J22" i="28"/>
  <c r="J27" i="28" s="1"/>
  <c r="K62" i="32"/>
  <c r="I6" i="28"/>
  <c r="I11" i="28" s="1"/>
  <c r="N21" i="32"/>
  <c r="M51" i="32"/>
  <c r="O23" i="32"/>
  <c r="N53" i="32"/>
  <c r="N20" i="32"/>
  <c r="M31" i="32"/>
  <c r="M50" i="32"/>
  <c r="O28" i="32"/>
  <c r="N58" i="32"/>
  <c r="N22" i="32"/>
  <c r="M52" i="32"/>
  <c r="N26" i="32"/>
  <c r="M56" i="32"/>
  <c r="L61" i="32"/>
  <c r="AI41" i="31"/>
  <c r="J184" i="31"/>
  <c r="J186" i="31" s="1"/>
  <c r="J196" i="31"/>
  <c r="O61" i="31"/>
  <c r="O145" i="31"/>
  <c r="O164" i="31"/>
  <c r="P25" i="31"/>
  <c r="K74" i="31"/>
  <c r="J18" i="28"/>
  <c r="J10" i="28" s="1"/>
  <c r="J191" i="31"/>
  <c r="J193" i="31" s="1"/>
  <c r="J197" i="31"/>
  <c r="BD42" i="31"/>
  <c r="BC55" i="31"/>
  <c r="AG42" i="31"/>
  <c r="AF55" i="31"/>
  <c r="O69" i="31"/>
  <c r="O172" i="31"/>
  <c r="O153" i="31"/>
  <c r="P33" i="31"/>
  <c r="I198" i="31"/>
  <c r="L73" i="31"/>
  <c r="N30" i="31"/>
  <c r="M150" i="31"/>
  <c r="M66" i="31"/>
  <c r="M169" i="31"/>
  <c r="M68" i="31"/>
  <c r="M171" i="31"/>
  <c r="M152" i="31"/>
  <c r="N32" i="31"/>
  <c r="O31" i="31"/>
  <c r="N67" i="31"/>
  <c r="N170" i="31"/>
  <c r="N151" i="31"/>
  <c r="L157" i="31"/>
  <c r="I194" i="31"/>
  <c r="I19" i="28"/>
  <c r="M65" i="31"/>
  <c r="M168" i="31"/>
  <c r="M149" i="31"/>
  <c r="N29" i="31"/>
  <c r="O26" i="31"/>
  <c r="N62" i="31"/>
  <c r="N146" i="31"/>
  <c r="N165" i="31"/>
  <c r="P70" i="31"/>
  <c r="P154" i="31"/>
  <c r="P173" i="31"/>
  <c r="Q34" i="31"/>
  <c r="K97" i="48"/>
  <c r="K89" i="48" s="1"/>
  <c r="K95" i="28"/>
  <c r="K87" i="28" s="1"/>
  <c r="M71" i="31"/>
  <c r="M174" i="31"/>
  <c r="M155" i="31"/>
  <c r="N35" i="31"/>
  <c r="L176" i="31"/>
  <c r="K158" i="31"/>
  <c r="K189" i="31"/>
  <c r="K182" i="31"/>
  <c r="K178" i="31"/>
  <c r="M64" i="31"/>
  <c r="M167" i="31"/>
  <c r="M148" i="31"/>
  <c r="N28" i="31"/>
  <c r="O63" i="31"/>
  <c r="O166" i="31"/>
  <c r="O147" i="31"/>
  <c r="P27" i="31"/>
  <c r="M60" i="31"/>
  <c r="M144" i="31"/>
  <c r="M157" i="31" s="1"/>
  <c r="N24" i="31"/>
  <c r="M163" i="31"/>
  <c r="M37" i="31"/>
  <c r="J197" i="30"/>
  <c r="J191" i="30"/>
  <c r="J193" i="30" s="1"/>
  <c r="M71" i="30"/>
  <c r="M174" i="30"/>
  <c r="M155" i="30"/>
  <c r="N35" i="30"/>
  <c r="K183" i="30"/>
  <c r="K185" i="30" s="1"/>
  <c r="K190" i="30"/>
  <c r="K192" i="30" s="1"/>
  <c r="O163" i="30"/>
  <c r="P24" i="30"/>
  <c r="O60" i="30"/>
  <c r="O144" i="30"/>
  <c r="BB55" i="30"/>
  <c r="BC41" i="30"/>
  <c r="K94" i="28"/>
  <c r="K86" i="28" s="1"/>
  <c r="K96" i="48"/>
  <c r="K88" i="48" s="1"/>
  <c r="N32" i="30"/>
  <c r="M68" i="30"/>
  <c r="M171" i="30"/>
  <c r="M152" i="30"/>
  <c r="O61" i="30"/>
  <c r="O164" i="30"/>
  <c r="O145" i="30"/>
  <c r="P25" i="30"/>
  <c r="O30" i="30"/>
  <c r="N66" i="30"/>
  <c r="N169" i="30"/>
  <c r="N150" i="30"/>
  <c r="O26" i="30"/>
  <c r="N146" i="30"/>
  <c r="N165" i="30"/>
  <c r="N62" i="30"/>
  <c r="M63" i="30"/>
  <c r="M166" i="30"/>
  <c r="M147" i="30"/>
  <c r="N27" i="30"/>
  <c r="M64" i="30"/>
  <c r="M167" i="30"/>
  <c r="M148" i="30"/>
  <c r="N28" i="30"/>
  <c r="N29" i="30"/>
  <c r="M65" i="30"/>
  <c r="M149" i="30"/>
  <c r="M168" i="30"/>
  <c r="AG41" i="30"/>
  <c r="AF55" i="30"/>
  <c r="P41" i="30"/>
  <c r="O55" i="30"/>
  <c r="L73" i="30"/>
  <c r="O69" i="30"/>
  <c r="O172" i="30"/>
  <c r="O153" i="30"/>
  <c r="P33" i="30"/>
  <c r="K182" i="30"/>
  <c r="K189" i="30"/>
  <c r="K178" i="30"/>
  <c r="I198" i="30"/>
  <c r="L157" i="30"/>
  <c r="I194" i="30"/>
  <c r="L183" i="30"/>
  <c r="L185" i="30" s="1"/>
  <c r="L190" i="30"/>
  <c r="L192" i="30" s="1"/>
  <c r="J17" i="28"/>
  <c r="J9" i="28" s="1"/>
  <c r="K74" i="30"/>
  <c r="J196" i="30"/>
  <c r="J184" i="30"/>
  <c r="J186" i="30" s="1"/>
  <c r="J194" i="30" s="1"/>
  <c r="M70" i="30"/>
  <c r="M173" i="30"/>
  <c r="M154" i="30"/>
  <c r="N34" i="30"/>
  <c r="N23" i="30"/>
  <c r="M37" i="30"/>
  <c r="M143" i="30"/>
  <c r="M59" i="30"/>
  <c r="M73" i="30" s="1"/>
  <c r="M162" i="30"/>
  <c r="O31" i="30"/>
  <c r="N151" i="30"/>
  <c r="N170" i="30"/>
  <c r="N67" i="30"/>
  <c r="K177" i="30"/>
  <c r="L177" i="30" s="1"/>
  <c r="M163" i="29"/>
  <c r="M144" i="29"/>
  <c r="M37" i="29"/>
  <c r="M60" i="29"/>
  <c r="N24" i="29"/>
  <c r="I198" i="29"/>
  <c r="N30" i="29"/>
  <c r="M150" i="29"/>
  <c r="M169" i="29"/>
  <c r="M66" i="29"/>
  <c r="O34" i="29"/>
  <c r="N154" i="29"/>
  <c r="N70" i="29"/>
  <c r="N173" i="29"/>
  <c r="L73" i="29"/>
  <c r="P25" i="29"/>
  <c r="O61" i="29"/>
  <c r="O164" i="29"/>
  <c r="O145" i="29"/>
  <c r="J197" i="29"/>
  <c r="J191" i="29"/>
  <c r="J193" i="29" s="1"/>
  <c r="J16" i="28"/>
  <c r="J8" i="28" s="1"/>
  <c r="K74" i="29"/>
  <c r="P29" i="29"/>
  <c r="O149" i="29"/>
  <c r="O168" i="29"/>
  <c r="O65" i="29"/>
  <c r="N35" i="29"/>
  <c r="M155" i="29"/>
  <c r="M174" i="29"/>
  <c r="M71" i="29"/>
  <c r="N64" i="29"/>
  <c r="N167" i="29"/>
  <c r="N148" i="29"/>
  <c r="O28" i="29"/>
  <c r="J184" i="29"/>
  <c r="J186" i="29" s="1"/>
  <c r="J194" i="29" s="1"/>
  <c r="J196" i="29"/>
  <c r="AG41" i="29"/>
  <c r="AF55" i="29"/>
  <c r="K183" i="29"/>
  <c r="K185" i="29" s="1"/>
  <c r="K190" i="29"/>
  <c r="K192" i="29" s="1"/>
  <c r="O31" i="29"/>
  <c r="N67" i="29"/>
  <c r="N170" i="29"/>
  <c r="N151" i="29"/>
  <c r="L157" i="29"/>
  <c r="N26" i="29"/>
  <c r="M146" i="29"/>
  <c r="M165" i="29"/>
  <c r="M62" i="29"/>
  <c r="BE46" i="29"/>
  <c r="BD55" i="29"/>
  <c r="P27" i="29"/>
  <c r="O147" i="29"/>
  <c r="O166" i="29"/>
  <c r="O63" i="29"/>
  <c r="O69" i="29"/>
  <c r="O153" i="29"/>
  <c r="O172" i="29"/>
  <c r="P33" i="29"/>
  <c r="L176" i="29"/>
  <c r="K93" i="28"/>
  <c r="K85" i="28" s="1"/>
  <c r="K95" i="48"/>
  <c r="K87" i="48" s="1"/>
  <c r="P23" i="29"/>
  <c r="O162" i="29"/>
  <c r="O143" i="29"/>
  <c r="O59" i="29"/>
  <c r="K182" i="29"/>
  <c r="K178" i="29"/>
  <c r="K189" i="29"/>
  <c r="R35" i="10"/>
  <c r="Q71" i="10"/>
  <c r="N61" i="10"/>
  <c r="O25" i="10"/>
  <c r="N59" i="10"/>
  <c r="O23" i="10"/>
  <c r="AG52" i="10"/>
  <c r="AF55" i="10"/>
  <c r="N32" i="10"/>
  <c r="M68" i="10"/>
  <c r="O34" i="10"/>
  <c r="N70" i="10"/>
  <c r="L25" i="28"/>
  <c r="M74" i="35"/>
  <c r="Q28" i="10"/>
  <c r="P64" i="10"/>
  <c r="N29" i="10"/>
  <c r="M65" i="10"/>
  <c r="M73" i="10" s="1"/>
  <c r="O24" i="10"/>
  <c r="N60" i="10"/>
  <c r="L94" i="48"/>
  <c r="L86" i="48" s="1"/>
  <c r="L92" i="28"/>
  <c r="L84" i="28" s="1"/>
  <c r="M67" i="10"/>
  <c r="N31" i="10"/>
  <c r="N69" i="10"/>
  <c r="O33" i="10"/>
  <c r="N30" i="10"/>
  <c r="M66" i="10"/>
  <c r="O26" i="10"/>
  <c r="N62" i="10"/>
  <c r="BC43" i="10"/>
  <c r="BB55" i="10"/>
  <c r="K15" i="28"/>
  <c r="K7" i="28" s="1"/>
  <c r="L74" i="10"/>
  <c r="N27" i="10"/>
  <c r="M63" i="10"/>
  <c r="L93" i="48"/>
  <c r="L91" i="28"/>
  <c r="O59" i="31"/>
  <c r="P23" i="31"/>
  <c r="O162" i="31"/>
  <c r="O143" i="31"/>
  <c r="N53" i="2"/>
  <c r="O23" i="2"/>
  <c r="M58" i="2"/>
  <c r="N28" i="2"/>
  <c r="T2" i="10"/>
  <c r="O57" i="2"/>
  <c r="P27" i="2"/>
  <c r="O56" i="2"/>
  <c r="P26" i="2"/>
  <c r="Q68" i="29"/>
  <c r="R2" i="29"/>
  <c r="Q152" i="29"/>
  <c r="Q171" i="29"/>
  <c r="N59" i="2"/>
  <c r="O29" i="2"/>
  <c r="K14" i="28"/>
  <c r="L62" i="2"/>
  <c r="N52" i="2"/>
  <c r="O22" i="2"/>
  <c r="K85" i="48"/>
  <c r="R2" i="30"/>
  <c r="X2" i="34"/>
  <c r="J6" i="28"/>
  <c r="V2" i="32"/>
  <c r="N51" i="2"/>
  <c r="O21" i="2"/>
  <c r="N31" i="2"/>
  <c r="R2" i="31"/>
  <c r="S21" i="47"/>
  <c r="S23" i="47" s="1"/>
  <c r="T2" i="47"/>
  <c r="M54" i="2"/>
  <c r="N24" i="2"/>
  <c r="R79" i="43"/>
  <c r="R84" i="43" s="1"/>
  <c r="R78" i="43"/>
  <c r="R83" i="43" s="1"/>
  <c r="R80" i="43"/>
  <c r="S2" i="43"/>
  <c r="R77" i="43"/>
  <c r="R82" i="43" s="1"/>
  <c r="Q35" i="2"/>
  <c r="P46" i="2"/>
  <c r="M61" i="2"/>
  <c r="O55" i="2"/>
  <c r="P25" i="2"/>
  <c r="P50" i="2"/>
  <c r="Q20" i="2"/>
  <c r="W2" i="33"/>
  <c r="S25" i="48"/>
  <c r="R9" i="48"/>
  <c r="O27" i="48"/>
  <c r="P22" i="48"/>
  <c r="O6" i="48"/>
  <c r="T18" i="48"/>
  <c r="S10" i="48"/>
  <c r="P15" i="48"/>
  <c r="O7" i="48"/>
  <c r="O19" i="48"/>
  <c r="P16" i="48"/>
  <c r="O8" i="48"/>
  <c r="R85" i="43" l="1"/>
  <c r="BD41" i="36"/>
  <c r="BC55" i="36"/>
  <c r="AF55" i="36"/>
  <c r="AG41" i="36"/>
  <c r="L74" i="36"/>
  <c r="K26" i="28"/>
  <c r="BE41" i="35"/>
  <c r="BD55" i="35"/>
  <c r="AF55" i="35"/>
  <c r="AG41" i="35"/>
  <c r="M177" i="34"/>
  <c r="M178" i="34" s="1"/>
  <c r="M188" i="34"/>
  <c r="M181" i="34"/>
  <c r="O70" i="34"/>
  <c r="O153" i="34"/>
  <c r="O172" i="34"/>
  <c r="P34" i="34"/>
  <c r="M157" i="34"/>
  <c r="N157" i="34" s="1"/>
  <c r="P60" i="34"/>
  <c r="P143" i="34"/>
  <c r="P162" i="34"/>
  <c r="Q24" i="34"/>
  <c r="BF42" i="34"/>
  <c r="N69" i="34"/>
  <c r="N171" i="34"/>
  <c r="N152" i="34"/>
  <c r="O33" i="34"/>
  <c r="N156" i="34"/>
  <c r="BK41" i="34"/>
  <c r="O61" i="34"/>
  <c r="O144" i="34"/>
  <c r="O163" i="34"/>
  <c r="P25" i="34"/>
  <c r="Q71" i="34"/>
  <c r="Q173" i="34"/>
  <c r="Q154" i="34"/>
  <c r="R35" i="34"/>
  <c r="AG41" i="34"/>
  <c r="AF55" i="34"/>
  <c r="O59" i="34"/>
  <c r="O161" i="34"/>
  <c r="O142" i="34"/>
  <c r="P23" i="34"/>
  <c r="O62" i="34"/>
  <c r="O164" i="34"/>
  <c r="O145" i="34"/>
  <c r="P26" i="34"/>
  <c r="P30" i="34"/>
  <c r="O168" i="34"/>
  <c r="O149" i="34"/>
  <c r="O66" i="34"/>
  <c r="Q64" i="34"/>
  <c r="Q147" i="34"/>
  <c r="Q166" i="34"/>
  <c r="R28" i="34"/>
  <c r="N65" i="34"/>
  <c r="N167" i="34"/>
  <c r="N175" i="34" s="1"/>
  <c r="N148" i="34"/>
  <c r="O29" i="34"/>
  <c r="N67" i="34"/>
  <c r="N73" i="34" s="1"/>
  <c r="N169" i="34"/>
  <c r="N150" i="34"/>
  <c r="O31" i="34"/>
  <c r="O68" i="34"/>
  <c r="O151" i="34"/>
  <c r="O170" i="34"/>
  <c r="P32" i="34"/>
  <c r="L183" i="34"/>
  <c r="L185" i="34" s="1"/>
  <c r="L193" i="34" s="1"/>
  <c r="L195" i="34"/>
  <c r="L197" i="34" s="1"/>
  <c r="M176" i="34"/>
  <c r="M182" i="34"/>
  <c r="M184" i="34" s="1"/>
  <c r="M189" i="34"/>
  <c r="M191" i="34" s="1"/>
  <c r="BD49" i="34"/>
  <c r="BC55" i="34"/>
  <c r="L190" i="34"/>
  <c r="L192" i="34" s="1"/>
  <c r="L196" i="34"/>
  <c r="N37" i="34"/>
  <c r="K185" i="34"/>
  <c r="K193" i="34" s="1"/>
  <c r="K24" i="28"/>
  <c r="L74" i="34"/>
  <c r="M103" i="48"/>
  <c r="M101" i="28"/>
  <c r="O63" i="34"/>
  <c r="O146" i="34"/>
  <c r="O165" i="34"/>
  <c r="P27" i="34"/>
  <c r="O61" i="33"/>
  <c r="P25" i="33"/>
  <c r="P65" i="33"/>
  <c r="Q29" i="33"/>
  <c r="N73" i="33"/>
  <c r="P27" i="33"/>
  <c r="O63" i="33"/>
  <c r="O70" i="33"/>
  <c r="P34" i="33"/>
  <c r="R71" i="33"/>
  <c r="S35" i="33"/>
  <c r="Q26" i="33"/>
  <c r="P62" i="33"/>
  <c r="J19" i="28"/>
  <c r="O64" i="33"/>
  <c r="P28" i="33"/>
  <c r="P69" i="33"/>
  <c r="Q33" i="33"/>
  <c r="BD42" i="33"/>
  <c r="BC55" i="33"/>
  <c r="P67" i="33"/>
  <c r="Q31" i="33"/>
  <c r="O68" i="33"/>
  <c r="P32" i="33"/>
  <c r="O60" i="33"/>
  <c r="P24" i="33"/>
  <c r="L23" i="28"/>
  <c r="M74" i="33"/>
  <c r="AF55" i="33"/>
  <c r="AG41" i="33"/>
  <c r="O59" i="33"/>
  <c r="O73" i="33" s="1"/>
  <c r="O37" i="33"/>
  <c r="P23" i="33"/>
  <c r="BF41" i="33"/>
  <c r="Q30" i="33"/>
  <c r="P66" i="33"/>
  <c r="N50" i="32"/>
  <c r="O20" i="32"/>
  <c r="N31" i="32"/>
  <c r="O26" i="32"/>
  <c r="N56" i="32"/>
  <c r="P27" i="32"/>
  <c r="O57" i="32"/>
  <c r="O24" i="32"/>
  <c r="N54" i="32"/>
  <c r="BJ36" i="32"/>
  <c r="K83" i="28"/>
  <c r="K88" i="28" s="1"/>
  <c r="O21" i="32"/>
  <c r="N51" i="32"/>
  <c r="AG35" i="32"/>
  <c r="AF46" i="32"/>
  <c r="P23" i="32"/>
  <c r="O53" i="32"/>
  <c r="O22" i="32"/>
  <c r="N52" i="32"/>
  <c r="P29" i="32"/>
  <c r="O59" i="32"/>
  <c r="P28" i="32"/>
  <c r="O58" i="32"/>
  <c r="BD37" i="32"/>
  <c r="BC46" i="32"/>
  <c r="M61" i="32"/>
  <c r="K22" i="28"/>
  <c r="K27" i="28" s="1"/>
  <c r="L62" i="32"/>
  <c r="L99" i="28"/>
  <c r="L104" i="28" s="1"/>
  <c r="L101" i="48"/>
  <c r="L106" i="48" s="1"/>
  <c r="P25" i="32"/>
  <c r="O55" i="32"/>
  <c r="L97" i="48"/>
  <c r="L89" i="48" s="1"/>
  <c r="L95" i="28"/>
  <c r="L87" i="28" s="1"/>
  <c r="K196" i="31"/>
  <c r="K184" i="31"/>
  <c r="K186" i="31" s="1"/>
  <c r="BE42" i="31"/>
  <c r="BD55" i="31"/>
  <c r="M176" i="31"/>
  <c r="N64" i="31"/>
  <c r="N148" i="31"/>
  <c r="N167" i="31"/>
  <c r="O28" i="31"/>
  <c r="K191" i="31"/>
  <c r="K193" i="31" s="1"/>
  <c r="K197" i="31"/>
  <c r="P26" i="31"/>
  <c r="O146" i="31"/>
  <c r="O62" i="31"/>
  <c r="O165" i="31"/>
  <c r="L182" i="31"/>
  <c r="L189" i="31"/>
  <c r="L178" i="31"/>
  <c r="P69" i="31"/>
  <c r="P153" i="31"/>
  <c r="P172" i="31"/>
  <c r="Q33" i="31"/>
  <c r="J198" i="31"/>
  <c r="N68" i="31"/>
  <c r="N171" i="31"/>
  <c r="N152" i="31"/>
  <c r="O32" i="31"/>
  <c r="N144" i="31"/>
  <c r="N163" i="31"/>
  <c r="O24" i="31"/>
  <c r="N60" i="31"/>
  <c r="N37" i="31"/>
  <c r="L158" i="31"/>
  <c r="M158" i="31" s="1"/>
  <c r="Q70" i="31"/>
  <c r="Q154" i="31"/>
  <c r="Q173" i="31"/>
  <c r="R34" i="31"/>
  <c r="O29" i="31"/>
  <c r="N168" i="31"/>
  <c r="N65" i="31"/>
  <c r="N149" i="31"/>
  <c r="J194" i="31"/>
  <c r="M182" i="31"/>
  <c r="M189" i="31"/>
  <c r="M178" i="31"/>
  <c r="L183" i="31"/>
  <c r="L185" i="31" s="1"/>
  <c r="L190" i="31"/>
  <c r="L192" i="31" s="1"/>
  <c r="J11" i="28"/>
  <c r="M73" i="31"/>
  <c r="N71" i="31"/>
  <c r="N174" i="31"/>
  <c r="N155" i="31"/>
  <c r="O35" i="31"/>
  <c r="L74" i="31"/>
  <c r="K18" i="28"/>
  <c r="K10" i="28" s="1"/>
  <c r="AJ41" i="31"/>
  <c r="AH42" i="31"/>
  <c r="AG55" i="31"/>
  <c r="P63" i="31"/>
  <c r="P147" i="31"/>
  <c r="P166" i="31"/>
  <c r="Q27" i="31"/>
  <c r="P31" i="31"/>
  <c r="O151" i="31"/>
  <c r="O170" i="31"/>
  <c r="O67" i="31"/>
  <c r="O30" i="31"/>
  <c r="N150" i="31"/>
  <c r="N66" i="31"/>
  <c r="N169" i="31"/>
  <c r="P61" i="31"/>
  <c r="P164" i="31"/>
  <c r="P145" i="31"/>
  <c r="Q25" i="31"/>
  <c r="L177" i="31"/>
  <c r="M177" i="31" s="1"/>
  <c r="O23" i="30"/>
  <c r="N59" i="30"/>
  <c r="N37" i="30"/>
  <c r="N143" i="30"/>
  <c r="N162" i="30"/>
  <c r="K184" i="30"/>
  <c r="K186" i="30" s="1"/>
  <c r="K194" i="30" s="1"/>
  <c r="K196" i="30"/>
  <c r="K191" i="30"/>
  <c r="K193" i="30" s="1"/>
  <c r="K197" i="30"/>
  <c r="N70" i="30"/>
  <c r="N173" i="30"/>
  <c r="N154" i="30"/>
  <c r="O34" i="30"/>
  <c r="P69" i="30"/>
  <c r="P153" i="30"/>
  <c r="P172" i="30"/>
  <c r="Q33" i="30"/>
  <c r="AG55" i="30"/>
  <c r="AH41" i="30"/>
  <c r="P26" i="30"/>
  <c r="O62" i="30"/>
  <c r="O146" i="30"/>
  <c r="O165" i="30"/>
  <c r="N63" i="30"/>
  <c r="N147" i="30"/>
  <c r="N166" i="30"/>
  <c r="O27" i="30"/>
  <c r="BD41" i="30"/>
  <c r="BC55" i="30"/>
  <c r="N71" i="30"/>
  <c r="N174" i="30"/>
  <c r="N155" i="30"/>
  <c r="O35" i="30"/>
  <c r="P31" i="30"/>
  <c r="O67" i="30"/>
  <c r="O170" i="30"/>
  <c r="O151" i="30"/>
  <c r="M176" i="30"/>
  <c r="L178" i="30"/>
  <c r="L189" i="30"/>
  <c r="L182" i="30"/>
  <c r="K90" i="48"/>
  <c r="M96" i="48"/>
  <c r="M88" i="48" s="1"/>
  <c r="M94" i="28"/>
  <c r="M86" i="28" s="1"/>
  <c r="L96" i="48"/>
  <c r="L88" i="48" s="1"/>
  <c r="L94" i="28"/>
  <c r="L86" i="28" s="1"/>
  <c r="O29" i="30"/>
  <c r="N65" i="30"/>
  <c r="N149" i="30"/>
  <c r="N168" i="30"/>
  <c r="P30" i="30"/>
  <c r="O66" i="30"/>
  <c r="O169" i="30"/>
  <c r="O150" i="30"/>
  <c r="O32" i="30"/>
  <c r="N152" i="30"/>
  <c r="N171" i="30"/>
  <c r="N68" i="30"/>
  <c r="K98" i="48"/>
  <c r="M157" i="30"/>
  <c r="J198" i="30"/>
  <c r="N64" i="30"/>
  <c r="N148" i="30"/>
  <c r="N167" i="30"/>
  <c r="O28" i="30"/>
  <c r="P61" i="30"/>
  <c r="P164" i="30"/>
  <c r="P145" i="30"/>
  <c r="Q25" i="30"/>
  <c r="L158" i="30"/>
  <c r="M158" i="30" s="1"/>
  <c r="Q24" i="30"/>
  <c r="P60" i="30"/>
  <c r="P144" i="30"/>
  <c r="P163" i="30"/>
  <c r="L74" i="30"/>
  <c r="K17" i="28"/>
  <c r="K9" i="28" s="1"/>
  <c r="Q41" i="30"/>
  <c r="Q55" i="30" s="1"/>
  <c r="P55" i="30"/>
  <c r="K191" i="29"/>
  <c r="K193" i="29" s="1"/>
  <c r="K197" i="29"/>
  <c r="L95" i="48"/>
  <c r="L87" i="48" s="1"/>
  <c r="L93" i="28"/>
  <c r="L85" i="28" s="1"/>
  <c r="L183" i="29"/>
  <c r="L185" i="29" s="1"/>
  <c r="L190" i="29"/>
  <c r="L192" i="29" s="1"/>
  <c r="Q27" i="29"/>
  <c r="P147" i="29"/>
  <c r="P166" i="29"/>
  <c r="P63" i="29"/>
  <c r="L177" i="29"/>
  <c r="AH41" i="29"/>
  <c r="AG55" i="29"/>
  <c r="O30" i="29"/>
  <c r="N150" i="29"/>
  <c r="N169" i="29"/>
  <c r="N66" i="29"/>
  <c r="K196" i="29"/>
  <c r="K198" i="29" s="1"/>
  <c r="K184" i="29"/>
  <c r="K186" i="29" s="1"/>
  <c r="P69" i="29"/>
  <c r="P172" i="29"/>
  <c r="P153" i="29"/>
  <c r="Q33" i="29"/>
  <c r="J198" i="29"/>
  <c r="N144" i="29"/>
  <c r="N37" i="29"/>
  <c r="N163" i="29"/>
  <c r="N60" i="29"/>
  <c r="O24" i="29"/>
  <c r="L178" i="29"/>
  <c r="L182" i="29"/>
  <c r="L189" i="29"/>
  <c r="BF46" i="29"/>
  <c r="BE55" i="29"/>
  <c r="O35" i="29"/>
  <c r="N174" i="29"/>
  <c r="N71" i="29"/>
  <c r="N155" i="29"/>
  <c r="M73" i="29"/>
  <c r="K16" i="28"/>
  <c r="K8" i="28" s="1"/>
  <c r="L74" i="29"/>
  <c r="O64" i="29"/>
  <c r="O167" i="29"/>
  <c r="O148" i="29"/>
  <c r="P28" i="29"/>
  <c r="P34" i="29"/>
  <c r="O70" i="29"/>
  <c r="O154" i="29"/>
  <c r="O173" i="29"/>
  <c r="P31" i="29"/>
  <c r="O170" i="29"/>
  <c r="O67" i="29"/>
  <c r="O151" i="29"/>
  <c r="M157" i="29"/>
  <c r="Q23" i="29"/>
  <c r="P59" i="29"/>
  <c r="P143" i="29"/>
  <c r="P162" i="29"/>
  <c r="M176" i="29"/>
  <c r="K96" i="28"/>
  <c r="O26" i="29"/>
  <c r="N165" i="29"/>
  <c r="N146" i="29"/>
  <c r="N62" i="29"/>
  <c r="Q29" i="29"/>
  <c r="P65" i="29"/>
  <c r="P149" i="29"/>
  <c r="P168" i="29"/>
  <c r="Q25" i="29"/>
  <c r="P164" i="29"/>
  <c r="P61" i="29"/>
  <c r="P145" i="29"/>
  <c r="L158" i="29"/>
  <c r="M94" i="48"/>
  <c r="M86" i="48" s="1"/>
  <c r="M92" i="28"/>
  <c r="M84" i="28" s="1"/>
  <c r="L15" i="28"/>
  <c r="M74" i="10"/>
  <c r="O69" i="10"/>
  <c r="P33" i="10"/>
  <c r="N74" i="35"/>
  <c r="M25" i="28"/>
  <c r="AH52" i="10"/>
  <c r="AG55" i="10"/>
  <c r="P24" i="10"/>
  <c r="O60" i="10"/>
  <c r="O59" i="10"/>
  <c r="P23" i="10"/>
  <c r="N67" i="10"/>
  <c r="O31" i="10"/>
  <c r="N37" i="10"/>
  <c r="BD43" i="10"/>
  <c r="BC55" i="10"/>
  <c r="O29" i="10"/>
  <c r="N65" i="10"/>
  <c r="N73" i="10" s="1"/>
  <c r="P34" i="10"/>
  <c r="O70" i="10"/>
  <c r="O61" i="10"/>
  <c r="P25" i="10"/>
  <c r="P26" i="10"/>
  <c r="O62" i="10"/>
  <c r="O32" i="10"/>
  <c r="N68" i="10"/>
  <c r="O27" i="10"/>
  <c r="N63" i="10"/>
  <c r="O30" i="10"/>
  <c r="O37" i="10" s="1"/>
  <c r="N66" i="10"/>
  <c r="R28" i="10"/>
  <c r="Q64" i="10"/>
  <c r="S35" i="10"/>
  <c r="R71" i="10"/>
  <c r="Q50" i="2"/>
  <c r="R20" i="2"/>
  <c r="S2" i="30"/>
  <c r="P57" i="2"/>
  <c r="Q27" i="2"/>
  <c r="W2" i="32"/>
  <c r="O52" i="2"/>
  <c r="P22" i="2"/>
  <c r="L14" i="28"/>
  <c r="M62" i="2"/>
  <c r="M93" i="48"/>
  <c r="M91" i="28"/>
  <c r="S2" i="31"/>
  <c r="O51" i="2"/>
  <c r="P21" i="2"/>
  <c r="K6" i="28"/>
  <c r="S2" i="29"/>
  <c r="R68" i="29"/>
  <c r="R171" i="29"/>
  <c r="R152" i="29"/>
  <c r="N58" i="2"/>
  <c r="O28" i="2"/>
  <c r="L83" i="28"/>
  <c r="P55" i="2"/>
  <c r="Q25" i="2"/>
  <c r="Q23" i="31"/>
  <c r="P59" i="31"/>
  <c r="P143" i="31"/>
  <c r="P162" i="31"/>
  <c r="U2" i="47"/>
  <c r="T21" i="47"/>
  <c r="T23" i="47" s="1"/>
  <c r="N54" i="2"/>
  <c r="N61" i="2" s="1"/>
  <c r="O24" i="2"/>
  <c r="O31" i="2" s="1"/>
  <c r="Y2" i="34"/>
  <c r="U2" i="10"/>
  <c r="O53" i="2"/>
  <c r="P23" i="2"/>
  <c r="R35" i="2"/>
  <c r="Q46" i="2"/>
  <c r="X2" i="33"/>
  <c r="S79" i="43"/>
  <c r="S84" i="43" s="1"/>
  <c r="S78" i="43"/>
  <c r="S83" i="43" s="1"/>
  <c r="S80" i="43"/>
  <c r="S77" i="43"/>
  <c r="S82" i="43" s="1"/>
  <c r="T2" i="43"/>
  <c r="O59" i="2"/>
  <c r="P29" i="2"/>
  <c r="P56" i="2"/>
  <c r="Q26" i="2"/>
  <c r="T25" i="48"/>
  <c r="S9" i="48"/>
  <c r="U18" i="48"/>
  <c r="T10" i="48"/>
  <c r="Q16" i="48"/>
  <c r="P8" i="48"/>
  <c r="O11" i="48"/>
  <c r="Q15" i="48"/>
  <c r="P7" i="48"/>
  <c r="P19" i="48"/>
  <c r="Q22" i="48"/>
  <c r="P27" i="48"/>
  <c r="P6" i="48"/>
  <c r="S85" i="43" l="1"/>
  <c r="L98" i="48"/>
  <c r="L96" i="28"/>
  <c r="M74" i="36"/>
  <c r="L26" i="28"/>
  <c r="AG55" i="36"/>
  <c r="AH41" i="36"/>
  <c r="BE41" i="36"/>
  <c r="BD55" i="36"/>
  <c r="AG55" i="35"/>
  <c r="AH41" i="35"/>
  <c r="BE55" i="35"/>
  <c r="BF41" i="35"/>
  <c r="N182" i="34"/>
  <c r="N184" i="34" s="1"/>
  <c r="N189" i="34"/>
  <c r="N191" i="34" s="1"/>
  <c r="N103" i="48"/>
  <c r="N101" i="28"/>
  <c r="P70" i="34"/>
  <c r="P153" i="34"/>
  <c r="P172" i="34"/>
  <c r="Q34" i="34"/>
  <c r="P68" i="34"/>
  <c r="P170" i="34"/>
  <c r="P151" i="34"/>
  <c r="Q32" i="34"/>
  <c r="O65" i="34"/>
  <c r="O73" i="34" s="1"/>
  <c r="O167" i="34"/>
  <c r="O175" i="34" s="1"/>
  <c r="O148" i="34"/>
  <c r="O156" i="34" s="1"/>
  <c r="P29" i="34"/>
  <c r="P59" i="34"/>
  <c r="P142" i="34"/>
  <c r="P161" i="34"/>
  <c r="Q23" i="34"/>
  <c r="BG42" i="34"/>
  <c r="O37" i="34"/>
  <c r="AH41" i="34"/>
  <c r="AG55" i="34"/>
  <c r="R71" i="34"/>
  <c r="R154" i="34"/>
  <c r="R173" i="34"/>
  <c r="S35" i="34"/>
  <c r="BE49" i="34"/>
  <c r="BD55" i="34"/>
  <c r="N181" i="34"/>
  <c r="N177" i="34"/>
  <c r="N178" i="34" s="1"/>
  <c r="N188" i="34"/>
  <c r="L24" i="28"/>
  <c r="M74" i="34"/>
  <c r="Q30" i="34"/>
  <c r="P66" i="34"/>
  <c r="P149" i="34"/>
  <c r="P168" i="34"/>
  <c r="P61" i="34"/>
  <c r="P144" i="34"/>
  <c r="P163" i="34"/>
  <c r="Q25" i="34"/>
  <c r="O69" i="34"/>
  <c r="O152" i="34"/>
  <c r="O171" i="34"/>
  <c r="P33" i="34"/>
  <c r="M195" i="34"/>
  <c r="M197" i="34" s="1"/>
  <c r="M183" i="34"/>
  <c r="M185" i="34" s="1"/>
  <c r="Q60" i="34"/>
  <c r="Q143" i="34"/>
  <c r="Q162" i="34"/>
  <c r="R24" i="34"/>
  <c r="L88" i="28"/>
  <c r="O67" i="34"/>
  <c r="O169" i="34"/>
  <c r="O150" i="34"/>
  <c r="P31" i="34"/>
  <c r="R64" i="34"/>
  <c r="R147" i="34"/>
  <c r="R166" i="34"/>
  <c r="S28" i="34"/>
  <c r="P62" i="34"/>
  <c r="P164" i="34"/>
  <c r="P145" i="34"/>
  <c r="Q26" i="34"/>
  <c r="M190" i="34"/>
  <c r="M192" i="34" s="1"/>
  <c r="M196" i="34"/>
  <c r="P63" i="34"/>
  <c r="P165" i="34"/>
  <c r="P146" i="34"/>
  <c r="Q27" i="34"/>
  <c r="N176" i="34"/>
  <c r="P68" i="33"/>
  <c r="Q32" i="33"/>
  <c r="P64" i="33"/>
  <c r="Q28" i="33"/>
  <c r="O102" i="48"/>
  <c r="O100" i="28"/>
  <c r="AH41" i="33"/>
  <c r="AG55" i="33"/>
  <c r="Q67" i="33"/>
  <c r="R31" i="33"/>
  <c r="Q27" i="33"/>
  <c r="P63" i="33"/>
  <c r="L7" i="28"/>
  <c r="N102" i="48"/>
  <c r="N100" i="28"/>
  <c r="R30" i="33"/>
  <c r="Q66" i="33"/>
  <c r="N74" i="33"/>
  <c r="M23" i="28"/>
  <c r="R26" i="33"/>
  <c r="Q62" i="33"/>
  <c r="Q65" i="33"/>
  <c r="R29" i="33"/>
  <c r="BG41" i="33"/>
  <c r="BE42" i="33"/>
  <c r="BD55" i="33"/>
  <c r="S71" i="33"/>
  <c r="T35" i="33"/>
  <c r="Q69" i="33"/>
  <c r="R33" i="33"/>
  <c r="P61" i="33"/>
  <c r="Q25" i="33"/>
  <c r="P60" i="33"/>
  <c r="Q24" i="33"/>
  <c r="P59" i="33"/>
  <c r="P37" i="33"/>
  <c r="Q23" i="33"/>
  <c r="P70" i="33"/>
  <c r="Q34" i="33"/>
  <c r="BK36" i="32"/>
  <c r="Q25" i="32"/>
  <c r="P55" i="32"/>
  <c r="P24" i="32"/>
  <c r="O54" i="32"/>
  <c r="Q28" i="32"/>
  <c r="P58" i="32"/>
  <c r="AH35" i="32"/>
  <c r="AG46" i="32"/>
  <c r="L22" i="28"/>
  <c r="M62" i="32"/>
  <c r="L85" i="48"/>
  <c r="L90" i="48" s="1"/>
  <c r="P26" i="32"/>
  <c r="O56" i="32"/>
  <c r="Q27" i="32"/>
  <c r="P57" i="32"/>
  <c r="Q29" i="32"/>
  <c r="P59" i="32"/>
  <c r="P21" i="32"/>
  <c r="O51" i="32"/>
  <c r="M101" i="48"/>
  <c r="M106" i="48" s="1"/>
  <c r="M99" i="28"/>
  <c r="M104" i="28" s="1"/>
  <c r="P22" i="32"/>
  <c r="O52" i="32"/>
  <c r="O50" i="32"/>
  <c r="O61" i="32" s="1"/>
  <c r="P20" i="32"/>
  <c r="O31" i="32"/>
  <c r="BE37" i="32"/>
  <c r="BD46" i="32"/>
  <c r="Q23" i="32"/>
  <c r="P53" i="32"/>
  <c r="N61" i="32"/>
  <c r="M184" i="31"/>
  <c r="AI42" i="31"/>
  <c r="AH55" i="31"/>
  <c r="O68" i="31"/>
  <c r="O171" i="31"/>
  <c r="O152" i="31"/>
  <c r="P32" i="31"/>
  <c r="BE55" i="31"/>
  <c r="BF42" i="31"/>
  <c r="AK41" i="31"/>
  <c r="M97" i="48"/>
  <c r="M89" i="48" s="1"/>
  <c r="M95" i="28"/>
  <c r="M87" i="28" s="1"/>
  <c r="K194" i="31"/>
  <c r="Q31" i="31"/>
  <c r="P170" i="31"/>
  <c r="P67" i="31"/>
  <c r="P151" i="31"/>
  <c r="L191" i="31"/>
  <c r="L193" i="31" s="1"/>
  <c r="L197" i="31"/>
  <c r="O64" i="31"/>
  <c r="O148" i="31"/>
  <c r="O167" i="31"/>
  <c r="P28" i="31"/>
  <c r="K198" i="31"/>
  <c r="Q63" i="31"/>
  <c r="Q166" i="31"/>
  <c r="Q147" i="31"/>
  <c r="R27" i="31"/>
  <c r="N73" i="31"/>
  <c r="L196" i="31"/>
  <c r="L184" i="31"/>
  <c r="L186" i="31" s="1"/>
  <c r="K19" i="28"/>
  <c r="L18" i="28"/>
  <c r="L10" i="28" s="1"/>
  <c r="M74" i="31"/>
  <c r="P29" i="31"/>
  <c r="O168" i="31"/>
  <c r="O149" i="31"/>
  <c r="O65" i="31"/>
  <c r="O144" i="31"/>
  <c r="P24" i="31"/>
  <c r="O60" i="31"/>
  <c r="O73" i="31" s="1"/>
  <c r="O163" i="31"/>
  <c r="O176" i="31" s="1"/>
  <c r="O37" i="31"/>
  <c r="Q61" i="31"/>
  <c r="Q145" i="31"/>
  <c r="Q164" i="31"/>
  <c r="R25" i="31"/>
  <c r="Q26" i="31"/>
  <c r="P146" i="31"/>
  <c r="P62" i="31"/>
  <c r="P165" i="31"/>
  <c r="O71" i="31"/>
  <c r="O155" i="31"/>
  <c r="O174" i="31"/>
  <c r="P35" i="31"/>
  <c r="R70" i="31"/>
  <c r="R154" i="31"/>
  <c r="R173" i="31"/>
  <c r="S34" i="31"/>
  <c r="N176" i="31"/>
  <c r="Q69" i="31"/>
  <c r="Q153" i="31"/>
  <c r="Q172" i="31"/>
  <c r="R33" i="31"/>
  <c r="N177" i="31"/>
  <c r="O177" i="31" s="1"/>
  <c r="P30" i="31"/>
  <c r="O66" i="31"/>
  <c r="O150" i="31"/>
  <c r="O169" i="31"/>
  <c r="M191" i="31"/>
  <c r="N157" i="31"/>
  <c r="N158" i="31" s="1"/>
  <c r="M183" i="31"/>
  <c r="M185" i="31" s="1"/>
  <c r="M190" i="31"/>
  <c r="M192" i="31" s="1"/>
  <c r="M183" i="30"/>
  <c r="M185" i="30" s="1"/>
  <c r="M190" i="30"/>
  <c r="M192" i="30" s="1"/>
  <c r="K198" i="30"/>
  <c r="Q61" i="30"/>
  <c r="Q164" i="30"/>
  <c r="Q145" i="30"/>
  <c r="R25" i="30"/>
  <c r="M182" i="30"/>
  <c r="M178" i="30"/>
  <c r="M189" i="30"/>
  <c r="O70" i="30"/>
  <c r="O154" i="30"/>
  <c r="O173" i="30"/>
  <c r="P34" i="30"/>
  <c r="N176" i="30"/>
  <c r="M74" i="30"/>
  <c r="L17" i="28"/>
  <c r="L9" i="28" s="1"/>
  <c r="Q30" i="30"/>
  <c r="P169" i="30"/>
  <c r="P150" i="30"/>
  <c r="P66" i="30"/>
  <c r="BE41" i="30"/>
  <c r="BD55" i="30"/>
  <c r="Q26" i="30"/>
  <c r="P165" i="30"/>
  <c r="P62" i="30"/>
  <c r="P146" i="30"/>
  <c r="N157" i="30"/>
  <c r="O63" i="30"/>
  <c r="O147" i="30"/>
  <c r="O166" i="30"/>
  <c r="P27" i="30"/>
  <c r="AH55" i="30"/>
  <c r="AI41" i="30"/>
  <c r="O64" i="30"/>
  <c r="O148" i="30"/>
  <c r="O167" i="30"/>
  <c r="P28" i="30"/>
  <c r="L196" i="30"/>
  <c r="L184" i="30"/>
  <c r="L186" i="30" s="1"/>
  <c r="Q31" i="30"/>
  <c r="P67" i="30"/>
  <c r="P170" i="30"/>
  <c r="P151" i="30"/>
  <c r="N73" i="30"/>
  <c r="L197" i="30"/>
  <c r="L191" i="30"/>
  <c r="L193" i="30" s="1"/>
  <c r="O71" i="30"/>
  <c r="O155" i="30"/>
  <c r="O174" i="30"/>
  <c r="P35" i="30"/>
  <c r="Q69" i="30"/>
  <c r="Q172" i="30"/>
  <c r="Q153" i="30"/>
  <c r="R33" i="30"/>
  <c r="P23" i="30"/>
  <c r="O59" i="30"/>
  <c r="O37" i="30"/>
  <c r="O143" i="30"/>
  <c r="O157" i="30" s="1"/>
  <c r="O162" i="30"/>
  <c r="Q60" i="30"/>
  <c r="R24" i="30"/>
  <c r="Q144" i="30"/>
  <c r="Q163" i="30"/>
  <c r="P32" i="30"/>
  <c r="O152" i="30"/>
  <c r="O171" i="30"/>
  <c r="O68" i="30"/>
  <c r="P29" i="30"/>
  <c r="O65" i="30"/>
  <c r="O149" i="30"/>
  <c r="O168" i="30"/>
  <c r="M177" i="30"/>
  <c r="N177" i="30" s="1"/>
  <c r="L197" i="29"/>
  <c r="L191" i="29"/>
  <c r="L193" i="29" s="1"/>
  <c r="K11" i="28"/>
  <c r="R23" i="29"/>
  <c r="Q59" i="29"/>
  <c r="Q143" i="29"/>
  <c r="Q162" i="29"/>
  <c r="M95" i="48"/>
  <c r="M87" i="48" s="1"/>
  <c r="M93" i="28"/>
  <c r="M85" i="28" s="1"/>
  <c r="L184" i="29"/>
  <c r="L186" i="29" s="1"/>
  <c r="L194" i="29" s="1"/>
  <c r="L196" i="29"/>
  <c r="L198" i="29" s="1"/>
  <c r="Q69" i="29"/>
  <c r="Q153" i="29"/>
  <c r="Q172" i="29"/>
  <c r="R33" i="29"/>
  <c r="R27" i="29"/>
  <c r="Q147" i="29"/>
  <c r="Q166" i="29"/>
  <c r="Q63" i="29"/>
  <c r="R25" i="29"/>
  <c r="Q145" i="29"/>
  <c r="Q61" i="29"/>
  <c r="Q164" i="29"/>
  <c r="P26" i="29"/>
  <c r="O146" i="29"/>
  <c r="O62" i="29"/>
  <c r="O165" i="29"/>
  <c r="M189" i="29"/>
  <c r="M178" i="29"/>
  <c r="M182" i="29"/>
  <c r="Q34" i="29"/>
  <c r="P70" i="29"/>
  <c r="P154" i="29"/>
  <c r="P173" i="29"/>
  <c r="P30" i="29"/>
  <c r="O66" i="29"/>
  <c r="O169" i="29"/>
  <c r="O150" i="29"/>
  <c r="P64" i="29"/>
  <c r="P167" i="29"/>
  <c r="P148" i="29"/>
  <c r="Q28" i="29"/>
  <c r="P24" i="29"/>
  <c r="O163" i="29"/>
  <c r="O144" i="29"/>
  <c r="O157" i="29" s="1"/>
  <c r="O37" i="29"/>
  <c r="O60" i="29"/>
  <c r="N73" i="29"/>
  <c r="AI41" i="29"/>
  <c r="AH55" i="29"/>
  <c r="M190" i="29"/>
  <c r="M192" i="29" s="1"/>
  <c r="M183" i="29"/>
  <c r="M185" i="29" s="1"/>
  <c r="P35" i="29"/>
  <c r="O174" i="29"/>
  <c r="O71" i="29"/>
  <c r="O155" i="29"/>
  <c r="N176" i="29"/>
  <c r="K194" i="29"/>
  <c r="M177" i="29"/>
  <c r="N177" i="29" s="1"/>
  <c r="M158" i="29"/>
  <c r="R29" i="29"/>
  <c r="Q65" i="29"/>
  <c r="Q149" i="29"/>
  <c r="Q168" i="29"/>
  <c r="Q31" i="29"/>
  <c r="P151" i="29"/>
  <c r="P170" i="29"/>
  <c r="P67" i="29"/>
  <c r="M74" i="29"/>
  <c r="L16" i="28"/>
  <c r="L8" i="28" s="1"/>
  <c r="BG46" i="29"/>
  <c r="BF55" i="29"/>
  <c r="N157" i="29"/>
  <c r="N94" i="48"/>
  <c r="N86" i="48" s="1"/>
  <c r="N92" i="28"/>
  <c r="Q26" i="10"/>
  <c r="P62" i="10"/>
  <c r="T35" i="10"/>
  <c r="S71" i="10"/>
  <c r="P32" i="10"/>
  <c r="O68" i="10"/>
  <c r="P29" i="10"/>
  <c r="O65" i="10"/>
  <c r="P59" i="10"/>
  <c r="Q23" i="10"/>
  <c r="N25" i="28"/>
  <c r="O74" i="35"/>
  <c r="P61" i="10"/>
  <c r="Q25" i="10"/>
  <c r="P69" i="10"/>
  <c r="Q33" i="10"/>
  <c r="S28" i="10"/>
  <c r="R64" i="10"/>
  <c r="BE43" i="10"/>
  <c r="BD55" i="10"/>
  <c r="N74" i="10"/>
  <c r="M15" i="28"/>
  <c r="M7" i="28" s="1"/>
  <c r="P30" i="10"/>
  <c r="O66" i="10"/>
  <c r="Q24" i="10"/>
  <c r="P60" i="10"/>
  <c r="P27" i="10"/>
  <c r="O63" i="10"/>
  <c r="Q34" i="10"/>
  <c r="P70" i="10"/>
  <c r="O67" i="10"/>
  <c r="O73" i="10" s="1"/>
  <c r="P31" i="10"/>
  <c r="AI52" i="10"/>
  <c r="AH55" i="10"/>
  <c r="N93" i="48"/>
  <c r="N91" i="28"/>
  <c r="P59" i="2"/>
  <c r="Q29" i="2"/>
  <c r="R23" i="31"/>
  <c r="Q59" i="31"/>
  <c r="Q162" i="31"/>
  <c r="Q143" i="31"/>
  <c r="S68" i="29"/>
  <c r="T2" i="29"/>
  <c r="S152" i="29"/>
  <c r="S171" i="29"/>
  <c r="X2" i="32"/>
  <c r="Q57" i="2"/>
  <c r="R27" i="2"/>
  <c r="Q55" i="2"/>
  <c r="R25" i="2"/>
  <c r="P51" i="2"/>
  <c r="Q21" i="2"/>
  <c r="R50" i="2"/>
  <c r="S20" i="2"/>
  <c r="T79" i="43"/>
  <c r="T84" i="43" s="1"/>
  <c r="T78" i="43"/>
  <c r="T83" i="43" s="1"/>
  <c r="T80" i="43"/>
  <c r="T77" i="43"/>
  <c r="T82" i="43" s="1"/>
  <c r="U2" i="43"/>
  <c r="V2" i="47"/>
  <c r="U21" i="47"/>
  <c r="U23" i="47" s="1"/>
  <c r="T2" i="31"/>
  <c r="S35" i="2"/>
  <c r="R46" i="2"/>
  <c r="M14" i="28"/>
  <c r="N62" i="2"/>
  <c r="M83" i="28"/>
  <c r="L6" i="28"/>
  <c r="Y2" i="33"/>
  <c r="Z2" i="34"/>
  <c r="M98" i="48"/>
  <c r="T2" i="30"/>
  <c r="O54" i="2"/>
  <c r="O61" i="2" s="1"/>
  <c r="P24" i="2"/>
  <c r="P31" i="2" s="1"/>
  <c r="P53" i="2"/>
  <c r="Q23" i="2"/>
  <c r="Q56" i="2"/>
  <c r="R26" i="2"/>
  <c r="V2" i="10"/>
  <c r="O58" i="2"/>
  <c r="P28" i="2"/>
  <c r="P52" i="2"/>
  <c r="Q22" i="2"/>
  <c r="R22" i="48"/>
  <c r="Q27" i="48"/>
  <c r="Q6" i="48"/>
  <c r="U10" i="48"/>
  <c r="Q8" i="48"/>
  <c r="R16" i="48"/>
  <c r="R15" i="48"/>
  <c r="Q7" i="48"/>
  <c r="Q19" i="48"/>
  <c r="P11" i="48"/>
  <c r="U25" i="48"/>
  <c r="T9" i="48"/>
  <c r="T85" i="43" l="1"/>
  <c r="M88" i="28"/>
  <c r="BE55" i="36"/>
  <c r="BF41" i="36"/>
  <c r="AI41" i="36"/>
  <c r="AH55" i="36"/>
  <c r="M26" i="28"/>
  <c r="N74" i="36"/>
  <c r="BF55" i="35"/>
  <c r="BG41" i="35"/>
  <c r="AI41" i="35"/>
  <c r="AH55" i="35"/>
  <c r="O188" i="34"/>
  <c r="O177" i="34"/>
  <c r="O178" i="34" s="1"/>
  <c r="O181" i="34"/>
  <c r="O157" i="34"/>
  <c r="O103" i="48"/>
  <c r="O101" i="28"/>
  <c r="O189" i="34"/>
  <c r="O191" i="34" s="1"/>
  <c r="O182" i="34"/>
  <c r="O184" i="34" s="1"/>
  <c r="P65" i="34"/>
  <c r="P148" i="34"/>
  <c r="P167" i="34"/>
  <c r="P175" i="34" s="1"/>
  <c r="Q29" i="34"/>
  <c r="Q63" i="34"/>
  <c r="Q146" i="34"/>
  <c r="Q165" i="34"/>
  <c r="R27" i="34"/>
  <c r="M193" i="34"/>
  <c r="Q70" i="34"/>
  <c r="Q172" i="34"/>
  <c r="Q153" i="34"/>
  <c r="R34" i="34"/>
  <c r="P69" i="34"/>
  <c r="P152" i="34"/>
  <c r="P171" i="34"/>
  <c r="Q33" i="34"/>
  <c r="N195" i="34"/>
  <c r="N197" i="34" s="1"/>
  <c r="N183" i="34"/>
  <c r="N185" i="34" s="1"/>
  <c r="N193" i="34" s="1"/>
  <c r="AI41" i="34"/>
  <c r="AH55" i="34"/>
  <c r="P37" i="34"/>
  <c r="Q68" i="34"/>
  <c r="Q170" i="34"/>
  <c r="Q151" i="34"/>
  <c r="R32" i="34"/>
  <c r="Q61" i="34"/>
  <c r="Q163" i="34"/>
  <c r="Q144" i="34"/>
  <c r="R25" i="34"/>
  <c r="Q62" i="34"/>
  <c r="Q164" i="34"/>
  <c r="Q145" i="34"/>
  <c r="R26" i="34"/>
  <c r="S64" i="34"/>
  <c r="S147" i="34"/>
  <c r="S166" i="34"/>
  <c r="T28" i="34"/>
  <c r="P156" i="34"/>
  <c r="N196" i="34"/>
  <c r="N190" i="34"/>
  <c r="N192" i="34" s="1"/>
  <c r="R60" i="34"/>
  <c r="R162" i="34"/>
  <c r="R143" i="34"/>
  <c r="S24" i="34"/>
  <c r="P73" i="34"/>
  <c r="BF49" i="34"/>
  <c r="BE55" i="34"/>
  <c r="O176" i="34"/>
  <c r="N74" i="34"/>
  <c r="M24" i="28"/>
  <c r="P67" i="34"/>
  <c r="P169" i="34"/>
  <c r="P150" i="34"/>
  <c r="Q31" i="34"/>
  <c r="Q37" i="34" s="1"/>
  <c r="BH42" i="34"/>
  <c r="Q59" i="34"/>
  <c r="Q161" i="34"/>
  <c r="Q142" i="34"/>
  <c r="R23" i="34"/>
  <c r="L27" i="28"/>
  <c r="R30" i="34"/>
  <c r="Q149" i="34"/>
  <c r="Q168" i="34"/>
  <c r="Q66" i="34"/>
  <c r="S71" i="34"/>
  <c r="S154" i="34"/>
  <c r="S173" i="34"/>
  <c r="T35" i="34"/>
  <c r="Q70" i="33"/>
  <c r="R34" i="33"/>
  <c r="BH41" i="33"/>
  <c r="S30" i="33"/>
  <c r="R66" i="33"/>
  <c r="R69" i="33"/>
  <c r="S33" i="33"/>
  <c r="AI41" i="33"/>
  <c r="AH55" i="33"/>
  <c r="R65" i="33"/>
  <c r="S29" i="33"/>
  <c r="L19" i="28"/>
  <c r="Q59" i="33"/>
  <c r="Q37" i="33"/>
  <c r="R23" i="33"/>
  <c r="T71" i="33"/>
  <c r="U35" i="33"/>
  <c r="N84" i="28"/>
  <c r="P73" i="33"/>
  <c r="S26" i="33"/>
  <c r="R62" i="33"/>
  <c r="Q64" i="33"/>
  <c r="R28" i="33"/>
  <c r="Q60" i="33"/>
  <c r="R24" i="33"/>
  <c r="R27" i="33"/>
  <c r="Q63" i="33"/>
  <c r="BF42" i="33"/>
  <c r="BE55" i="33"/>
  <c r="N23" i="28"/>
  <c r="O74" i="33"/>
  <c r="R67" i="33"/>
  <c r="S31" i="33"/>
  <c r="Q68" i="33"/>
  <c r="R32" i="33"/>
  <c r="Q61" i="33"/>
  <c r="R25" i="33"/>
  <c r="R29" i="32"/>
  <c r="Q59" i="32"/>
  <c r="M85" i="48"/>
  <c r="M90" i="48" s="1"/>
  <c r="Q22" i="32"/>
  <c r="P52" i="32"/>
  <c r="R27" i="32"/>
  <c r="Q57" i="32"/>
  <c r="R23" i="32"/>
  <c r="Q53" i="32"/>
  <c r="R28" i="32"/>
  <c r="Q58" i="32"/>
  <c r="Q24" i="32"/>
  <c r="P54" i="32"/>
  <c r="Q21" i="32"/>
  <c r="P51" i="32"/>
  <c r="M22" i="28"/>
  <c r="N62" i="32"/>
  <c r="Q26" i="32"/>
  <c r="P56" i="32"/>
  <c r="BF37" i="32"/>
  <c r="BE46" i="32"/>
  <c r="P50" i="32"/>
  <c r="P61" i="32" s="1"/>
  <c r="Q20" i="32"/>
  <c r="P31" i="32"/>
  <c r="R25" i="32"/>
  <c r="Q55" i="32"/>
  <c r="O101" i="48"/>
  <c r="O106" i="48" s="1"/>
  <c r="O99" i="28"/>
  <c r="N101" i="48"/>
  <c r="N106" i="48" s="1"/>
  <c r="N99" i="28"/>
  <c r="N104" i="28" s="1"/>
  <c r="AI35" i="32"/>
  <c r="AH46" i="32"/>
  <c r="O183" i="31"/>
  <c r="O185" i="31" s="1"/>
  <c r="O190" i="31"/>
  <c r="O192" i="31" s="1"/>
  <c r="M18" i="28"/>
  <c r="M10" i="28" s="1"/>
  <c r="N74" i="31"/>
  <c r="R63" i="31"/>
  <c r="R166" i="31"/>
  <c r="R147" i="31"/>
  <c r="S27" i="31"/>
  <c r="Q29" i="31"/>
  <c r="P149" i="31"/>
  <c r="P65" i="31"/>
  <c r="P168" i="31"/>
  <c r="N178" i="31"/>
  <c r="N182" i="31"/>
  <c r="N189" i="31"/>
  <c r="R69" i="31"/>
  <c r="R153" i="31"/>
  <c r="R172" i="31"/>
  <c r="S33" i="31"/>
  <c r="O95" i="28"/>
  <c r="O87" i="28" s="1"/>
  <c r="O97" i="48"/>
  <c r="O89" i="48" s="1"/>
  <c r="M197" i="31"/>
  <c r="P71" i="31"/>
  <c r="P174" i="31"/>
  <c r="P155" i="31"/>
  <c r="Q35" i="31"/>
  <c r="R26" i="31"/>
  <c r="Q165" i="31"/>
  <c r="Q62" i="31"/>
  <c r="Q146" i="31"/>
  <c r="Q24" i="31"/>
  <c r="P60" i="31"/>
  <c r="P163" i="31"/>
  <c r="P144" i="31"/>
  <c r="P37" i="31"/>
  <c r="P68" i="31"/>
  <c r="P152" i="31"/>
  <c r="P171" i="31"/>
  <c r="Q32" i="31"/>
  <c r="M193" i="31"/>
  <c r="R61" i="31"/>
  <c r="R145" i="31"/>
  <c r="R164" i="31"/>
  <c r="S25" i="31"/>
  <c r="O157" i="31"/>
  <c r="AL41" i="31"/>
  <c r="Q30" i="31"/>
  <c r="P150" i="31"/>
  <c r="P66" i="31"/>
  <c r="P169" i="31"/>
  <c r="AJ42" i="31"/>
  <c r="AI55" i="31"/>
  <c r="N97" i="48"/>
  <c r="N89" i="48" s="1"/>
  <c r="N95" i="28"/>
  <c r="N87" i="28" s="1"/>
  <c r="N183" i="31"/>
  <c r="N185" i="31" s="1"/>
  <c r="N190" i="31"/>
  <c r="N192" i="31" s="1"/>
  <c r="L194" i="31"/>
  <c r="P64" i="31"/>
  <c r="P167" i="31"/>
  <c r="P148" i="31"/>
  <c r="Q28" i="31"/>
  <c r="BF55" i="31"/>
  <c r="BG42" i="31"/>
  <c r="M196" i="31"/>
  <c r="S70" i="31"/>
  <c r="S154" i="31"/>
  <c r="S173" i="31"/>
  <c r="T34" i="31"/>
  <c r="L198" i="31"/>
  <c r="R31" i="31"/>
  <c r="Q67" i="31"/>
  <c r="Q151" i="31"/>
  <c r="Q170" i="31"/>
  <c r="M186" i="31"/>
  <c r="M194" i="31" s="1"/>
  <c r="Q23" i="30"/>
  <c r="P143" i="30"/>
  <c r="P37" i="30"/>
  <c r="P59" i="30"/>
  <c r="P162" i="30"/>
  <c r="R69" i="30"/>
  <c r="R172" i="30"/>
  <c r="R153" i="30"/>
  <c r="S33" i="30"/>
  <c r="L194" i="30"/>
  <c r="P63" i="30"/>
  <c r="P166" i="30"/>
  <c r="P147" i="30"/>
  <c r="Q27" i="30"/>
  <c r="R26" i="30"/>
  <c r="Q165" i="30"/>
  <c r="Q146" i="30"/>
  <c r="Q62" i="30"/>
  <c r="M17" i="28"/>
  <c r="M9" i="28" s="1"/>
  <c r="N74" i="30"/>
  <c r="M196" i="30"/>
  <c r="M184" i="30"/>
  <c r="M186" i="30" s="1"/>
  <c r="S24" i="30"/>
  <c r="R60" i="30"/>
  <c r="R144" i="30"/>
  <c r="R163" i="30"/>
  <c r="L198" i="30"/>
  <c r="N183" i="30"/>
  <c r="N185" i="30" s="1"/>
  <c r="N190" i="30"/>
  <c r="N192" i="30" s="1"/>
  <c r="R61" i="30"/>
  <c r="R145" i="30"/>
  <c r="R164" i="30"/>
  <c r="S25" i="30"/>
  <c r="L11" i="28"/>
  <c r="Q29" i="30"/>
  <c r="P149" i="30"/>
  <c r="P168" i="30"/>
  <c r="P65" i="30"/>
  <c r="P64" i="30"/>
  <c r="P167" i="30"/>
  <c r="P148" i="30"/>
  <c r="Q28" i="30"/>
  <c r="BF41" i="30"/>
  <c r="BE55" i="30"/>
  <c r="P70" i="30"/>
  <c r="P173" i="30"/>
  <c r="P154" i="30"/>
  <c r="Q34" i="30"/>
  <c r="O176" i="30"/>
  <c r="N94" i="28"/>
  <c r="N86" i="28" s="1"/>
  <c r="N96" i="48"/>
  <c r="N88" i="48" s="1"/>
  <c r="O182" i="30"/>
  <c r="O189" i="30"/>
  <c r="P71" i="30"/>
  <c r="P155" i="30"/>
  <c r="P174" i="30"/>
  <c r="Q35" i="30"/>
  <c r="N158" i="30"/>
  <c r="O158" i="30" s="1"/>
  <c r="N178" i="30"/>
  <c r="N189" i="30"/>
  <c r="N182" i="30"/>
  <c r="O177" i="30"/>
  <c r="Q32" i="30"/>
  <c r="P152" i="30"/>
  <c r="P68" i="30"/>
  <c r="P171" i="30"/>
  <c r="O73" i="30"/>
  <c r="AJ41" i="30"/>
  <c r="AI55" i="30"/>
  <c r="R30" i="30"/>
  <c r="Q66" i="30"/>
  <c r="Q150" i="30"/>
  <c r="Q169" i="30"/>
  <c r="M191" i="30"/>
  <c r="M193" i="30" s="1"/>
  <c r="M197" i="30"/>
  <c r="R31" i="30"/>
  <c r="Q67" i="30"/>
  <c r="Q151" i="30"/>
  <c r="Q170" i="30"/>
  <c r="BH46" i="29"/>
  <c r="BG55" i="29"/>
  <c r="O73" i="29"/>
  <c r="R34" i="29"/>
  <c r="Q173" i="29"/>
  <c r="Q70" i="29"/>
  <c r="Q154" i="29"/>
  <c r="R69" i="29"/>
  <c r="R172" i="29"/>
  <c r="R153" i="29"/>
  <c r="S33" i="29"/>
  <c r="N93" i="28"/>
  <c r="N85" i="28" s="1"/>
  <c r="N95" i="48"/>
  <c r="N87" i="48" s="1"/>
  <c r="Q26" i="29"/>
  <c r="P62" i="29"/>
  <c r="P146" i="29"/>
  <c r="P165" i="29"/>
  <c r="S27" i="29"/>
  <c r="R63" i="29"/>
  <c r="R147" i="29"/>
  <c r="R166" i="29"/>
  <c r="M184" i="29"/>
  <c r="M186" i="29" s="1"/>
  <c r="M194" i="29" s="1"/>
  <c r="M196" i="29"/>
  <c r="M198" i="29" s="1"/>
  <c r="M16" i="28"/>
  <c r="M8" i="28" s="1"/>
  <c r="N74" i="29"/>
  <c r="S29" i="29"/>
  <c r="R168" i="29"/>
  <c r="R65" i="29"/>
  <c r="R149" i="29"/>
  <c r="Q35" i="29"/>
  <c r="P155" i="29"/>
  <c r="P71" i="29"/>
  <c r="P174" i="29"/>
  <c r="O182" i="29"/>
  <c r="O189" i="29"/>
  <c r="M96" i="28"/>
  <c r="N158" i="29"/>
  <c r="O158" i="29" s="1"/>
  <c r="O176" i="29"/>
  <c r="M197" i="29"/>
  <c r="M191" i="29"/>
  <c r="M193" i="29" s="1"/>
  <c r="S25" i="29"/>
  <c r="R145" i="29"/>
  <c r="R164" i="29"/>
  <c r="R61" i="29"/>
  <c r="S23" i="29"/>
  <c r="R59" i="29"/>
  <c r="R162" i="29"/>
  <c r="R143" i="29"/>
  <c r="P60" i="29"/>
  <c r="Q24" i="29"/>
  <c r="P163" i="29"/>
  <c r="P37" i="29"/>
  <c r="P144" i="29"/>
  <c r="Q30" i="29"/>
  <c r="P150" i="29"/>
  <c r="P66" i="29"/>
  <c r="P169" i="29"/>
  <c r="Q64" i="29"/>
  <c r="Q148" i="29"/>
  <c r="Q167" i="29"/>
  <c r="R28" i="29"/>
  <c r="N189" i="29"/>
  <c r="N182" i="29"/>
  <c r="N178" i="29"/>
  <c r="R31" i="29"/>
  <c r="Q67" i="29"/>
  <c r="Q170" i="29"/>
  <c r="Q151" i="29"/>
  <c r="N183" i="29"/>
  <c r="N185" i="29" s="1"/>
  <c r="N190" i="29"/>
  <c r="N192" i="29" s="1"/>
  <c r="AI55" i="29"/>
  <c r="AJ41" i="29"/>
  <c r="O94" i="48"/>
  <c r="O86" i="48" s="1"/>
  <c r="O92" i="28"/>
  <c r="O84" i="28" s="1"/>
  <c r="Q27" i="10"/>
  <c r="P63" i="10"/>
  <c r="T28" i="10"/>
  <c r="S64" i="10"/>
  <c r="O25" i="28"/>
  <c r="P74" i="35"/>
  <c r="Q32" i="10"/>
  <c r="P68" i="10"/>
  <c r="Q69" i="10"/>
  <c r="R33" i="10"/>
  <c r="AJ52" i="10"/>
  <c r="AI55" i="10"/>
  <c r="N15" i="28"/>
  <c r="N7" i="28" s="1"/>
  <c r="O74" i="10"/>
  <c r="Q59" i="10"/>
  <c r="R23" i="10"/>
  <c r="U35" i="10"/>
  <c r="T71" i="10"/>
  <c r="P67" i="10"/>
  <c r="Q31" i="10"/>
  <c r="Q61" i="10"/>
  <c r="R25" i="10"/>
  <c r="P37" i="10"/>
  <c r="P73" i="10"/>
  <c r="R24" i="10"/>
  <c r="Q60" i="10"/>
  <c r="R26" i="10"/>
  <c r="Q62" i="10"/>
  <c r="R34" i="10"/>
  <c r="Q70" i="10"/>
  <c r="BF43" i="10"/>
  <c r="BE55" i="10"/>
  <c r="Q29" i="10"/>
  <c r="P65" i="10"/>
  <c r="Q30" i="10"/>
  <c r="P66" i="10"/>
  <c r="O93" i="48"/>
  <c r="O91" i="28"/>
  <c r="V23" i="47"/>
  <c r="AA2" i="34"/>
  <c r="N14" i="28"/>
  <c r="O62" i="2"/>
  <c r="U2" i="31"/>
  <c r="S50" i="2"/>
  <c r="T20" i="2"/>
  <c r="R55" i="2"/>
  <c r="S25" i="2"/>
  <c r="Q53" i="2"/>
  <c r="R23" i="2"/>
  <c r="U78" i="43"/>
  <c r="U83" i="43" s="1"/>
  <c r="U77" i="43"/>
  <c r="U82" i="43" s="1"/>
  <c r="V2" i="43"/>
  <c r="U80" i="43"/>
  <c r="U85" i="43" s="1"/>
  <c r="U79" i="43"/>
  <c r="U84" i="43" s="1"/>
  <c r="W2" i="10"/>
  <c r="Q51" i="2"/>
  <c r="R21" i="2"/>
  <c r="R57" i="2"/>
  <c r="S27" i="2"/>
  <c r="T68" i="29"/>
  <c r="U2" i="29"/>
  <c r="T152" i="29"/>
  <c r="T171" i="29"/>
  <c r="R59" i="31"/>
  <c r="S23" i="31"/>
  <c r="R162" i="31"/>
  <c r="R143" i="31"/>
  <c r="P54" i="2"/>
  <c r="Q24" i="2"/>
  <c r="P61" i="2"/>
  <c r="Y2" i="32"/>
  <c r="Q59" i="2"/>
  <c r="R29" i="2"/>
  <c r="P58" i="2"/>
  <c r="Q28" i="2"/>
  <c r="R56" i="2"/>
  <c r="S26" i="2"/>
  <c r="Z2" i="33"/>
  <c r="T35" i="2"/>
  <c r="S46" i="2"/>
  <c r="Q52" i="2"/>
  <c r="R22" i="2"/>
  <c r="M6" i="28"/>
  <c r="U2" i="30"/>
  <c r="W2" i="47"/>
  <c r="V21" i="47"/>
  <c r="N85" i="48"/>
  <c r="V25" i="48"/>
  <c r="U9" i="48"/>
  <c r="S16" i="48"/>
  <c r="R8" i="48"/>
  <c r="R7" i="48"/>
  <c r="S15" i="48"/>
  <c r="R19" i="48"/>
  <c r="Q11" i="48"/>
  <c r="S22" i="48"/>
  <c r="R27" i="48"/>
  <c r="R6" i="48"/>
  <c r="O74" i="36" l="1"/>
  <c r="N26" i="28"/>
  <c r="M27" i="28"/>
  <c r="AJ41" i="36"/>
  <c r="AI55" i="36"/>
  <c r="BF55" i="36"/>
  <c r="BG41" i="36"/>
  <c r="AJ41" i="35"/>
  <c r="AI55" i="35"/>
  <c r="BH41" i="35"/>
  <c r="BG55" i="35"/>
  <c r="P189" i="34"/>
  <c r="P191" i="34" s="1"/>
  <c r="P182" i="34"/>
  <c r="P184" i="34" s="1"/>
  <c r="P188" i="34"/>
  <c r="P177" i="34"/>
  <c r="P178" i="34" s="1"/>
  <c r="P181" i="34"/>
  <c r="S60" i="34"/>
  <c r="S162" i="34"/>
  <c r="S143" i="34"/>
  <c r="T24" i="34"/>
  <c r="AJ41" i="34"/>
  <c r="AI55" i="34"/>
  <c r="R70" i="34"/>
  <c r="R172" i="34"/>
  <c r="R153" i="34"/>
  <c r="S34" i="34"/>
  <c r="T71" i="34"/>
  <c r="T173" i="34"/>
  <c r="T154" i="34"/>
  <c r="U35" i="34"/>
  <c r="BG49" i="34"/>
  <c r="BF55" i="34"/>
  <c r="R61" i="34"/>
  <c r="R163" i="34"/>
  <c r="R144" i="34"/>
  <c r="S25" i="34"/>
  <c r="Q65" i="34"/>
  <c r="Q73" i="34" s="1"/>
  <c r="Q148" i="34"/>
  <c r="Q167" i="34"/>
  <c r="Q175" i="34" s="1"/>
  <c r="R29" i="34"/>
  <c r="P157" i="34"/>
  <c r="P101" i="28"/>
  <c r="P103" i="48"/>
  <c r="O74" i="34"/>
  <c r="N24" i="28"/>
  <c r="R62" i="34"/>
  <c r="R145" i="34"/>
  <c r="R164" i="34"/>
  <c r="S26" i="34"/>
  <c r="R68" i="34"/>
  <c r="R151" i="34"/>
  <c r="R170" i="34"/>
  <c r="S32" i="34"/>
  <c r="O195" i="34"/>
  <c r="O183" i="34"/>
  <c r="O185" i="34" s="1"/>
  <c r="O193" i="34" s="1"/>
  <c r="R59" i="34"/>
  <c r="R161" i="34"/>
  <c r="R142" i="34"/>
  <c r="S23" i="34"/>
  <c r="P176" i="34"/>
  <c r="Q67" i="34"/>
  <c r="Q169" i="34"/>
  <c r="Q150" i="34"/>
  <c r="Q156" i="34" s="1"/>
  <c r="R31" i="34"/>
  <c r="R63" i="34"/>
  <c r="R165" i="34"/>
  <c r="R146" i="34"/>
  <c r="S27" i="34"/>
  <c r="T64" i="34"/>
  <c r="T147" i="34"/>
  <c r="T166" i="34"/>
  <c r="U28" i="34"/>
  <c r="O104" i="28"/>
  <c r="S30" i="34"/>
  <c r="R66" i="34"/>
  <c r="R168" i="34"/>
  <c r="R149" i="34"/>
  <c r="BI42" i="34"/>
  <c r="Q69" i="34"/>
  <c r="Q152" i="34"/>
  <c r="Q171" i="34"/>
  <c r="R33" i="34"/>
  <c r="O190" i="34"/>
  <c r="O192" i="34" s="1"/>
  <c r="O196" i="34"/>
  <c r="AJ41" i="33"/>
  <c r="AI55" i="33"/>
  <c r="P74" i="33"/>
  <c r="O23" i="28"/>
  <c r="R64" i="33"/>
  <c r="S28" i="33"/>
  <c r="R59" i="33"/>
  <c r="R73" i="33" s="1"/>
  <c r="R37" i="33"/>
  <c r="S23" i="33"/>
  <c r="S69" i="33"/>
  <c r="T33" i="33"/>
  <c r="R61" i="33"/>
  <c r="S25" i="33"/>
  <c r="Q73" i="33"/>
  <c r="BG42" i="33"/>
  <c r="BF55" i="33"/>
  <c r="T30" i="33"/>
  <c r="S66" i="33"/>
  <c r="R68" i="33"/>
  <c r="S32" i="33"/>
  <c r="P102" i="48"/>
  <c r="P100" i="28"/>
  <c r="S65" i="33"/>
  <c r="T29" i="33"/>
  <c r="T26" i="33"/>
  <c r="S62" i="33"/>
  <c r="S27" i="33"/>
  <c r="R63" i="33"/>
  <c r="BI41" i="33"/>
  <c r="S67" i="33"/>
  <c r="T31" i="33"/>
  <c r="R60" i="33"/>
  <c r="S24" i="33"/>
  <c r="U71" i="33"/>
  <c r="V35" i="33"/>
  <c r="R70" i="33"/>
  <c r="S34" i="33"/>
  <c r="P101" i="48"/>
  <c r="P106" i="48" s="1"/>
  <c r="P99" i="28"/>
  <c r="S28" i="32"/>
  <c r="R58" i="32"/>
  <c r="N83" i="28"/>
  <c r="N88" i="28" s="1"/>
  <c r="S23" i="32"/>
  <c r="R53" i="32"/>
  <c r="R26" i="32"/>
  <c r="Q56" i="32"/>
  <c r="AI46" i="32"/>
  <c r="AJ35" i="32"/>
  <c r="R20" i="32"/>
  <c r="Q31" i="32"/>
  <c r="Q50" i="32"/>
  <c r="S27" i="32"/>
  <c r="R57" i="32"/>
  <c r="BG37" i="32"/>
  <c r="BF46" i="32"/>
  <c r="R24" i="32"/>
  <c r="Q54" i="32"/>
  <c r="R22" i="32"/>
  <c r="Q52" i="32"/>
  <c r="R21" i="32"/>
  <c r="Q51" i="32"/>
  <c r="S25" i="32"/>
  <c r="R55" i="32"/>
  <c r="N22" i="28"/>
  <c r="N27" i="28" s="1"/>
  <c r="O62" i="32"/>
  <c r="S29" i="32"/>
  <c r="R59" i="32"/>
  <c r="AK42" i="31"/>
  <c r="AJ55" i="31"/>
  <c r="S61" i="31"/>
  <c r="S164" i="31"/>
  <c r="S145" i="31"/>
  <c r="T25" i="31"/>
  <c r="O74" i="31"/>
  <c r="N18" i="28"/>
  <c r="N10" i="28" s="1"/>
  <c r="M198" i="31"/>
  <c r="S26" i="31"/>
  <c r="R165" i="31"/>
  <c r="R62" i="31"/>
  <c r="R146" i="31"/>
  <c r="S69" i="31"/>
  <c r="S172" i="31"/>
  <c r="S153" i="31"/>
  <c r="T33" i="31"/>
  <c r="BH42" i="31"/>
  <c r="BG55" i="31"/>
  <c r="P157" i="31"/>
  <c r="Q71" i="31"/>
  <c r="Q174" i="31"/>
  <c r="Q155" i="31"/>
  <c r="R35" i="31"/>
  <c r="O189" i="31"/>
  <c r="O178" i="31"/>
  <c r="O182" i="31"/>
  <c r="S31" i="31"/>
  <c r="R151" i="31"/>
  <c r="R170" i="31"/>
  <c r="R67" i="31"/>
  <c r="R30" i="31"/>
  <c r="Q169" i="31"/>
  <c r="Q150" i="31"/>
  <c r="Q66" i="31"/>
  <c r="P176" i="31"/>
  <c r="R29" i="31"/>
  <c r="Q168" i="31"/>
  <c r="Q65" i="31"/>
  <c r="Q149" i="31"/>
  <c r="N196" i="31"/>
  <c r="N184" i="31"/>
  <c r="N186" i="31" s="1"/>
  <c r="Q64" i="31"/>
  <c r="Q148" i="31"/>
  <c r="Q167" i="31"/>
  <c r="R28" i="31"/>
  <c r="AM41" i="31"/>
  <c r="P73" i="31"/>
  <c r="S63" i="31"/>
  <c r="S166" i="31"/>
  <c r="S147" i="31"/>
  <c r="T27" i="31"/>
  <c r="T70" i="31"/>
  <c r="T173" i="31"/>
  <c r="T154" i="31"/>
  <c r="U34" i="31"/>
  <c r="Q68" i="31"/>
  <c r="Q152" i="31"/>
  <c r="Q171" i="31"/>
  <c r="R32" i="31"/>
  <c r="R24" i="31"/>
  <c r="Q163" i="31"/>
  <c r="Q144" i="31"/>
  <c r="Q157" i="31" s="1"/>
  <c r="Q60" i="31"/>
  <c r="Q37" i="31"/>
  <c r="N191" i="31"/>
  <c r="N193" i="31" s="1"/>
  <c r="N197" i="31"/>
  <c r="O158" i="31"/>
  <c r="P158" i="31" s="1"/>
  <c r="Q158" i="31" s="1"/>
  <c r="R32" i="30"/>
  <c r="Q171" i="30"/>
  <c r="Q68" i="30"/>
  <c r="Q152" i="30"/>
  <c r="S144" i="30"/>
  <c r="S163" i="30"/>
  <c r="S60" i="30"/>
  <c r="T24" i="30"/>
  <c r="S26" i="30"/>
  <c r="R62" i="30"/>
  <c r="R165" i="30"/>
  <c r="R146" i="30"/>
  <c r="N96" i="28"/>
  <c r="S30" i="30"/>
  <c r="R150" i="30"/>
  <c r="R66" i="30"/>
  <c r="R169" i="30"/>
  <c r="M194" i="30"/>
  <c r="Q63" i="30"/>
  <c r="Q166" i="30"/>
  <c r="Q147" i="30"/>
  <c r="R27" i="30"/>
  <c r="N196" i="30"/>
  <c r="N198" i="30" s="1"/>
  <c r="N184" i="30"/>
  <c r="N186" i="30" s="1"/>
  <c r="O191" i="30"/>
  <c r="M198" i="30"/>
  <c r="S31" i="30"/>
  <c r="R67" i="30"/>
  <c r="R151" i="30"/>
  <c r="R170" i="30"/>
  <c r="AJ55" i="30"/>
  <c r="AK41" i="30"/>
  <c r="N197" i="30"/>
  <c r="N191" i="30"/>
  <c r="N193" i="30" s="1"/>
  <c r="O184" i="30"/>
  <c r="N17" i="28"/>
  <c r="N9" i="28" s="1"/>
  <c r="O74" i="30"/>
  <c r="P176" i="30"/>
  <c r="BF55" i="30"/>
  <c r="BG41" i="30"/>
  <c r="R29" i="30"/>
  <c r="Q168" i="30"/>
  <c r="Q65" i="30"/>
  <c r="Q149" i="30"/>
  <c r="P73" i="30"/>
  <c r="Q64" i="30"/>
  <c r="Q167" i="30"/>
  <c r="Q148" i="30"/>
  <c r="R28" i="30"/>
  <c r="N90" i="48"/>
  <c r="Q71" i="30"/>
  <c r="Q155" i="30"/>
  <c r="Q174" i="30"/>
  <c r="R35" i="30"/>
  <c r="O178" i="30"/>
  <c r="O183" i="30"/>
  <c r="O185" i="30" s="1"/>
  <c r="O190" i="30"/>
  <c r="O192" i="30" s="1"/>
  <c r="S61" i="30"/>
  <c r="S164" i="30"/>
  <c r="S145" i="30"/>
  <c r="T25" i="30"/>
  <c r="S69" i="30"/>
  <c r="S172" i="30"/>
  <c r="S153" i="30"/>
  <c r="T33" i="30"/>
  <c r="P157" i="30"/>
  <c r="O96" i="48"/>
  <c r="O88" i="48" s="1"/>
  <c r="O94" i="28"/>
  <c r="O86" i="28" s="1"/>
  <c r="N98" i="48"/>
  <c r="Q70" i="30"/>
  <c r="Q154" i="30"/>
  <c r="Q173" i="30"/>
  <c r="R34" i="30"/>
  <c r="R23" i="30"/>
  <c r="Q59" i="30"/>
  <c r="Q162" i="30"/>
  <c r="Q176" i="30" s="1"/>
  <c r="Q143" i="30"/>
  <c r="Q157" i="30" s="1"/>
  <c r="Q37" i="30"/>
  <c r="O177" i="29"/>
  <c r="O190" i="29"/>
  <c r="O192" i="29" s="1"/>
  <c r="O183" i="29"/>
  <c r="O185" i="29" s="1"/>
  <c r="M19" i="28"/>
  <c r="R64" i="29"/>
  <c r="R167" i="29"/>
  <c r="R148" i="29"/>
  <c r="S28" i="29"/>
  <c r="P157" i="29"/>
  <c r="T23" i="29"/>
  <c r="S59" i="29"/>
  <c r="S162" i="29"/>
  <c r="S143" i="29"/>
  <c r="P158" i="29"/>
  <c r="R26" i="29"/>
  <c r="Q165" i="29"/>
  <c r="Q62" i="29"/>
  <c r="Q146" i="29"/>
  <c r="R30" i="29"/>
  <c r="Q150" i="29"/>
  <c r="Q169" i="29"/>
  <c r="Q66" i="29"/>
  <c r="M11" i="28"/>
  <c r="R35" i="29"/>
  <c r="Q71" i="29"/>
  <c r="Q174" i="29"/>
  <c r="Q155" i="29"/>
  <c r="P176" i="29"/>
  <c r="O178" i="29"/>
  <c r="Q60" i="29"/>
  <c r="Q73" i="29" s="1"/>
  <c r="R24" i="29"/>
  <c r="Q163" i="29"/>
  <c r="Q176" i="29" s="1"/>
  <c r="Q37" i="29"/>
  <c r="Q144" i="29"/>
  <c r="Q157" i="29" s="1"/>
  <c r="O191" i="29"/>
  <c r="O193" i="29" s="1"/>
  <c r="S34" i="29"/>
  <c r="R154" i="29"/>
  <c r="R70" i="29"/>
  <c r="R173" i="29"/>
  <c r="S31" i="29"/>
  <c r="R67" i="29"/>
  <c r="R170" i="29"/>
  <c r="R151" i="29"/>
  <c r="P73" i="29"/>
  <c r="T25" i="29"/>
  <c r="S61" i="29"/>
  <c r="S145" i="29"/>
  <c r="S164" i="29"/>
  <c r="O184" i="29"/>
  <c r="O186" i="29" s="1"/>
  <c r="O194" i="29" s="1"/>
  <c r="O196" i="29"/>
  <c r="S69" i="29"/>
  <c r="S172" i="29"/>
  <c r="S153" i="29"/>
  <c r="T33" i="29"/>
  <c r="O95" i="48"/>
  <c r="O87" i="48" s="1"/>
  <c r="O93" i="28"/>
  <c r="O85" i="28" s="1"/>
  <c r="T29" i="29"/>
  <c r="S149" i="29"/>
  <c r="S168" i="29"/>
  <c r="S65" i="29"/>
  <c r="N191" i="29"/>
  <c r="N193" i="29" s="1"/>
  <c r="N197" i="29"/>
  <c r="AJ55" i="29"/>
  <c r="AK41" i="29"/>
  <c r="T27" i="29"/>
  <c r="S166" i="29"/>
  <c r="S147" i="29"/>
  <c r="S63" i="29"/>
  <c r="N196" i="29"/>
  <c r="N184" i="29"/>
  <c r="N186" i="29" s="1"/>
  <c r="N194" i="29" s="1"/>
  <c r="O74" i="29"/>
  <c r="N16" i="28"/>
  <c r="N8" i="28" s="1"/>
  <c r="BI46" i="29"/>
  <c r="BH55" i="29"/>
  <c r="S34" i="10"/>
  <c r="R70" i="10"/>
  <c r="P94" i="48"/>
  <c r="P86" i="48" s="1"/>
  <c r="P92" i="28"/>
  <c r="Q74" i="35"/>
  <c r="P25" i="28"/>
  <c r="R30" i="10"/>
  <c r="Q66" i="10"/>
  <c r="S26" i="10"/>
  <c r="R62" i="10"/>
  <c r="AK52" i="10"/>
  <c r="AJ55" i="10"/>
  <c r="V35" i="10"/>
  <c r="U71" i="10"/>
  <c r="U28" i="10"/>
  <c r="T64" i="10"/>
  <c r="R29" i="10"/>
  <c r="Q65" i="10"/>
  <c r="Q73" i="10" s="1"/>
  <c r="R61" i="10"/>
  <c r="S25" i="10"/>
  <c r="R59" i="10"/>
  <c r="S23" i="10"/>
  <c r="R69" i="10"/>
  <c r="S33" i="10"/>
  <c r="Q37" i="10"/>
  <c r="R27" i="10"/>
  <c r="Q63" i="10"/>
  <c r="BG43" i="10"/>
  <c r="BF55" i="10"/>
  <c r="S24" i="10"/>
  <c r="R60" i="10"/>
  <c r="Q67" i="10"/>
  <c r="R31" i="10"/>
  <c r="O15" i="28"/>
  <c r="O7" i="28" s="1"/>
  <c r="P74" i="10"/>
  <c r="R32" i="10"/>
  <c r="Q68" i="10"/>
  <c r="T50" i="2"/>
  <c r="U20" i="2"/>
  <c r="P62" i="2"/>
  <c r="O14" i="28"/>
  <c r="V2" i="30"/>
  <c r="U35" i="2"/>
  <c r="T46" i="2"/>
  <c r="N6" i="28"/>
  <c r="V2" i="29"/>
  <c r="U68" i="29"/>
  <c r="U152" i="29"/>
  <c r="U171" i="29"/>
  <c r="T23" i="31"/>
  <c r="S59" i="31"/>
  <c r="S143" i="31"/>
  <c r="S162" i="31"/>
  <c r="O83" i="28"/>
  <c r="Q58" i="2"/>
  <c r="R28" i="2"/>
  <c r="AA2" i="33"/>
  <c r="R59" i="2"/>
  <c r="S29" i="2"/>
  <c r="Q54" i="2"/>
  <c r="R24" i="2"/>
  <c r="R31" i="2" s="1"/>
  <c r="S57" i="2"/>
  <c r="T27" i="2"/>
  <c r="AB2" i="34"/>
  <c r="O85" i="48"/>
  <c r="P93" i="48"/>
  <c r="P91" i="28"/>
  <c r="Q61" i="2"/>
  <c r="R52" i="2"/>
  <c r="S22" i="2"/>
  <c r="Z2" i="32"/>
  <c r="R53" i="2"/>
  <c r="S23" i="2"/>
  <c r="V2" i="31"/>
  <c r="V79" i="43"/>
  <c r="V84" i="43" s="1"/>
  <c r="W2" i="43"/>
  <c r="V78" i="43"/>
  <c r="V83" i="43" s="1"/>
  <c r="V80" i="43"/>
  <c r="V85" i="43" s="1"/>
  <c r="V77" i="43"/>
  <c r="V82" i="43" s="1"/>
  <c r="S55" i="2"/>
  <c r="T25" i="2"/>
  <c r="S56" i="2"/>
  <c r="T26" i="2"/>
  <c r="Q31" i="2"/>
  <c r="X2" i="10"/>
  <c r="X2" i="47"/>
  <c r="W21" i="47"/>
  <c r="W23" i="47" s="1"/>
  <c r="R51" i="2"/>
  <c r="S21" i="2"/>
  <c r="T15" i="48"/>
  <c r="S7" i="48"/>
  <c r="S19" i="48"/>
  <c r="S27" i="48"/>
  <c r="T22" i="48"/>
  <c r="S6" i="48"/>
  <c r="S11" i="48" s="1"/>
  <c r="S8" i="48"/>
  <c r="T16" i="48"/>
  <c r="R11" i="48"/>
  <c r="W25" i="48"/>
  <c r="BH41" i="36" l="1"/>
  <c r="BG55" i="36"/>
  <c r="AJ55" i="36"/>
  <c r="AK41" i="36"/>
  <c r="O26" i="28"/>
  <c r="P74" i="36"/>
  <c r="O96" i="28"/>
  <c r="O88" i="28"/>
  <c r="BI41" i="35"/>
  <c r="BH55" i="35"/>
  <c r="AJ55" i="35"/>
  <c r="AK41" i="35"/>
  <c r="Q177" i="34"/>
  <c r="Q178" i="34" s="1"/>
  <c r="Q181" i="34"/>
  <c r="Q188" i="34"/>
  <c r="Q176" i="34"/>
  <c r="Q182" i="34"/>
  <c r="Q184" i="34" s="1"/>
  <c r="Q189" i="34"/>
  <c r="Q191" i="34" s="1"/>
  <c r="Q103" i="48"/>
  <c r="Q101" i="28"/>
  <c r="S70" i="34"/>
  <c r="S153" i="34"/>
  <c r="S172" i="34"/>
  <c r="T34" i="34"/>
  <c r="R65" i="34"/>
  <c r="R148" i="34"/>
  <c r="R156" i="34" s="1"/>
  <c r="R167" i="34"/>
  <c r="R175" i="34" s="1"/>
  <c r="S29" i="34"/>
  <c r="S37" i="34" s="1"/>
  <c r="S63" i="34"/>
  <c r="S146" i="34"/>
  <c r="S165" i="34"/>
  <c r="T27" i="34"/>
  <c r="O197" i="34"/>
  <c r="P195" i="34"/>
  <c r="P197" i="34" s="1"/>
  <c r="P183" i="34"/>
  <c r="P185" i="34" s="1"/>
  <c r="P193" i="34" s="1"/>
  <c r="Q157" i="34"/>
  <c r="R69" i="34"/>
  <c r="R171" i="34"/>
  <c r="R152" i="34"/>
  <c r="S33" i="34"/>
  <c r="R73" i="34"/>
  <c r="S68" i="34"/>
  <c r="S170" i="34"/>
  <c r="S151" i="34"/>
  <c r="T32" i="34"/>
  <c r="BH49" i="34"/>
  <c r="BG55" i="34"/>
  <c r="S62" i="34"/>
  <c r="S145" i="34"/>
  <c r="S164" i="34"/>
  <c r="T26" i="34"/>
  <c r="T30" i="34"/>
  <c r="S149" i="34"/>
  <c r="S66" i="34"/>
  <c r="S168" i="34"/>
  <c r="S59" i="34"/>
  <c r="S161" i="34"/>
  <c r="S142" i="34"/>
  <c r="T23" i="34"/>
  <c r="O24" i="28"/>
  <c r="P74" i="34"/>
  <c r="U71" i="34"/>
  <c r="U173" i="34"/>
  <c r="U154" i="34"/>
  <c r="V35" i="34"/>
  <c r="P190" i="34"/>
  <c r="P192" i="34" s="1"/>
  <c r="P196" i="34"/>
  <c r="AK41" i="34"/>
  <c r="AJ55" i="34"/>
  <c r="BJ42" i="34"/>
  <c r="U64" i="34"/>
  <c r="U147" i="34"/>
  <c r="U166" i="34"/>
  <c r="V28" i="34"/>
  <c r="R67" i="34"/>
  <c r="R150" i="34"/>
  <c r="R169" i="34"/>
  <c r="S31" i="34"/>
  <c r="R37" i="34"/>
  <c r="S61" i="34"/>
  <c r="S163" i="34"/>
  <c r="S144" i="34"/>
  <c r="T25" i="34"/>
  <c r="T60" i="34"/>
  <c r="T162" i="34"/>
  <c r="T143" i="34"/>
  <c r="U24" i="34"/>
  <c r="P104" i="28"/>
  <c r="T67" i="33"/>
  <c r="U31" i="33"/>
  <c r="T65" i="33"/>
  <c r="U29" i="33"/>
  <c r="BH42" i="33"/>
  <c r="BG55" i="33"/>
  <c r="R102" i="48"/>
  <c r="R100" i="28"/>
  <c r="S70" i="33"/>
  <c r="T34" i="33"/>
  <c r="S64" i="33"/>
  <c r="T28" i="33"/>
  <c r="P84" i="28"/>
  <c r="BJ41" i="33"/>
  <c r="S61" i="33"/>
  <c r="T25" i="33"/>
  <c r="V71" i="33"/>
  <c r="W35" i="33"/>
  <c r="S68" i="33"/>
  <c r="T32" i="33"/>
  <c r="Q102" i="48"/>
  <c r="Q100" i="28"/>
  <c r="T27" i="33"/>
  <c r="S63" i="33"/>
  <c r="T69" i="33"/>
  <c r="U33" i="33"/>
  <c r="P23" i="28"/>
  <c r="Q74" i="33"/>
  <c r="S60" i="33"/>
  <c r="T24" i="33"/>
  <c r="N19" i="28"/>
  <c r="U26" i="33"/>
  <c r="T62" i="33"/>
  <c r="U30" i="33"/>
  <c r="T66" i="33"/>
  <c r="S59" i="33"/>
  <c r="S73" i="33" s="1"/>
  <c r="T23" i="33"/>
  <c r="S37" i="33"/>
  <c r="AJ55" i="33"/>
  <c r="AK41" i="33"/>
  <c r="S26" i="32"/>
  <c r="R56" i="32"/>
  <c r="S21" i="32"/>
  <c r="R51" i="32"/>
  <c r="T27" i="32"/>
  <c r="S57" i="32"/>
  <c r="Q61" i="32"/>
  <c r="T23" i="32"/>
  <c r="S53" i="32"/>
  <c r="T29" i="32"/>
  <c r="S59" i="32"/>
  <c r="S22" i="32"/>
  <c r="R52" i="32"/>
  <c r="P62" i="32"/>
  <c r="O22" i="28"/>
  <c r="O27" i="28" s="1"/>
  <c r="S20" i="32"/>
  <c r="R50" i="32"/>
  <c r="R31" i="32"/>
  <c r="S24" i="32"/>
  <c r="R54" i="32"/>
  <c r="AK35" i="32"/>
  <c r="AJ46" i="32"/>
  <c r="T28" i="32"/>
  <c r="S58" i="32"/>
  <c r="T25" i="32"/>
  <c r="S55" i="32"/>
  <c r="BH37" i="32"/>
  <c r="BG46" i="32"/>
  <c r="R68" i="31"/>
  <c r="R171" i="31"/>
  <c r="R152" i="31"/>
  <c r="S32" i="31"/>
  <c r="R64" i="31"/>
  <c r="R167" i="31"/>
  <c r="R148" i="31"/>
  <c r="S28" i="31"/>
  <c r="P74" i="31"/>
  <c r="O18" i="28"/>
  <c r="O10" i="28" s="1"/>
  <c r="T63" i="31"/>
  <c r="T166" i="31"/>
  <c r="T147" i="31"/>
  <c r="U27" i="31"/>
  <c r="S29" i="31"/>
  <c r="R168" i="31"/>
  <c r="R65" i="31"/>
  <c r="R149" i="31"/>
  <c r="P177" i="31"/>
  <c r="Q177" i="31" s="1"/>
  <c r="P190" i="31"/>
  <c r="P192" i="31" s="1"/>
  <c r="P183" i="31"/>
  <c r="P185" i="31" s="1"/>
  <c r="T31" i="31"/>
  <c r="S151" i="31"/>
  <c r="S67" i="31"/>
  <c r="S170" i="31"/>
  <c r="T61" i="31"/>
  <c r="T164" i="31"/>
  <c r="T145" i="31"/>
  <c r="U25" i="31"/>
  <c r="O196" i="31"/>
  <c r="O184" i="31"/>
  <c r="O186" i="31" s="1"/>
  <c r="P189" i="31"/>
  <c r="P182" i="31"/>
  <c r="P178" i="31"/>
  <c r="Q73" i="31"/>
  <c r="U70" i="31"/>
  <c r="U154" i="31"/>
  <c r="U173" i="31"/>
  <c r="V34" i="31"/>
  <c r="N194" i="31"/>
  <c r="Q182" i="31"/>
  <c r="Q189" i="31"/>
  <c r="P97" i="48"/>
  <c r="P89" i="48" s="1"/>
  <c r="P95" i="28"/>
  <c r="P87" i="28" s="1"/>
  <c r="N198" i="31"/>
  <c r="O191" i="31"/>
  <c r="O193" i="31" s="1"/>
  <c r="O197" i="31"/>
  <c r="BI42" i="31"/>
  <c r="BH55" i="31"/>
  <c r="T26" i="31"/>
  <c r="S165" i="31"/>
  <c r="S146" i="31"/>
  <c r="S62" i="31"/>
  <c r="Q176" i="31"/>
  <c r="Q178" i="31" s="1"/>
  <c r="S30" i="31"/>
  <c r="R169" i="31"/>
  <c r="R66" i="31"/>
  <c r="R150" i="31"/>
  <c r="T69" i="31"/>
  <c r="T172" i="31"/>
  <c r="T153" i="31"/>
  <c r="U33" i="31"/>
  <c r="R144" i="31"/>
  <c r="R163" i="31"/>
  <c r="R60" i="31"/>
  <c r="R73" i="31" s="1"/>
  <c r="S24" i="31"/>
  <c r="R37" i="31"/>
  <c r="AN41" i="31"/>
  <c r="R71" i="31"/>
  <c r="R155" i="31"/>
  <c r="R174" i="31"/>
  <c r="S35" i="31"/>
  <c r="AL42" i="31"/>
  <c r="AK55" i="31"/>
  <c r="S23" i="30"/>
  <c r="R37" i="30"/>
  <c r="R59" i="30"/>
  <c r="R162" i="30"/>
  <c r="R143" i="30"/>
  <c r="P182" i="30"/>
  <c r="P178" i="30"/>
  <c r="P189" i="30"/>
  <c r="O196" i="30"/>
  <c r="R63" i="30"/>
  <c r="R147" i="30"/>
  <c r="R166" i="30"/>
  <c r="S27" i="30"/>
  <c r="R70" i="30"/>
  <c r="R154" i="30"/>
  <c r="R173" i="30"/>
  <c r="S34" i="30"/>
  <c r="T69" i="30"/>
  <c r="T172" i="30"/>
  <c r="T153" i="30"/>
  <c r="U33" i="30"/>
  <c r="R64" i="30"/>
  <c r="R148" i="30"/>
  <c r="R167" i="30"/>
  <c r="S28" i="30"/>
  <c r="O186" i="30"/>
  <c r="O194" i="30" s="1"/>
  <c r="T31" i="30"/>
  <c r="S67" i="30"/>
  <c r="S170" i="30"/>
  <c r="S151" i="30"/>
  <c r="T30" i="30"/>
  <c r="S150" i="30"/>
  <c r="S169" i="30"/>
  <c r="S66" i="30"/>
  <c r="S29" i="30"/>
  <c r="R149" i="30"/>
  <c r="R65" i="30"/>
  <c r="R168" i="30"/>
  <c r="BH41" i="30"/>
  <c r="BG55" i="30"/>
  <c r="O197" i="30"/>
  <c r="R71" i="30"/>
  <c r="R174" i="30"/>
  <c r="R155" i="30"/>
  <c r="S35" i="30"/>
  <c r="AL41" i="30"/>
  <c r="AK55" i="30"/>
  <c r="O193" i="30"/>
  <c r="Q189" i="30"/>
  <c r="Q182" i="30"/>
  <c r="Q178" i="30"/>
  <c r="T61" i="30"/>
  <c r="T164" i="30"/>
  <c r="T145" i="30"/>
  <c r="U25" i="30"/>
  <c r="P158" i="30"/>
  <c r="Q158" i="30" s="1"/>
  <c r="P190" i="30"/>
  <c r="P192" i="30" s="1"/>
  <c r="P183" i="30"/>
  <c r="P185" i="30" s="1"/>
  <c r="N194" i="30"/>
  <c r="P177" i="30"/>
  <c r="Q177" i="30" s="1"/>
  <c r="Q190" i="30"/>
  <c r="Q192" i="30" s="1"/>
  <c r="Q183" i="30"/>
  <c r="Q185" i="30" s="1"/>
  <c r="P96" i="48"/>
  <c r="P88" i="48" s="1"/>
  <c r="P94" i="28"/>
  <c r="P86" i="28" s="1"/>
  <c r="O17" i="28"/>
  <c r="O9" i="28" s="1"/>
  <c r="P74" i="30"/>
  <c r="T26" i="30"/>
  <c r="S165" i="30"/>
  <c r="S146" i="30"/>
  <c r="S62" i="30"/>
  <c r="S32" i="30"/>
  <c r="R68" i="30"/>
  <c r="R152" i="30"/>
  <c r="R171" i="30"/>
  <c r="Q73" i="30"/>
  <c r="T144" i="30"/>
  <c r="T163" i="30"/>
  <c r="T60" i="30"/>
  <c r="U24" i="30"/>
  <c r="Q183" i="29"/>
  <c r="Q185" i="29" s="1"/>
  <c r="Q190" i="29"/>
  <c r="Q192" i="29" s="1"/>
  <c r="S24" i="29"/>
  <c r="R60" i="29"/>
  <c r="R163" i="29"/>
  <c r="R144" i="29"/>
  <c r="R37" i="29"/>
  <c r="O90" i="48"/>
  <c r="T69" i="29"/>
  <c r="T153" i="29"/>
  <c r="T172" i="29"/>
  <c r="U33" i="29"/>
  <c r="S26" i="29"/>
  <c r="R165" i="29"/>
  <c r="R62" i="29"/>
  <c r="R146" i="29"/>
  <c r="O98" i="48"/>
  <c r="N198" i="29"/>
  <c r="U25" i="29"/>
  <c r="T164" i="29"/>
  <c r="T145" i="29"/>
  <c r="T61" i="29"/>
  <c r="Q95" i="48"/>
  <c r="Q93" i="28"/>
  <c r="Q158" i="29"/>
  <c r="O16" i="28"/>
  <c r="O8" i="28" s="1"/>
  <c r="P74" i="29"/>
  <c r="S64" i="29"/>
  <c r="S167" i="29"/>
  <c r="S148" i="29"/>
  <c r="T28" i="29"/>
  <c r="P95" i="48"/>
  <c r="P87" i="48" s="1"/>
  <c r="P93" i="28"/>
  <c r="P85" i="28" s="1"/>
  <c r="T34" i="29"/>
  <c r="S173" i="29"/>
  <c r="S154" i="29"/>
  <c r="S70" i="29"/>
  <c r="S35" i="29"/>
  <c r="R155" i="29"/>
  <c r="R174" i="29"/>
  <c r="R71" i="29"/>
  <c r="N11" i="28"/>
  <c r="O197" i="29"/>
  <c r="P177" i="29"/>
  <c r="Q177" i="29" s="1"/>
  <c r="P183" i="29"/>
  <c r="P185" i="29" s="1"/>
  <c r="P190" i="29"/>
  <c r="P192" i="29" s="1"/>
  <c r="O198" i="29"/>
  <c r="S30" i="29"/>
  <c r="R66" i="29"/>
  <c r="R169" i="29"/>
  <c r="R150" i="29"/>
  <c r="U27" i="29"/>
  <c r="T166" i="29"/>
  <c r="T63" i="29"/>
  <c r="T147" i="29"/>
  <c r="U29" i="29"/>
  <c r="T65" i="29"/>
  <c r="T168" i="29"/>
  <c r="T149" i="29"/>
  <c r="Q182" i="29"/>
  <c r="Q178" i="29"/>
  <c r="Q189" i="29"/>
  <c r="U23" i="29"/>
  <c r="T59" i="29"/>
  <c r="T143" i="29"/>
  <c r="T162" i="29"/>
  <c r="BJ46" i="29"/>
  <c r="BI55" i="29"/>
  <c r="AK55" i="29"/>
  <c r="AL41" i="29"/>
  <c r="T31" i="29"/>
  <c r="S67" i="29"/>
  <c r="S151" i="29"/>
  <c r="S170" i="29"/>
  <c r="P182" i="29"/>
  <c r="P189" i="29"/>
  <c r="P178" i="29"/>
  <c r="Q92" i="28"/>
  <c r="Q84" i="28" s="1"/>
  <c r="Q94" i="48"/>
  <c r="Q86" i="48" s="1"/>
  <c r="S69" i="10"/>
  <c r="T33" i="10"/>
  <c r="S29" i="10"/>
  <c r="R65" i="10"/>
  <c r="T24" i="10"/>
  <c r="S60" i="10"/>
  <c r="AL52" i="10"/>
  <c r="AK55" i="10"/>
  <c r="Q25" i="28"/>
  <c r="R74" i="35"/>
  <c r="S32" i="10"/>
  <c r="R68" i="10"/>
  <c r="S59" i="10"/>
  <c r="T23" i="10"/>
  <c r="P15" i="28"/>
  <c r="P7" i="28" s="1"/>
  <c r="Q74" i="10"/>
  <c r="BH43" i="10"/>
  <c r="BG55" i="10"/>
  <c r="R37" i="10"/>
  <c r="V28" i="10"/>
  <c r="U64" i="10"/>
  <c r="T26" i="10"/>
  <c r="S62" i="10"/>
  <c r="S61" i="10"/>
  <c r="T25" i="10"/>
  <c r="W35" i="10"/>
  <c r="V71" i="10"/>
  <c r="S30" i="10"/>
  <c r="R66" i="10"/>
  <c r="T34" i="10"/>
  <c r="S70" i="10"/>
  <c r="R67" i="10"/>
  <c r="S31" i="10"/>
  <c r="S27" i="10"/>
  <c r="R63" i="10"/>
  <c r="R73" i="10" s="1"/>
  <c r="Q93" i="48"/>
  <c r="Q91" i="28"/>
  <c r="P14" i="28"/>
  <c r="Q62" i="2"/>
  <c r="T55" i="2"/>
  <c r="U25" i="2"/>
  <c r="P83" i="28"/>
  <c r="AB2" i="33"/>
  <c r="W2" i="29"/>
  <c r="V68" i="29"/>
  <c r="V152" i="29"/>
  <c r="V171" i="29"/>
  <c r="V35" i="2"/>
  <c r="U46" i="2"/>
  <c r="U50" i="2"/>
  <c r="V20" i="2"/>
  <c r="X2" i="43"/>
  <c r="W78" i="43"/>
  <c r="W83" i="43" s="1"/>
  <c r="W80" i="43"/>
  <c r="W85" i="43" s="1"/>
  <c r="W77" i="43"/>
  <c r="W82" i="43" s="1"/>
  <c r="W79" i="43"/>
  <c r="W84" i="43" s="1"/>
  <c r="P85" i="48"/>
  <c r="Y2" i="47"/>
  <c r="X21" i="47"/>
  <c r="X23" i="47" s="1"/>
  <c r="W2" i="30"/>
  <c r="S52" i="2"/>
  <c r="T22" i="2"/>
  <c r="T57" i="2"/>
  <c r="U27" i="2"/>
  <c r="T59" i="31"/>
  <c r="U23" i="31"/>
  <c r="T143" i="31"/>
  <c r="T162" i="31"/>
  <c r="S53" i="2"/>
  <c r="T23" i="2"/>
  <c r="R54" i="2"/>
  <c r="R61" i="2" s="1"/>
  <c r="S24" i="2"/>
  <c r="S51" i="2"/>
  <c r="T21" i="2"/>
  <c r="T56" i="2"/>
  <c r="U26" i="2"/>
  <c r="W2" i="31"/>
  <c r="R58" i="2"/>
  <c r="S28" i="2"/>
  <c r="S31" i="2" s="1"/>
  <c r="S59" i="2"/>
  <c r="T29" i="2"/>
  <c r="Y2" i="10"/>
  <c r="AA2" i="32"/>
  <c r="AC2" i="34"/>
  <c r="O6" i="28"/>
  <c r="U22" i="48"/>
  <c r="T27" i="48"/>
  <c r="T6" i="48"/>
  <c r="U16" i="48"/>
  <c r="T8" i="48"/>
  <c r="X25" i="48"/>
  <c r="U15" i="48"/>
  <c r="T7" i="48"/>
  <c r="T19" i="48"/>
  <c r="P26" i="28" l="1"/>
  <c r="Q74" i="36"/>
  <c r="AK55" i="36"/>
  <c r="AL41" i="36"/>
  <c r="BI41" i="36"/>
  <c r="BH55" i="36"/>
  <c r="BI55" i="35"/>
  <c r="BJ41" i="35"/>
  <c r="AK55" i="35"/>
  <c r="AL41" i="35"/>
  <c r="R182" i="34"/>
  <c r="R184" i="34" s="1"/>
  <c r="R189" i="34"/>
  <c r="R191" i="34" s="1"/>
  <c r="R181" i="34"/>
  <c r="R188" i="34"/>
  <c r="R177" i="34"/>
  <c r="R178" i="34" s="1"/>
  <c r="V71" i="34"/>
  <c r="V173" i="34"/>
  <c r="V154" i="34"/>
  <c r="W35" i="34"/>
  <c r="Q85" i="28"/>
  <c r="BK42" i="34"/>
  <c r="S69" i="34"/>
  <c r="S171" i="34"/>
  <c r="S152" i="34"/>
  <c r="T33" i="34"/>
  <c r="T63" i="34"/>
  <c r="T165" i="34"/>
  <c r="T146" i="34"/>
  <c r="U27" i="34"/>
  <c r="S67" i="34"/>
  <c r="S169" i="34"/>
  <c r="S150" i="34"/>
  <c r="T31" i="34"/>
  <c r="P96" i="28"/>
  <c r="Q87" i="48"/>
  <c r="T70" i="34"/>
  <c r="T153" i="34"/>
  <c r="T172" i="34"/>
  <c r="U34" i="34"/>
  <c r="R176" i="34"/>
  <c r="U60" i="34"/>
  <c r="U143" i="34"/>
  <c r="U162" i="34"/>
  <c r="V24" i="34"/>
  <c r="R101" i="28"/>
  <c r="R103" i="48"/>
  <c r="P88" i="28"/>
  <c r="T61" i="34"/>
  <c r="T163" i="34"/>
  <c r="T144" i="34"/>
  <c r="U25" i="34"/>
  <c r="AL41" i="34"/>
  <c r="AK55" i="34"/>
  <c r="Q74" i="34"/>
  <c r="P24" i="28"/>
  <c r="S73" i="34"/>
  <c r="BI49" i="34"/>
  <c r="BH55" i="34"/>
  <c r="Q190" i="34"/>
  <c r="Q192" i="34" s="1"/>
  <c r="Q196" i="34"/>
  <c r="T62" i="34"/>
  <c r="T164" i="34"/>
  <c r="T145" i="34"/>
  <c r="U26" i="34"/>
  <c r="V64" i="34"/>
  <c r="V147" i="34"/>
  <c r="V166" i="34"/>
  <c r="W28" i="34"/>
  <c r="T68" i="34"/>
  <c r="T170" i="34"/>
  <c r="T151" i="34"/>
  <c r="U32" i="34"/>
  <c r="Q195" i="34"/>
  <c r="Q197" i="34" s="1"/>
  <c r="Q183" i="34"/>
  <c r="Q185" i="34" s="1"/>
  <c r="Q193" i="34" s="1"/>
  <c r="S65" i="34"/>
  <c r="S167" i="34"/>
  <c r="S175" i="34" s="1"/>
  <c r="S148" i="34"/>
  <c r="S156" i="34" s="1"/>
  <c r="T29" i="34"/>
  <c r="T59" i="34"/>
  <c r="T161" i="34"/>
  <c r="T142" i="34"/>
  <c r="U23" i="34"/>
  <c r="U30" i="34"/>
  <c r="T149" i="34"/>
  <c r="T66" i="34"/>
  <c r="T168" i="34"/>
  <c r="R157" i="34"/>
  <c r="S100" i="28"/>
  <c r="S102" i="48"/>
  <c r="O11" i="28"/>
  <c r="T59" i="33"/>
  <c r="T37" i="33"/>
  <c r="U23" i="33"/>
  <c r="T60" i="33"/>
  <c r="U24" i="33"/>
  <c r="BK41" i="33"/>
  <c r="R74" i="33"/>
  <c r="Q23" i="28"/>
  <c r="T68" i="33"/>
  <c r="U32" i="33"/>
  <c r="BI42" i="33"/>
  <c r="BH55" i="33"/>
  <c r="V30" i="33"/>
  <c r="U66" i="33"/>
  <c r="T64" i="33"/>
  <c r="U28" i="33"/>
  <c r="U65" i="33"/>
  <c r="V29" i="33"/>
  <c r="U69" i="33"/>
  <c r="V33" i="33"/>
  <c r="W71" i="33"/>
  <c r="X35" i="33"/>
  <c r="AK55" i="33"/>
  <c r="AL41" i="33"/>
  <c r="V26" i="33"/>
  <c r="U62" i="33"/>
  <c r="T70" i="33"/>
  <c r="U34" i="33"/>
  <c r="U67" i="33"/>
  <c r="V31" i="33"/>
  <c r="T61" i="33"/>
  <c r="U25" i="33"/>
  <c r="O19" i="28"/>
  <c r="U27" i="33"/>
  <c r="T63" i="33"/>
  <c r="S50" i="32"/>
  <c r="T20" i="32"/>
  <c r="S31" i="32"/>
  <c r="U23" i="32"/>
  <c r="T53" i="32"/>
  <c r="U28" i="32"/>
  <c r="T58" i="32"/>
  <c r="Q101" i="48"/>
  <c r="Q106" i="48" s="1"/>
  <c r="Q99" i="28"/>
  <c r="Q104" i="28" s="1"/>
  <c r="AL35" i="32"/>
  <c r="AK46" i="32"/>
  <c r="U27" i="32"/>
  <c r="T57" i="32"/>
  <c r="T22" i="32"/>
  <c r="S52" i="32"/>
  <c r="P22" i="28"/>
  <c r="P27" i="28" s="1"/>
  <c r="Q62" i="32"/>
  <c r="BI37" i="32"/>
  <c r="BH46" i="32"/>
  <c r="T24" i="32"/>
  <c r="S54" i="32"/>
  <c r="T21" i="32"/>
  <c r="S51" i="32"/>
  <c r="U29" i="32"/>
  <c r="T59" i="32"/>
  <c r="U25" i="32"/>
  <c r="T55" i="32"/>
  <c r="R61" i="32"/>
  <c r="T26" i="32"/>
  <c r="S56" i="32"/>
  <c r="U61" i="31"/>
  <c r="U145" i="31"/>
  <c r="U164" i="31"/>
  <c r="V25" i="31"/>
  <c r="U63" i="31"/>
  <c r="U147" i="31"/>
  <c r="U166" i="31"/>
  <c r="V27" i="31"/>
  <c r="AM42" i="31"/>
  <c r="AL55" i="31"/>
  <c r="T24" i="31"/>
  <c r="S60" i="31"/>
  <c r="S163" i="31"/>
  <c r="S144" i="31"/>
  <c r="S37" i="31"/>
  <c r="S71" i="31"/>
  <c r="S155" i="31"/>
  <c r="S174" i="31"/>
  <c r="T35" i="31"/>
  <c r="R97" i="48"/>
  <c r="R89" i="48" s="1"/>
  <c r="R95" i="28"/>
  <c r="R87" i="28" s="1"/>
  <c r="U26" i="31"/>
  <c r="T165" i="31"/>
  <c r="T146" i="31"/>
  <c r="T62" i="31"/>
  <c r="Q191" i="31"/>
  <c r="Q97" i="48"/>
  <c r="Q89" i="48" s="1"/>
  <c r="Q95" i="28"/>
  <c r="Q87" i="28" s="1"/>
  <c r="R176" i="31"/>
  <c r="S68" i="31"/>
  <c r="S171" i="31"/>
  <c r="S152" i="31"/>
  <c r="T32" i="31"/>
  <c r="R157" i="31"/>
  <c r="BI55" i="31"/>
  <c r="BJ42" i="31"/>
  <c r="Q184" i="31"/>
  <c r="P196" i="31"/>
  <c r="P184" i="31"/>
  <c r="P186" i="31" s="1"/>
  <c r="T30" i="31"/>
  <c r="S66" i="31"/>
  <c r="S169" i="31"/>
  <c r="S150" i="31"/>
  <c r="P191" i="31"/>
  <c r="P193" i="31" s="1"/>
  <c r="P197" i="31"/>
  <c r="U69" i="31"/>
  <c r="U153" i="31"/>
  <c r="U172" i="31"/>
  <c r="V33" i="31"/>
  <c r="Q190" i="31"/>
  <c r="Q192" i="31" s="1"/>
  <c r="Q183" i="31"/>
  <c r="Q185" i="31" s="1"/>
  <c r="V70" i="31"/>
  <c r="V173" i="31"/>
  <c r="V154" i="31"/>
  <c r="W34" i="31"/>
  <c r="O194" i="31"/>
  <c r="Q74" i="31"/>
  <c r="P18" i="28"/>
  <c r="P10" i="28" s="1"/>
  <c r="O198" i="31"/>
  <c r="U31" i="31"/>
  <c r="T170" i="31"/>
  <c r="T151" i="31"/>
  <c r="T67" i="31"/>
  <c r="T29" i="31"/>
  <c r="S65" i="31"/>
  <c r="S168" i="31"/>
  <c r="S149" i="31"/>
  <c r="S64" i="31"/>
  <c r="S167" i="31"/>
  <c r="S148" i="31"/>
  <c r="T28" i="31"/>
  <c r="U60" i="30"/>
  <c r="V24" i="30"/>
  <c r="U144" i="30"/>
  <c r="U163" i="30"/>
  <c r="T32" i="30"/>
  <c r="S152" i="30"/>
  <c r="S68" i="30"/>
  <c r="S171" i="30"/>
  <c r="U61" i="30"/>
  <c r="U145" i="30"/>
  <c r="U164" i="30"/>
  <c r="V25" i="30"/>
  <c r="BI41" i="30"/>
  <c r="BH55" i="30"/>
  <c r="P197" i="30"/>
  <c r="P191" i="30"/>
  <c r="P193" i="30" s="1"/>
  <c r="AL55" i="30"/>
  <c r="AM41" i="30"/>
  <c r="U30" i="30"/>
  <c r="T66" i="30"/>
  <c r="T150" i="30"/>
  <c r="T169" i="30"/>
  <c r="S71" i="30"/>
  <c r="S174" i="30"/>
  <c r="S155" i="30"/>
  <c r="T35" i="30"/>
  <c r="P184" i="30"/>
  <c r="P186" i="30" s="1"/>
  <c r="P196" i="30"/>
  <c r="U69" i="30"/>
  <c r="U153" i="30"/>
  <c r="U172" i="30"/>
  <c r="V33" i="30"/>
  <c r="S63" i="30"/>
  <c r="S147" i="30"/>
  <c r="S166" i="30"/>
  <c r="T27" i="30"/>
  <c r="R157" i="30"/>
  <c r="Q96" i="48"/>
  <c r="Q88" i="48" s="1"/>
  <c r="Q94" i="28"/>
  <c r="Q86" i="28" s="1"/>
  <c r="U26" i="30"/>
  <c r="T165" i="30"/>
  <c r="T62" i="30"/>
  <c r="T146" i="30"/>
  <c r="R176" i="30"/>
  <c r="P17" i="28"/>
  <c r="P9" i="28" s="1"/>
  <c r="Q74" i="30"/>
  <c r="Q184" i="30"/>
  <c r="Q186" i="30" s="1"/>
  <c r="Q196" i="30"/>
  <c r="T29" i="30"/>
  <c r="S168" i="30"/>
  <c r="S65" i="30"/>
  <c r="S149" i="30"/>
  <c r="U31" i="30"/>
  <c r="T170" i="30"/>
  <c r="T151" i="30"/>
  <c r="T67" i="30"/>
  <c r="R73" i="30"/>
  <c r="Q197" i="30"/>
  <c r="Q191" i="30"/>
  <c r="Q193" i="30" s="1"/>
  <c r="R158" i="30"/>
  <c r="S64" i="30"/>
  <c r="S148" i="30"/>
  <c r="S167" i="30"/>
  <c r="T28" i="30"/>
  <c r="S70" i="30"/>
  <c r="S173" i="30"/>
  <c r="S154" i="30"/>
  <c r="T34" i="30"/>
  <c r="O198" i="30"/>
  <c r="T23" i="30"/>
  <c r="S59" i="30"/>
  <c r="S37" i="30"/>
  <c r="S143" i="30"/>
  <c r="S162" i="30"/>
  <c r="S176" i="30" s="1"/>
  <c r="U31" i="29"/>
  <c r="T151" i="29"/>
  <c r="T67" i="29"/>
  <c r="T170" i="29"/>
  <c r="V23" i="29"/>
  <c r="U162" i="29"/>
  <c r="U143" i="29"/>
  <c r="U59" i="29"/>
  <c r="T64" i="29"/>
  <c r="T167" i="29"/>
  <c r="T148" i="29"/>
  <c r="U28" i="29"/>
  <c r="R157" i="29"/>
  <c r="T26" i="29"/>
  <c r="S165" i="29"/>
  <c r="S62" i="29"/>
  <c r="S146" i="29"/>
  <c r="R176" i="29"/>
  <c r="T30" i="29"/>
  <c r="S150" i="29"/>
  <c r="S169" i="29"/>
  <c r="S66" i="29"/>
  <c r="P191" i="29"/>
  <c r="P193" i="29" s="1"/>
  <c r="P197" i="29"/>
  <c r="Q196" i="29"/>
  <c r="Q184" i="29"/>
  <c r="Q186" i="29" s="1"/>
  <c r="V27" i="29"/>
  <c r="U63" i="29"/>
  <c r="U166" i="29"/>
  <c r="U147" i="29"/>
  <c r="U69" i="29"/>
  <c r="U153" i="29"/>
  <c r="U172" i="29"/>
  <c r="V33" i="29"/>
  <c r="R73" i="29"/>
  <c r="V29" i="29"/>
  <c r="U65" i="29"/>
  <c r="U149" i="29"/>
  <c r="U168" i="29"/>
  <c r="Q197" i="29"/>
  <c r="Q191" i="29"/>
  <c r="Q193" i="29" s="1"/>
  <c r="P90" i="48"/>
  <c r="P184" i="29"/>
  <c r="P186" i="29" s="1"/>
  <c r="P196" i="29"/>
  <c r="P198" i="29" s="1"/>
  <c r="BK46" i="29"/>
  <c r="BK55" i="29" s="1"/>
  <c r="BJ55" i="29"/>
  <c r="P16" i="28"/>
  <c r="Q74" i="29"/>
  <c r="V25" i="29"/>
  <c r="U164" i="29"/>
  <c r="U61" i="29"/>
  <c r="U145" i="29"/>
  <c r="S163" i="29"/>
  <c r="S176" i="29" s="1"/>
  <c r="S37" i="29"/>
  <c r="T24" i="29"/>
  <c r="S144" i="29"/>
  <c r="S157" i="29" s="1"/>
  <c r="S60" i="29"/>
  <c r="S73" i="29" s="1"/>
  <c r="AM41" i="29"/>
  <c r="AL55" i="29"/>
  <c r="P98" i="48"/>
  <c r="U34" i="29"/>
  <c r="T154" i="29"/>
  <c r="T70" i="29"/>
  <c r="T173" i="29"/>
  <c r="T35" i="29"/>
  <c r="S71" i="29"/>
  <c r="S155" i="29"/>
  <c r="S174" i="29"/>
  <c r="R158" i="29"/>
  <c r="S158" i="29" s="1"/>
  <c r="R94" i="48"/>
  <c r="R86" i="48" s="1"/>
  <c r="R92" i="28"/>
  <c r="R84" i="28" s="1"/>
  <c r="BI43" i="10"/>
  <c r="BH55" i="10"/>
  <c r="R25" i="28"/>
  <c r="S74" i="35"/>
  <c r="T29" i="10"/>
  <c r="S65" i="10"/>
  <c r="S73" i="10" s="1"/>
  <c r="U34" i="10"/>
  <c r="T70" i="10"/>
  <c r="Q15" i="28"/>
  <c r="Q7" i="28" s="1"/>
  <c r="R74" i="10"/>
  <c r="T69" i="10"/>
  <c r="U33" i="10"/>
  <c r="T30" i="10"/>
  <c r="S66" i="10"/>
  <c r="U26" i="10"/>
  <c r="T62" i="10"/>
  <c r="T59" i="10"/>
  <c r="U23" i="10"/>
  <c r="AM52" i="10"/>
  <c r="AL55" i="10"/>
  <c r="T27" i="10"/>
  <c r="S63" i="10"/>
  <c r="S37" i="10"/>
  <c r="S67" i="10"/>
  <c r="T31" i="10"/>
  <c r="X35" i="10"/>
  <c r="W71" i="10"/>
  <c r="W28" i="10"/>
  <c r="V64" i="10"/>
  <c r="U24" i="10"/>
  <c r="T60" i="10"/>
  <c r="T61" i="10"/>
  <c r="U25" i="10"/>
  <c r="T32" i="10"/>
  <c r="S68" i="10"/>
  <c r="R93" i="48"/>
  <c r="R91" i="28"/>
  <c r="U59" i="31"/>
  <c r="V23" i="31"/>
  <c r="U143" i="31"/>
  <c r="U162" i="31"/>
  <c r="V50" i="2"/>
  <c r="W20" i="2"/>
  <c r="Z2" i="10"/>
  <c r="U56" i="2"/>
  <c r="V26" i="2"/>
  <c r="T52" i="2"/>
  <c r="U22" i="2"/>
  <c r="U55" i="2"/>
  <c r="V25" i="2"/>
  <c r="X2" i="31"/>
  <c r="AC2" i="33"/>
  <c r="Q14" i="28"/>
  <c r="R62" i="2"/>
  <c r="AB2" i="32"/>
  <c r="AD2" i="34"/>
  <c r="T59" i="2"/>
  <c r="U29" i="2"/>
  <c r="T53" i="2"/>
  <c r="U23" i="2"/>
  <c r="Z2" i="47"/>
  <c r="Y21" i="47"/>
  <c r="Y23" i="47" s="1"/>
  <c r="W35" i="2"/>
  <c r="V46" i="2"/>
  <c r="P6" i="28"/>
  <c r="S58" i="2"/>
  <c r="T28" i="2"/>
  <c r="T51" i="2"/>
  <c r="U21" i="2"/>
  <c r="T31" i="2"/>
  <c r="Y2" i="43"/>
  <c r="X78" i="43"/>
  <c r="X83" i="43" s="1"/>
  <c r="X80" i="43"/>
  <c r="X85" i="43" s="1"/>
  <c r="X77" i="43"/>
  <c r="X82" i="43" s="1"/>
  <c r="X79" i="43"/>
  <c r="X84" i="43" s="1"/>
  <c r="W68" i="29"/>
  <c r="X2" i="29"/>
  <c r="W152" i="29"/>
  <c r="W171" i="29"/>
  <c r="X2" i="30"/>
  <c r="S61" i="2"/>
  <c r="S54" i="2"/>
  <c r="T24" i="2"/>
  <c r="U57" i="2"/>
  <c r="V27" i="2"/>
  <c r="Q83" i="28"/>
  <c r="U7" i="48"/>
  <c r="U19" i="48"/>
  <c r="U8" i="48"/>
  <c r="T11" i="48"/>
  <c r="Y25" i="48"/>
  <c r="U27" i="48"/>
  <c r="U6" i="48"/>
  <c r="U11" i="48" s="1"/>
  <c r="U31" i="48" s="1"/>
  <c r="BI55" i="36" l="1"/>
  <c r="BJ41" i="36"/>
  <c r="Q96" i="28"/>
  <c r="AM41" i="36"/>
  <c r="AL55" i="36"/>
  <c r="Q88" i="28"/>
  <c r="Q26" i="28"/>
  <c r="R74" i="36"/>
  <c r="AM41" i="35"/>
  <c r="AL55" i="35"/>
  <c r="Q98" i="48"/>
  <c r="BK41" i="35"/>
  <c r="BK55" i="35" s="1"/>
  <c r="BJ55" i="35"/>
  <c r="S181" i="34"/>
  <c r="S188" i="34"/>
  <c r="S177" i="34"/>
  <c r="S178" i="34" s="1"/>
  <c r="S182" i="34"/>
  <c r="S184" i="34" s="1"/>
  <c r="S189" i="34"/>
  <c r="S191" i="34" s="1"/>
  <c r="T69" i="34"/>
  <c r="T152" i="34"/>
  <c r="T171" i="34"/>
  <c r="U33" i="34"/>
  <c r="T65" i="34"/>
  <c r="T148" i="34"/>
  <c r="T167" i="34"/>
  <c r="U29" i="34"/>
  <c r="U37" i="34" s="1"/>
  <c r="U70" i="34"/>
  <c r="U153" i="34"/>
  <c r="U172" i="34"/>
  <c r="V34" i="34"/>
  <c r="P8" i="28"/>
  <c r="P11" i="28" s="1"/>
  <c r="V30" i="34"/>
  <c r="U66" i="34"/>
  <c r="U149" i="34"/>
  <c r="U168" i="34"/>
  <c r="S103" i="48"/>
  <c r="S101" i="28"/>
  <c r="U59" i="34"/>
  <c r="U161" i="34"/>
  <c r="U142" i="34"/>
  <c r="V23" i="34"/>
  <c r="W64" i="34"/>
  <c r="W166" i="34"/>
  <c r="W147" i="34"/>
  <c r="X28" i="34"/>
  <c r="AM41" i="34"/>
  <c r="AL55" i="34"/>
  <c r="V60" i="34"/>
  <c r="V162" i="34"/>
  <c r="V143" i="34"/>
  <c r="W24" i="34"/>
  <c r="U63" i="34"/>
  <c r="U146" i="34"/>
  <c r="U165" i="34"/>
  <c r="V27" i="34"/>
  <c r="R190" i="34"/>
  <c r="R192" i="34" s="1"/>
  <c r="R196" i="34"/>
  <c r="T73" i="34"/>
  <c r="U61" i="34"/>
  <c r="U163" i="34"/>
  <c r="U144" i="34"/>
  <c r="V25" i="34"/>
  <c r="R195" i="34"/>
  <c r="R183" i="34"/>
  <c r="R185" i="34" s="1"/>
  <c r="R193" i="34" s="1"/>
  <c r="S176" i="34"/>
  <c r="T37" i="34"/>
  <c r="U62" i="34"/>
  <c r="U164" i="34"/>
  <c r="U145" i="34"/>
  <c r="V26" i="34"/>
  <c r="T67" i="34"/>
  <c r="T150" i="34"/>
  <c r="T156" i="34" s="1"/>
  <c r="T169" i="34"/>
  <c r="T175" i="34" s="1"/>
  <c r="U31" i="34"/>
  <c r="R74" i="34"/>
  <c r="Q24" i="28"/>
  <c r="S157" i="34"/>
  <c r="U68" i="34"/>
  <c r="U170" i="34"/>
  <c r="U151" i="34"/>
  <c r="V32" i="34"/>
  <c r="BJ49" i="34"/>
  <c r="BI55" i="34"/>
  <c r="W71" i="34"/>
  <c r="W173" i="34"/>
  <c r="W154" i="34"/>
  <c r="X35" i="34"/>
  <c r="X71" i="33"/>
  <c r="Y35" i="33"/>
  <c r="U70" i="33"/>
  <c r="V34" i="33"/>
  <c r="V69" i="33"/>
  <c r="W33" i="33"/>
  <c r="U60" i="33"/>
  <c r="V24" i="33"/>
  <c r="V27" i="33"/>
  <c r="U63" i="33"/>
  <c r="V65" i="33"/>
  <c r="W29" i="33"/>
  <c r="U68" i="33"/>
  <c r="V32" i="33"/>
  <c r="U59" i="33"/>
  <c r="U37" i="33"/>
  <c r="V23" i="33"/>
  <c r="P19" i="28"/>
  <c r="W26" i="33"/>
  <c r="V62" i="33"/>
  <c r="BJ42" i="33"/>
  <c r="BI55" i="33"/>
  <c r="U61" i="33"/>
  <c r="V25" i="33"/>
  <c r="AL55" i="33"/>
  <c r="AM41" i="33"/>
  <c r="U64" i="33"/>
  <c r="V28" i="33"/>
  <c r="T73" i="33"/>
  <c r="S74" i="33"/>
  <c r="R23" i="28"/>
  <c r="V67" i="33"/>
  <c r="W31" i="33"/>
  <c r="W30" i="33"/>
  <c r="V66" i="33"/>
  <c r="V29" i="32"/>
  <c r="U59" i="32"/>
  <c r="Q85" i="48"/>
  <c r="Q90" i="48" s="1"/>
  <c r="U21" i="32"/>
  <c r="T51" i="32"/>
  <c r="V28" i="32"/>
  <c r="U58" i="32"/>
  <c r="R101" i="48"/>
  <c r="R106" i="48" s="1"/>
  <c r="R99" i="28"/>
  <c r="R104" i="28" s="1"/>
  <c r="U24" i="32"/>
  <c r="T54" i="32"/>
  <c r="V27" i="32"/>
  <c r="U57" i="32"/>
  <c r="V23" i="32"/>
  <c r="U53" i="32"/>
  <c r="U22" i="32"/>
  <c r="T52" i="32"/>
  <c r="U26" i="32"/>
  <c r="T56" i="32"/>
  <c r="V25" i="32"/>
  <c r="U55" i="32"/>
  <c r="BJ37" i="32"/>
  <c r="BI46" i="32"/>
  <c r="AM35" i="32"/>
  <c r="AL46" i="32"/>
  <c r="T50" i="32"/>
  <c r="T61" i="32" s="1"/>
  <c r="U20" i="32"/>
  <c r="T31" i="32"/>
  <c r="Q22" i="28"/>
  <c r="Q27" i="28" s="1"/>
  <c r="R62" i="32"/>
  <c r="S61" i="32"/>
  <c r="Q196" i="31"/>
  <c r="Q186" i="31"/>
  <c r="R177" i="31"/>
  <c r="R183" i="31"/>
  <c r="R185" i="31" s="1"/>
  <c r="R190" i="31"/>
  <c r="R192" i="31" s="1"/>
  <c r="V26" i="31"/>
  <c r="U62" i="31"/>
  <c r="U146" i="31"/>
  <c r="U165" i="31"/>
  <c r="S157" i="31"/>
  <c r="U29" i="31"/>
  <c r="T65" i="31"/>
  <c r="T149" i="31"/>
  <c r="T168" i="31"/>
  <c r="Q18" i="28"/>
  <c r="Q10" i="28" s="1"/>
  <c r="R74" i="31"/>
  <c r="V69" i="31"/>
  <c r="V172" i="31"/>
  <c r="V153" i="31"/>
  <c r="W33" i="31"/>
  <c r="BJ55" i="31"/>
  <c r="BK42" i="31"/>
  <c r="BK55" i="31" s="1"/>
  <c r="S176" i="31"/>
  <c r="T64" i="31"/>
  <c r="T148" i="31"/>
  <c r="T167" i="31"/>
  <c r="U28" i="31"/>
  <c r="S73" i="31"/>
  <c r="V61" i="31"/>
  <c r="V145" i="31"/>
  <c r="V164" i="31"/>
  <c r="W25" i="31"/>
  <c r="W70" i="31"/>
  <c r="W154" i="31"/>
  <c r="W173" i="31"/>
  <c r="X34" i="31"/>
  <c r="U30" i="31"/>
  <c r="T150" i="31"/>
  <c r="T66" i="31"/>
  <c r="T169" i="31"/>
  <c r="R182" i="31"/>
  <c r="R178" i="31"/>
  <c r="R189" i="31"/>
  <c r="R158" i="31"/>
  <c r="S158" i="31" s="1"/>
  <c r="Q197" i="31"/>
  <c r="T71" i="31"/>
  <c r="T174" i="31"/>
  <c r="T155" i="31"/>
  <c r="U35" i="31"/>
  <c r="T60" i="31"/>
  <c r="U24" i="31"/>
  <c r="T144" i="31"/>
  <c r="T163" i="31"/>
  <c r="T176" i="31" s="1"/>
  <c r="T37" i="31"/>
  <c r="T68" i="31"/>
  <c r="T152" i="31"/>
  <c r="T171" i="31"/>
  <c r="U32" i="31"/>
  <c r="Q193" i="31"/>
  <c r="V31" i="31"/>
  <c r="U67" i="31"/>
  <c r="U170" i="31"/>
  <c r="U151" i="31"/>
  <c r="P194" i="31"/>
  <c r="AN42" i="31"/>
  <c r="AN55" i="31" s="1"/>
  <c r="AM55" i="31"/>
  <c r="P198" i="31"/>
  <c r="V63" i="31"/>
  <c r="V147" i="31"/>
  <c r="V166" i="31"/>
  <c r="W27" i="31"/>
  <c r="U23" i="30"/>
  <c r="T162" i="30"/>
  <c r="T143" i="30"/>
  <c r="T59" i="30"/>
  <c r="T37" i="30"/>
  <c r="R74" i="30"/>
  <c r="Q17" i="28"/>
  <c r="Q9" i="28" s="1"/>
  <c r="V31" i="30"/>
  <c r="U151" i="30"/>
  <c r="U67" i="30"/>
  <c r="U170" i="30"/>
  <c r="T70" i="30"/>
  <c r="T154" i="30"/>
  <c r="T173" i="30"/>
  <c r="U34" i="30"/>
  <c r="R189" i="30"/>
  <c r="R178" i="30"/>
  <c r="R182" i="30"/>
  <c r="R183" i="30"/>
  <c r="R185" i="30" s="1"/>
  <c r="R190" i="30"/>
  <c r="R192" i="30" s="1"/>
  <c r="T63" i="30"/>
  <c r="T166" i="30"/>
  <c r="T147" i="30"/>
  <c r="U27" i="30"/>
  <c r="R177" i="30"/>
  <c r="S177" i="30" s="1"/>
  <c r="BJ41" i="30"/>
  <c r="BI55" i="30"/>
  <c r="U32" i="30"/>
  <c r="T68" i="30"/>
  <c r="T171" i="30"/>
  <c r="T152" i="30"/>
  <c r="S190" i="30"/>
  <c r="S192" i="30" s="1"/>
  <c r="S183" i="30"/>
  <c r="P198" i="30"/>
  <c r="V61" i="30"/>
  <c r="V145" i="30"/>
  <c r="V164" i="30"/>
  <c r="W25" i="30"/>
  <c r="S157" i="30"/>
  <c r="R96" i="48"/>
  <c r="R88" i="48" s="1"/>
  <c r="R94" i="28"/>
  <c r="R86" i="28" s="1"/>
  <c r="U29" i="30"/>
  <c r="T168" i="30"/>
  <c r="T149" i="30"/>
  <c r="T65" i="30"/>
  <c r="P194" i="30"/>
  <c r="V30" i="30"/>
  <c r="U66" i="30"/>
  <c r="U150" i="30"/>
  <c r="U169" i="30"/>
  <c r="T64" i="30"/>
  <c r="T167" i="30"/>
  <c r="T148" i="30"/>
  <c r="U28" i="30"/>
  <c r="Q198" i="30"/>
  <c r="T71" i="30"/>
  <c r="T174" i="30"/>
  <c r="T155" i="30"/>
  <c r="U35" i="30"/>
  <c r="AN41" i="30"/>
  <c r="AN55" i="30" s="1"/>
  <c r="AM55" i="30"/>
  <c r="W24" i="30"/>
  <c r="V60" i="30"/>
  <c r="V163" i="30"/>
  <c r="V144" i="30"/>
  <c r="S73" i="30"/>
  <c r="Q194" i="30"/>
  <c r="V26" i="30"/>
  <c r="U62" i="30"/>
  <c r="U165" i="30"/>
  <c r="U146" i="30"/>
  <c r="V69" i="30"/>
  <c r="V172" i="30"/>
  <c r="V153" i="30"/>
  <c r="W33" i="30"/>
  <c r="S95" i="48"/>
  <c r="S93" i="28"/>
  <c r="S85" i="28" s="1"/>
  <c r="R183" i="29"/>
  <c r="R185" i="29" s="1"/>
  <c r="R190" i="29"/>
  <c r="R192" i="29" s="1"/>
  <c r="S189" i="29"/>
  <c r="S178" i="29"/>
  <c r="S182" i="29"/>
  <c r="Q198" i="29"/>
  <c r="V31" i="29"/>
  <c r="U170" i="29"/>
  <c r="U67" i="29"/>
  <c r="U151" i="29"/>
  <c r="U24" i="29"/>
  <c r="T60" i="29"/>
  <c r="T163" i="29"/>
  <c r="T144" i="29"/>
  <c r="T37" i="29"/>
  <c r="U35" i="29"/>
  <c r="T174" i="29"/>
  <c r="T71" i="29"/>
  <c r="T155" i="29"/>
  <c r="W25" i="29"/>
  <c r="V145" i="29"/>
  <c r="V61" i="29"/>
  <c r="V164" i="29"/>
  <c r="Q194" i="29"/>
  <c r="Q16" i="28"/>
  <c r="Q8" i="28" s="1"/>
  <c r="R74" i="29"/>
  <c r="R177" i="29"/>
  <c r="S177" i="29"/>
  <c r="S183" i="29"/>
  <c r="S185" i="29" s="1"/>
  <c r="S190" i="29"/>
  <c r="S192" i="29" s="1"/>
  <c r="U26" i="29"/>
  <c r="T62" i="29"/>
  <c r="T165" i="29"/>
  <c r="T146" i="29"/>
  <c r="W23" i="29"/>
  <c r="V59" i="29"/>
  <c r="V143" i="29"/>
  <c r="V162" i="29"/>
  <c r="P194" i="29"/>
  <c r="R95" i="48"/>
  <c r="R87" i="48" s="1"/>
  <c r="R93" i="28"/>
  <c r="R85" i="28" s="1"/>
  <c r="U64" i="29"/>
  <c r="U148" i="29"/>
  <c r="U167" i="29"/>
  <c r="V28" i="29"/>
  <c r="V34" i="29"/>
  <c r="U70" i="29"/>
  <c r="U173" i="29"/>
  <c r="U154" i="29"/>
  <c r="W29" i="29"/>
  <c r="V168" i="29"/>
  <c r="V65" i="29"/>
  <c r="V149" i="29"/>
  <c r="R189" i="29"/>
  <c r="R182" i="29"/>
  <c r="R178" i="29"/>
  <c r="AN41" i="29"/>
  <c r="AN55" i="29" s="1"/>
  <c r="AM55" i="29"/>
  <c r="V69" i="29"/>
  <c r="V172" i="29"/>
  <c r="V153" i="29"/>
  <c r="W33" i="29"/>
  <c r="W27" i="29"/>
  <c r="V63" i="29"/>
  <c r="V166" i="29"/>
  <c r="V147" i="29"/>
  <c r="U30" i="29"/>
  <c r="T66" i="29"/>
  <c r="T169" i="29"/>
  <c r="T150" i="29"/>
  <c r="S94" i="48"/>
  <c r="S86" i="48" s="1"/>
  <c r="S92" i="28"/>
  <c r="S84" i="28" s="1"/>
  <c r="U30" i="10"/>
  <c r="T66" i="10"/>
  <c r="Y35" i="10"/>
  <c r="X71" i="10"/>
  <c r="AN52" i="10"/>
  <c r="AN55" i="10" s="1"/>
  <c r="AM55" i="10"/>
  <c r="U29" i="10"/>
  <c r="T65" i="10"/>
  <c r="T67" i="10"/>
  <c r="T73" i="10" s="1"/>
  <c r="U31" i="10"/>
  <c r="U69" i="10"/>
  <c r="V33" i="10"/>
  <c r="T74" i="35"/>
  <c r="S25" i="28"/>
  <c r="U32" i="10"/>
  <c r="T68" i="10"/>
  <c r="T37" i="10"/>
  <c r="U61" i="10"/>
  <c r="V25" i="10"/>
  <c r="BJ43" i="10"/>
  <c r="BI55" i="10"/>
  <c r="U59" i="10"/>
  <c r="V23" i="10"/>
  <c r="R15" i="28"/>
  <c r="S74" i="10"/>
  <c r="U27" i="10"/>
  <c r="U37" i="10" s="1"/>
  <c r="T63" i="10"/>
  <c r="V26" i="10"/>
  <c r="U62" i="10"/>
  <c r="V24" i="10"/>
  <c r="U60" i="10"/>
  <c r="X28" i="10"/>
  <c r="W64" i="10"/>
  <c r="V34" i="10"/>
  <c r="U70" i="10"/>
  <c r="V55" i="2"/>
  <c r="W25" i="2"/>
  <c r="U51" i="2"/>
  <c r="V21" i="2"/>
  <c r="AA2" i="47"/>
  <c r="Z21" i="47"/>
  <c r="Z23" i="47" s="1"/>
  <c r="U59" i="2"/>
  <c r="V29" i="2"/>
  <c r="R14" i="28"/>
  <c r="S62" i="2"/>
  <c r="W23" i="31"/>
  <c r="V59" i="31"/>
  <c r="V162" i="31"/>
  <c r="V143" i="31"/>
  <c r="Y78" i="43"/>
  <c r="Y83" i="43" s="1"/>
  <c r="Y80" i="43"/>
  <c r="Y85" i="43" s="1"/>
  <c r="Y77" i="43"/>
  <c r="Y82" i="43" s="1"/>
  <c r="Y79" i="43"/>
  <c r="Y84" i="43" s="1"/>
  <c r="Z2" i="43"/>
  <c r="Q6" i="28"/>
  <c r="Y2" i="31"/>
  <c r="AA2" i="10"/>
  <c r="S93" i="48"/>
  <c r="S91" i="28"/>
  <c r="AE2" i="34"/>
  <c r="U52" i="2"/>
  <c r="V22" i="2"/>
  <c r="V56" i="2"/>
  <c r="W26" i="2"/>
  <c r="Y2" i="30"/>
  <c r="T54" i="2"/>
  <c r="T61" i="2" s="1"/>
  <c r="U24" i="2"/>
  <c r="U31" i="2" s="1"/>
  <c r="X68" i="29"/>
  <c r="Y2" i="29"/>
  <c r="X152" i="29"/>
  <c r="X171" i="29"/>
  <c r="T58" i="2"/>
  <c r="U28" i="2"/>
  <c r="AD2" i="33"/>
  <c r="W50" i="2"/>
  <c r="X20" i="2"/>
  <c r="AC2" i="32"/>
  <c r="R83" i="28"/>
  <c r="V57" i="2"/>
  <c r="W27" i="2"/>
  <c r="X35" i="2"/>
  <c r="W46" i="2"/>
  <c r="U53" i="2"/>
  <c r="V23" i="2"/>
  <c r="Z25" i="48"/>
  <c r="R96" i="28" l="1"/>
  <c r="R88" i="28"/>
  <c r="S74" i="36"/>
  <c r="R26" i="28"/>
  <c r="AN41" i="36"/>
  <c r="AN55" i="36" s="1"/>
  <c r="AM55" i="36"/>
  <c r="BK41" i="36"/>
  <c r="BK55" i="36" s="1"/>
  <c r="BJ55" i="36"/>
  <c r="AN41" i="35"/>
  <c r="AN55" i="35" s="1"/>
  <c r="AM55" i="35"/>
  <c r="T189" i="34"/>
  <c r="T191" i="34" s="1"/>
  <c r="T182" i="34"/>
  <c r="T184" i="34" s="1"/>
  <c r="T177" i="34"/>
  <c r="T178" i="34" s="1"/>
  <c r="T188" i="34"/>
  <c r="T181" i="34"/>
  <c r="W60" i="34"/>
  <c r="W162" i="34"/>
  <c r="W143" i="34"/>
  <c r="X24" i="34"/>
  <c r="R197" i="34"/>
  <c r="U67" i="34"/>
  <c r="U150" i="34"/>
  <c r="U169" i="34"/>
  <c r="V31" i="34"/>
  <c r="T176" i="34"/>
  <c r="T157" i="34"/>
  <c r="V62" i="34"/>
  <c r="V164" i="34"/>
  <c r="V145" i="34"/>
  <c r="W26" i="34"/>
  <c r="V63" i="34"/>
  <c r="V165" i="34"/>
  <c r="V146" i="34"/>
  <c r="W27" i="34"/>
  <c r="W30" i="34"/>
  <c r="V66" i="34"/>
  <c r="V149" i="34"/>
  <c r="V168" i="34"/>
  <c r="T103" i="48"/>
  <c r="T101" i="28"/>
  <c r="X71" i="34"/>
  <c r="X173" i="34"/>
  <c r="X154" i="34"/>
  <c r="Y35" i="34"/>
  <c r="V59" i="34"/>
  <c r="V142" i="34"/>
  <c r="V161" i="34"/>
  <c r="V37" i="34"/>
  <c r="W23" i="34"/>
  <c r="S87" i="48"/>
  <c r="V61" i="34"/>
  <c r="V163" i="34"/>
  <c r="V144" i="34"/>
  <c r="W25" i="34"/>
  <c r="AN41" i="34"/>
  <c r="AN55" i="34" s="1"/>
  <c r="AM55" i="34"/>
  <c r="U65" i="34"/>
  <c r="U73" i="34" s="1"/>
  <c r="U148" i="34"/>
  <c r="U156" i="34" s="1"/>
  <c r="U167" i="34"/>
  <c r="U175" i="34" s="1"/>
  <c r="V29" i="34"/>
  <c r="S74" i="34"/>
  <c r="R24" i="28"/>
  <c r="X64" i="34"/>
  <c r="X166" i="34"/>
  <c r="X147" i="34"/>
  <c r="Y28" i="34"/>
  <c r="V70" i="34"/>
  <c r="V172" i="34"/>
  <c r="V153" i="34"/>
  <c r="W34" i="34"/>
  <c r="U69" i="34"/>
  <c r="U152" i="34"/>
  <c r="U171" i="34"/>
  <c r="V33" i="34"/>
  <c r="S196" i="34"/>
  <c r="S190" i="34"/>
  <c r="S192" i="34" s="1"/>
  <c r="V68" i="34"/>
  <c r="V170" i="34"/>
  <c r="V151" i="34"/>
  <c r="W32" i="34"/>
  <c r="BK49" i="34"/>
  <c r="BK55" i="34" s="1"/>
  <c r="BJ55" i="34"/>
  <c r="S183" i="34"/>
  <c r="S185" i="34" s="1"/>
  <c r="S195" i="34"/>
  <c r="S197" i="34" s="1"/>
  <c r="V61" i="33"/>
  <c r="W25" i="33"/>
  <c r="V60" i="33"/>
  <c r="W24" i="33"/>
  <c r="U73" i="33"/>
  <c r="S23" i="28"/>
  <c r="T74" i="33"/>
  <c r="V68" i="33"/>
  <c r="W32" i="33"/>
  <c r="W69" i="33"/>
  <c r="X33" i="33"/>
  <c r="T102" i="48"/>
  <c r="T100" i="28"/>
  <c r="BK42" i="33"/>
  <c r="BK55" i="33" s="1"/>
  <c r="BJ55" i="33"/>
  <c r="V64" i="33"/>
  <c r="W28" i="33"/>
  <c r="W65" i="33"/>
  <c r="X29" i="33"/>
  <c r="V70" i="33"/>
  <c r="W34" i="33"/>
  <c r="R7" i="28"/>
  <c r="X30" i="33"/>
  <c r="W66" i="33"/>
  <c r="X26" i="33"/>
  <c r="W62" i="33"/>
  <c r="W67" i="33"/>
  <c r="X31" i="33"/>
  <c r="AN41" i="33"/>
  <c r="AN55" i="33" s="1"/>
  <c r="AM55" i="33"/>
  <c r="Y71" i="33"/>
  <c r="Z35" i="33"/>
  <c r="V59" i="33"/>
  <c r="V37" i="33"/>
  <c r="W23" i="33"/>
  <c r="W27" i="33"/>
  <c r="V63" i="33"/>
  <c r="BK37" i="32"/>
  <c r="BK46" i="32" s="1"/>
  <c r="BJ46" i="32"/>
  <c r="AN35" i="32"/>
  <c r="AN46" i="32" s="1"/>
  <c r="AM46" i="32"/>
  <c r="V22" i="32"/>
  <c r="U52" i="32"/>
  <c r="S101" i="48"/>
  <c r="S106" i="48" s="1"/>
  <c r="S99" i="28"/>
  <c r="S104" i="28" s="1"/>
  <c r="S62" i="32"/>
  <c r="R22" i="28"/>
  <c r="W28" i="32"/>
  <c r="V58" i="32"/>
  <c r="R85" i="48"/>
  <c r="R90" i="48" s="1"/>
  <c r="W25" i="32"/>
  <c r="V55" i="32"/>
  <c r="W27" i="32"/>
  <c r="V57" i="32"/>
  <c r="V21" i="32"/>
  <c r="U51" i="32"/>
  <c r="W23" i="32"/>
  <c r="V53" i="32"/>
  <c r="V20" i="32"/>
  <c r="U50" i="32"/>
  <c r="U31" i="32"/>
  <c r="T101" i="48"/>
  <c r="T99" i="28"/>
  <c r="V26" i="32"/>
  <c r="U56" i="32"/>
  <c r="V24" i="32"/>
  <c r="U54" i="32"/>
  <c r="W29" i="32"/>
  <c r="V59" i="32"/>
  <c r="W61" i="31"/>
  <c r="W164" i="31"/>
  <c r="W145" i="31"/>
  <c r="X25" i="31"/>
  <c r="S74" i="31"/>
  <c r="R18" i="28"/>
  <c r="R10" i="28" s="1"/>
  <c r="S183" i="31"/>
  <c r="S185" i="31" s="1"/>
  <c r="S190" i="31"/>
  <c r="S192" i="31" s="1"/>
  <c r="W31" i="31"/>
  <c r="V151" i="31"/>
  <c r="V67" i="31"/>
  <c r="V170" i="31"/>
  <c r="T190" i="31"/>
  <c r="T183" i="31"/>
  <c r="V30" i="31"/>
  <c r="U66" i="31"/>
  <c r="U150" i="31"/>
  <c r="U169" i="31"/>
  <c r="W26" i="31"/>
  <c r="V146" i="31"/>
  <c r="V165" i="31"/>
  <c r="V62" i="31"/>
  <c r="T157" i="31"/>
  <c r="X70" i="31"/>
  <c r="X173" i="31"/>
  <c r="X154" i="31"/>
  <c r="Y34" i="31"/>
  <c r="U68" i="31"/>
  <c r="U171" i="31"/>
  <c r="U152" i="31"/>
  <c r="V32" i="31"/>
  <c r="U163" i="31"/>
  <c r="U144" i="31"/>
  <c r="U60" i="31"/>
  <c r="V24" i="31"/>
  <c r="U37" i="31"/>
  <c r="R197" i="31"/>
  <c r="R191" i="31"/>
  <c r="R193" i="31" s="1"/>
  <c r="S97" i="48"/>
  <c r="S89" i="48" s="1"/>
  <c r="S95" i="28"/>
  <c r="S87" i="28" s="1"/>
  <c r="W69" i="31"/>
  <c r="W172" i="31"/>
  <c r="W153" i="31"/>
  <c r="X33" i="31"/>
  <c r="T73" i="31"/>
  <c r="U64" i="31"/>
  <c r="U167" i="31"/>
  <c r="U148" i="31"/>
  <c r="V28" i="31"/>
  <c r="V29" i="31"/>
  <c r="U168" i="31"/>
  <c r="U149" i="31"/>
  <c r="U65" i="31"/>
  <c r="S177" i="31"/>
  <c r="T177" i="31" s="1"/>
  <c r="W63" i="31"/>
  <c r="W166" i="31"/>
  <c r="W147" i="31"/>
  <c r="X27" i="31"/>
  <c r="U71" i="31"/>
  <c r="U155" i="31"/>
  <c r="U174" i="31"/>
  <c r="V35" i="31"/>
  <c r="R196" i="31"/>
  <c r="R184" i="31"/>
  <c r="R186" i="31" s="1"/>
  <c r="R194" i="31" s="1"/>
  <c r="S182" i="31"/>
  <c r="S189" i="31"/>
  <c r="S178" i="31"/>
  <c r="Q194" i="31"/>
  <c r="Q198" i="31"/>
  <c r="Q11" i="28"/>
  <c r="W60" i="30"/>
  <c r="X24" i="30"/>
  <c r="W144" i="30"/>
  <c r="W163" i="30"/>
  <c r="U64" i="30"/>
  <c r="U148" i="30"/>
  <c r="U167" i="30"/>
  <c r="V28" i="30"/>
  <c r="W61" i="30"/>
  <c r="W145" i="30"/>
  <c r="W164" i="30"/>
  <c r="X25" i="30"/>
  <c r="U70" i="30"/>
  <c r="U173" i="30"/>
  <c r="U154" i="30"/>
  <c r="V34" i="30"/>
  <c r="W31" i="30"/>
  <c r="V67" i="30"/>
  <c r="V151" i="30"/>
  <c r="V170" i="30"/>
  <c r="W26" i="30"/>
  <c r="V146" i="30"/>
  <c r="V62" i="30"/>
  <c r="V165" i="30"/>
  <c r="V32" i="30"/>
  <c r="U152" i="30"/>
  <c r="U171" i="30"/>
  <c r="U68" i="30"/>
  <c r="R17" i="28"/>
  <c r="R9" i="28" s="1"/>
  <c r="S74" i="30"/>
  <c r="W69" i="30"/>
  <c r="W172" i="30"/>
  <c r="W153" i="30"/>
  <c r="X33" i="30"/>
  <c r="U71" i="30"/>
  <c r="U174" i="30"/>
  <c r="U155" i="30"/>
  <c r="V35" i="30"/>
  <c r="S96" i="48"/>
  <c r="S88" i="48" s="1"/>
  <c r="S94" i="28"/>
  <c r="S86" i="28" s="1"/>
  <c r="V29" i="30"/>
  <c r="U149" i="30"/>
  <c r="U168" i="30"/>
  <c r="U65" i="30"/>
  <c r="BJ55" i="30"/>
  <c r="BK41" i="30"/>
  <c r="BK55" i="30" s="1"/>
  <c r="R196" i="30"/>
  <c r="R198" i="30" s="1"/>
  <c r="R184" i="30"/>
  <c r="R186" i="30" s="1"/>
  <c r="T73" i="30"/>
  <c r="S185" i="30"/>
  <c r="T157" i="30"/>
  <c r="U63" i="30"/>
  <c r="U147" i="30"/>
  <c r="U166" i="30"/>
  <c r="V27" i="30"/>
  <c r="R191" i="30"/>
  <c r="R193" i="30" s="1"/>
  <c r="R197" i="30"/>
  <c r="T176" i="30"/>
  <c r="Q19" i="28"/>
  <c r="W30" i="30"/>
  <c r="V66" i="30"/>
  <c r="V169" i="30"/>
  <c r="V150" i="30"/>
  <c r="S189" i="30"/>
  <c r="S182" i="30"/>
  <c r="S178" i="30"/>
  <c r="S158" i="30"/>
  <c r="T158" i="30" s="1"/>
  <c r="V23" i="30"/>
  <c r="U59" i="30"/>
  <c r="U73" i="30" s="1"/>
  <c r="U37" i="30"/>
  <c r="U162" i="30"/>
  <c r="U176" i="30" s="1"/>
  <c r="U143" i="30"/>
  <c r="V35" i="29"/>
  <c r="U71" i="29"/>
  <c r="U155" i="29"/>
  <c r="U174" i="29"/>
  <c r="R191" i="29"/>
  <c r="R193" i="29" s="1"/>
  <c r="R197" i="29"/>
  <c r="V26" i="29"/>
  <c r="U165" i="29"/>
  <c r="U146" i="29"/>
  <c r="U62" i="29"/>
  <c r="R98" i="48"/>
  <c r="V30" i="29"/>
  <c r="U169" i="29"/>
  <c r="U150" i="29"/>
  <c r="U66" i="29"/>
  <c r="T157" i="29"/>
  <c r="R184" i="29"/>
  <c r="R186" i="29" s="1"/>
  <c r="R194" i="29" s="1"/>
  <c r="R196" i="29"/>
  <c r="R198" i="29" s="1"/>
  <c r="W34" i="29"/>
  <c r="V154" i="29"/>
  <c r="V173" i="29"/>
  <c r="V70" i="29"/>
  <c r="W31" i="29"/>
  <c r="V151" i="29"/>
  <c r="V67" i="29"/>
  <c r="V170" i="29"/>
  <c r="V64" i="29"/>
  <c r="V167" i="29"/>
  <c r="V148" i="29"/>
  <c r="W28" i="29"/>
  <c r="T176" i="29"/>
  <c r="S184" i="29"/>
  <c r="S186" i="29" s="1"/>
  <c r="S194" i="29" s="1"/>
  <c r="S196" i="29"/>
  <c r="S198" i="29" s="1"/>
  <c r="X25" i="29"/>
  <c r="W164" i="29"/>
  <c r="W61" i="29"/>
  <c r="W145" i="29"/>
  <c r="X23" i="29"/>
  <c r="W59" i="29"/>
  <c r="W143" i="29"/>
  <c r="W162" i="29"/>
  <c r="S191" i="29"/>
  <c r="S193" i="29" s="1"/>
  <c r="S197" i="29"/>
  <c r="X27" i="29"/>
  <c r="W147" i="29"/>
  <c r="W166" i="29"/>
  <c r="W63" i="29"/>
  <c r="S74" i="29"/>
  <c r="R16" i="28"/>
  <c r="T73" i="29"/>
  <c r="X29" i="29"/>
  <c r="W149" i="29"/>
  <c r="W65" i="29"/>
  <c r="W168" i="29"/>
  <c r="U60" i="29"/>
  <c r="V24" i="29"/>
  <c r="U163" i="29"/>
  <c r="U176" i="29" s="1"/>
  <c r="U37" i="29"/>
  <c r="U144" i="29"/>
  <c r="W69" i="29"/>
  <c r="W153" i="29"/>
  <c r="W172" i="29"/>
  <c r="X33" i="29"/>
  <c r="T94" i="48"/>
  <c r="T86" i="48" s="1"/>
  <c r="T92" i="28"/>
  <c r="T84" i="28" s="1"/>
  <c r="U67" i="10"/>
  <c r="V31" i="10"/>
  <c r="T74" i="10"/>
  <c r="S15" i="28"/>
  <c r="W24" i="10"/>
  <c r="V60" i="10"/>
  <c r="V59" i="10"/>
  <c r="W23" i="10"/>
  <c r="Z35" i="10"/>
  <c r="Y71" i="10"/>
  <c r="W26" i="10"/>
  <c r="V62" i="10"/>
  <c r="V32" i="10"/>
  <c r="U68" i="10"/>
  <c r="V29" i="10"/>
  <c r="U65" i="10"/>
  <c r="U73" i="10" s="1"/>
  <c r="W34" i="10"/>
  <c r="V70" i="10"/>
  <c r="V30" i="10"/>
  <c r="U66" i="10"/>
  <c r="V27" i="10"/>
  <c r="U63" i="10"/>
  <c r="BK43" i="10"/>
  <c r="BK55" i="10" s="1"/>
  <c r="BJ55" i="10"/>
  <c r="T25" i="28"/>
  <c r="U74" i="35"/>
  <c r="Y28" i="10"/>
  <c r="X64" i="10"/>
  <c r="V61" i="10"/>
  <c r="W25" i="10"/>
  <c r="V69" i="10"/>
  <c r="W33" i="10"/>
  <c r="T93" i="48"/>
  <c r="T91" i="28"/>
  <c r="W57" i="2"/>
  <c r="X27" i="2"/>
  <c r="Z2" i="31"/>
  <c r="T62" i="2"/>
  <c r="S14" i="28"/>
  <c r="W59" i="31"/>
  <c r="X23" i="31"/>
  <c r="W162" i="31"/>
  <c r="W143" i="31"/>
  <c r="W56" i="2"/>
  <c r="X26" i="2"/>
  <c r="AF2" i="34"/>
  <c r="AA23" i="47"/>
  <c r="Y35" i="2"/>
  <c r="X46" i="2"/>
  <c r="AB2" i="47"/>
  <c r="AA21" i="47"/>
  <c r="AE2" i="33"/>
  <c r="U58" i="2"/>
  <c r="V28" i="2"/>
  <c r="U54" i="2"/>
  <c r="U61" i="2" s="1"/>
  <c r="V24" i="2"/>
  <c r="V52" i="2"/>
  <c r="W22" i="2"/>
  <c r="S85" i="48"/>
  <c r="V51" i="2"/>
  <c r="W21" i="2"/>
  <c r="X50" i="2"/>
  <c r="Y20" i="2"/>
  <c r="W55" i="2"/>
  <c r="X25" i="2"/>
  <c r="AD2" i="32"/>
  <c r="AB2" i="10"/>
  <c r="V53" i="2"/>
  <c r="W23" i="2"/>
  <c r="Y68" i="29"/>
  <c r="Z2" i="29"/>
  <c r="Y152" i="29"/>
  <c r="Y171" i="29"/>
  <c r="Z2" i="30"/>
  <c r="Z78" i="43"/>
  <c r="Z83" i="43" s="1"/>
  <c r="Z80" i="43"/>
  <c r="Z85" i="43" s="1"/>
  <c r="AA2" i="43"/>
  <c r="Z77" i="43"/>
  <c r="Z82" i="43" s="1"/>
  <c r="Z79" i="43"/>
  <c r="Z84" i="43" s="1"/>
  <c r="V59" i="2"/>
  <c r="W29" i="2"/>
  <c r="AA25" i="48"/>
  <c r="S90" i="48" l="1"/>
  <c r="S96" i="28"/>
  <c r="S26" i="28"/>
  <c r="T74" i="36"/>
  <c r="S98" i="48"/>
  <c r="U103" i="48"/>
  <c r="U101" i="28"/>
  <c r="U188" i="34"/>
  <c r="U177" i="34"/>
  <c r="U178" i="34" s="1"/>
  <c r="U181" i="34"/>
  <c r="U176" i="34"/>
  <c r="U189" i="34"/>
  <c r="U191" i="34" s="1"/>
  <c r="U182" i="34"/>
  <c r="U184" i="34" s="1"/>
  <c r="S24" i="28"/>
  <c r="T74" i="34"/>
  <c r="V65" i="34"/>
  <c r="V148" i="34"/>
  <c r="V167" i="34"/>
  <c r="W29" i="34"/>
  <c r="V156" i="34"/>
  <c r="T183" i="34"/>
  <c r="T185" i="34" s="1"/>
  <c r="T193" i="34" s="1"/>
  <c r="T195" i="34"/>
  <c r="W62" i="34"/>
  <c r="W164" i="34"/>
  <c r="W145" i="34"/>
  <c r="X26" i="34"/>
  <c r="T104" i="28"/>
  <c r="R27" i="28"/>
  <c r="S193" i="34"/>
  <c r="Y71" i="34"/>
  <c r="Y173" i="34"/>
  <c r="Y154" i="34"/>
  <c r="Z35" i="34"/>
  <c r="T196" i="34"/>
  <c r="T190" i="34"/>
  <c r="T192" i="34" s="1"/>
  <c r="V67" i="34"/>
  <c r="V73" i="34" s="1"/>
  <c r="V150" i="34"/>
  <c r="V169" i="34"/>
  <c r="W31" i="34"/>
  <c r="W61" i="34"/>
  <c r="W163" i="34"/>
  <c r="W144" i="34"/>
  <c r="X25" i="34"/>
  <c r="T106" i="48"/>
  <c r="V69" i="34"/>
  <c r="V171" i="34"/>
  <c r="V152" i="34"/>
  <c r="W33" i="34"/>
  <c r="Y64" i="34"/>
  <c r="Y166" i="34"/>
  <c r="Y147" i="34"/>
  <c r="Z28" i="34"/>
  <c r="X30" i="34"/>
  <c r="W149" i="34"/>
  <c r="W168" i="34"/>
  <c r="W66" i="34"/>
  <c r="W63" i="34"/>
  <c r="W165" i="34"/>
  <c r="W146" i="34"/>
  <c r="X27" i="34"/>
  <c r="U157" i="34"/>
  <c r="W70" i="34"/>
  <c r="W172" i="34"/>
  <c r="W153" i="34"/>
  <c r="X34" i="34"/>
  <c r="V175" i="34"/>
  <c r="R8" i="28"/>
  <c r="W68" i="34"/>
  <c r="W170" i="34"/>
  <c r="W151" i="34"/>
  <c r="X32" i="34"/>
  <c r="W59" i="34"/>
  <c r="W161" i="34"/>
  <c r="W142" i="34"/>
  <c r="W37" i="34"/>
  <c r="X23" i="34"/>
  <c r="X60" i="34"/>
  <c r="X162" i="34"/>
  <c r="X143" i="34"/>
  <c r="Y24" i="34"/>
  <c r="S7" i="28"/>
  <c r="Z71" i="33"/>
  <c r="AA35" i="33"/>
  <c r="Y30" i="33"/>
  <c r="X66" i="33"/>
  <c r="T23" i="28"/>
  <c r="U74" i="33"/>
  <c r="W70" i="33"/>
  <c r="X34" i="33"/>
  <c r="U102" i="48"/>
  <c r="U100" i="28"/>
  <c r="X27" i="33"/>
  <c r="W63" i="33"/>
  <c r="X67" i="33"/>
  <c r="Y31" i="33"/>
  <c r="W60" i="33"/>
  <c r="X24" i="33"/>
  <c r="W59" i="33"/>
  <c r="W37" i="33"/>
  <c r="X23" i="33"/>
  <c r="X65" i="33"/>
  <c r="Y29" i="33"/>
  <c r="X69" i="33"/>
  <c r="Y33" i="33"/>
  <c r="W61" i="33"/>
  <c r="X25" i="33"/>
  <c r="V73" i="33"/>
  <c r="Y26" i="33"/>
  <c r="X62" i="33"/>
  <c r="W64" i="33"/>
  <c r="X28" i="33"/>
  <c r="W68" i="33"/>
  <c r="X32" i="33"/>
  <c r="V50" i="32"/>
  <c r="W20" i="32"/>
  <c r="V31" i="32"/>
  <c r="X27" i="32"/>
  <c r="W57" i="32"/>
  <c r="X29" i="32"/>
  <c r="W59" i="32"/>
  <c r="U61" i="32"/>
  <c r="W24" i="32"/>
  <c r="V54" i="32"/>
  <c r="W22" i="32"/>
  <c r="V52" i="32"/>
  <c r="S83" i="28"/>
  <c r="S88" i="28" s="1"/>
  <c r="X23" i="32"/>
  <c r="W53" i="32"/>
  <c r="X25" i="32"/>
  <c r="W55" i="32"/>
  <c r="W26" i="32"/>
  <c r="V56" i="32"/>
  <c r="X28" i="32"/>
  <c r="W58" i="32"/>
  <c r="W21" i="32"/>
  <c r="V51" i="32"/>
  <c r="R6" i="28"/>
  <c r="T62" i="32"/>
  <c r="S22" i="28"/>
  <c r="S27" i="28" s="1"/>
  <c r="T97" i="48"/>
  <c r="T89" i="48" s="1"/>
  <c r="T95" i="28"/>
  <c r="T87" i="28" s="1"/>
  <c r="T182" i="31"/>
  <c r="T178" i="31"/>
  <c r="T189" i="31"/>
  <c r="X69" i="31"/>
  <c r="X153" i="31"/>
  <c r="X172" i="31"/>
  <c r="Y33" i="31"/>
  <c r="W30" i="31"/>
  <c r="V66" i="31"/>
  <c r="V169" i="31"/>
  <c r="V150" i="31"/>
  <c r="S197" i="31"/>
  <c r="S191" i="31"/>
  <c r="S193" i="31" s="1"/>
  <c r="X63" i="31"/>
  <c r="X147" i="31"/>
  <c r="X166" i="31"/>
  <c r="Y27" i="31"/>
  <c r="W24" i="31"/>
  <c r="V60" i="31"/>
  <c r="V163" i="31"/>
  <c r="V144" i="31"/>
  <c r="V37" i="31"/>
  <c r="T185" i="31"/>
  <c r="S184" i="31"/>
  <c r="S186" i="31" s="1"/>
  <c r="S196" i="31"/>
  <c r="S198" i="31" s="1"/>
  <c r="W29" i="31"/>
  <c r="V65" i="31"/>
  <c r="V168" i="31"/>
  <c r="V149" i="31"/>
  <c r="U73" i="31"/>
  <c r="Y70" i="31"/>
  <c r="Y154" i="31"/>
  <c r="Y173" i="31"/>
  <c r="Z34" i="31"/>
  <c r="T192" i="31"/>
  <c r="T74" i="31"/>
  <c r="S18" i="28"/>
  <c r="S10" i="28" s="1"/>
  <c r="V64" i="31"/>
  <c r="V148" i="31"/>
  <c r="V167" i="31"/>
  <c r="W28" i="31"/>
  <c r="U157" i="31"/>
  <c r="X61" i="31"/>
  <c r="X164" i="31"/>
  <c r="X145" i="31"/>
  <c r="Y25" i="31"/>
  <c r="R198" i="31"/>
  <c r="U176" i="31"/>
  <c r="X26" i="31"/>
  <c r="W146" i="31"/>
  <c r="W62" i="31"/>
  <c r="W165" i="31"/>
  <c r="V71" i="31"/>
  <c r="V174" i="31"/>
  <c r="V155" i="31"/>
  <c r="W35" i="31"/>
  <c r="V68" i="31"/>
  <c r="V152" i="31"/>
  <c r="V171" i="31"/>
  <c r="W32" i="31"/>
  <c r="T158" i="31"/>
  <c r="X31" i="31"/>
  <c r="W67" i="31"/>
  <c r="W151" i="31"/>
  <c r="W170" i="31"/>
  <c r="U96" i="48"/>
  <c r="U88" i="48" s="1"/>
  <c r="U94" i="28"/>
  <c r="U86" i="28" s="1"/>
  <c r="W23" i="30"/>
  <c r="V59" i="30"/>
  <c r="V37" i="30"/>
  <c r="V143" i="30"/>
  <c r="V162" i="30"/>
  <c r="V176" i="30" s="1"/>
  <c r="X30" i="30"/>
  <c r="W169" i="30"/>
  <c r="W150" i="30"/>
  <c r="W66" i="30"/>
  <c r="V71" i="30"/>
  <c r="V174" i="30"/>
  <c r="V155" i="30"/>
  <c r="W35" i="30"/>
  <c r="S17" i="28"/>
  <c r="S9" i="28" s="1"/>
  <c r="T74" i="30"/>
  <c r="U158" i="30"/>
  <c r="X26" i="30"/>
  <c r="W165" i="30"/>
  <c r="W62" i="30"/>
  <c r="W146" i="30"/>
  <c r="T189" i="30"/>
  <c r="T178" i="30"/>
  <c r="T182" i="30"/>
  <c r="X61" i="30"/>
  <c r="X145" i="30"/>
  <c r="X164" i="30"/>
  <c r="Y25" i="30"/>
  <c r="S196" i="30"/>
  <c r="S198" i="30" s="1"/>
  <c r="S184" i="30"/>
  <c r="S186" i="30" s="1"/>
  <c r="S194" i="30" s="1"/>
  <c r="T190" i="30"/>
  <c r="T192" i="30" s="1"/>
  <c r="T183" i="30"/>
  <c r="T185" i="30" s="1"/>
  <c r="T177" i="30"/>
  <c r="U177" i="30" s="1"/>
  <c r="V177" i="30" s="1"/>
  <c r="U157" i="30"/>
  <c r="S197" i="30"/>
  <c r="S191" i="30"/>
  <c r="S193" i="30" s="1"/>
  <c r="X69" i="30"/>
  <c r="X153" i="30"/>
  <c r="X172" i="30"/>
  <c r="Y33" i="30"/>
  <c r="X163" i="30"/>
  <c r="X60" i="30"/>
  <c r="Y24" i="30"/>
  <c r="X144" i="30"/>
  <c r="U183" i="30"/>
  <c r="U185" i="30" s="1"/>
  <c r="U190" i="30"/>
  <c r="U192" i="30" s="1"/>
  <c r="T96" i="48"/>
  <c r="T88" i="48" s="1"/>
  <c r="T94" i="28"/>
  <c r="T86" i="28" s="1"/>
  <c r="W29" i="30"/>
  <c r="V65" i="30"/>
  <c r="V149" i="30"/>
  <c r="V168" i="30"/>
  <c r="W32" i="30"/>
  <c r="V68" i="30"/>
  <c r="V171" i="30"/>
  <c r="V152" i="30"/>
  <c r="X31" i="30"/>
  <c r="W151" i="30"/>
  <c r="W67" i="30"/>
  <c r="W170" i="30"/>
  <c r="V63" i="30"/>
  <c r="V166" i="30"/>
  <c r="V147" i="30"/>
  <c r="W27" i="30"/>
  <c r="R194" i="30"/>
  <c r="V70" i="30"/>
  <c r="V154" i="30"/>
  <c r="V173" i="30"/>
  <c r="W34" i="30"/>
  <c r="V64" i="30"/>
  <c r="V167" i="30"/>
  <c r="V148" i="30"/>
  <c r="W28" i="30"/>
  <c r="V144" i="29"/>
  <c r="V37" i="29"/>
  <c r="V163" i="29"/>
  <c r="V60" i="29"/>
  <c r="W24" i="29"/>
  <c r="T74" i="29"/>
  <c r="S16" i="28"/>
  <c r="S8" i="28" s="1"/>
  <c r="X69" i="29"/>
  <c r="X172" i="29"/>
  <c r="X153" i="29"/>
  <c r="Y33" i="29"/>
  <c r="U73" i="29"/>
  <c r="T177" i="29"/>
  <c r="U177" i="29" s="1"/>
  <c r="T190" i="29"/>
  <c r="T192" i="29" s="1"/>
  <c r="T183" i="29"/>
  <c r="T185" i="29" s="1"/>
  <c r="X31" i="29"/>
  <c r="W67" i="29"/>
  <c r="W170" i="29"/>
  <c r="W151" i="29"/>
  <c r="T189" i="29"/>
  <c r="T182" i="29"/>
  <c r="T178" i="29"/>
  <c r="T158" i="29"/>
  <c r="U190" i="29"/>
  <c r="U192" i="29" s="1"/>
  <c r="U183" i="29"/>
  <c r="U185" i="29" s="1"/>
  <c r="W35" i="29"/>
  <c r="V71" i="29"/>
  <c r="V174" i="29"/>
  <c r="V155" i="29"/>
  <c r="Y23" i="29"/>
  <c r="X59" i="29"/>
  <c r="X143" i="29"/>
  <c r="X162" i="29"/>
  <c r="W64" i="29"/>
  <c r="W148" i="29"/>
  <c r="W167" i="29"/>
  <c r="X28" i="29"/>
  <c r="W26" i="29"/>
  <c r="V165" i="29"/>
  <c r="V146" i="29"/>
  <c r="V62" i="29"/>
  <c r="R19" i="28"/>
  <c r="Y27" i="29"/>
  <c r="X166" i="29"/>
  <c r="X63" i="29"/>
  <c r="X147" i="29"/>
  <c r="U157" i="29"/>
  <c r="Y29" i="29"/>
  <c r="X168" i="29"/>
  <c r="X65" i="29"/>
  <c r="X149" i="29"/>
  <c r="X34" i="29"/>
  <c r="W154" i="29"/>
  <c r="W173" i="29"/>
  <c r="W70" i="29"/>
  <c r="W30" i="29"/>
  <c r="V150" i="29"/>
  <c r="V169" i="29"/>
  <c r="V66" i="29"/>
  <c r="T93" i="28"/>
  <c r="T85" i="28" s="1"/>
  <c r="T95" i="48"/>
  <c r="T87" i="48" s="1"/>
  <c r="Y25" i="29"/>
  <c r="X61" i="29"/>
  <c r="X164" i="29"/>
  <c r="X145" i="29"/>
  <c r="U94" i="48"/>
  <c r="U92" i="28"/>
  <c r="U84" i="28" s="1"/>
  <c r="W29" i="10"/>
  <c r="V65" i="10"/>
  <c r="X24" i="10"/>
  <c r="W60" i="10"/>
  <c r="AA35" i="10"/>
  <c r="Z71" i="10"/>
  <c r="Z28" i="10"/>
  <c r="Y64" i="10"/>
  <c r="U25" i="28"/>
  <c r="V74" i="35"/>
  <c r="W30" i="10"/>
  <c r="V66" i="10"/>
  <c r="W32" i="10"/>
  <c r="V68" i="10"/>
  <c r="T15" i="28"/>
  <c r="U74" i="10"/>
  <c r="V67" i="10"/>
  <c r="W31" i="10"/>
  <c r="W27" i="10"/>
  <c r="V63" i="10"/>
  <c r="V73" i="10" s="1"/>
  <c r="W69" i="10"/>
  <c r="X33" i="10"/>
  <c r="X34" i="10"/>
  <c r="W70" i="10"/>
  <c r="W59" i="10"/>
  <c r="W37" i="10"/>
  <c r="X23" i="10"/>
  <c r="X26" i="10"/>
  <c r="W62" i="10"/>
  <c r="V37" i="10"/>
  <c r="W61" i="10"/>
  <c r="X25" i="10"/>
  <c r="U93" i="48"/>
  <c r="U91" i="28"/>
  <c r="X56" i="2"/>
  <c r="Y26" i="2"/>
  <c r="S6" i="28"/>
  <c r="AA2" i="29"/>
  <c r="Z68" i="29"/>
  <c r="Z171" i="29"/>
  <c r="Z152" i="29"/>
  <c r="V58" i="2"/>
  <c r="W28" i="2"/>
  <c r="T14" i="28"/>
  <c r="U62" i="2"/>
  <c r="T83" i="28"/>
  <c r="W53" i="2"/>
  <c r="X23" i="2"/>
  <c r="W52" i="2"/>
  <c r="X22" i="2"/>
  <c r="AF2" i="33"/>
  <c r="T85" i="48"/>
  <c r="AA2" i="30"/>
  <c r="X55" i="2"/>
  <c r="Y25" i="2"/>
  <c r="X57" i="2"/>
  <c r="Y27" i="2"/>
  <c r="AC2" i="10"/>
  <c r="Y50" i="2"/>
  <c r="Z20" i="2"/>
  <c r="V31" i="2"/>
  <c r="Z35" i="2"/>
  <c r="Y46" i="2"/>
  <c r="AA2" i="31"/>
  <c r="AE2" i="32"/>
  <c r="AA78" i="43"/>
  <c r="AA83" i="43" s="1"/>
  <c r="AA80" i="43"/>
  <c r="AA85" i="43" s="1"/>
  <c r="AA77" i="43"/>
  <c r="AA82" i="43" s="1"/>
  <c r="AA79" i="43"/>
  <c r="AA84" i="43" s="1"/>
  <c r="AB2" i="43"/>
  <c r="W51" i="2"/>
  <c r="X21" i="2"/>
  <c r="AB21" i="47"/>
  <c r="AC2" i="47"/>
  <c r="AG2" i="34"/>
  <c r="AB23" i="47"/>
  <c r="W59" i="2"/>
  <c r="X29" i="2"/>
  <c r="V54" i="2"/>
  <c r="V61" i="2" s="1"/>
  <c r="W24" i="2"/>
  <c r="X59" i="31"/>
  <c r="Y23" i="31"/>
  <c r="X162" i="31"/>
  <c r="X143" i="31"/>
  <c r="AB25" i="48"/>
  <c r="R11" i="28" l="1"/>
  <c r="T90" i="48"/>
  <c r="T98" i="48"/>
  <c r="T26" i="28"/>
  <c r="U74" i="36"/>
  <c r="V101" i="28"/>
  <c r="V103" i="48"/>
  <c r="V24" i="48" s="1"/>
  <c r="X63" i="34"/>
  <c r="X165" i="34"/>
  <c r="X146" i="34"/>
  <c r="Y27" i="34"/>
  <c r="V182" i="34"/>
  <c r="V184" i="34" s="1"/>
  <c r="V189" i="34"/>
  <c r="V191" i="34" s="1"/>
  <c r="V176" i="34"/>
  <c r="X70" i="34"/>
  <c r="X172" i="34"/>
  <c r="X153" i="34"/>
  <c r="Y34" i="34"/>
  <c r="X62" i="34"/>
  <c r="X145" i="34"/>
  <c r="X164" i="34"/>
  <c r="Y26" i="34"/>
  <c r="U195" i="34"/>
  <c r="U183" i="34"/>
  <c r="U185" i="34" s="1"/>
  <c r="X59" i="34"/>
  <c r="X161" i="34"/>
  <c r="X37" i="34"/>
  <c r="X142" i="34"/>
  <c r="Y23" i="34"/>
  <c r="W65" i="34"/>
  <c r="W148" i="34"/>
  <c r="W167" i="34"/>
  <c r="X29" i="34"/>
  <c r="Y60" i="34"/>
  <c r="Y162" i="34"/>
  <c r="Y143" i="34"/>
  <c r="Z24" i="34"/>
  <c r="W73" i="34"/>
  <c r="W103" i="48" s="1"/>
  <c r="W69" i="34"/>
  <c r="W152" i="34"/>
  <c r="W171" i="34"/>
  <c r="X33" i="34"/>
  <c r="Z71" i="34"/>
  <c r="Z154" i="34"/>
  <c r="Z173" i="34"/>
  <c r="AA35" i="34"/>
  <c r="V177" i="34"/>
  <c r="V178" i="34" s="1"/>
  <c r="V188" i="34"/>
  <c r="V181" i="34"/>
  <c r="X68" i="34"/>
  <c r="X170" i="34"/>
  <c r="X151" i="34"/>
  <c r="Y32" i="34"/>
  <c r="W175" i="34"/>
  <c r="W67" i="34"/>
  <c r="W169" i="34"/>
  <c r="W150" i="34"/>
  <c r="X31" i="34"/>
  <c r="U196" i="34"/>
  <c r="U190" i="34"/>
  <c r="U192" i="34" s="1"/>
  <c r="X61" i="34"/>
  <c r="X163" i="34"/>
  <c r="X144" i="34"/>
  <c r="Y25" i="34"/>
  <c r="S11" i="28"/>
  <c r="W156" i="34"/>
  <c r="T24" i="28"/>
  <c r="U74" i="34"/>
  <c r="Z64" i="34"/>
  <c r="Z166" i="34"/>
  <c r="Z147" i="34"/>
  <c r="AA28" i="34"/>
  <c r="V157" i="34"/>
  <c r="Y30" i="34"/>
  <c r="X66" i="34"/>
  <c r="X168" i="34"/>
  <c r="X149" i="34"/>
  <c r="T197" i="34"/>
  <c r="Y69" i="33"/>
  <c r="Z33" i="33"/>
  <c r="W73" i="33"/>
  <c r="W102" i="48" s="1"/>
  <c r="X64" i="33"/>
  <c r="Y28" i="33"/>
  <c r="Y67" i="33"/>
  <c r="Z31" i="33"/>
  <c r="U23" i="28"/>
  <c r="V74" i="33"/>
  <c r="T7" i="28"/>
  <c r="Y65" i="33"/>
  <c r="Z29" i="33"/>
  <c r="Z26" i="33"/>
  <c r="Y62" i="33"/>
  <c r="X59" i="33"/>
  <c r="X37" i="33"/>
  <c r="Y23" i="33"/>
  <c r="Y27" i="33"/>
  <c r="X63" i="33"/>
  <c r="Z30" i="33"/>
  <c r="Y66" i="33"/>
  <c r="U86" i="48"/>
  <c r="V102" i="48"/>
  <c r="V23" i="48" s="1"/>
  <c r="W23" i="48" s="1"/>
  <c r="V100" i="28"/>
  <c r="AA71" i="33"/>
  <c r="AB35" i="33"/>
  <c r="X61" i="33"/>
  <c r="Y25" i="33"/>
  <c r="X68" i="33"/>
  <c r="Y32" i="33"/>
  <c r="X60" i="33"/>
  <c r="Y24" i="33"/>
  <c r="X70" i="33"/>
  <c r="Y34" i="33"/>
  <c r="Y25" i="32"/>
  <c r="X55" i="32"/>
  <c r="U101" i="48"/>
  <c r="U106" i="48" s="1"/>
  <c r="U99" i="28"/>
  <c r="U104" i="28" s="1"/>
  <c r="U28" i="28" s="1"/>
  <c r="X21" i="32"/>
  <c r="W51" i="32"/>
  <c r="Y23" i="32"/>
  <c r="X53" i="32"/>
  <c r="Y29" i="32"/>
  <c r="X59" i="32"/>
  <c r="Y28" i="32"/>
  <c r="X58" i="32"/>
  <c r="Y27" i="32"/>
  <c r="X57" i="32"/>
  <c r="X22" i="32"/>
  <c r="W52" i="32"/>
  <c r="X26" i="32"/>
  <c r="W56" i="32"/>
  <c r="W50" i="32"/>
  <c r="W61" i="32" s="1"/>
  <c r="W101" i="48" s="1"/>
  <c r="W106" i="48" s="1"/>
  <c r="W31" i="32"/>
  <c r="X20" i="32"/>
  <c r="T22" i="28"/>
  <c r="U62" i="32"/>
  <c r="X24" i="32"/>
  <c r="W54" i="32"/>
  <c r="V61" i="32"/>
  <c r="W68" i="31"/>
  <c r="W152" i="31"/>
  <c r="W171" i="31"/>
  <c r="X32" i="31"/>
  <c r="U97" i="48"/>
  <c r="U89" i="48" s="1"/>
  <c r="U95" i="28"/>
  <c r="U87" i="28" s="1"/>
  <c r="V157" i="31"/>
  <c r="T18" i="28"/>
  <c r="T10" i="28" s="1"/>
  <c r="U74" i="31"/>
  <c r="V176" i="31"/>
  <c r="Y26" i="31"/>
  <c r="X62" i="31"/>
  <c r="X165" i="31"/>
  <c r="X146" i="31"/>
  <c r="U158" i="31"/>
  <c r="V158" i="31" s="1"/>
  <c r="U178" i="31"/>
  <c r="U189" i="31"/>
  <c r="U182" i="31"/>
  <c r="V73" i="31"/>
  <c r="T191" i="31"/>
  <c r="T193" i="31" s="1"/>
  <c r="T197" i="31"/>
  <c r="W71" i="31"/>
  <c r="W155" i="31"/>
  <c r="W174" i="31"/>
  <c r="X35" i="31"/>
  <c r="U177" i="31"/>
  <c r="U190" i="31"/>
  <c r="U192" i="31" s="1"/>
  <c r="U183" i="31"/>
  <c r="U185" i="31" s="1"/>
  <c r="W64" i="31"/>
  <c r="W167" i="31"/>
  <c r="W148" i="31"/>
  <c r="X28" i="31"/>
  <c r="Z70" i="31"/>
  <c r="Z173" i="31"/>
  <c r="Z154" i="31"/>
  <c r="AA34" i="31"/>
  <c r="X29" i="31"/>
  <c r="W168" i="31"/>
  <c r="W65" i="31"/>
  <c r="W149" i="31"/>
  <c r="W163" i="31"/>
  <c r="X24" i="31"/>
  <c r="W60" i="31"/>
  <c r="W144" i="31"/>
  <c r="W37" i="31"/>
  <c r="Y31" i="31"/>
  <c r="X170" i="31"/>
  <c r="X151" i="31"/>
  <c r="X67" i="31"/>
  <c r="Y63" i="31"/>
  <c r="Y166" i="31"/>
  <c r="Y147" i="31"/>
  <c r="Z27" i="31"/>
  <c r="T196" i="31"/>
  <c r="T198" i="31" s="1"/>
  <c r="T184" i="31"/>
  <c r="T186" i="31" s="1"/>
  <c r="T194" i="31" s="1"/>
  <c r="S194" i="31"/>
  <c r="X30" i="31"/>
  <c r="W169" i="31"/>
  <c r="W150" i="31"/>
  <c r="W66" i="31"/>
  <c r="Y61" i="31"/>
  <c r="Y164" i="31"/>
  <c r="Y145" i="31"/>
  <c r="Z25" i="31"/>
  <c r="Y69" i="31"/>
  <c r="Y153" i="31"/>
  <c r="Y172" i="31"/>
  <c r="Z33" i="31"/>
  <c r="S19" i="28"/>
  <c r="Y30" i="30"/>
  <c r="X66" i="30"/>
  <c r="X150" i="30"/>
  <c r="X169" i="30"/>
  <c r="W70" i="30"/>
  <c r="W173" i="30"/>
  <c r="W154" i="30"/>
  <c r="X34" i="30"/>
  <c r="X32" i="30"/>
  <c r="W68" i="30"/>
  <c r="W152" i="30"/>
  <c r="W171" i="30"/>
  <c r="T197" i="30"/>
  <c r="T191" i="30"/>
  <c r="T193" i="30" s="1"/>
  <c r="W71" i="30"/>
  <c r="W174" i="30"/>
  <c r="W155" i="30"/>
  <c r="X35" i="30"/>
  <c r="V190" i="30"/>
  <c r="V183" i="30"/>
  <c r="V185" i="30" s="1"/>
  <c r="V157" i="30"/>
  <c r="Z24" i="30"/>
  <c r="Y163" i="30"/>
  <c r="Y144" i="30"/>
  <c r="Y60" i="30"/>
  <c r="Y61" i="30"/>
  <c r="Y164" i="30"/>
  <c r="Y145" i="30"/>
  <c r="Z25" i="30"/>
  <c r="U182" i="30"/>
  <c r="U189" i="30"/>
  <c r="U178" i="30"/>
  <c r="V73" i="30"/>
  <c r="W64" i="30"/>
  <c r="W167" i="30"/>
  <c r="W148" i="30"/>
  <c r="X28" i="30"/>
  <c r="Y31" i="30"/>
  <c r="X151" i="30"/>
  <c r="X170" i="30"/>
  <c r="X67" i="30"/>
  <c r="X29" i="30"/>
  <c r="W168" i="30"/>
  <c r="W149" i="30"/>
  <c r="W65" i="30"/>
  <c r="Y26" i="30"/>
  <c r="X62" i="30"/>
  <c r="X146" i="30"/>
  <c r="X165" i="30"/>
  <c r="X23" i="30"/>
  <c r="W162" i="30"/>
  <c r="W143" i="30"/>
  <c r="W37" i="30"/>
  <c r="W59" i="30"/>
  <c r="W63" i="30"/>
  <c r="W147" i="30"/>
  <c r="W166" i="30"/>
  <c r="X27" i="30"/>
  <c r="Y69" i="30"/>
  <c r="Y153" i="30"/>
  <c r="Y172" i="30"/>
  <c r="Z33" i="30"/>
  <c r="V158" i="30"/>
  <c r="T196" i="30"/>
  <c r="T184" i="30"/>
  <c r="T186" i="30" s="1"/>
  <c r="T194" i="30" s="1"/>
  <c r="T17" i="28"/>
  <c r="T9" i="28" s="1"/>
  <c r="U74" i="30"/>
  <c r="V177" i="29"/>
  <c r="X30" i="29"/>
  <c r="W169" i="29"/>
  <c r="W150" i="29"/>
  <c r="W66" i="29"/>
  <c r="U158" i="29"/>
  <c r="U178" i="29"/>
  <c r="U189" i="29"/>
  <c r="U182" i="29"/>
  <c r="V157" i="29"/>
  <c r="T96" i="28"/>
  <c r="Z25" i="29"/>
  <c r="Y145" i="29"/>
  <c r="Y164" i="29"/>
  <c r="Y61" i="29"/>
  <c r="Y31" i="29"/>
  <c r="X170" i="29"/>
  <c r="X151" i="29"/>
  <c r="X67" i="29"/>
  <c r="Z29" i="29"/>
  <c r="Y168" i="29"/>
  <c r="Y149" i="29"/>
  <c r="Y65" i="29"/>
  <c r="T88" i="28"/>
  <c r="X26" i="29"/>
  <c r="W62" i="29"/>
  <c r="W146" i="29"/>
  <c r="W165" i="29"/>
  <c r="Z23" i="29"/>
  <c r="Y162" i="29"/>
  <c r="Y59" i="29"/>
  <c r="Y143" i="29"/>
  <c r="T16" i="28"/>
  <c r="T8" i="28" s="1"/>
  <c r="U74" i="29"/>
  <c r="Z27" i="29"/>
  <c r="Y63" i="29"/>
  <c r="Y147" i="29"/>
  <c r="Y166" i="29"/>
  <c r="T197" i="29"/>
  <c r="T191" i="29"/>
  <c r="T193" i="29" s="1"/>
  <c r="U95" i="48"/>
  <c r="U87" i="48" s="1"/>
  <c r="U93" i="28"/>
  <c r="U85" i="28" s="1"/>
  <c r="V73" i="29"/>
  <c r="Y34" i="29"/>
  <c r="X70" i="29"/>
  <c r="X173" i="29"/>
  <c r="X154" i="29"/>
  <c r="X64" i="29"/>
  <c r="X148" i="29"/>
  <c r="X167" i="29"/>
  <c r="Y28" i="29"/>
  <c r="T184" i="29"/>
  <c r="T186" i="29" s="1"/>
  <c r="T196" i="29"/>
  <c r="T198" i="29" s="1"/>
  <c r="W60" i="29"/>
  <c r="X24" i="29"/>
  <c r="W163" i="29"/>
  <c r="W37" i="29"/>
  <c r="W144" i="29"/>
  <c r="W157" i="29" s="1"/>
  <c r="X35" i="29"/>
  <c r="W155" i="29"/>
  <c r="W174" i="29"/>
  <c r="W71" i="29"/>
  <c r="Y69" i="29"/>
  <c r="Y172" i="29"/>
  <c r="Y153" i="29"/>
  <c r="Z33" i="29"/>
  <c r="V176" i="29"/>
  <c r="V92" i="28"/>
  <c r="V84" i="28" s="1"/>
  <c r="V94" i="48"/>
  <c r="W67" i="10"/>
  <c r="X31" i="10"/>
  <c r="X32" i="10"/>
  <c r="W68" i="10"/>
  <c r="AB35" i="10"/>
  <c r="AA71" i="10"/>
  <c r="Y34" i="10"/>
  <c r="X70" i="10"/>
  <c r="X30" i="10"/>
  <c r="W66" i="10"/>
  <c r="Y24" i="10"/>
  <c r="X60" i="10"/>
  <c r="Y26" i="10"/>
  <c r="X62" i="10"/>
  <c r="X69" i="10"/>
  <c r="Y33" i="10"/>
  <c r="U15" i="28"/>
  <c r="U7" i="28" s="1"/>
  <c r="V74" i="10"/>
  <c r="V25" i="28"/>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X29" i="10"/>
  <c r="W65" i="10"/>
  <c r="W73" i="10" s="1"/>
  <c r="W94" i="48" s="1"/>
  <c r="W86" i="48" s="1"/>
  <c r="X61" i="10"/>
  <c r="Y25" i="10"/>
  <c r="X59" i="10"/>
  <c r="X37" i="10"/>
  <c r="Y23" i="10"/>
  <c r="X27" i="10"/>
  <c r="W63" i="10"/>
  <c r="AA28" i="10"/>
  <c r="Z64" i="10"/>
  <c r="V93" i="48"/>
  <c r="V91" i="28"/>
  <c r="AF2" i="32"/>
  <c r="Y59" i="31"/>
  <c r="Z23" i="31"/>
  <c r="Y162" i="31"/>
  <c r="Y143" i="31"/>
  <c r="X59" i="2"/>
  <c r="Y29" i="2"/>
  <c r="Z50" i="2"/>
  <c r="AA20" i="2"/>
  <c r="AH2" i="34"/>
  <c r="AB2" i="30"/>
  <c r="W58" i="2"/>
  <c r="X28" i="2"/>
  <c r="Y56" i="2"/>
  <c r="Z26" i="2"/>
  <c r="AD2" i="10"/>
  <c r="U83" i="28"/>
  <c r="W54" i="2"/>
  <c r="W61" i="2" s="1"/>
  <c r="W93" i="48" s="1"/>
  <c r="X24" i="2"/>
  <c r="AB2" i="31"/>
  <c r="AA35" i="2"/>
  <c r="Z46" i="2"/>
  <c r="U14" i="28"/>
  <c r="V62" i="2"/>
  <c r="X52" i="2"/>
  <c r="Y22" i="2"/>
  <c r="AD2" i="47"/>
  <c r="AC21" i="47"/>
  <c r="AC23" i="47" s="1"/>
  <c r="W31" i="2"/>
  <c r="Y55" i="2"/>
  <c r="Z25" i="2"/>
  <c r="AG2" i="33"/>
  <c r="T6" i="28"/>
  <c r="AA68" i="29"/>
  <c r="AB2" i="29"/>
  <c r="AA152" i="29"/>
  <c r="AA171" i="29"/>
  <c r="X51" i="2"/>
  <c r="Y21" i="2"/>
  <c r="AB80" i="43"/>
  <c r="AB85" i="43" s="1"/>
  <c r="AB77" i="43"/>
  <c r="AB82" i="43" s="1"/>
  <c r="AB78" i="43"/>
  <c r="AB83" i="43" s="1"/>
  <c r="AB79" i="43"/>
  <c r="AB84" i="43" s="1"/>
  <c r="AC2" i="43"/>
  <c r="Y57" i="2"/>
  <c r="Z27" i="2"/>
  <c r="X53" i="2"/>
  <c r="Y23" i="2"/>
  <c r="AC25" i="48"/>
  <c r="U98" i="48" l="1"/>
  <c r="U26" i="28"/>
  <c r="V74" i="36"/>
  <c r="Z60" i="34"/>
  <c r="Z162" i="34"/>
  <c r="Z143" i="34"/>
  <c r="AA24" i="34"/>
  <c r="Z30" i="34"/>
  <c r="Y168" i="34"/>
  <c r="Y149" i="34"/>
  <c r="Y66" i="34"/>
  <c r="W181" i="34"/>
  <c r="W177" i="34"/>
  <c r="W178" i="34" s="1"/>
  <c r="W188" i="34"/>
  <c r="X67" i="34"/>
  <c r="X169" i="34"/>
  <c r="X150" i="34"/>
  <c r="Y31" i="34"/>
  <c r="X69" i="34"/>
  <c r="X73" i="34" s="1"/>
  <c r="X103" i="48" s="1"/>
  <c r="X24" i="48" s="1"/>
  <c r="X152" i="34"/>
  <c r="X171" i="34"/>
  <c r="Y33" i="34"/>
  <c r="Y70" i="34"/>
  <c r="Y153" i="34"/>
  <c r="Y172" i="34"/>
  <c r="Z34" i="34"/>
  <c r="X175" i="34"/>
  <c r="W157" i="34"/>
  <c r="V183" i="34"/>
  <c r="V185" i="34" s="1"/>
  <c r="V195" i="34"/>
  <c r="X65" i="34"/>
  <c r="X167" i="34"/>
  <c r="X148" i="34"/>
  <c r="X156" i="34" s="1"/>
  <c r="Y29" i="34"/>
  <c r="Y68" i="34"/>
  <c r="Y170" i="34"/>
  <c r="Y151" i="34"/>
  <c r="Z32" i="34"/>
  <c r="U88" i="28"/>
  <c r="U12" i="28" s="1"/>
  <c r="AA64" i="34"/>
  <c r="AA166" i="34"/>
  <c r="AA147" i="34"/>
  <c r="AB28" i="34"/>
  <c r="Y61" i="34"/>
  <c r="Y144" i="34"/>
  <c r="Y163" i="34"/>
  <c r="Z25" i="34"/>
  <c r="V196" i="34"/>
  <c r="V190" i="34"/>
  <c r="V192" i="34" s="1"/>
  <c r="U193" i="34"/>
  <c r="Y59" i="34"/>
  <c r="Y161" i="34"/>
  <c r="Y142" i="34"/>
  <c r="Z23" i="34"/>
  <c r="U24" i="28"/>
  <c r="V74" i="34"/>
  <c r="Y63" i="34"/>
  <c r="Y165" i="34"/>
  <c r="Y146" i="34"/>
  <c r="Z27" i="34"/>
  <c r="U197" i="34"/>
  <c r="W24" i="48"/>
  <c r="T27" i="28"/>
  <c r="W189" i="34"/>
  <c r="W191" i="34" s="1"/>
  <c r="W182" i="34"/>
  <c r="W184" i="34" s="1"/>
  <c r="AA71" i="34"/>
  <c r="AA173" i="34"/>
  <c r="AA154" i="34"/>
  <c r="AB35" i="34"/>
  <c r="Y62" i="34"/>
  <c r="Y145" i="34"/>
  <c r="Y164" i="34"/>
  <c r="Z26" i="34"/>
  <c r="W176" i="34"/>
  <c r="Y60" i="33"/>
  <c r="Z24" i="33"/>
  <c r="X73" i="33"/>
  <c r="X102" i="48" s="1"/>
  <c r="X23" i="48" s="1"/>
  <c r="Z67" i="33"/>
  <c r="AA31" i="33"/>
  <c r="Y68" i="33"/>
  <c r="Z32" i="33"/>
  <c r="AA26" i="33"/>
  <c r="Z62" i="33"/>
  <c r="Y64" i="33"/>
  <c r="Z28" i="33"/>
  <c r="Y61" i="33"/>
  <c r="Z25" i="33"/>
  <c r="AA30" i="33"/>
  <c r="Z66" i="33"/>
  <c r="Z65" i="33"/>
  <c r="AA29" i="33"/>
  <c r="Y70" i="33"/>
  <c r="Z34" i="33"/>
  <c r="AB71" i="33"/>
  <c r="AC35" i="33"/>
  <c r="Z27" i="33"/>
  <c r="Y63" i="33"/>
  <c r="Z69" i="33"/>
  <c r="AA33" i="33"/>
  <c r="Y59" i="33"/>
  <c r="Y73" i="33" s="1"/>
  <c r="Y102" i="48" s="1"/>
  <c r="Z23" i="33"/>
  <c r="Y37" i="33"/>
  <c r="V23" i="28"/>
  <c r="W74" i="33"/>
  <c r="X74" i="33" s="1"/>
  <c r="Y24" i="32"/>
  <c r="X54" i="32"/>
  <c r="U22" i="28"/>
  <c r="V62" i="32"/>
  <c r="Y22" i="32"/>
  <c r="X52" i="32"/>
  <c r="Z23" i="32"/>
  <c r="Y53" i="32"/>
  <c r="V101" i="48"/>
  <c r="V99" i="28"/>
  <c r="V104" i="28" s="1"/>
  <c r="X50" i="32"/>
  <c r="Y20" i="32"/>
  <c r="X31" i="32"/>
  <c r="Z27" i="32"/>
  <c r="Y57" i="32"/>
  <c r="Y21" i="32"/>
  <c r="X51" i="32"/>
  <c r="Z28" i="32"/>
  <c r="Y58" i="32"/>
  <c r="U85" i="48"/>
  <c r="U90" i="48" s="1"/>
  <c r="U30" i="48" s="1"/>
  <c r="U32" i="48" s="1"/>
  <c r="U33" i="48" s="1"/>
  <c r="Y26" i="32"/>
  <c r="X56" i="32"/>
  <c r="Z29" i="32"/>
  <c r="Y59" i="32"/>
  <c r="Z25" i="32"/>
  <c r="Y55" i="32"/>
  <c r="V178" i="31"/>
  <c r="V182" i="31"/>
  <c r="V189" i="31"/>
  <c r="Z69" i="31"/>
  <c r="Z153" i="31"/>
  <c r="Z172" i="31"/>
  <c r="AA33" i="31"/>
  <c r="Z31" i="31"/>
  <c r="Y151" i="31"/>
  <c r="Y67" i="31"/>
  <c r="Y170" i="31"/>
  <c r="Z63" i="31"/>
  <c r="Z166" i="31"/>
  <c r="Z147" i="31"/>
  <c r="AA27" i="31"/>
  <c r="Y29" i="31"/>
  <c r="X168" i="31"/>
  <c r="X65" i="31"/>
  <c r="X149" i="31"/>
  <c r="W157" i="31"/>
  <c r="AA70" i="31"/>
  <c r="AA173" i="31"/>
  <c r="AA154" i="31"/>
  <c r="AB34" i="31"/>
  <c r="W73" i="31"/>
  <c r="W97" i="48" s="1"/>
  <c r="W89" i="48" s="1"/>
  <c r="V97" i="48"/>
  <c r="V95" i="28"/>
  <c r="V87" i="28" s="1"/>
  <c r="Z26" i="31"/>
  <c r="Y146" i="31"/>
  <c r="Y62" i="31"/>
  <c r="Y165" i="31"/>
  <c r="X68" i="31"/>
  <c r="X171" i="31"/>
  <c r="X152" i="31"/>
  <c r="Y32" i="31"/>
  <c r="Z61" i="31"/>
  <c r="Z145" i="31"/>
  <c r="Z164" i="31"/>
  <c r="AA25" i="31"/>
  <c r="Y30" i="31"/>
  <c r="X150" i="31"/>
  <c r="X66" i="31"/>
  <c r="X169" i="31"/>
  <c r="Y24" i="31"/>
  <c r="X60" i="31"/>
  <c r="X163" i="31"/>
  <c r="X144" i="31"/>
  <c r="X37" i="31"/>
  <c r="U184" i="31"/>
  <c r="U186" i="31" s="1"/>
  <c r="U196" i="31"/>
  <c r="U198" i="31" s="1"/>
  <c r="V177" i="31"/>
  <c r="W177" i="31" s="1"/>
  <c r="V190" i="31"/>
  <c r="V192" i="31" s="1"/>
  <c r="V183" i="31"/>
  <c r="V185" i="31" s="1"/>
  <c r="W176" i="31"/>
  <c r="X71" i="31"/>
  <c r="X155" i="31"/>
  <c r="X174" i="31"/>
  <c r="Y35" i="31"/>
  <c r="U197" i="31"/>
  <c r="U191" i="31"/>
  <c r="U193" i="31" s="1"/>
  <c r="U18" i="28"/>
  <c r="U10" i="28" s="1"/>
  <c r="V74" i="31"/>
  <c r="X64" i="31"/>
  <c r="X167" i="31"/>
  <c r="X148" i="31"/>
  <c r="Y28" i="31"/>
  <c r="Z69" i="30"/>
  <c r="Z172" i="30"/>
  <c r="Z153" i="30"/>
  <c r="AA33" i="30"/>
  <c r="W73" i="30"/>
  <c r="W96" i="48" s="1"/>
  <c r="W88" i="48" s="1"/>
  <c r="Z26" i="30"/>
  <c r="Y165" i="30"/>
  <c r="Y146" i="30"/>
  <c r="Y62" i="30"/>
  <c r="Z31" i="30"/>
  <c r="Y67" i="30"/>
  <c r="Y151" i="30"/>
  <c r="Y170" i="30"/>
  <c r="U196" i="30"/>
  <c r="U184" i="30"/>
  <c r="U186" i="30" s="1"/>
  <c r="U194" i="30" s="1"/>
  <c r="Z144" i="30"/>
  <c r="Z163" i="30"/>
  <c r="AA24" i="30"/>
  <c r="Z60" i="30"/>
  <c r="V189" i="30"/>
  <c r="V182" i="30"/>
  <c r="V178" i="30"/>
  <c r="V74" i="30"/>
  <c r="U17" i="28"/>
  <c r="U9" i="28" s="1"/>
  <c r="W157" i="30"/>
  <c r="Z61" i="30"/>
  <c r="Z145" i="30"/>
  <c r="Z164" i="30"/>
  <c r="AA25" i="30"/>
  <c r="W176" i="30"/>
  <c r="V192" i="30"/>
  <c r="X64" i="30"/>
  <c r="X148" i="30"/>
  <c r="X167" i="30"/>
  <c r="Y28" i="30"/>
  <c r="T19" i="28"/>
  <c r="X63" i="30"/>
  <c r="X147" i="30"/>
  <c r="X166" i="30"/>
  <c r="Y27" i="30"/>
  <c r="Y23" i="30"/>
  <c r="X37" i="30"/>
  <c r="X143" i="30"/>
  <c r="X59" i="30"/>
  <c r="X162" i="30"/>
  <c r="Y29" i="30"/>
  <c r="X149" i="30"/>
  <c r="X65" i="30"/>
  <c r="X168" i="30"/>
  <c r="X71" i="30"/>
  <c r="X174" i="30"/>
  <c r="X155" i="30"/>
  <c r="Y35" i="30"/>
  <c r="T11" i="28"/>
  <c r="T198" i="30"/>
  <c r="V96" i="48"/>
  <c r="V94" i="28"/>
  <c r="V86" i="28" s="1"/>
  <c r="Y32" i="30"/>
  <c r="X171" i="30"/>
  <c r="X152" i="30"/>
  <c r="X68" i="30"/>
  <c r="Z30" i="30"/>
  <c r="Y169" i="30"/>
  <c r="Y66" i="30"/>
  <c r="Y150" i="30"/>
  <c r="X70" i="30"/>
  <c r="X173" i="30"/>
  <c r="X154" i="30"/>
  <c r="Y34" i="30"/>
  <c r="W158" i="30"/>
  <c r="U197" i="30"/>
  <c r="U191" i="30"/>
  <c r="U193" i="30" s="1"/>
  <c r="Z69" i="29"/>
  <c r="Z153" i="29"/>
  <c r="Z172" i="29"/>
  <c r="AA33" i="29"/>
  <c r="U16" i="28"/>
  <c r="V74" i="29"/>
  <c r="V158" i="29"/>
  <c r="W158" i="29" s="1"/>
  <c r="V182" i="29"/>
  <c r="V178" i="29"/>
  <c r="V189" i="29"/>
  <c r="W176" i="29"/>
  <c r="Z31" i="29"/>
  <c r="Y170" i="29"/>
  <c r="Y67" i="29"/>
  <c r="Y151" i="29"/>
  <c r="U191" i="29"/>
  <c r="U193" i="29" s="1"/>
  <c r="U197" i="29"/>
  <c r="W178" i="29"/>
  <c r="W189" i="29"/>
  <c r="W182" i="29"/>
  <c r="Y30" i="29"/>
  <c r="X150" i="29"/>
  <c r="X169" i="29"/>
  <c r="X66" i="29"/>
  <c r="U96" i="28"/>
  <c r="U20" i="28" s="1"/>
  <c r="X37" i="29"/>
  <c r="Y24" i="29"/>
  <c r="X163" i="29"/>
  <c r="X60" i="29"/>
  <c r="X73" i="29" s="1"/>
  <c r="X95" i="48" s="1"/>
  <c r="X144" i="29"/>
  <c r="W73" i="29"/>
  <c r="W95" i="48" s="1"/>
  <c r="W87" i="48" s="1"/>
  <c r="AA23" i="29"/>
  <c r="Z59" i="29"/>
  <c r="Z162" i="29"/>
  <c r="Z143" i="29"/>
  <c r="T194" i="29"/>
  <c r="Z34" i="29"/>
  <c r="Y154" i="29"/>
  <c r="Y70" i="29"/>
  <c r="Y173" i="29"/>
  <c r="AA29" i="29"/>
  <c r="Z168" i="29"/>
  <c r="Z149" i="29"/>
  <c r="Z65" i="29"/>
  <c r="AA25" i="29"/>
  <c r="Z164" i="29"/>
  <c r="Z145" i="29"/>
  <c r="Z61" i="29"/>
  <c r="V12" i="28"/>
  <c r="V183" i="29"/>
  <c r="V185" i="29" s="1"/>
  <c r="V190" i="29"/>
  <c r="V192" i="29" s="1"/>
  <c r="Y35" i="29"/>
  <c r="X174" i="29"/>
  <c r="X155" i="29"/>
  <c r="X71" i="29"/>
  <c r="Y64" i="29"/>
  <c r="Y148" i="29"/>
  <c r="Y167" i="29"/>
  <c r="Z28" i="29"/>
  <c r="V95" i="48"/>
  <c r="V93" i="28"/>
  <c r="V85" i="28" s="1"/>
  <c r="AA27" i="29"/>
  <c r="Z166" i="29"/>
  <c r="Z147" i="29"/>
  <c r="Z63" i="29"/>
  <c r="Y26" i="29"/>
  <c r="X62" i="29"/>
  <c r="X165" i="29"/>
  <c r="X146" i="29"/>
  <c r="U184" i="29"/>
  <c r="U186" i="29" s="1"/>
  <c r="U194" i="29" s="1"/>
  <c r="U196" i="29"/>
  <c r="U198" i="29" s="1"/>
  <c r="W177" i="29"/>
  <c r="W74" i="10"/>
  <c r="V15" i="28"/>
  <c r="V7" i="28" s="1"/>
  <c r="Z24" i="10"/>
  <c r="Y60" i="10"/>
  <c r="Y32" i="10"/>
  <c r="X68" i="10"/>
  <c r="Y61" i="10"/>
  <c r="Z25" i="10"/>
  <c r="AB28" i="10"/>
  <c r="AA64" i="10"/>
  <c r="Y69" i="10"/>
  <c r="Z33" i="10"/>
  <c r="Y30" i="10"/>
  <c r="X66" i="10"/>
  <c r="X67" i="10"/>
  <c r="Y31" i="10"/>
  <c r="Y27" i="10"/>
  <c r="X63" i="10"/>
  <c r="X73" i="10" s="1"/>
  <c r="X94" i="48" s="1"/>
  <c r="X86" i="48" s="1"/>
  <c r="Z34" i="10"/>
  <c r="Y70" i="10"/>
  <c r="Y59" i="10"/>
  <c r="Z23" i="10"/>
  <c r="Y29" i="10"/>
  <c r="X65" i="10"/>
  <c r="Z26" i="10"/>
  <c r="Y62" i="10"/>
  <c r="V86" i="48"/>
  <c r="V15" i="48"/>
  <c r="AC35" i="10"/>
  <c r="AB71" i="10"/>
  <c r="W85" i="48"/>
  <c r="W62" i="2"/>
  <c r="V14" i="28"/>
  <c r="Z56" i="2"/>
  <c r="AA26" i="2"/>
  <c r="AI2" i="34"/>
  <c r="Z55" i="2"/>
  <c r="AA25" i="2"/>
  <c r="U6" i="28"/>
  <c r="AC2" i="31"/>
  <c r="Y59" i="2"/>
  <c r="Z29" i="2"/>
  <c r="AG2" i="32"/>
  <c r="X58" i="2"/>
  <c r="Y28" i="2"/>
  <c r="AH2" i="33"/>
  <c r="AA23" i="31"/>
  <c r="Z59" i="31"/>
  <c r="Z162" i="31"/>
  <c r="Z143" i="31"/>
  <c r="Y52" i="2"/>
  <c r="Z22" i="2"/>
  <c r="AE2" i="10"/>
  <c r="Z57" i="2"/>
  <c r="AA27" i="2"/>
  <c r="Y51" i="2"/>
  <c r="Z21" i="2"/>
  <c r="X31" i="2"/>
  <c r="Y53" i="2"/>
  <c r="Z23" i="2"/>
  <c r="AB68" i="29"/>
  <c r="AC2" i="29"/>
  <c r="AB152" i="29"/>
  <c r="AB171" i="29"/>
  <c r="AB35" i="2"/>
  <c r="AA46" i="2"/>
  <c r="X54" i="2"/>
  <c r="X61" i="2" s="1"/>
  <c r="X93" i="48" s="1"/>
  <c r="Y24" i="2"/>
  <c r="Y31" i="2" s="1"/>
  <c r="V83" i="28"/>
  <c r="AC77" i="43"/>
  <c r="AC82" i="43" s="1"/>
  <c r="AC79" i="43"/>
  <c r="AC84" i="43" s="1"/>
  <c r="AD2" i="43"/>
  <c r="AC78" i="43"/>
  <c r="AC83" i="43" s="1"/>
  <c r="AC80" i="43"/>
  <c r="AC85" i="43" s="1"/>
  <c r="AE2" i="47"/>
  <c r="AD21" i="47"/>
  <c r="AD23" i="47" s="1"/>
  <c r="AC2" i="30"/>
  <c r="AA50" i="2"/>
  <c r="AB20" i="2"/>
  <c r="V14" i="48"/>
  <c r="V85" i="48"/>
  <c r="AD25" i="48"/>
  <c r="V96" i="28" l="1"/>
  <c r="W98" i="48"/>
  <c r="V98" i="48"/>
  <c r="V26" i="28"/>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X188" i="34"/>
  <c r="X181" i="34"/>
  <c r="X177" i="34"/>
  <c r="X178" i="34" s="1"/>
  <c r="Y65" i="34"/>
  <c r="Y73" i="34" s="1"/>
  <c r="Y103" i="48" s="1"/>
  <c r="Y24" i="48" s="1"/>
  <c r="Y167" i="34"/>
  <c r="Y175" i="34" s="1"/>
  <c r="Y148" i="34"/>
  <c r="Y156" i="34" s="1"/>
  <c r="Z29" i="34"/>
  <c r="Z59" i="34"/>
  <c r="Z161" i="34"/>
  <c r="Z142" i="34"/>
  <c r="AA23" i="34"/>
  <c r="AB71" i="34"/>
  <c r="AB154" i="34"/>
  <c r="AB173" i="34"/>
  <c r="AC35" i="34"/>
  <c r="Y37" i="34"/>
  <c r="Z61" i="34"/>
  <c r="Z144" i="34"/>
  <c r="Z163" i="34"/>
  <c r="AA25" i="34"/>
  <c r="AA30" i="34"/>
  <c r="Z66" i="34"/>
  <c r="Z168" i="34"/>
  <c r="Z149" i="34"/>
  <c r="X176" i="34"/>
  <c r="X189" i="34"/>
  <c r="X191" i="34" s="1"/>
  <c r="X182" i="34"/>
  <c r="X184" i="34" s="1"/>
  <c r="Z70" i="34"/>
  <c r="Z153" i="34"/>
  <c r="Z172" i="34"/>
  <c r="AA34" i="34"/>
  <c r="Z63" i="34"/>
  <c r="Z146" i="34"/>
  <c r="Z165" i="34"/>
  <c r="AA27" i="34"/>
  <c r="AA60" i="34"/>
  <c r="AA162" i="34"/>
  <c r="AA143" i="34"/>
  <c r="AB24" i="34"/>
  <c r="V24" i="28"/>
  <c r="W74" i="34"/>
  <c r="X74" i="34" s="1"/>
  <c r="U27" i="28"/>
  <c r="Z68" i="34"/>
  <c r="Z170" i="34"/>
  <c r="Z151" i="34"/>
  <c r="AA32" i="34"/>
  <c r="V197" i="34"/>
  <c r="Y69" i="34"/>
  <c r="Y152" i="34"/>
  <c r="Y171" i="34"/>
  <c r="Z33" i="34"/>
  <c r="W196" i="34"/>
  <c r="W190" i="34"/>
  <c r="W192" i="34" s="1"/>
  <c r="Y67" i="34"/>
  <c r="Y169" i="34"/>
  <c r="Y150" i="34"/>
  <c r="Z31" i="34"/>
  <c r="V193" i="34"/>
  <c r="X87" i="48"/>
  <c r="U8" i="28"/>
  <c r="U11" i="28" s="1"/>
  <c r="Z62" i="34"/>
  <c r="Z164" i="34"/>
  <c r="Z145" i="34"/>
  <c r="AA26" i="34"/>
  <c r="AB64" i="34"/>
  <c r="AB166" i="34"/>
  <c r="AB147" i="34"/>
  <c r="AC28" i="34"/>
  <c r="X157" i="34"/>
  <c r="W195" i="34"/>
  <c r="W183" i="34"/>
  <c r="W185" i="34" s="1"/>
  <c r="W193" i="34" s="1"/>
  <c r="Y23" i="48"/>
  <c r="Y74" i="33"/>
  <c r="AA27" i="33"/>
  <c r="Z63" i="33"/>
  <c r="AB30" i="33"/>
  <c r="AA66" i="33"/>
  <c r="Z68" i="33"/>
  <c r="AA32" i="33"/>
  <c r="AC71" i="33"/>
  <c r="AD35" i="33"/>
  <c r="Z61" i="33"/>
  <c r="AA25" i="33"/>
  <c r="AA67" i="33"/>
  <c r="AB31" i="33"/>
  <c r="Z59" i="33"/>
  <c r="Z73" i="33" s="1"/>
  <c r="Z102" i="48" s="1"/>
  <c r="AA23" i="33"/>
  <c r="Z37" i="33"/>
  <c r="Z70" i="33"/>
  <c r="AA34" i="33"/>
  <c r="Z64" i="33"/>
  <c r="AA28" i="33"/>
  <c r="AA69" i="33"/>
  <c r="AB33" i="33"/>
  <c r="AA65" i="33"/>
  <c r="AB29" i="33"/>
  <c r="AB26" i="33"/>
  <c r="AA62" i="33"/>
  <c r="Z60" i="33"/>
  <c r="AA24" i="33"/>
  <c r="AA29" i="32"/>
  <c r="Z59" i="32"/>
  <c r="AA23" i="32"/>
  <c r="Z53" i="32"/>
  <c r="AA27" i="32"/>
  <c r="Z57" i="32"/>
  <c r="Z21" i="32"/>
  <c r="Y51" i="32"/>
  <c r="Z26" i="32"/>
  <c r="Y56" i="32"/>
  <c r="Z22" i="32"/>
  <c r="Y52" i="32"/>
  <c r="Y31" i="32"/>
  <c r="Y50" i="32"/>
  <c r="Z20" i="32"/>
  <c r="V22" i="28"/>
  <c r="V27" i="28" s="1"/>
  <c r="W62" i="32"/>
  <c r="X61" i="32"/>
  <c r="X101" i="48" s="1"/>
  <c r="X106" i="48" s="1"/>
  <c r="AA28" i="32"/>
  <c r="Z58" i="32"/>
  <c r="AA25" i="32"/>
  <c r="Z55" i="32"/>
  <c r="V22" i="48"/>
  <c r="V106" i="48"/>
  <c r="Z24" i="32"/>
  <c r="Y54" i="32"/>
  <c r="X73" i="31"/>
  <c r="X97" i="48" s="1"/>
  <c r="X89" i="48" s="1"/>
  <c r="AA63" i="31"/>
  <c r="AA166" i="31"/>
  <c r="AA147" i="31"/>
  <c r="AB27" i="31"/>
  <c r="AA69" i="31"/>
  <c r="AA153" i="31"/>
  <c r="AA172" i="31"/>
  <c r="AB33" i="31"/>
  <c r="Z24" i="31"/>
  <c r="Y163" i="31"/>
  <c r="Y144" i="31"/>
  <c r="Y60" i="31"/>
  <c r="Y37" i="31"/>
  <c r="Y64" i="31"/>
  <c r="Y167" i="31"/>
  <c r="Y148" i="31"/>
  <c r="Z28" i="31"/>
  <c r="AA26" i="31"/>
  <c r="Z62" i="31"/>
  <c r="Z165" i="31"/>
  <c r="Z146" i="31"/>
  <c r="Y71" i="31"/>
  <c r="Y174" i="31"/>
  <c r="Y155" i="31"/>
  <c r="Z35" i="31"/>
  <c r="Y68" i="31"/>
  <c r="Y171" i="31"/>
  <c r="Y152" i="31"/>
  <c r="Z32" i="31"/>
  <c r="W189" i="31"/>
  <c r="W178" i="31"/>
  <c r="W182" i="31"/>
  <c r="U194" i="31"/>
  <c r="V89" i="48"/>
  <c r="V18" i="48"/>
  <c r="V197" i="31"/>
  <c r="V191" i="31"/>
  <c r="V193" i="31" s="1"/>
  <c r="Z30" i="31"/>
  <c r="Y66" i="31"/>
  <c r="Y150" i="31"/>
  <c r="Y169" i="31"/>
  <c r="V184" i="31"/>
  <c r="V186" i="31" s="1"/>
  <c r="V196" i="31"/>
  <c r="V198" i="31" s="1"/>
  <c r="U19" i="28"/>
  <c r="X157" i="31"/>
  <c r="AA61" i="31"/>
  <c r="AA164" i="31"/>
  <c r="AA145" i="31"/>
  <c r="AB25" i="31"/>
  <c r="W74" i="31"/>
  <c r="X74" i="31" s="1"/>
  <c r="V18" i="28"/>
  <c r="V10" i="28" s="1"/>
  <c r="W190" i="31"/>
  <c r="W192" i="31" s="1"/>
  <c r="W183" i="31"/>
  <c r="W185" i="31" s="1"/>
  <c r="X176" i="31"/>
  <c r="AB70" i="31"/>
  <c r="AB154" i="31"/>
  <c r="AB173" i="31"/>
  <c r="AC34" i="31"/>
  <c r="Z29" i="31"/>
  <c r="Y168" i="31"/>
  <c r="Y149" i="31"/>
  <c r="Y65" i="31"/>
  <c r="AA31" i="31"/>
  <c r="Z151" i="31"/>
  <c r="Z170" i="31"/>
  <c r="Z67" i="31"/>
  <c r="W158" i="31"/>
  <c r="AA30" i="30"/>
  <c r="Z66" i="30"/>
  <c r="Z169" i="30"/>
  <c r="Z150" i="30"/>
  <c r="Z29" i="30"/>
  <c r="Y65" i="30"/>
  <c r="Y168" i="30"/>
  <c r="Y149" i="30"/>
  <c r="V17" i="28"/>
  <c r="V9" i="28" s="1"/>
  <c r="W74" i="30"/>
  <c r="Y70" i="30"/>
  <c r="Y154" i="30"/>
  <c r="Y173" i="30"/>
  <c r="Z34" i="30"/>
  <c r="Y71" i="30"/>
  <c r="Y174" i="30"/>
  <c r="Y155" i="30"/>
  <c r="Z35" i="30"/>
  <c r="X176" i="30"/>
  <c r="W183" i="30"/>
  <c r="W185" i="30" s="1"/>
  <c r="W190" i="30"/>
  <c r="W192" i="30" s="1"/>
  <c r="W177" i="30"/>
  <c r="X177" i="30" s="1"/>
  <c r="U198" i="30"/>
  <c r="AA26" i="30"/>
  <c r="Z62" i="30"/>
  <c r="Z146" i="30"/>
  <c r="Z165" i="30"/>
  <c r="X73" i="30"/>
  <c r="X96" i="48" s="1"/>
  <c r="X88" i="48" s="1"/>
  <c r="AA61" i="30"/>
  <c r="AA145" i="30"/>
  <c r="AA164" i="30"/>
  <c r="AB25" i="30"/>
  <c r="V184" i="30"/>
  <c r="V186" i="30" s="1"/>
  <c r="V196" i="30"/>
  <c r="X157" i="30"/>
  <c r="Y64" i="30"/>
  <c r="Y148" i="30"/>
  <c r="Y167" i="30"/>
  <c r="Z28" i="30"/>
  <c r="V191" i="30"/>
  <c r="V193" i="30" s="1"/>
  <c r="V197" i="30"/>
  <c r="AA69" i="30"/>
  <c r="AA172" i="30"/>
  <c r="AA153" i="30"/>
  <c r="AB33" i="30"/>
  <c r="Z32" i="30"/>
  <c r="Y171" i="30"/>
  <c r="Y152" i="30"/>
  <c r="Y68" i="30"/>
  <c r="Z23" i="30"/>
  <c r="Y37" i="30"/>
  <c r="Y162" i="30"/>
  <c r="Y143" i="30"/>
  <c r="Y157" i="30" s="1"/>
  <c r="Y59" i="30"/>
  <c r="Y73" i="30" s="1"/>
  <c r="Y96" i="48" s="1"/>
  <c r="Y88" i="48" s="1"/>
  <c r="AB24" i="30"/>
  <c r="AA60" i="30"/>
  <c r="AA144" i="30"/>
  <c r="AA163" i="30"/>
  <c r="AA31" i="30"/>
  <c r="Z151" i="30"/>
  <c r="Z67" i="30"/>
  <c r="Z170" i="30"/>
  <c r="V88" i="48"/>
  <c r="V17" i="48"/>
  <c r="Y63" i="30"/>
  <c r="Y147" i="30"/>
  <c r="Y166" i="30"/>
  <c r="Z27" i="30"/>
  <c r="W178" i="30"/>
  <c r="W189" i="30"/>
  <c r="W182" i="30"/>
  <c r="AB23" i="29"/>
  <c r="AA59" i="29"/>
  <c r="AA162" i="29"/>
  <c r="AA143" i="29"/>
  <c r="V196" i="29"/>
  <c r="V198" i="29" s="1"/>
  <c r="V184" i="29"/>
  <c r="V186" i="29" s="1"/>
  <c r="V194" i="29" s="1"/>
  <c r="AB27" i="29"/>
  <c r="AA166" i="29"/>
  <c r="AA147" i="29"/>
  <c r="AA63" i="29"/>
  <c r="X157" i="29"/>
  <c r="X158" i="29" s="1"/>
  <c r="V87" i="48"/>
  <c r="V16" i="48"/>
  <c r="Z35" i="29"/>
  <c r="Y71" i="29"/>
  <c r="Y155" i="29"/>
  <c r="Y174" i="29"/>
  <c r="AB25" i="29"/>
  <c r="AA61" i="29"/>
  <c r="AA145" i="29"/>
  <c r="AA164" i="29"/>
  <c r="AA34" i="29"/>
  <c r="Z173" i="29"/>
  <c r="Z70" i="29"/>
  <c r="Z154" i="29"/>
  <c r="Z30" i="29"/>
  <c r="Y169" i="29"/>
  <c r="Y150" i="29"/>
  <c r="Y66" i="29"/>
  <c r="W90" i="48"/>
  <c r="Z64" i="29"/>
  <c r="Z167" i="29"/>
  <c r="Z148" i="29"/>
  <c r="AA28" i="29"/>
  <c r="X176" i="29"/>
  <c r="W184" i="29"/>
  <c r="AA31" i="29"/>
  <c r="Z170" i="29"/>
  <c r="Z67" i="29"/>
  <c r="Z151" i="29"/>
  <c r="AA69" i="29"/>
  <c r="AA153" i="29"/>
  <c r="AA172" i="29"/>
  <c r="AB33" i="29"/>
  <c r="V16" i="28"/>
  <c r="V8" i="28" s="1"/>
  <c r="W74" i="29"/>
  <c r="X74" i="29" s="1"/>
  <c r="Z26" i="29"/>
  <c r="Y62" i="29"/>
  <c r="Y165" i="29"/>
  <c r="Y146" i="29"/>
  <c r="Y37" i="29"/>
  <c r="Z24" i="29"/>
  <c r="Y60" i="29"/>
  <c r="Y73" i="29" s="1"/>
  <c r="Y95" i="48" s="1"/>
  <c r="Y163" i="29"/>
  <c r="Y144" i="29"/>
  <c r="W191" i="29"/>
  <c r="W197" i="29"/>
  <c r="W183" i="29"/>
  <c r="W185" i="29" s="1"/>
  <c r="W190" i="29"/>
  <c r="W192" i="29" s="1"/>
  <c r="V197" i="29"/>
  <c r="V191" i="29"/>
  <c r="V193" i="29" s="1"/>
  <c r="V88" i="28"/>
  <c r="AB29" i="29"/>
  <c r="AA65" i="29"/>
  <c r="AA149" i="29"/>
  <c r="AA168" i="29"/>
  <c r="Z30" i="10"/>
  <c r="Y66" i="10"/>
  <c r="Z69" i="10"/>
  <c r="AA33" i="10"/>
  <c r="AA26" i="10"/>
  <c r="Z62" i="10"/>
  <c r="AA34" i="10"/>
  <c r="Z70" i="10"/>
  <c r="Z32" i="10"/>
  <c r="Y68" i="10"/>
  <c r="Z29" i="10"/>
  <c r="Y65" i="10"/>
  <c r="Z27" i="10"/>
  <c r="Y63" i="10"/>
  <c r="Y73" i="10" s="1"/>
  <c r="Y94" i="48" s="1"/>
  <c r="Y86" i="48" s="1"/>
  <c r="AC28" i="10"/>
  <c r="AB64" i="10"/>
  <c r="AA24" i="10"/>
  <c r="Z60" i="10"/>
  <c r="AD35" i="10"/>
  <c r="AC71" i="10"/>
  <c r="Z59" i="10"/>
  <c r="Z37" i="10"/>
  <c r="AA23" i="10"/>
  <c r="Y67" i="10"/>
  <c r="Z31" i="10"/>
  <c r="Y37" i="10"/>
  <c r="X74" i="10"/>
  <c r="W15" i="48"/>
  <c r="V7" i="48"/>
  <c r="Z61" i="10"/>
  <c r="AA25" i="10"/>
  <c r="X85" i="48"/>
  <c r="AJ2" i="34"/>
  <c r="Z52" i="2"/>
  <c r="AA22" i="2"/>
  <c r="AA59" i="31"/>
  <c r="AB23" i="31"/>
  <c r="AA143" i="31"/>
  <c r="AA162" i="31"/>
  <c r="AH2" i="32"/>
  <c r="AD2" i="31"/>
  <c r="Y58" i="2"/>
  <c r="Z28" i="2"/>
  <c r="AE21" i="47"/>
  <c r="AE23" i="47" s="1"/>
  <c r="AF2" i="47"/>
  <c r="AA55" i="2"/>
  <c r="AB25" i="2"/>
  <c r="AC68" i="29"/>
  <c r="AD2" i="29"/>
  <c r="AC152" i="29"/>
  <c r="AC171" i="29"/>
  <c r="AF2" i="10"/>
  <c r="AD2" i="30"/>
  <c r="Z51" i="2"/>
  <c r="AA21" i="2"/>
  <c r="Z31" i="2"/>
  <c r="AC35" i="2"/>
  <c r="AB46" i="2"/>
  <c r="Z59" i="2"/>
  <c r="AA29" i="2"/>
  <c r="AB50" i="2"/>
  <c r="AC20" i="2"/>
  <c r="AA57" i="2"/>
  <c r="AB27" i="2"/>
  <c r="AD79" i="43"/>
  <c r="AD84" i="43" s="1"/>
  <c r="AE2" i="43"/>
  <c r="AD78" i="43"/>
  <c r="AD83" i="43" s="1"/>
  <c r="AD80" i="43"/>
  <c r="AD85" i="43" s="1"/>
  <c r="AD77" i="43"/>
  <c r="AD82" i="43" s="1"/>
  <c r="Y54" i="2"/>
  <c r="Y61" i="2" s="1"/>
  <c r="Y93" i="48" s="1"/>
  <c r="Z24" i="2"/>
  <c r="Z53" i="2"/>
  <c r="AA23" i="2"/>
  <c r="X62" i="2"/>
  <c r="W14" i="48"/>
  <c r="V6" i="48"/>
  <c r="AI2" i="33"/>
  <c r="AA56" i="2"/>
  <c r="AB26" i="2"/>
  <c r="AE25" i="48"/>
  <c r="V19" i="48" l="1"/>
  <c r="V90" i="48"/>
  <c r="V30" i="48" s="1"/>
  <c r="X98" i="48"/>
  <c r="Y176" i="34"/>
  <c r="Y182" i="34"/>
  <c r="Y184" i="34" s="1"/>
  <c r="Y189" i="34"/>
  <c r="Y191" i="34" s="1"/>
  <c r="Y181" i="34"/>
  <c r="Y177" i="34"/>
  <c r="Y178" i="34" s="1"/>
  <c r="Y188" i="34"/>
  <c r="Z69" i="34"/>
  <c r="Z152" i="34"/>
  <c r="Z171" i="34"/>
  <c r="AA33" i="34"/>
  <c r="Z67" i="34"/>
  <c r="Z73" i="34" s="1"/>
  <c r="Z103" i="48" s="1"/>
  <c r="Z24" i="48" s="1"/>
  <c r="Z150" i="34"/>
  <c r="Z156" i="34" s="1"/>
  <c r="Z169" i="34"/>
  <c r="Z175" i="34" s="1"/>
  <c r="AA31" i="34"/>
  <c r="AA37" i="34" s="1"/>
  <c r="Y87" i="48"/>
  <c r="AA62" i="34"/>
  <c r="AA145" i="34"/>
  <c r="AA164" i="34"/>
  <c r="AB26" i="34"/>
  <c r="AA59" i="34"/>
  <c r="AA142" i="34"/>
  <c r="AA161" i="34"/>
  <c r="AB23" i="34"/>
  <c r="Z65" i="34"/>
  <c r="Z148" i="34"/>
  <c r="Z167" i="34"/>
  <c r="AA29" i="34"/>
  <c r="AA63" i="34"/>
  <c r="AA165" i="34"/>
  <c r="AA146" i="34"/>
  <c r="AB27" i="34"/>
  <c r="X90" i="48"/>
  <c r="Y74" i="34"/>
  <c r="AB30" i="34"/>
  <c r="AA149" i="34"/>
  <c r="AA168" i="34"/>
  <c r="AA66" i="34"/>
  <c r="V19" i="28"/>
  <c r="W197" i="34"/>
  <c r="Y157" i="34"/>
  <c r="AA68" i="34"/>
  <c r="AA170" i="34"/>
  <c r="AA151" i="34"/>
  <c r="AB32" i="34"/>
  <c r="AB60" i="34"/>
  <c r="AB143" i="34"/>
  <c r="AB162" i="34"/>
  <c r="AC24" i="34"/>
  <c r="Z37" i="34"/>
  <c r="X183" i="34"/>
  <c r="X185" i="34" s="1"/>
  <c r="X193" i="34" s="1"/>
  <c r="X195" i="34"/>
  <c r="X197" i="34" s="1"/>
  <c r="AA61" i="34"/>
  <c r="AA144" i="34"/>
  <c r="AA163" i="34"/>
  <c r="AB25" i="34"/>
  <c r="AC64" i="34"/>
  <c r="AC166" i="34"/>
  <c r="AC147" i="34"/>
  <c r="AD28" i="34"/>
  <c r="AA70" i="34"/>
  <c r="AA153" i="34"/>
  <c r="AA172" i="34"/>
  <c r="AB34" i="34"/>
  <c r="AC71" i="34"/>
  <c r="AC173" i="34"/>
  <c r="AC154" i="34"/>
  <c r="AD35" i="34"/>
  <c r="X190" i="34"/>
  <c r="X192" i="34" s="1"/>
  <c r="X196" i="34"/>
  <c r="AA59" i="33"/>
  <c r="AA37" i="33"/>
  <c r="AB23" i="33"/>
  <c r="AA68" i="33"/>
  <c r="AB32" i="33"/>
  <c r="AB69" i="33"/>
  <c r="AC33" i="33"/>
  <c r="AB67" i="33"/>
  <c r="AC31" i="33"/>
  <c r="AA60" i="33"/>
  <c r="AB24" i="33"/>
  <c r="AA64" i="33"/>
  <c r="AB28" i="33"/>
  <c r="AC30" i="33"/>
  <c r="AB66" i="33"/>
  <c r="AA61" i="33"/>
  <c r="AA73" i="33" s="1"/>
  <c r="AA102" i="48" s="1"/>
  <c r="AB25" i="33"/>
  <c r="AA70" i="33"/>
  <c r="AB34" i="33"/>
  <c r="AB27" i="33"/>
  <c r="AA63" i="33"/>
  <c r="AC26" i="33"/>
  <c r="AB62" i="33"/>
  <c r="AD71" i="33"/>
  <c r="AE35" i="33"/>
  <c r="Z74" i="33"/>
  <c r="AB65" i="33"/>
  <c r="AC29" i="33"/>
  <c r="Z23" i="48"/>
  <c r="V27" i="48"/>
  <c r="W22" i="48"/>
  <c r="W6" i="48" s="1"/>
  <c r="Z50" i="32"/>
  <c r="AA20" i="32"/>
  <c r="Z31" i="32"/>
  <c r="AA21" i="32"/>
  <c r="Z51" i="32"/>
  <c r="Y61" i="32"/>
  <c r="Y101" i="48" s="1"/>
  <c r="Y106" i="48" s="1"/>
  <c r="AB25" i="32"/>
  <c r="AA55" i="32"/>
  <c r="AB27" i="32"/>
  <c r="AA57" i="32"/>
  <c r="V6" i="28"/>
  <c r="V11" i="28" s="1"/>
  <c r="AB28" i="32"/>
  <c r="AA58" i="32"/>
  <c r="AA22" i="32"/>
  <c r="Z52" i="32"/>
  <c r="AB23" i="32"/>
  <c r="AA53" i="32"/>
  <c r="AA24" i="32"/>
  <c r="Z54" i="32"/>
  <c r="X62" i="32"/>
  <c r="AA26" i="32"/>
  <c r="Z56" i="32"/>
  <c r="AB29" i="32"/>
  <c r="AA59" i="32"/>
  <c r="X158" i="31"/>
  <c r="X182" i="31"/>
  <c r="X178" i="31"/>
  <c r="X189" i="31"/>
  <c r="Z68" i="31"/>
  <c r="Z171" i="31"/>
  <c r="Z152" i="31"/>
  <c r="AA32" i="31"/>
  <c r="AA29" i="31"/>
  <c r="Z168" i="31"/>
  <c r="Z65" i="31"/>
  <c r="Z149" i="31"/>
  <c r="AC70" i="31"/>
  <c r="AC173" i="31"/>
  <c r="AC154" i="31"/>
  <c r="AD34" i="31"/>
  <c r="V10" i="48"/>
  <c r="W18" i="48"/>
  <c r="Y73" i="31"/>
  <c r="Y97" i="48" s="1"/>
  <c r="Y89" i="48" s="1"/>
  <c r="V194" i="31"/>
  <c r="Y157" i="31"/>
  <c r="AB63" i="31"/>
  <c r="AB166" i="31"/>
  <c r="AB147" i="31"/>
  <c r="AC27" i="31"/>
  <c r="AB61" i="31"/>
  <c r="AB164" i="31"/>
  <c r="AB145" i="31"/>
  <c r="AC25" i="31"/>
  <c r="Z71" i="31"/>
  <c r="Z174" i="31"/>
  <c r="Z155" i="31"/>
  <c r="AA35" i="31"/>
  <c r="AB26" i="31"/>
  <c r="AA165" i="31"/>
  <c r="AA62" i="31"/>
  <c r="AA146" i="31"/>
  <c r="Y176" i="31"/>
  <c r="AB31" i="31"/>
  <c r="AA170" i="31"/>
  <c r="AA151" i="31"/>
  <c r="AA67" i="31"/>
  <c r="W184" i="31"/>
  <c r="W186" i="31" s="1"/>
  <c r="W194" i="31" s="1"/>
  <c r="W196" i="31"/>
  <c r="W198" i="31" s="1"/>
  <c r="Z64" i="31"/>
  <c r="Z148" i="31"/>
  <c r="Z167" i="31"/>
  <c r="AA28" i="31"/>
  <c r="AA24" i="31"/>
  <c r="Z60" i="31"/>
  <c r="Z144" i="31"/>
  <c r="Z157" i="31" s="1"/>
  <c r="Z163" i="31"/>
  <c r="Z37" i="31"/>
  <c r="X177" i="31"/>
  <c r="Y177" i="31" s="1"/>
  <c r="X190" i="31"/>
  <c r="X192" i="31" s="1"/>
  <c r="X183" i="31"/>
  <c r="X185" i="31" s="1"/>
  <c r="AA30" i="31"/>
  <c r="Z66" i="31"/>
  <c r="Z169" i="31"/>
  <c r="Z150" i="31"/>
  <c r="W191" i="31"/>
  <c r="W193" i="31" s="1"/>
  <c r="W197" i="31"/>
  <c r="AB69" i="31"/>
  <c r="AB153" i="31"/>
  <c r="AB172" i="31"/>
  <c r="AC33" i="31"/>
  <c r="W197" i="30"/>
  <c r="W191" i="30"/>
  <c r="W193" i="30" s="1"/>
  <c r="AA32" i="30"/>
  <c r="Z171" i="30"/>
  <c r="Z68" i="30"/>
  <c r="Z152" i="30"/>
  <c r="Y182" i="30"/>
  <c r="Y189" i="30"/>
  <c r="AB69" i="30"/>
  <c r="AB153" i="30"/>
  <c r="AB172" i="30"/>
  <c r="AC33" i="30"/>
  <c r="Z70" i="30"/>
  <c r="Z154" i="30"/>
  <c r="Z173" i="30"/>
  <c r="AA34" i="30"/>
  <c r="Z63" i="30"/>
  <c r="Z147" i="30"/>
  <c r="Z166" i="30"/>
  <c r="AA27" i="30"/>
  <c r="Y176" i="30"/>
  <c r="AA29" i="30"/>
  <c r="Z149" i="30"/>
  <c r="Z168" i="30"/>
  <c r="Z65" i="30"/>
  <c r="AB31" i="30"/>
  <c r="AA67" i="30"/>
  <c r="AA151" i="30"/>
  <c r="AA170" i="30"/>
  <c r="X182" i="30"/>
  <c r="X178" i="30"/>
  <c r="X189" i="30"/>
  <c r="AA23" i="30"/>
  <c r="Z143" i="30"/>
  <c r="Z37" i="30"/>
  <c r="Z162" i="30"/>
  <c r="Z59" i="30"/>
  <c r="X190" i="30"/>
  <c r="X192" i="30" s="1"/>
  <c r="X183" i="30"/>
  <c r="X185" i="30" s="1"/>
  <c r="V198" i="30"/>
  <c r="Z71" i="30"/>
  <c r="Z155" i="30"/>
  <c r="Z174" i="30"/>
  <c r="AA35" i="30"/>
  <c r="X74" i="30"/>
  <c r="Y74" i="30" s="1"/>
  <c r="W17" i="48"/>
  <c r="V9" i="48"/>
  <c r="V194" i="30"/>
  <c r="AB30" i="30"/>
  <c r="AA150" i="30"/>
  <c r="AA169" i="30"/>
  <c r="AA66" i="30"/>
  <c r="W184" i="30"/>
  <c r="W186" i="30" s="1"/>
  <c r="W194" i="30" s="1"/>
  <c r="W196" i="30"/>
  <c r="W198" i="30" s="1"/>
  <c r="AB60" i="30"/>
  <c r="AC24" i="30"/>
  <c r="AB144" i="30"/>
  <c r="AB163" i="30"/>
  <c r="Z64" i="30"/>
  <c r="Z167" i="30"/>
  <c r="Z148" i="30"/>
  <c r="AA28" i="30"/>
  <c r="AB61" i="30"/>
  <c r="AB164" i="30"/>
  <c r="AB145" i="30"/>
  <c r="AC25" i="30"/>
  <c r="AB26" i="30"/>
  <c r="AA62" i="30"/>
  <c r="AA146" i="30"/>
  <c r="AA165" i="30"/>
  <c r="X158" i="30"/>
  <c r="Y158" i="30" s="1"/>
  <c r="W30" i="48"/>
  <c r="AA24" i="29"/>
  <c r="Z60" i="29"/>
  <c r="Z163" i="29"/>
  <c r="Z144" i="29"/>
  <c r="Z37" i="29"/>
  <c r="AB31" i="29"/>
  <c r="AA67" i="29"/>
  <c r="AA170" i="29"/>
  <c r="AA151" i="29"/>
  <c r="AB34" i="29"/>
  <c r="AA173" i="29"/>
  <c r="AA154" i="29"/>
  <c r="AA70" i="29"/>
  <c r="AA35" i="29"/>
  <c r="Z71" i="29"/>
  <c r="Z155" i="29"/>
  <c r="Z174" i="29"/>
  <c r="AC27" i="29"/>
  <c r="AB147" i="29"/>
  <c r="AB166" i="29"/>
  <c r="AB63" i="29"/>
  <c r="W196" i="29"/>
  <c r="W198" i="29" s="1"/>
  <c r="AB69" i="29"/>
  <c r="AB172" i="29"/>
  <c r="AB153" i="29"/>
  <c r="AC33" i="29"/>
  <c r="W186" i="29"/>
  <c r="W194" i="29" s="1"/>
  <c r="W16" i="48"/>
  <c r="V8" i="48"/>
  <c r="W193" i="29"/>
  <c r="AA64" i="29"/>
  <c r="AA148" i="29"/>
  <c r="AA167" i="29"/>
  <c r="AB28" i="29"/>
  <c r="AA30" i="29"/>
  <c r="Z66" i="29"/>
  <c r="Z169" i="29"/>
  <c r="Z150" i="29"/>
  <c r="AC25" i="29"/>
  <c r="AB61" i="29"/>
  <c r="AB145" i="29"/>
  <c r="AB164" i="29"/>
  <c r="X177" i="29"/>
  <c r="Y177" i="29" s="1"/>
  <c r="X190" i="29"/>
  <c r="X192" i="29" s="1"/>
  <c r="X183" i="29"/>
  <c r="X185" i="29" s="1"/>
  <c r="X189" i="29"/>
  <c r="X178" i="29"/>
  <c r="X182" i="29"/>
  <c r="AC29" i="29"/>
  <c r="AB149" i="29"/>
  <c r="AB168" i="29"/>
  <c r="AB65" i="29"/>
  <c r="Y157" i="29"/>
  <c r="Y158" i="29" s="1"/>
  <c r="AA26" i="29"/>
  <c r="Z165" i="29"/>
  <c r="Z146" i="29"/>
  <c r="Z62" i="29"/>
  <c r="Y176" i="29"/>
  <c r="Y74" i="29"/>
  <c r="AC23" i="29"/>
  <c r="AB59" i="29"/>
  <c r="AB143" i="29"/>
  <c r="AB162" i="29"/>
  <c r="AA59" i="10"/>
  <c r="AB23" i="10"/>
  <c r="AD28" i="10"/>
  <c r="AC64" i="10"/>
  <c r="X15" i="48"/>
  <c r="W7" i="48"/>
  <c r="AB34" i="10"/>
  <c r="AA70" i="10"/>
  <c r="AA27" i="10"/>
  <c r="Z63" i="10"/>
  <c r="Z73" i="10" s="1"/>
  <c r="Z94" i="48" s="1"/>
  <c r="Z86" i="48" s="1"/>
  <c r="AB26" i="10"/>
  <c r="AA62" i="10"/>
  <c r="Y74" i="10"/>
  <c r="AE35" i="10"/>
  <c r="AD71" i="10"/>
  <c r="AA29" i="10"/>
  <c r="Z65" i="10"/>
  <c r="AA69" i="10"/>
  <c r="AB33" i="10"/>
  <c r="AA61" i="10"/>
  <c r="AB25" i="10"/>
  <c r="Z67" i="10"/>
  <c r="AA31" i="10"/>
  <c r="AB24" i="10"/>
  <c r="AA60" i="10"/>
  <c r="AA32" i="10"/>
  <c r="Z68" i="10"/>
  <c r="AA30" i="10"/>
  <c r="Z66" i="10"/>
  <c r="AF2" i="43"/>
  <c r="AE78" i="43"/>
  <c r="AE83" i="43" s="1"/>
  <c r="AE80" i="43"/>
  <c r="AE85" i="43" s="1"/>
  <c r="AE77" i="43"/>
  <c r="AE82" i="43" s="1"/>
  <c r="AE79" i="43"/>
  <c r="AE84" i="43" s="1"/>
  <c r="AE2" i="31"/>
  <c r="AA52" i="2"/>
  <c r="AB22" i="2"/>
  <c r="AB57" i="2"/>
  <c r="AC27" i="2"/>
  <c r="AA51" i="2"/>
  <c r="AB21" i="2"/>
  <c r="AF21" i="47"/>
  <c r="AF23" i="47" s="1"/>
  <c r="AG2" i="47"/>
  <c r="AB55" i="2"/>
  <c r="AC25" i="2"/>
  <c r="AB56" i="2"/>
  <c r="AC26" i="2"/>
  <c r="AD68" i="29"/>
  <c r="AE2" i="29"/>
  <c r="AD171" i="29"/>
  <c r="AD152" i="29"/>
  <c r="AE2" i="30"/>
  <c r="AB59" i="31"/>
  <c r="AC23" i="31"/>
  <c r="AB162" i="31"/>
  <c r="AB143" i="31"/>
  <c r="AK2" i="34"/>
  <c r="X14" i="48"/>
  <c r="AC50" i="2"/>
  <c r="AD20" i="2"/>
  <c r="AD35" i="2"/>
  <c r="AC46" i="2"/>
  <c r="Z58" i="2"/>
  <c r="AA28" i="2"/>
  <c r="AA53" i="2"/>
  <c r="AB23" i="2"/>
  <c r="Z54" i="2"/>
  <c r="Z61" i="2" s="1"/>
  <c r="Z93" i="48" s="1"/>
  <c r="AA24" i="2"/>
  <c r="AJ2" i="33"/>
  <c r="Y62" i="2"/>
  <c r="AA59" i="2"/>
  <c r="AB29" i="2"/>
  <c r="AG2" i="10"/>
  <c r="AI2" i="32"/>
  <c r="AF25" i="48"/>
  <c r="W19" i="48" l="1"/>
  <c r="Q32" i="48"/>
  <c r="Q33" i="48" s="1"/>
  <c r="X30" i="48"/>
  <c r="V11" i="48"/>
  <c r="V31" i="48" s="1"/>
  <c r="V32" i="48" s="1"/>
  <c r="V33" i="48" s="1"/>
  <c r="Y98" i="48"/>
  <c r="Z189" i="34"/>
  <c r="Z191" i="34" s="1"/>
  <c r="Z182" i="34"/>
  <c r="Z184" i="34" s="1"/>
  <c r="Z177" i="34"/>
  <c r="Z178" i="34" s="1"/>
  <c r="Z181" i="34"/>
  <c r="Z188" i="34"/>
  <c r="AD64" i="34"/>
  <c r="AD166" i="34"/>
  <c r="AD147" i="34"/>
  <c r="AE28" i="34"/>
  <c r="AA65" i="34"/>
  <c r="AA167" i="34"/>
  <c r="AA148" i="34"/>
  <c r="AA156" i="34" s="1"/>
  <c r="AB29" i="34"/>
  <c r="Y195" i="34"/>
  <c r="Y197" i="34" s="1"/>
  <c r="Y183" i="34"/>
  <c r="Y185" i="34" s="1"/>
  <c r="Y193" i="34" s="1"/>
  <c r="Y190" i="34"/>
  <c r="Y192" i="34" s="1"/>
  <c r="Y196" i="34"/>
  <c r="AC30" i="34"/>
  <c r="AB66" i="34"/>
  <c r="AB168" i="34"/>
  <c r="AB149" i="34"/>
  <c r="AB62" i="34"/>
  <c r="AB145" i="34"/>
  <c r="AB164" i="34"/>
  <c r="AC26" i="34"/>
  <c r="AD71" i="34"/>
  <c r="AD173" i="34"/>
  <c r="AD154" i="34"/>
  <c r="AE35" i="34"/>
  <c r="AB68" i="34"/>
  <c r="AB170" i="34"/>
  <c r="AB151" i="34"/>
  <c r="AC32" i="34"/>
  <c r="AA67" i="34"/>
  <c r="AA73" i="34" s="1"/>
  <c r="AA103" i="48" s="1"/>
  <c r="AA24" i="48" s="1"/>
  <c r="AA150" i="34"/>
  <c r="AA169" i="34"/>
  <c r="AA175" i="34" s="1"/>
  <c r="AB31" i="34"/>
  <c r="AB70" i="34"/>
  <c r="AB172" i="34"/>
  <c r="AB153" i="34"/>
  <c r="AC34" i="34"/>
  <c r="AB61" i="34"/>
  <c r="AB144" i="34"/>
  <c r="AB163" i="34"/>
  <c r="AC25" i="34"/>
  <c r="AC60" i="34"/>
  <c r="AC162" i="34"/>
  <c r="AC143" i="34"/>
  <c r="AD24" i="34"/>
  <c r="Z157" i="34"/>
  <c r="Z74" i="34"/>
  <c r="AA69" i="34"/>
  <c r="AA152" i="34"/>
  <c r="AA171" i="34"/>
  <c r="AB33" i="34"/>
  <c r="AB63" i="34"/>
  <c r="AB146" i="34"/>
  <c r="AB165" i="34"/>
  <c r="AC27" i="34"/>
  <c r="AB59" i="34"/>
  <c r="AB142" i="34"/>
  <c r="AB161" i="34"/>
  <c r="AC23" i="34"/>
  <c r="Z176" i="34"/>
  <c r="AD26" i="33"/>
  <c r="AC62" i="33"/>
  <c r="AC69" i="33"/>
  <c r="AD33" i="33"/>
  <c r="AA23" i="48"/>
  <c r="AD30" i="33"/>
  <c r="AC66" i="33"/>
  <c r="AC65" i="33"/>
  <c r="AD29" i="33"/>
  <c r="AC27" i="33"/>
  <c r="AB63" i="33"/>
  <c r="AB64" i="33"/>
  <c r="AC28" i="33"/>
  <c r="AB68" i="33"/>
  <c r="AC32" i="33"/>
  <c r="AB70" i="33"/>
  <c r="AC34" i="33"/>
  <c r="AA74" i="33"/>
  <c r="AB60" i="33"/>
  <c r="AC24" i="33"/>
  <c r="AB59" i="33"/>
  <c r="AB73" i="33" s="1"/>
  <c r="AB102" i="48" s="1"/>
  <c r="AB23" i="48" s="1"/>
  <c r="AC23" i="33"/>
  <c r="AB37" i="33"/>
  <c r="AE71" i="33"/>
  <c r="AF35" i="33"/>
  <c r="AB61" i="33"/>
  <c r="AC25" i="33"/>
  <c r="AC67" i="33"/>
  <c r="AD31" i="33"/>
  <c r="AB22" i="32"/>
  <c r="AA52" i="32"/>
  <c r="AB26" i="32"/>
  <c r="AA56" i="32"/>
  <c r="Y85" i="48"/>
  <c r="Y90" i="48" s="1"/>
  <c r="Y30" i="48" s="1"/>
  <c r="Y62" i="32"/>
  <c r="AC28" i="32"/>
  <c r="AB58" i="32"/>
  <c r="AB21" i="32"/>
  <c r="AA51" i="32"/>
  <c r="AB24" i="32"/>
  <c r="AA54" i="32"/>
  <c r="AA31" i="32"/>
  <c r="AB20" i="32"/>
  <c r="AA50" i="32"/>
  <c r="AA61" i="32" s="1"/>
  <c r="AA101" i="48" s="1"/>
  <c r="AC27" i="32"/>
  <c r="AB57" i="32"/>
  <c r="Z61" i="32"/>
  <c r="Z101" i="48" s="1"/>
  <c r="Z106" i="48" s="1"/>
  <c r="AC23" i="32"/>
  <c r="AB53" i="32"/>
  <c r="X22" i="48"/>
  <c r="W27" i="48"/>
  <c r="AC29" i="32"/>
  <c r="AB59" i="32"/>
  <c r="AC25" i="32"/>
  <c r="AB55" i="32"/>
  <c r="Y190" i="31"/>
  <c r="Y192" i="31" s="1"/>
  <c r="Y183" i="31"/>
  <c r="Y185" i="31" s="1"/>
  <c r="AA68" i="31"/>
  <c r="AA152" i="31"/>
  <c r="AA171" i="31"/>
  <c r="AB32" i="31"/>
  <c r="AC61" i="31"/>
  <c r="AC164" i="31"/>
  <c r="AC145" i="31"/>
  <c r="AD25" i="31"/>
  <c r="Y178" i="31"/>
  <c r="Y182" i="31"/>
  <c r="Y189" i="31"/>
  <c r="AC69" i="31"/>
  <c r="AC172" i="31"/>
  <c r="AC153" i="31"/>
  <c r="AD33" i="31"/>
  <c r="Z176" i="31"/>
  <c r="AB30" i="31"/>
  <c r="AA66" i="31"/>
  <c r="AA150" i="31"/>
  <c r="AA169" i="31"/>
  <c r="Z182" i="31"/>
  <c r="Z189" i="31"/>
  <c r="Z73" i="31"/>
  <c r="Z97" i="48" s="1"/>
  <c r="Z89" i="48" s="1"/>
  <c r="AC26" i="31"/>
  <c r="AB146" i="31"/>
  <c r="AB62" i="31"/>
  <c r="AB165" i="31"/>
  <c r="W10" i="48"/>
  <c r="X18" i="48"/>
  <c r="X191" i="31"/>
  <c r="X193" i="31" s="1"/>
  <c r="X197" i="31"/>
  <c r="AA60" i="31"/>
  <c r="AA163" i="31"/>
  <c r="AA144" i="31"/>
  <c r="AA157" i="31" s="1"/>
  <c r="AB24" i="31"/>
  <c r="AA37" i="31"/>
  <c r="AA71" i="31"/>
  <c r="AA155" i="31"/>
  <c r="AA174" i="31"/>
  <c r="AB35" i="31"/>
  <c r="AC63" i="31"/>
  <c r="AC166" i="31"/>
  <c r="AC147" i="31"/>
  <c r="AD27" i="31"/>
  <c r="AA64" i="31"/>
  <c r="AA167" i="31"/>
  <c r="AA148" i="31"/>
  <c r="AB28" i="31"/>
  <c r="Y74" i="31"/>
  <c r="Z74" i="31" s="1"/>
  <c r="X184" i="31"/>
  <c r="X186" i="31" s="1"/>
  <c r="X194" i="31" s="1"/>
  <c r="X196" i="31"/>
  <c r="X198" i="31" s="1"/>
  <c r="Z177" i="31"/>
  <c r="AC31" i="31"/>
  <c r="AB151" i="31"/>
  <c r="AB170" i="31"/>
  <c r="AB67" i="31"/>
  <c r="AD70" i="31"/>
  <c r="AD154" i="31"/>
  <c r="AD173" i="31"/>
  <c r="AE34" i="31"/>
  <c r="AB29" i="31"/>
  <c r="AA149" i="31"/>
  <c r="AA168" i="31"/>
  <c r="AA65" i="31"/>
  <c r="Y158" i="31"/>
  <c r="Z158" i="31" s="1"/>
  <c r="AA158" i="31" s="1"/>
  <c r="Z74" i="30"/>
  <c r="Z73" i="30"/>
  <c r="Z96" i="48" s="1"/>
  <c r="Z88" i="48" s="1"/>
  <c r="Y183" i="30"/>
  <c r="Y185" i="30" s="1"/>
  <c r="Y190" i="30"/>
  <c r="Y192" i="30" s="1"/>
  <c r="Y178" i="30"/>
  <c r="AA71" i="30"/>
  <c r="AA155" i="30"/>
  <c r="AA174" i="30"/>
  <c r="AB35" i="30"/>
  <c r="Z176" i="30"/>
  <c r="AA63" i="30"/>
  <c r="AA147" i="30"/>
  <c r="AA166" i="30"/>
  <c r="AB27" i="30"/>
  <c r="Y177" i="30"/>
  <c r="Z177" i="30" s="1"/>
  <c r="AC26" i="30"/>
  <c r="AB165" i="30"/>
  <c r="AB62" i="30"/>
  <c r="AB146" i="30"/>
  <c r="AC69" i="30"/>
  <c r="AC153" i="30"/>
  <c r="AC172" i="30"/>
  <c r="AD33" i="30"/>
  <c r="AC61" i="30"/>
  <c r="AC164" i="30"/>
  <c r="AC145" i="30"/>
  <c r="AD25" i="30"/>
  <c r="Z157" i="30"/>
  <c r="AC31" i="30"/>
  <c r="AB170" i="30"/>
  <c r="AB151" i="30"/>
  <c r="AB67" i="30"/>
  <c r="AC30" i="30"/>
  <c r="AB66" i="30"/>
  <c r="AB150" i="30"/>
  <c r="AB169" i="30"/>
  <c r="AB23" i="30"/>
  <c r="AA59" i="30"/>
  <c r="AA73" i="30" s="1"/>
  <c r="AA96" i="48" s="1"/>
  <c r="AA88" i="48" s="1"/>
  <c r="AA162" i="30"/>
  <c r="AA37" i="30"/>
  <c r="AA143" i="30"/>
  <c r="AD24" i="30"/>
  <c r="AC60" i="30"/>
  <c r="AC163" i="30"/>
  <c r="AC144" i="30"/>
  <c r="X191" i="30"/>
  <c r="X193" i="30" s="1"/>
  <c r="X194" i="30" s="1"/>
  <c r="X197" i="30"/>
  <c r="X198" i="30" s="1"/>
  <c r="AA70" i="30"/>
  <c r="AA154" i="30"/>
  <c r="AA173" i="30"/>
  <c r="AB34" i="30"/>
  <c r="AB32" i="30"/>
  <c r="AA68" i="30"/>
  <c r="AA152" i="30"/>
  <c r="AA171" i="30"/>
  <c r="Y197" i="30"/>
  <c r="Y191" i="30"/>
  <c r="Y193" i="30" s="1"/>
  <c r="AA64" i="30"/>
  <c r="AA167" i="30"/>
  <c r="AA148" i="30"/>
  <c r="AB28" i="30"/>
  <c r="X17" i="48"/>
  <c r="W9" i="48"/>
  <c r="X196" i="30"/>
  <c r="X184" i="30"/>
  <c r="X186" i="30" s="1"/>
  <c r="AB29" i="30"/>
  <c r="AA149" i="30"/>
  <c r="AA65" i="30"/>
  <c r="AA168" i="30"/>
  <c r="Y196" i="30"/>
  <c r="Y198" i="30" s="1"/>
  <c r="Y184" i="30"/>
  <c r="Y186" i="30" s="1"/>
  <c r="Z158" i="29"/>
  <c r="W8" i="48"/>
  <c r="X16" i="48"/>
  <c r="Z157" i="29"/>
  <c r="Y190" i="29"/>
  <c r="Y192" i="29" s="1"/>
  <c r="Y183" i="29"/>
  <c r="Y185" i="29" s="1"/>
  <c r="AB64" i="29"/>
  <c r="AB148" i="29"/>
  <c r="AB167" i="29"/>
  <c r="AC28" i="29"/>
  <c r="AC69" i="29"/>
  <c r="AC172" i="29"/>
  <c r="AC153" i="29"/>
  <c r="AD33" i="29"/>
  <c r="AD27" i="29"/>
  <c r="AC166" i="29"/>
  <c r="AC63" i="29"/>
  <c r="AC147" i="29"/>
  <c r="AC34" i="29"/>
  <c r="AB173" i="29"/>
  <c r="AB70" i="29"/>
  <c r="AB154" i="29"/>
  <c r="Z73" i="29"/>
  <c r="Z95" i="48" s="1"/>
  <c r="Z87" i="48" s="1"/>
  <c r="AD23" i="29"/>
  <c r="AC59" i="29"/>
  <c r="AC143" i="29"/>
  <c r="AC162" i="29"/>
  <c r="AD29" i="29"/>
  <c r="AC149" i="29"/>
  <c r="AC168" i="29"/>
  <c r="AC65" i="29"/>
  <c r="AA60" i="29"/>
  <c r="AA163" i="29"/>
  <c r="AA37" i="29"/>
  <c r="AA144" i="29"/>
  <c r="AB24" i="29"/>
  <c r="X196" i="29"/>
  <c r="X198" i="29" s="1"/>
  <c r="X184" i="29"/>
  <c r="X186" i="29" s="1"/>
  <c r="AB26" i="29"/>
  <c r="AA62" i="29"/>
  <c r="AA146" i="29"/>
  <c r="AA165" i="29"/>
  <c r="X191" i="29"/>
  <c r="X193" i="29" s="1"/>
  <c r="X197" i="29"/>
  <c r="AB35" i="29"/>
  <c r="AA155" i="29"/>
  <c r="AA71" i="29"/>
  <c r="AA174" i="29"/>
  <c r="AC31" i="29"/>
  <c r="AB67" i="29"/>
  <c r="AB151" i="29"/>
  <c r="AB170" i="29"/>
  <c r="AD25" i="29"/>
  <c r="AC164" i="29"/>
  <c r="AC145" i="29"/>
  <c r="AC61" i="29"/>
  <c r="Y182" i="29"/>
  <c r="Y189" i="29"/>
  <c r="Y178" i="29"/>
  <c r="Z74" i="29"/>
  <c r="Z177" i="29"/>
  <c r="AB30" i="29"/>
  <c r="AA169" i="29"/>
  <c r="AA66" i="29"/>
  <c r="AA150" i="29"/>
  <c r="Z176" i="29"/>
  <c r="AB61" i="10"/>
  <c r="AC25" i="10"/>
  <c r="Z74" i="10"/>
  <c r="AC34" i="10"/>
  <c r="AB70" i="10"/>
  <c r="AB30" i="10"/>
  <c r="AA66" i="10"/>
  <c r="AB69" i="10"/>
  <c r="AC33" i="10"/>
  <c r="Y15" i="48"/>
  <c r="X7" i="48"/>
  <c r="AB32" i="10"/>
  <c r="AA68" i="10"/>
  <c r="AC26" i="10"/>
  <c r="AB62" i="10"/>
  <c r="AE28" i="10"/>
  <c r="AD64" i="10"/>
  <c r="AC24" i="10"/>
  <c r="AB60" i="10"/>
  <c r="AB29" i="10"/>
  <c r="AA65" i="10"/>
  <c r="AB27" i="10"/>
  <c r="AA63" i="10"/>
  <c r="AA73" i="10" s="1"/>
  <c r="AA94" i="48" s="1"/>
  <c r="AA86" i="48" s="1"/>
  <c r="AB59" i="10"/>
  <c r="AC23" i="10"/>
  <c r="AA67" i="10"/>
  <c r="AB31" i="10"/>
  <c r="AA37" i="10"/>
  <c r="AF35" i="10"/>
  <c r="AE71" i="10"/>
  <c r="Z85" i="48"/>
  <c r="AG23" i="47"/>
  <c r="AB51" i="2"/>
  <c r="AC21" i="2"/>
  <c r="AB52" i="2"/>
  <c r="AC22" i="2"/>
  <c r="AC55" i="2"/>
  <c r="AD25" i="2"/>
  <c r="AA61" i="2"/>
  <c r="AA93" i="48" s="1"/>
  <c r="AA54" i="2"/>
  <c r="AB24" i="2"/>
  <c r="AK2" i="33"/>
  <c r="AH2" i="47"/>
  <c r="AG21" i="47"/>
  <c r="Z62" i="2"/>
  <c r="AA62" i="2" s="1"/>
  <c r="AE35" i="2"/>
  <c r="AD46" i="2"/>
  <c r="AL2" i="34"/>
  <c r="AF2" i="30"/>
  <c r="AE68" i="29"/>
  <c r="AF2" i="29"/>
  <c r="AE171" i="29"/>
  <c r="AE152" i="29"/>
  <c r="AC56" i="2"/>
  <c r="AD26" i="2"/>
  <c r="AB53" i="2"/>
  <c r="AC23" i="2"/>
  <c r="AH2" i="10"/>
  <c r="Y14" i="48"/>
  <c r="X6" i="48"/>
  <c r="AC57" i="2"/>
  <c r="AD27" i="2"/>
  <c r="AF2" i="31"/>
  <c r="AJ2" i="32"/>
  <c r="AB59" i="2"/>
  <c r="AC29" i="2"/>
  <c r="AD50" i="2"/>
  <c r="AE20" i="2"/>
  <c r="AF78" i="43"/>
  <c r="AF83" i="43" s="1"/>
  <c r="AF80" i="43"/>
  <c r="AF85" i="43" s="1"/>
  <c r="AF79" i="43"/>
  <c r="AF84" i="43" s="1"/>
  <c r="AF77" i="43"/>
  <c r="AF82" i="43" s="1"/>
  <c r="AG2" i="43"/>
  <c r="AA58" i="2"/>
  <c r="AB28" i="2"/>
  <c r="AC59" i="31"/>
  <c r="AD23" i="31"/>
  <c r="AC143" i="31"/>
  <c r="AC162" i="31"/>
  <c r="AA31" i="2"/>
  <c r="AG25" i="48"/>
  <c r="Z98" i="48" l="1"/>
  <c r="W11" i="48"/>
  <c r="W31" i="48" s="1"/>
  <c r="W32" i="48" s="1"/>
  <c r="W33" i="48" s="1"/>
  <c r="AA189" i="34"/>
  <c r="AA191" i="34" s="1"/>
  <c r="AA182" i="34"/>
  <c r="AA184" i="34" s="1"/>
  <c r="AA177" i="34"/>
  <c r="AA178" i="34" s="1"/>
  <c r="AA188" i="34"/>
  <c r="AA181" i="34"/>
  <c r="AE71" i="34"/>
  <c r="AE173" i="34"/>
  <c r="AE154" i="34"/>
  <c r="AF35" i="34"/>
  <c r="AC63" i="34"/>
  <c r="AC165" i="34"/>
  <c r="AC146" i="34"/>
  <c r="AD27" i="34"/>
  <c r="AC61" i="34"/>
  <c r="AC163" i="34"/>
  <c r="AC144" i="34"/>
  <c r="AD25" i="34"/>
  <c r="Z196" i="34"/>
  <c r="Z190" i="34"/>
  <c r="Z192" i="34" s="1"/>
  <c r="AA176" i="34"/>
  <c r="AA74" i="34"/>
  <c r="Z183" i="34"/>
  <c r="Z185" i="34" s="1"/>
  <c r="Z193" i="34" s="1"/>
  <c r="Z195" i="34"/>
  <c r="AB69" i="34"/>
  <c r="AB152" i="34"/>
  <c r="AB171" i="34"/>
  <c r="AC33" i="34"/>
  <c r="AB65" i="34"/>
  <c r="AB73" i="34" s="1"/>
  <c r="AB103" i="48" s="1"/>
  <c r="AB24" i="48" s="1"/>
  <c r="AB167" i="34"/>
  <c r="AB175" i="34" s="1"/>
  <c r="AB148" i="34"/>
  <c r="AB156" i="34" s="1"/>
  <c r="AC29" i="34"/>
  <c r="AC59" i="34"/>
  <c r="AC142" i="34"/>
  <c r="AC161" i="34"/>
  <c r="AD23" i="34"/>
  <c r="AA157" i="34"/>
  <c r="AD30" i="34"/>
  <c r="AC168" i="34"/>
  <c r="AC149" i="34"/>
  <c r="AC66" i="34"/>
  <c r="AD60" i="34"/>
  <c r="AD143" i="34"/>
  <c r="AD162" i="34"/>
  <c r="AE24" i="34"/>
  <c r="AC70" i="34"/>
  <c r="AC172" i="34"/>
  <c r="AC153" i="34"/>
  <c r="AD34" i="34"/>
  <c r="AC68" i="34"/>
  <c r="AC151" i="34"/>
  <c r="AC170" i="34"/>
  <c r="AD32" i="34"/>
  <c r="AC62" i="34"/>
  <c r="AC164" i="34"/>
  <c r="AC145" i="34"/>
  <c r="AD26" i="34"/>
  <c r="AB67" i="34"/>
  <c r="AB150" i="34"/>
  <c r="AB169" i="34"/>
  <c r="AC31" i="34"/>
  <c r="Z90" i="48"/>
  <c r="Z30" i="48" s="1"/>
  <c r="AA106" i="48"/>
  <c r="AB37" i="34"/>
  <c r="AE64" i="34"/>
  <c r="AE166" i="34"/>
  <c r="AE147" i="34"/>
  <c r="AF28" i="34"/>
  <c r="AC70" i="33"/>
  <c r="AD34" i="33"/>
  <c r="AC68" i="33"/>
  <c r="AD32" i="33"/>
  <c r="AF71" i="33"/>
  <c r="AG35" i="33"/>
  <c r="AC59" i="33"/>
  <c r="AD23" i="33"/>
  <c r="AC37" i="33"/>
  <c r="AE30" i="33"/>
  <c r="AD66" i="33"/>
  <c r="AC64" i="33"/>
  <c r="AD28" i="33"/>
  <c r="AC60" i="33"/>
  <c r="AD24" i="33"/>
  <c r="AC61" i="33"/>
  <c r="AD25" i="33"/>
  <c r="AD69" i="33"/>
  <c r="AE33" i="33"/>
  <c r="AD67" i="33"/>
  <c r="AE31" i="33"/>
  <c r="AB74" i="33"/>
  <c r="AD27" i="33"/>
  <c r="AC63" i="33"/>
  <c r="AD65" i="33"/>
  <c r="AE29" i="33"/>
  <c r="AE26" i="33"/>
  <c r="AD62" i="33"/>
  <c r="AD29" i="32"/>
  <c r="AC59" i="32"/>
  <c r="AD28" i="32"/>
  <c r="AC58" i="32"/>
  <c r="AD27" i="32"/>
  <c r="AC57" i="32"/>
  <c r="AB50" i="32"/>
  <c r="AC20" i="32"/>
  <c r="AB31" i="32"/>
  <c r="Z62" i="32"/>
  <c r="AA62" i="32" s="1"/>
  <c r="X27" i="48"/>
  <c r="Y22" i="48"/>
  <c r="AD23" i="32"/>
  <c r="AC53" i="32"/>
  <c r="AC24" i="32"/>
  <c r="AB54" i="32"/>
  <c r="AC26" i="32"/>
  <c r="AB56" i="32"/>
  <c r="AD25" i="32"/>
  <c r="AC55" i="32"/>
  <c r="AC21" i="32"/>
  <c r="AB51" i="32"/>
  <c r="AC22" i="32"/>
  <c r="AB52" i="32"/>
  <c r="AB163" i="31"/>
  <c r="AB144" i="31"/>
  <c r="AC24" i="31"/>
  <c r="AB60" i="31"/>
  <c r="AB37" i="31"/>
  <c r="Z184" i="31"/>
  <c r="AA74" i="31"/>
  <c r="AA189" i="31"/>
  <c r="AA182" i="31"/>
  <c r="AB68" i="31"/>
  <c r="AB171" i="31"/>
  <c r="AB152" i="31"/>
  <c r="AC32" i="31"/>
  <c r="AB64" i="31"/>
  <c r="AB167" i="31"/>
  <c r="AB148" i="31"/>
  <c r="AC28" i="31"/>
  <c r="AA176" i="31"/>
  <c r="Y197" i="31"/>
  <c r="Y191" i="31"/>
  <c r="Y193" i="31" s="1"/>
  <c r="AB71" i="31"/>
  <c r="AB174" i="31"/>
  <c r="AB155" i="31"/>
  <c r="AC35" i="31"/>
  <c r="AA73" i="31"/>
  <c r="AA97" i="48" s="1"/>
  <c r="AA89" i="48" s="1"/>
  <c r="Y196" i="31"/>
  <c r="Y198" i="31" s="1"/>
  <c r="Y184" i="31"/>
  <c r="Y186" i="31" s="1"/>
  <c r="AD26" i="31"/>
  <c r="AC146" i="31"/>
  <c r="AC62" i="31"/>
  <c r="AC165" i="31"/>
  <c r="AC30" i="31"/>
  <c r="AB169" i="31"/>
  <c r="AB66" i="31"/>
  <c r="AB150" i="31"/>
  <c r="AC29" i="31"/>
  <c r="AB65" i="31"/>
  <c r="AB168" i="31"/>
  <c r="AB149" i="31"/>
  <c r="AD31" i="31"/>
  <c r="AC67" i="31"/>
  <c r="AC151" i="31"/>
  <c r="AC170" i="31"/>
  <c r="Z183" i="31"/>
  <c r="Z185" i="31" s="1"/>
  <c r="Z190" i="31"/>
  <c r="Z192" i="31" s="1"/>
  <c r="AD61" i="31"/>
  <c r="AD145" i="31"/>
  <c r="AD164" i="31"/>
  <c r="AE25" i="31"/>
  <c r="AE70" i="31"/>
  <c r="AE154" i="31"/>
  <c r="AE173" i="31"/>
  <c r="AF34" i="31"/>
  <c r="Z191" i="31"/>
  <c r="AD69" i="31"/>
  <c r="AD153" i="31"/>
  <c r="AD172" i="31"/>
  <c r="AE33" i="31"/>
  <c r="AD63" i="31"/>
  <c r="AD147" i="31"/>
  <c r="AD166" i="31"/>
  <c r="AE27" i="31"/>
  <c r="Y18" i="48"/>
  <c r="X10" i="48"/>
  <c r="Z178" i="31"/>
  <c r="Y194" i="30"/>
  <c r="AA176" i="30"/>
  <c r="AD69" i="30"/>
  <c r="AD172" i="30"/>
  <c r="AD153" i="30"/>
  <c r="AE33" i="30"/>
  <c r="AB63" i="30"/>
  <c r="AB166" i="30"/>
  <c r="AB147" i="30"/>
  <c r="AC27" i="30"/>
  <c r="X9" i="48"/>
  <c r="Y17" i="48"/>
  <c r="AB64" i="30"/>
  <c r="AB167" i="30"/>
  <c r="AB148" i="30"/>
  <c r="AC28" i="30"/>
  <c r="AC23" i="30"/>
  <c r="AB143" i="30"/>
  <c r="AB59" i="30"/>
  <c r="AB162" i="30"/>
  <c r="AB37" i="30"/>
  <c r="AD31" i="30"/>
  <c r="AC151" i="30"/>
  <c r="AC170" i="30"/>
  <c r="AC67" i="30"/>
  <c r="X19" i="48"/>
  <c r="AC32" i="30"/>
  <c r="AB68" i="30"/>
  <c r="AB152" i="30"/>
  <c r="AB171" i="30"/>
  <c r="Z178" i="30"/>
  <c r="Z182" i="30"/>
  <c r="Z189" i="30"/>
  <c r="AB70" i="30"/>
  <c r="AB173" i="30"/>
  <c r="AB154" i="30"/>
  <c r="AC34" i="30"/>
  <c r="AD61" i="30"/>
  <c r="AD164" i="30"/>
  <c r="AD145" i="30"/>
  <c r="AE25" i="30"/>
  <c r="AC29" i="30"/>
  <c r="AB168" i="30"/>
  <c r="AB149" i="30"/>
  <c r="AB65" i="30"/>
  <c r="AE24" i="30"/>
  <c r="AD60" i="30"/>
  <c r="AD163" i="30"/>
  <c r="AD144" i="30"/>
  <c r="Z190" i="30"/>
  <c r="Z192" i="30" s="1"/>
  <c r="Z183" i="30"/>
  <c r="Z185" i="30" s="1"/>
  <c r="AA157" i="30"/>
  <c r="AD30" i="30"/>
  <c r="AC169" i="30"/>
  <c r="AC150" i="30"/>
  <c r="AC66" i="30"/>
  <c r="AB71" i="30"/>
  <c r="AB155" i="30"/>
  <c r="AB174" i="30"/>
  <c r="AC35" i="30"/>
  <c r="AA74" i="30"/>
  <c r="AD26" i="30"/>
  <c r="AC62" i="30"/>
  <c r="AC146" i="30"/>
  <c r="AC165" i="30"/>
  <c r="Z158" i="30"/>
  <c r="AA158" i="30" s="1"/>
  <c r="AC30" i="29"/>
  <c r="AB169" i="29"/>
  <c r="AB150" i="29"/>
  <c r="AB66" i="29"/>
  <c r="AE27" i="29"/>
  <c r="AD166" i="29"/>
  <c r="AD147" i="29"/>
  <c r="AD63" i="29"/>
  <c r="AA176" i="29"/>
  <c r="AA177" i="29" s="1"/>
  <c r="AE25" i="29"/>
  <c r="AD61" i="29"/>
  <c r="AD145" i="29"/>
  <c r="AD164" i="29"/>
  <c r="AC35" i="29"/>
  <c r="AB174" i="29"/>
  <c r="AB71" i="29"/>
  <c r="AB155" i="29"/>
  <c r="X194" i="29"/>
  <c r="AD69" i="29"/>
  <c r="AD172" i="29"/>
  <c r="AD153" i="29"/>
  <c r="AE33" i="29"/>
  <c r="AE29" i="29"/>
  <c r="AD168" i="29"/>
  <c r="AD149" i="29"/>
  <c r="AD65" i="29"/>
  <c r="Z190" i="29"/>
  <c r="Z192" i="29" s="1"/>
  <c r="Z183" i="29"/>
  <c r="Z185" i="29" s="1"/>
  <c r="Y191" i="29"/>
  <c r="Y193" i="29" s="1"/>
  <c r="Y197" i="29"/>
  <c r="AA157" i="29"/>
  <c r="AA158" i="29" s="1"/>
  <c r="AD34" i="29"/>
  <c r="AC70" i="29"/>
  <c r="AC154" i="29"/>
  <c r="AC173" i="29"/>
  <c r="Z178" i="29"/>
  <c r="Z182" i="29"/>
  <c r="Z189" i="29"/>
  <c r="AB60" i="29"/>
  <c r="AB73" i="29" s="1"/>
  <c r="AB95" i="48" s="1"/>
  <c r="AB144" i="29"/>
  <c r="AC24" i="29"/>
  <c r="AB163" i="29"/>
  <c r="AB37" i="29"/>
  <c r="Y196" i="29"/>
  <c r="Y198" i="29" s="1"/>
  <c r="Y184" i="29"/>
  <c r="Y186" i="29" s="1"/>
  <c r="Y194" i="29" s="1"/>
  <c r="AD31" i="29"/>
  <c r="AC151" i="29"/>
  <c r="AC170" i="29"/>
  <c r="AC67" i="29"/>
  <c r="AC64" i="29"/>
  <c r="AC167" i="29"/>
  <c r="AC148" i="29"/>
  <c r="AD28" i="29"/>
  <c r="Y16" i="48"/>
  <c r="Y19" i="48" s="1"/>
  <c r="X8" i="48"/>
  <c r="AC26" i="29"/>
  <c r="AB62" i="29"/>
  <c r="AB146" i="29"/>
  <c r="AB165" i="29"/>
  <c r="AA73" i="29"/>
  <c r="AA95" i="48" s="1"/>
  <c r="AA87" i="48" s="1"/>
  <c r="AE23" i="29"/>
  <c r="AD162" i="29"/>
  <c r="AD59" i="29"/>
  <c r="AD143" i="29"/>
  <c r="AG35" i="10"/>
  <c r="AF71" i="10"/>
  <c r="AC27" i="10"/>
  <c r="AB63" i="10"/>
  <c r="AD26" i="10"/>
  <c r="AC62" i="10"/>
  <c r="AB67" i="10"/>
  <c r="AC31" i="10"/>
  <c r="AC30" i="10"/>
  <c r="AB66" i="10"/>
  <c r="AC29" i="10"/>
  <c r="AB65" i="10"/>
  <c r="AC32" i="10"/>
  <c r="AB68" i="10"/>
  <c r="AB73" i="10"/>
  <c r="AB94" i="48" s="1"/>
  <c r="AB86" i="48" s="1"/>
  <c r="AD34" i="10"/>
  <c r="AC70" i="10"/>
  <c r="AC59" i="10"/>
  <c r="AD23" i="10"/>
  <c r="AD24" i="10"/>
  <c r="AC60" i="10"/>
  <c r="AA74" i="10"/>
  <c r="AB74" i="10" s="1"/>
  <c r="AB37" i="10"/>
  <c r="Z15" i="48"/>
  <c r="Y7" i="48"/>
  <c r="AC61" i="10"/>
  <c r="AD25" i="10"/>
  <c r="AF28" i="10"/>
  <c r="AE64" i="10"/>
  <c r="AC69" i="10"/>
  <c r="AD33" i="10"/>
  <c r="AD57" i="2"/>
  <c r="AE27" i="2"/>
  <c r="AA85" i="48"/>
  <c r="AE50" i="2"/>
  <c r="AF20" i="2"/>
  <c r="AK2" i="32"/>
  <c r="AI2" i="10"/>
  <c r="AF35" i="2"/>
  <c r="AE46" i="2"/>
  <c r="AG2" i="31"/>
  <c r="Z14" i="48"/>
  <c r="Y6" i="48"/>
  <c r="AD56" i="2"/>
  <c r="AE26" i="2"/>
  <c r="AL2" i="33"/>
  <c r="AC52" i="2"/>
  <c r="AD22" i="2"/>
  <c r="AD55" i="2"/>
  <c r="AE25" i="2"/>
  <c r="AG2" i="30"/>
  <c r="AM2" i="34"/>
  <c r="AB54" i="2"/>
  <c r="AB61" i="2" s="1"/>
  <c r="AC24" i="2"/>
  <c r="AG78" i="43"/>
  <c r="AG83" i="43" s="1"/>
  <c r="AG77" i="43"/>
  <c r="AG82" i="43" s="1"/>
  <c r="AG80" i="43"/>
  <c r="AG85" i="43" s="1"/>
  <c r="AG79" i="43"/>
  <c r="AG84" i="43" s="1"/>
  <c r="AH2" i="43"/>
  <c r="AG2" i="29"/>
  <c r="AF68" i="29"/>
  <c r="AF171" i="29"/>
  <c r="AF152" i="29"/>
  <c r="AI2" i="47"/>
  <c r="AH21" i="47"/>
  <c r="AH23" i="47" s="1"/>
  <c r="AB31" i="2"/>
  <c r="AB58" i="2"/>
  <c r="AC28" i="2"/>
  <c r="AE23" i="31"/>
  <c r="AD59" i="31"/>
  <c r="AD162" i="31"/>
  <c r="AD143" i="31"/>
  <c r="AC51" i="2"/>
  <c r="AD21" i="2"/>
  <c r="AC31" i="2"/>
  <c r="AC59" i="2"/>
  <c r="AD29" i="2"/>
  <c r="AC53" i="2"/>
  <c r="AD23" i="2"/>
  <c r="AH25" i="48"/>
  <c r="X11" i="48" l="1"/>
  <c r="X31" i="48" s="1"/>
  <c r="X32" i="48" s="1"/>
  <c r="X33" i="48" s="1"/>
  <c r="AB188" i="34"/>
  <c r="AB181" i="34"/>
  <c r="AB177" i="34"/>
  <c r="AB178" i="34" s="1"/>
  <c r="AB189" i="34"/>
  <c r="AB191" i="34" s="1"/>
  <c r="AB182" i="34"/>
  <c r="AB184" i="34" s="1"/>
  <c r="AB157" i="34"/>
  <c r="AC67" i="34"/>
  <c r="AC150" i="34"/>
  <c r="AC169" i="34"/>
  <c r="AD31" i="34"/>
  <c r="AB87" i="48"/>
  <c r="AD59" i="34"/>
  <c r="AD37" i="34"/>
  <c r="AD142" i="34"/>
  <c r="AD161" i="34"/>
  <c r="AE23" i="34"/>
  <c r="AB74" i="34"/>
  <c r="AD63" i="34"/>
  <c r="AD165" i="34"/>
  <c r="AD146" i="34"/>
  <c r="AE27" i="34"/>
  <c r="AC69" i="34"/>
  <c r="AC152" i="34"/>
  <c r="AC171" i="34"/>
  <c r="AD33" i="34"/>
  <c r="AB176" i="34"/>
  <c r="AA183" i="34"/>
  <c r="AA185" i="34" s="1"/>
  <c r="AA195" i="34"/>
  <c r="AD62" i="34"/>
  <c r="AD164" i="34"/>
  <c r="AD145" i="34"/>
  <c r="AE26" i="34"/>
  <c r="AD70" i="34"/>
  <c r="AD172" i="34"/>
  <c r="AD153" i="34"/>
  <c r="AE34" i="34"/>
  <c r="AC37" i="34"/>
  <c r="AA190" i="34"/>
  <c r="AA192" i="34" s="1"/>
  <c r="AA196" i="34"/>
  <c r="AE30" i="34"/>
  <c r="AD168" i="34"/>
  <c r="AD149" i="34"/>
  <c r="AD66" i="34"/>
  <c r="AD68" i="34"/>
  <c r="AD170" i="34"/>
  <c r="AD151" i="34"/>
  <c r="AE32" i="34"/>
  <c r="AA98" i="48"/>
  <c r="AD61" i="34"/>
  <c r="AD163" i="34"/>
  <c r="AD144" i="34"/>
  <c r="AE25" i="34"/>
  <c r="AF71" i="34"/>
  <c r="AF154" i="34"/>
  <c r="AF173" i="34"/>
  <c r="AG35" i="34"/>
  <c r="AF64" i="34"/>
  <c r="AF147" i="34"/>
  <c r="AF166" i="34"/>
  <c r="AG28" i="34"/>
  <c r="AE60" i="34"/>
  <c r="AE162" i="34"/>
  <c r="AE143" i="34"/>
  <c r="AF24" i="34"/>
  <c r="AA90" i="48"/>
  <c r="AA30" i="48" s="1"/>
  <c r="AC65" i="34"/>
  <c r="AC73" i="34" s="1"/>
  <c r="AC103" i="48" s="1"/>
  <c r="AC24" i="48" s="1"/>
  <c r="AC148" i="34"/>
  <c r="AC156" i="34" s="1"/>
  <c r="AC167" i="34"/>
  <c r="AC175" i="34" s="1"/>
  <c r="AD29" i="34"/>
  <c r="Z197" i="34"/>
  <c r="AD59" i="33"/>
  <c r="AD37" i="33"/>
  <c r="AE23" i="33"/>
  <c r="AE27" i="33"/>
  <c r="AD63" i="33"/>
  <c r="AD60" i="33"/>
  <c r="AE24" i="33"/>
  <c r="AC73" i="33"/>
  <c r="AC102" i="48" s="1"/>
  <c r="AC23" i="48" s="1"/>
  <c r="AG71" i="33"/>
  <c r="AH35" i="33"/>
  <c r="AE67" i="33"/>
  <c r="AF31" i="33"/>
  <c r="AD64" i="33"/>
  <c r="AE28" i="33"/>
  <c r="AD68" i="33"/>
  <c r="AE32" i="33"/>
  <c r="AF26" i="33"/>
  <c r="AE62" i="33"/>
  <c r="AE69" i="33"/>
  <c r="AF33" i="33"/>
  <c r="AE65" i="33"/>
  <c r="AF29" i="33"/>
  <c r="AF30" i="33"/>
  <c r="AE66" i="33"/>
  <c r="AD70" i="33"/>
  <c r="AE34" i="33"/>
  <c r="AD61" i="33"/>
  <c r="AE25" i="33"/>
  <c r="AB61" i="32"/>
  <c r="AB101" i="48" s="1"/>
  <c r="AB106" i="48" s="1"/>
  <c r="AD21" i="32"/>
  <c r="AC51" i="32"/>
  <c r="AE23" i="32"/>
  <c r="AD53" i="32"/>
  <c r="AE27" i="32"/>
  <c r="AD57" i="32"/>
  <c r="Y27" i="48"/>
  <c r="Z22" i="48"/>
  <c r="AD22" i="32"/>
  <c r="AC52" i="32"/>
  <c r="AE25" i="32"/>
  <c r="AD55" i="32"/>
  <c r="AE28" i="32"/>
  <c r="AD58" i="32"/>
  <c r="AD24" i="32"/>
  <c r="AC54" i="32"/>
  <c r="AB62" i="32"/>
  <c r="AC50" i="32"/>
  <c r="AD20" i="32"/>
  <c r="AC31" i="32"/>
  <c r="AD26" i="32"/>
  <c r="AC56" i="32"/>
  <c r="AE29" i="32"/>
  <c r="AD59" i="32"/>
  <c r="AE69" i="31"/>
  <c r="AE153" i="31"/>
  <c r="AE172" i="31"/>
  <c r="AF33" i="31"/>
  <c r="AD29" i="31"/>
  <c r="AC168" i="31"/>
  <c r="AC149" i="31"/>
  <c r="AC65" i="31"/>
  <c r="AE26" i="31"/>
  <c r="AD62" i="31"/>
  <c r="AD165" i="31"/>
  <c r="AD146" i="31"/>
  <c r="AC68" i="31"/>
  <c r="AC171" i="31"/>
  <c r="AC152" i="31"/>
  <c r="AD32" i="31"/>
  <c r="Z186" i="31"/>
  <c r="Y194" i="31"/>
  <c r="Z196" i="31"/>
  <c r="Z198" i="31" s="1"/>
  <c r="Y10" i="48"/>
  <c r="Z18" i="48"/>
  <c r="AA177" i="31"/>
  <c r="AA190" i="31"/>
  <c r="AA192" i="31" s="1"/>
  <c r="AA183" i="31"/>
  <c r="AA185" i="31" s="1"/>
  <c r="AE63" i="31"/>
  <c r="AE166" i="31"/>
  <c r="AE147" i="31"/>
  <c r="AF27" i="31"/>
  <c r="AE61" i="31"/>
  <c r="AE145" i="31"/>
  <c r="AE164" i="31"/>
  <c r="AF25" i="31"/>
  <c r="AC64" i="31"/>
  <c r="AC148" i="31"/>
  <c r="AC167" i="31"/>
  <c r="AD28" i="31"/>
  <c r="AB73" i="31"/>
  <c r="AB97" i="48" s="1"/>
  <c r="AB89" i="48" s="1"/>
  <c r="Z193" i="31"/>
  <c r="AE31" i="31"/>
  <c r="AD170" i="31"/>
  <c r="AD67" i="31"/>
  <c r="AD151" i="31"/>
  <c r="AD30" i="31"/>
  <c r="AC66" i="31"/>
  <c r="AC169" i="31"/>
  <c r="AC150" i="31"/>
  <c r="AC71" i="31"/>
  <c r="AC155" i="31"/>
  <c r="AC174" i="31"/>
  <c r="AD35" i="31"/>
  <c r="AA178" i="31"/>
  <c r="AC60" i="31"/>
  <c r="AC73" i="31" s="1"/>
  <c r="AC97" i="48" s="1"/>
  <c r="AC89" i="48" s="1"/>
  <c r="AD24" i="31"/>
  <c r="AC163" i="31"/>
  <c r="AC144" i="31"/>
  <c r="AC37" i="31"/>
  <c r="Z197" i="31"/>
  <c r="AA184" i="31"/>
  <c r="AA186" i="31" s="1"/>
  <c r="AA196" i="31"/>
  <c r="AA198" i="31" s="1"/>
  <c r="AB157" i="31"/>
  <c r="AF70" i="31"/>
  <c r="AF154" i="31"/>
  <c r="AF173" i="31"/>
  <c r="AG34" i="31"/>
  <c r="AA197" i="31"/>
  <c r="AA191" i="31"/>
  <c r="AA193" i="31" s="1"/>
  <c r="AB176" i="31"/>
  <c r="Z196" i="30"/>
  <c r="Z184" i="30"/>
  <c r="Z186" i="30" s="1"/>
  <c r="AC64" i="30"/>
  <c r="AC167" i="30"/>
  <c r="AC148" i="30"/>
  <c r="AD28" i="30"/>
  <c r="AE26" i="30"/>
  <c r="AD62" i="30"/>
  <c r="AD146" i="30"/>
  <c r="AD165" i="30"/>
  <c r="AE163" i="30"/>
  <c r="AE60" i="30"/>
  <c r="AF24" i="30"/>
  <c r="AE144" i="30"/>
  <c r="AE31" i="30"/>
  <c r="AD151" i="30"/>
  <c r="AD170" i="30"/>
  <c r="AD67" i="30"/>
  <c r="AE69" i="30"/>
  <c r="AE153" i="30"/>
  <c r="AE172" i="30"/>
  <c r="AF33" i="30"/>
  <c r="AE30" i="30"/>
  <c r="AD169" i="30"/>
  <c r="AD150" i="30"/>
  <c r="AD66" i="30"/>
  <c r="AC70" i="30"/>
  <c r="AC173" i="30"/>
  <c r="AC154" i="30"/>
  <c r="AD34" i="30"/>
  <c r="AC71" i="30"/>
  <c r="AC155" i="30"/>
  <c r="AC174" i="30"/>
  <c r="AD35" i="30"/>
  <c r="AA178" i="30"/>
  <c r="AA189" i="30"/>
  <c r="AA182" i="30"/>
  <c r="AB176" i="30"/>
  <c r="Y9" i="48"/>
  <c r="Z17" i="48"/>
  <c r="AD32" i="30"/>
  <c r="AC152" i="30"/>
  <c r="AC68" i="30"/>
  <c r="AC171" i="30"/>
  <c r="AB73" i="30"/>
  <c r="AB96" i="48" s="1"/>
  <c r="AB88" i="48" s="1"/>
  <c r="AD29" i="30"/>
  <c r="AC65" i="30"/>
  <c r="AC168" i="30"/>
  <c r="AC149" i="30"/>
  <c r="AB157" i="30"/>
  <c r="AC63" i="30"/>
  <c r="AC166" i="30"/>
  <c r="AC147" i="30"/>
  <c r="AD27" i="30"/>
  <c r="AA177" i="30"/>
  <c r="AB177" i="30" s="1"/>
  <c r="AC177" i="30" s="1"/>
  <c r="AA183" i="30"/>
  <c r="AA185" i="30" s="1"/>
  <c r="AA190" i="30"/>
  <c r="AA192" i="30" s="1"/>
  <c r="AE61" i="30"/>
  <c r="AE145" i="30"/>
  <c r="AE164" i="30"/>
  <c r="AF25" i="30"/>
  <c r="Z197" i="30"/>
  <c r="Z191" i="30"/>
  <c r="Z193" i="30" s="1"/>
  <c r="AD23" i="30"/>
  <c r="AC59" i="30"/>
  <c r="AC162" i="30"/>
  <c r="AC176" i="30" s="1"/>
  <c r="AC143" i="30"/>
  <c r="AC37" i="30"/>
  <c r="AB177" i="29"/>
  <c r="AE34" i="29"/>
  <c r="AD70" i="29"/>
  <c r="AD173" i="29"/>
  <c r="AD154" i="29"/>
  <c r="AF23" i="29"/>
  <c r="AE162" i="29"/>
  <c r="AE59" i="29"/>
  <c r="AE143" i="29"/>
  <c r="AD64" i="29"/>
  <c r="AD167" i="29"/>
  <c r="AD148" i="29"/>
  <c r="AE28" i="29"/>
  <c r="Z197" i="29"/>
  <c r="Z191" i="29"/>
  <c r="Z193" i="29" s="1"/>
  <c r="AE69" i="29"/>
  <c r="AE172" i="29"/>
  <c r="AE153" i="29"/>
  <c r="AF33" i="29"/>
  <c r="AD35" i="29"/>
  <c r="AC174" i="29"/>
  <c r="AC71" i="29"/>
  <c r="AC155" i="29"/>
  <c r="Z184" i="29"/>
  <c r="Z186" i="29" s="1"/>
  <c r="Z194" i="29" s="1"/>
  <c r="Z196" i="29"/>
  <c r="AF27" i="29"/>
  <c r="AE63" i="29"/>
  <c r="AE166" i="29"/>
  <c r="AE147" i="29"/>
  <c r="AC163" i="29"/>
  <c r="AC60" i="29"/>
  <c r="AD24" i="29"/>
  <c r="AC144" i="29"/>
  <c r="AC37" i="29"/>
  <c r="AF25" i="29"/>
  <c r="AE164" i="29"/>
  <c r="AE145" i="29"/>
  <c r="AE61" i="29"/>
  <c r="AB176" i="29"/>
  <c r="AD26" i="29"/>
  <c r="AC146" i="29"/>
  <c r="AC62" i="29"/>
  <c r="AC165" i="29"/>
  <c r="AB157" i="29"/>
  <c r="Z16" i="48"/>
  <c r="Y8" i="48"/>
  <c r="AE31" i="29"/>
  <c r="AD67" i="29"/>
  <c r="AD170" i="29"/>
  <c r="AD151" i="29"/>
  <c r="AA74" i="29"/>
  <c r="AB74" i="29" s="1"/>
  <c r="AA189" i="29"/>
  <c r="AA182" i="29"/>
  <c r="AA178" i="29"/>
  <c r="AF29" i="29"/>
  <c r="AE65" i="29"/>
  <c r="AE168" i="29"/>
  <c r="AE149" i="29"/>
  <c r="AA183" i="29"/>
  <c r="AA185" i="29" s="1"/>
  <c r="AA190" i="29"/>
  <c r="AA192" i="29" s="1"/>
  <c r="AD30" i="29"/>
  <c r="AC169" i="29"/>
  <c r="AC150" i="29"/>
  <c r="AC66" i="29"/>
  <c r="AG28" i="10"/>
  <c r="AF64" i="10"/>
  <c r="AC67" i="10"/>
  <c r="AD31" i="10"/>
  <c r="AD61" i="10"/>
  <c r="AE25" i="10"/>
  <c r="AE24" i="10"/>
  <c r="AD60" i="10"/>
  <c r="AD32" i="10"/>
  <c r="AC68" i="10"/>
  <c r="AD59" i="10"/>
  <c r="AE23" i="10"/>
  <c r="AE26" i="10"/>
  <c r="AD62" i="10"/>
  <c r="AA15" i="48"/>
  <c r="Z7" i="48"/>
  <c r="AC37" i="10"/>
  <c r="AD29" i="10"/>
  <c r="AC65" i="10"/>
  <c r="AD69" i="10"/>
  <c r="AE33" i="10"/>
  <c r="AD27" i="10"/>
  <c r="AC63" i="10"/>
  <c r="AC73" i="10" s="1"/>
  <c r="AE34" i="10"/>
  <c r="AD70" i="10"/>
  <c r="AD30" i="10"/>
  <c r="AC66" i="10"/>
  <c r="AH35" i="10"/>
  <c r="AG71" i="10"/>
  <c r="AB93" i="48"/>
  <c r="AB62" i="2"/>
  <c r="AE59" i="31"/>
  <c r="AF23" i="31"/>
  <c r="AE143" i="31"/>
  <c r="AE162" i="31"/>
  <c r="AD59" i="2"/>
  <c r="AE29" i="2"/>
  <c r="AC58" i="2"/>
  <c r="AC61" i="2" s="1"/>
  <c r="AC93" i="48" s="1"/>
  <c r="AD28" i="2"/>
  <c r="AC54" i="2"/>
  <c r="AD24" i="2"/>
  <c r="AE56" i="2"/>
  <c r="AF26" i="2"/>
  <c r="AD51" i="2"/>
  <c r="AE21" i="2"/>
  <c r="AG35" i="2"/>
  <c r="AF46" i="2"/>
  <c r="AD53" i="2"/>
  <c r="AE23" i="2"/>
  <c r="AH77" i="43"/>
  <c r="AH82" i="43" s="1"/>
  <c r="AH79" i="43"/>
  <c r="AH84" i="43" s="1"/>
  <c r="AH78" i="43"/>
  <c r="AH83" i="43" s="1"/>
  <c r="AI2" i="43"/>
  <c r="AH80" i="43"/>
  <c r="AH85" i="43" s="1"/>
  <c r="AH2" i="30"/>
  <c r="AE55" i="2"/>
  <c r="AF25" i="2"/>
  <c r="AA14" i="48"/>
  <c r="Z6" i="48"/>
  <c r="AJ2" i="47"/>
  <c r="AI21" i="47"/>
  <c r="AI23" i="47" s="1"/>
  <c r="AN2" i="34"/>
  <c r="AH2" i="31"/>
  <c r="AJ2" i="10"/>
  <c r="AL2" i="32"/>
  <c r="AE57" i="2"/>
  <c r="AF27" i="2"/>
  <c r="AM2" i="33"/>
  <c r="AF50" i="2"/>
  <c r="AG20" i="2"/>
  <c r="AG68" i="29"/>
  <c r="AH2" i="29"/>
  <c r="AG171" i="29"/>
  <c r="AG152" i="29"/>
  <c r="AD52" i="2"/>
  <c r="AE22" i="2"/>
  <c r="AI25" i="48"/>
  <c r="Z19" i="48" l="1"/>
  <c r="AC182" i="34"/>
  <c r="AC184" i="34" s="1"/>
  <c r="AC189" i="34"/>
  <c r="AC191" i="34" s="1"/>
  <c r="AC188" i="34"/>
  <c r="AC181" i="34"/>
  <c r="AC177" i="34"/>
  <c r="AC178" i="34" s="1"/>
  <c r="AG64" i="34"/>
  <c r="AG147" i="34"/>
  <c r="AG166" i="34"/>
  <c r="AH28" i="34"/>
  <c r="AE61" i="34"/>
  <c r="AE163" i="34"/>
  <c r="AE144" i="34"/>
  <c r="AF25" i="34"/>
  <c r="AC157" i="34"/>
  <c r="AE63" i="34"/>
  <c r="AE165" i="34"/>
  <c r="AE146" i="34"/>
  <c r="AF27" i="34"/>
  <c r="AE70" i="34"/>
  <c r="AE172" i="34"/>
  <c r="AE153" i="34"/>
  <c r="AF34" i="34"/>
  <c r="AA197" i="34"/>
  <c r="AA193" i="34"/>
  <c r="AF60" i="34"/>
  <c r="AF162" i="34"/>
  <c r="AF143" i="34"/>
  <c r="AG24" i="34"/>
  <c r="AG71" i="34"/>
  <c r="AG173" i="34"/>
  <c r="AG154" i="34"/>
  <c r="AH35" i="34"/>
  <c r="AC176" i="34"/>
  <c r="AD67" i="34"/>
  <c r="AD150" i="34"/>
  <c r="AD156" i="34" s="1"/>
  <c r="AD169" i="34"/>
  <c r="AE31" i="34"/>
  <c r="AD69" i="34"/>
  <c r="AD152" i="34"/>
  <c r="AD171" i="34"/>
  <c r="AE33" i="34"/>
  <c r="AC74" i="34"/>
  <c r="AB195" i="34"/>
  <c r="AB197" i="34" s="1"/>
  <c r="AB183" i="34"/>
  <c r="AB185" i="34" s="1"/>
  <c r="AD65" i="34"/>
  <c r="AD73" i="34" s="1"/>
  <c r="AD103" i="48" s="1"/>
  <c r="AD24" i="48" s="1"/>
  <c r="AD148" i="34"/>
  <c r="AD167" i="34"/>
  <c r="AD175" i="34" s="1"/>
  <c r="AE29" i="34"/>
  <c r="AE68" i="34"/>
  <c r="AE170" i="34"/>
  <c r="AE151" i="34"/>
  <c r="AF32" i="34"/>
  <c r="AF30" i="34"/>
  <c r="AE149" i="34"/>
  <c r="AE168" i="34"/>
  <c r="AE66" i="34"/>
  <c r="AE62" i="34"/>
  <c r="AE164" i="34"/>
  <c r="AE145" i="34"/>
  <c r="AF26" i="34"/>
  <c r="AE59" i="34"/>
  <c r="AE142" i="34"/>
  <c r="AE161" i="34"/>
  <c r="AF23" i="34"/>
  <c r="AB196" i="34"/>
  <c r="AB190" i="34"/>
  <c r="AB192" i="34" s="1"/>
  <c r="AG30" i="33"/>
  <c r="AF66" i="33"/>
  <c r="AF65" i="33"/>
  <c r="AG29" i="33"/>
  <c r="AE64" i="33"/>
  <c r="AF28" i="33"/>
  <c r="AE60" i="33"/>
  <c r="AF24" i="33"/>
  <c r="AE61" i="33"/>
  <c r="AF25" i="33"/>
  <c r="AF69" i="33"/>
  <c r="AG33" i="33"/>
  <c r="AF67" i="33"/>
  <c r="AG31" i="33"/>
  <c r="AF27" i="33"/>
  <c r="AE63" i="33"/>
  <c r="AE70" i="33"/>
  <c r="AF34" i="33"/>
  <c r="AH71" i="33"/>
  <c r="AI35" i="33"/>
  <c r="AE59" i="33"/>
  <c r="AE73" i="33" s="1"/>
  <c r="AE102" i="48" s="1"/>
  <c r="AF23" i="33"/>
  <c r="AE37" i="33"/>
  <c r="AG26" i="33"/>
  <c r="AF62" i="33"/>
  <c r="AE68" i="33"/>
  <c r="AF32" i="33"/>
  <c r="AC74" i="33"/>
  <c r="AD73" i="33"/>
  <c r="AD102" i="48" s="1"/>
  <c r="AD23" i="48" s="1"/>
  <c r="AE23" i="48" s="1"/>
  <c r="AA22" i="48"/>
  <c r="Z27" i="48"/>
  <c r="AE24" i="32"/>
  <c r="AD54" i="32"/>
  <c r="AE26" i="32"/>
  <c r="AD56" i="32"/>
  <c r="AF28" i="32"/>
  <c r="AE58" i="32"/>
  <c r="AF27" i="32"/>
  <c r="AE57" i="32"/>
  <c r="AF29" i="32"/>
  <c r="AE59" i="32"/>
  <c r="AD50" i="32"/>
  <c r="AE20" i="32"/>
  <c r="AD31" i="32"/>
  <c r="AF25" i="32"/>
  <c r="AE55" i="32"/>
  <c r="AF23" i="32"/>
  <c r="AE53" i="32"/>
  <c r="AC61" i="32"/>
  <c r="AC101" i="48" s="1"/>
  <c r="AC106" i="48" s="1"/>
  <c r="AE22" i="32"/>
  <c r="AD52" i="32"/>
  <c r="AE21" i="32"/>
  <c r="AD51" i="32"/>
  <c r="AD144" i="31"/>
  <c r="AD163" i="31"/>
  <c r="AD60" i="31"/>
  <c r="AE24" i="31"/>
  <c r="AD37" i="31"/>
  <c r="AA18" i="48"/>
  <c r="Z10" i="48"/>
  <c r="AB177" i="31"/>
  <c r="AB190" i="31"/>
  <c r="AB192" i="31" s="1"/>
  <c r="AB183" i="31"/>
  <c r="AB185" i="31" s="1"/>
  <c r="AB158" i="31"/>
  <c r="AB189" i="31"/>
  <c r="AB182" i="31"/>
  <c r="AB178" i="31"/>
  <c r="AD64" i="31"/>
  <c r="AD167" i="31"/>
  <c r="AD148" i="31"/>
  <c r="AE28" i="31"/>
  <c r="AF63" i="31"/>
  <c r="AF166" i="31"/>
  <c r="AF147" i="31"/>
  <c r="AG27" i="31"/>
  <c r="AE29" i="31"/>
  <c r="AD168" i="31"/>
  <c r="AD65" i="31"/>
  <c r="AD149" i="31"/>
  <c r="AE30" i="31"/>
  <c r="AD150" i="31"/>
  <c r="AD66" i="31"/>
  <c r="AD169" i="31"/>
  <c r="AF69" i="31"/>
  <c r="AF172" i="31"/>
  <c r="AF153" i="31"/>
  <c r="AG33" i="31"/>
  <c r="AA194" i="31"/>
  <c r="AD71" i="31"/>
  <c r="AD155" i="31"/>
  <c r="AD174" i="31"/>
  <c r="AE35" i="31"/>
  <c r="AG70" i="31"/>
  <c r="AG173" i="31"/>
  <c r="AG154" i="31"/>
  <c r="AH34" i="31"/>
  <c r="AF61" i="31"/>
  <c r="AF164" i="31"/>
  <c r="AF145" i="31"/>
  <c r="AG25" i="31"/>
  <c r="Z194" i="31"/>
  <c r="AF26" i="31"/>
  <c r="AE165" i="31"/>
  <c r="AE62" i="31"/>
  <c r="AE146" i="31"/>
  <c r="AC157" i="31"/>
  <c r="AF31" i="31"/>
  <c r="AE170" i="31"/>
  <c r="AE67" i="31"/>
  <c r="AE151" i="31"/>
  <c r="AD68" i="31"/>
  <c r="AD152" i="31"/>
  <c r="AD171" i="31"/>
  <c r="AE32" i="31"/>
  <c r="AB74" i="31"/>
  <c r="AC74" i="31" s="1"/>
  <c r="AC176" i="31"/>
  <c r="AF30" i="30"/>
  <c r="AE169" i="30"/>
  <c r="AE66" i="30"/>
  <c r="AE150" i="30"/>
  <c r="AD63" i="30"/>
  <c r="AD147" i="30"/>
  <c r="AD166" i="30"/>
  <c r="AE27" i="30"/>
  <c r="AE29" i="30"/>
  <c r="AD149" i="30"/>
  <c r="AD65" i="30"/>
  <c r="AD168" i="30"/>
  <c r="AB190" i="30"/>
  <c r="AB192" i="30" s="1"/>
  <c r="AB183" i="30"/>
  <c r="AB185" i="30" s="1"/>
  <c r="AD70" i="30"/>
  <c r="AD154" i="30"/>
  <c r="AD173" i="30"/>
  <c r="AE34" i="30"/>
  <c r="AB74" i="30"/>
  <c r="AF31" i="30"/>
  <c r="AE170" i="30"/>
  <c r="AE67" i="30"/>
  <c r="AE151" i="30"/>
  <c r="AF26" i="30"/>
  <c r="AE165" i="30"/>
  <c r="AE146" i="30"/>
  <c r="AE62" i="30"/>
  <c r="AF61" i="30"/>
  <c r="AF145" i="30"/>
  <c r="AF164" i="30"/>
  <c r="AG25" i="30"/>
  <c r="AA184" i="30"/>
  <c r="AA186" i="30" s="1"/>
  <c r="AA196" i="30"/>
  <c r="AF69" i="30"/>
  <c r="AF153" i="30"/>
  <c r="AF172" i="30"/>
  <c r="AG33" i="30"/>
  <c r="AD64" i="30"/>
  <c r="AD167" i="30"/>
  <c r="AD148" i="30"/>
  <c r="AE28" i="30"/>
  <c r="AA197" i="30"/>
  <c r="AA191" i="30"/>
  <c r="AA193" i="30" s="1"/>
  <c r="AF163" i="30"/>
  <c r="AG24" i="30"/>
  <c r="AF60" i="30"/>
  <c r="AF144" i="30"/>
  <c r="AC157" i="30"/>
  <c r="Y11" i="48"/>
  <c r="Y31" i="48" s="1"/>
  <c r="Y32" i="48" s="1"/>
  <c r="Y33" i="48" s="1"/>
  <c r="AC190" i="30"/>
  <c r="AC192" i="30" s="1"/>
  <c r="AC183" i="30"/>
  <c r="AC185" i="30" s="1"/>
  <c r="AB158" i="30"/>
  <c r="AC158" i="30" s="1"/>
  <c r="AB178" i="30"/>
  <c r="AB182" i="30"/>
  <c r="AB189" i="30"/>
  <c r="AD71" i="30"/>
  <c r="AD155" i="30"/>
  <c r="AD174" i="30"/>
  <c r="AE35" i="30"/>
  <c r="AC73" i="30"/>
  <c r="AC96" i="48" s="1"/>
  <c r="AC88" i="48" s="1"/>
  <c r="AE32" i="30"/>
  <c r="AD68" i="30"/>
  <c r="AD152" i="30"/>
  <c r="AD171" i="30"/>
  <c r="Z194" i="30"/>
  <c r="AE23" i="30"/>
  <c r="AD37" i="30"/>
  <c r="AD59" i="30"/>
  <c r="AD73" i="30" s="1"/>
  <c r="AD96" i="48" s="1"/>
  <c r="AD88" i="48" s="1"/>
  <c r="AD162" i="30"/>
  <c r="AD176" i="30" s="1"/>
  <c r="AD143" i="30"/>
  <c r="AD157" i="30" s="1"/>
  <c r="AA17" i="48"/>
  <c r="Z9" i="48"/>
  <c r="Z198" i="30"/>
  <c r="AB178" i="29"/>
  <c r="AB189" i="29"/>
  <c r="AB182" i="29"/>
  <c r="AE64" i="29"/>
  <c r="AE167" i="29"/>
  <c r="AE148" i="29"/>
  <c r="AF28" i="29"/>
  <c r="AE26" i="29"/>
  <c r="AD165" i="29"/>
  <c r="AD62" i="29"/>
  <c r="AD146" i="29"/>
  <c r="AE24" i="29"/>
  <c r="AD163" i="29"/>
  <c r="AD60" i="29"/>
  <c r="AD73" i="29" s="1"/>
  <c r="AD95" i="48" s="1"/>
  <c r="AD37" i="29"/>
  <c r="AD144" i="29"/>
  <c r="AC176" i="29"/>
  <c r="AA191" i="29"/>
  <c r="AA193" i="29" s="1"/>
  <c r="AA197" i="29"/>
  <c r="AE30" i="29"/>
  <c r="AD169" i="29"/>
  <c r="AD150" i="29"/>
  <c r="AD66" i="29"/>
  <c r="AA196" i="29"/>
  <c r="AA198" i="29" s="1"/>
  <c r="AA184" i="29"/>
  <c r="AA186" i="29" s="1"/>
  <c r="Z8" i="48"/>
  <c r="AA16" i="48"/>
  <c r="AG23" i="29"/>
  <c r="AF143" i="29"/>
  <c r="AF59" i="29"/>
  <c r="AF162" i="29"/>
  <c r="AG25" i="29"/>
  <c r="AF164" i="29"/>
  <c r="AF145" i="29"/>
  <c r="AF61" i="29"/>
  <c r="AE35" i="29"/>
  <c r="AD174" i="29"/>
  <c r="AD71" i="29"/>
  <c r="AD155" i="29"/>
  <c r="AG27" i="29"/>
  <c r="AF63" i="29"/>
  <c r="AF166" i="29"/>
  <c r="AF147" i="29"/>
  <c r="AF69" i="29"/>
  <c r="AF153" i="29"/>
  <c r="AF172" i="29"/>
  <c r="AG33" i="29"/>
  <c r="AC74" i="29"/>
  <c r="AC157" i="29"/>
  <c r="Z198" i="29"/>
  <c r="AF34" i="29"/>
  <c r="AE70" i="29"/>
  <c r="AE173" i="29"/>
  <c r="AE154" i="29"/>
  <c r="AG29" i="29"/>
  <c r="AF149" i="29"/>
  <c r="AF65" i="29"/>
  <c r="AF168" i="29"/>
  <c r="AF31" i="29"/>
  <c r="AE151" i="29"/>
  <c r="AE67" i="29"/>
  <c r="AE170" i="29"/>
  <c r="AB190" i="29"/>
  <c r="AB192" i="29" s="1"/>
  <c r="AB183" i="29"/>
  <c r="AB185" i="29" s="1"/>
  <c r="AC73" i="29"/>
  <c r="AC95" i="48" s="1"/>
  <c r="AC87" i="48" s="1"/>
  <c r="AB158" i="29"/>
  <c r="AC158" i="29" s="1"/>
  <c r="AC94" i="48"/>
  <c r="AC86" i="48" s="1"/>
  <c r="AC74" i="10"/>
  <c r="AE30" i="10"/>
  <c r="AD66" i="10"/>
  <c r="AE69" i="10"/>
  <c r="AF33" i="10"/>
  <c r="AF26" i="10"/>
  <c r="AE62" i="10"/>
  <c r="AE59" i="10"/>
  <c r="AF23" i="10"/>
  <c r="AE61" i="10"/>
  <c r="AF25" i="10"/>
  <c r="AF34" i="10"/>
  <c r="AE70" i="10"/>
  <c r="AD37" i="10"/>
  <c r="AE29" i="10"/>
  <c r="AD65" i="10"/>
  <c r="AD67" i="10"/>
  <c r="AE31" i="10"/>
  <c r="AE32" i="10"/>
  <c r="AD68" i="10"/>
  <c r="AI35" i="10"/>
  <c r="AH71" i="10"/>
  <c r="AE27" i="10"/>
  <c r="AD63" i="10"/>
  <c r="AD73" i="10" s="1"/>
  <c r="AD94" i="48" s="1"/>
  <c r="AB15" i="48"/>
  <c r="AA7" i="48"/>
  <c r="AF24" i="10"/>
  <c r="AE60" i="10"/>
  <c r="AH28" i="10"/>
  <c r="AG64" i="10"/>
  <c r="AE53" i="2"/>
  <c r="AF23" i="2"/>
  <c r="AH35" i="2"/>
  <c r="AG46" i="2"/>
  <c r="AG23" i="31"/>
  <c r="AF59" i="31"/>
  <c r="AF162" i="31"/>
  <c r="AF143" i="31"/>
  <c r="AN2" i="33"/>
  <c r="AF55" i="2"/>
  <c r="AG25" i="2"/>
  <c r="AF57" i="2"/>
  <c r="AG27" i="2"/>
  <c r="AD58" i="2"/>
  <c r="AE28" i="2"/>
  <c r="AB85" i="48"/>
  <c r="AB90" i="48" s="1"/>
  <c r="AB30" i="48" s="1"/>
  <c r="AB98" i="48"/>
  <c r="AH68" i="29"/>
  <c r="AI2" i="29"/>
  <c r="AH152" i="29"/>
  <c r="AH171" i="29"/>
  <c r="AK2" i="10"/>
  <c r="AI2" i="31"/>
  <c r="AC62" i="2"/>
  <c r="AE52" i="2"/>
  <c r="AF22" i="2"/>
  <c r="AI2" i="30"/>
  <c r="AI79" i="43"/>
  <c r="AI84" i="43" s="1"/>
  <c r="AJ2" i="43"/>
  <c r="AI78" i="43"/>
  <c r="AI83" i="43" s="1"/>
  <c r="AI80" i="43"/>
  <c r="AI85" i="43" s="1"/>
  <c r="AI77" i="43"/>
  <c r="AI82" i="43" s="1"/>
  <c r="AF56" i="2"/>
  <c r="AG26" i="2"/>
  <c r="AO2" i="34"/>
  <c r="AB14" i="48"/>
  <c r="AA6" i="48"/>
  <c r="AG50" i="2"/>
  <c r="AH20" i="2"/>
  <c r="AD31" i="2"/>
  <c r="AD54" i="2"/>
  <c r="AD61" i="2" s="1"/>
  <c r="AD93" i="48" s="1"/>
  <c r="AE24" i="2"/>
  <c r="AM2" i="32"/>
  <c r="AJ21" i="47"/>
  <c r="AJ23" i="47" s="1"/>
  <c r="AK2" i="47"/>
  <c r="AE51" i="2"/>
  <c r="AF21" i="2"/>
  <c r="AE31" i="2"/>
  <c r="AE59" i="2"/>
  <c r="AF29" i="2"/>
  <c r="AJ25" i="48"/>
  <c r="AC98" i="48" l="1"/>
  <c r="AA19" i="48"/>
  <c r="Z11" i="48"/>
  <c r="Z31" i="48" s="1"/>
  <c r="Z32" i="48" s="1"/>
  <c r="Z33" i="48" s="1"/>
  <c r="AD189" i="34"/>
  <c r="AD191" i="34" s="1"/>
  <c r="AD182" i="34"/>
  <c r="AD184" i="34" s="1"/>
  <c r="AD177" i="34"/>
  <c r="AD178" i="34" s="1"/>
  <c r="AD181" i="34"/>
  <c r="AD188" i="34"/>
  <c r="AF62" i="34"/>
  <c r="AF145" i="34"/>
  <c r="AF164" i="34"/>
  <c r="AG26" i="34"/>
  <c r="AF68" i="34"/>
  <c r="AF170" i="34"/>
  <c r="AF151" i="34"/>
  <c r="AG32" i="34"/>
  <c r="AB193" i="34"/>
  <c r="AE67" i="34"/>
  <c r="AE169" i="34"/>
  <c r="AE150" i="34"/>
  <c r="AF31" i="34"/>
  <c r="AF70" i="34"/>
  <c r="AF153" i="34"/>
  <c r="AF172" i="34"/>
  <c r="AG34" i="34"/>
  <c r="AD157" i="34"/>
  <c r="AD74" i="34"/>
  <c r="AG60" i="34"/>
  <c r="AG162" i="34"/>
  <c r="AG143" i="34"/>
  <c r="AH24" i="34"/>
  <c r="AF61" i="34"/>
  <c r="AF144" i="34"/>
  <c r="AF163" i="34"/>
  <c r="AG25" i="34"/>
  <c r="AF59" i="34"/>
  <c r="AF161" i="34"/>
  <c r="AF142" i="34"/>
  <c r="AG23" i="34"/>
  <c r="AE69" i="34"/>
  <c r="AE152" i="34"/>
  <c r="AE171" i="34"/>
  <c r="AF33" i="34"/>
  <c r="AE65" i="34"/>
  <c r="AE73" i="34" s="1"/>
  <c r="AE103" i="48" s="1"/>
  <c r="AE24" i="48" s="1"/>
  <c r="AE167" i="34"/>
  <c r="AE148" i="34"/>
  <c r="AE156" i="34" s="1"/>
  <c r="AF29" i="34"/>
  <c r="AD176" i="34"/>
  <c r="AC183" i="34"/>
  <c r="AC185" i="34" s="1"/>
  <c r="AC193" i="34" s="1"/>
  <c r="AC195" i="34"/>
  <c r="AE37" i="34"/>
  <c r="AE175" i="34"/>
  <c r="AF63" i="34"/>
  <c r="AF146" i="34"/>
  <c r="AF165" i="34"/>
  <c r="AG27" i="34"/>
  <c r="AC196" i="34"/>
  <c r="AC190" i="34"/>
  <c r="AC192" i="34" s="1"/>
  <c r="AD87" i="48"/>
  <c r="AH71" i="34"/>
  <c r="AH173" i="34"/>
  <c r="AH154" i="34"/>
  <c r="AI35" i="34"/>
  <c r="AH64" i="34"/>
  <c r="AH166" i="34"/>
  <c r="AH147" i="34"/>
  <c r="AI28" i="34"/>
  <c r="AG30" i="34"/>
  <c r="AF66" i="34"/>
  <c r="AF149" i="34"/>
  <c r="AF168" i="34"/>
  <c r="AG27" i="33"/>
  <c r="AF63" i="33"/>
  <c r="AF59" i="33"/>
  <c r="AF37" i="33"/>
  <c r="AG23" i="33"/>
  <c r="AG67" i="33"/>
  <c r="AH31" i="33"/>
  <c r="AF64" i="33"/>
  <c r="AG28" i="33"/>
  <c r="AD74" i="33"/>
  <c r="AE74" i="33" s="1"/>
  <c r="AI71" i="33"/>
  <c r="AJ35" i="33"/>
  <c r="AG69" i="33"/>
  <c r="AH33" i="33"/>
  <c r="AG65" i="33"/>
  <c r="AH29" i="33"/>
  <c r="AF68" i="33"/>
  <c r="AG32" i="33"/>
  <c r="AD86" i="48"/>
  <c r="AF70" i="33"/>
  <c r="AG34" i="33"/>
  <c r="AF61" i="33"/>
  <c r="AG25" i="33"/>
  <c r="AH26" i="33"/>
  <c r="AG62" i="33"/>
  <c r="AF60" i="33"/>
  <c r="AG24" i="33"/>
  <c r="AH30" i="33"/>
  <c r="AG66" i="33"/>
  <c r="AG28" i="32"/>
  <c r="AF58" i="32"/>
  <c r="AG25" i="32"/>
  <c r="AF55" i="32"/>
  <c r="AF22" i="32"/>
  <c r="AE52" i="32"/>
  <c r="AF20" i="32"/>
  <c r="AE50" i="32"/>
  <c r="AE31" i="32"/>
  <c r="AF21" i="32"/>
  <c r="AE51" i="32"/>
  <c r="AC85" i="48"/>
  <c r="AC90" i="48" s="1"/>
  <c r="AC30" i="48" s="1"/>
  <c r="AC62" i="32"/>
  <c r="AD61" i="32"/>
  <c r="AD101" i="48" s="1"/>
  <c r="AD106" i="48" s="1"/>
  <c r="AF26" i="32"/>
  <c r="AE56" i="32"/>
  <c r="AG29" i="32"/>
  <c r="AF59" i="32"/>
  <c r="AF24" i="32"/>
  <c r="AE54" i="32"/>
  <c r="AG23" i="32"/>
  <c r="AF53" i="32"/>
  <c r="AG27" i="32"/>
  <c r="AF57" i="32"/>
  <c r="AA27" i="48"/>
  <c r="AB22" i="48"/>
  <c r="AG31" i="31"/>
  <c r="AF170" i="31"/>
  <c r="AF67" i="31"/>
  <c r="AF151" i="31"/>
  <c r="AF29" i="31"/>
  <c r="AE65" i="31"/>
  <c r="AE149" i="31"/>
  <c r="AE168" i="31"/>
  <c r="AE68" i="31"/>
  <c r="AE171" i="31"/>
  <c r="AE152" i="31"/>
  <c r="AF32" i="31"/>
  <c r="AC158" i="31"/>
  <c r="AC189" i="31"/>
  <c r="AC182" i="31"/>
  <c r="AC178" i="31"/>
  <c r="AG63" i="31"/>
  <c r="AG166" i="31"/>
  <c r="AG147" i="31"/>
  <c r="AH27" i="31"/>
  <c r="AB196" i="31"/>
  <c r="AB184" i="31"/>
  <c r="AB186" i="31" s="1"/>
  <c r="AB18" i="48"/>
  <c r="AA10" i="48"/>
  <c r="AH70" i="31"/>
  <c r="AH154" i="31"/>
  <c r="AH173" i="31"/>
  <c r="AI34" i="31"/>
  <c r="AB191" i="31"/>
  <c r="AB193" i="31" s="1"/>
  <c r="AB197" i="31"/>
  <c r="AF30" i="31"/>
  <c r="AE66" i="31"/>
  <c r="AE169" i="31"/>
  <c r="AE150" i="31"/>
  <c r="AE60" i="31"/>
  <c r="AF24" i="31"/>
  <c r="AE144" i="31"/>
  <c r="AE157" i="31" s="1"/>
  <c r="AE163" i="31"/>
  <c r="AE37" i="31"/>
  <c r="AG26" i="31"/>
  <c r="AF165" i="31"/>
  <c r="AF146" i="31"/>
  <c r="AF62" i="31"/>
  <c r="AG69" i="31"/>
  <c r="AG172" i="31"/>
  <c r="AG153" i="31"/>
  <c r="AH33" i="31"/>
  <c r="AE64" i="31"/>
  <c r="AE148" i="31"/>
  <c r="AE167" i="31"/>
  <c r="AF28" i="31"/>
  <c r="AD73" i="31"/>
  <c r="AD97" i="48" s="1"/>
  <c r="AD89" i="48" s="1"/>
  <c r="AC190" i="31"/>
  <c r="AC192" i="31" s="1"/>
  <c r="AC183" i="31"/>
  <c r="AC185" i="31" s="1"/>
  <c r="AD176" i="31"/>
  <c r="AG61" i="31"/>
  <c r="AG164" i="31"/>
  <c r="AG145" i="31"/>
  <c r="AH25" i="31"/>
  <c r="AE71" i="31"/>
  <c r="AE174" i="31"/>
  <c r="AE155" i="31"/>
  <c r="AF35" i="31"/>
  <c r="AC177" i="31"/>
  <c r="AD177" i="31" s="1"/>
  <c r="AD157" i="31"/>
  <c r="AB17" i="48"/>
  <c r="AA9" i="48"/>
  <c r="AB191" i="30"/>
  <c r="AB193" i="30" s="1"/>
  <c r="AB197" i="30"/>
  <c r="AG61" i="30"/>
  <c r="AG164" i="30"/>
  <c r="AG145" i="30"/>
  <c r="AH25" i="30"/>
  <c r="AD178" i="30"/>
  <c r="AD189" i="30"/>
  <c r="AD182" i="30"/>
  <c r="AB196" i="30"/>
  <c r="AB198" i="30" s="1"/>
  <c r="AB184" i="30"/>
  <c r="AB186" i="30" s="1"/>
  <c r="AB194" i="30" s="1"/>
  <c r="AD183" i="30"/>
  <c r="AD185" i="30" s="1"/>
  <c r="AD190" i="30"/>
  <c r="AD192" i="30" s="1"/>
  <c r="AF32" i="30"/>
  <c r="AE171" i="30"/>
  <c r="AE68" i="30"/>
  <c r="AE152" i="30"/>
  <c r="AG144" i="30"/>
  <c r="AG60" i="30"/>
  <c r="AH24" i="30"/>
  <c r="AG163" i="30"/>
  <c r="AG69" i="30"/>
  <c r="AG153" i="30"/>
  <c r="AG172" i="30"/>
  <c r="AH33" i="30"/>
  <c r="AD158" i="30"/>
  <c r="AG31" i="30"/>
  <c r="AF151" i="30"/>
  <c r="AF170" i="30"/>
  <c r="AF67" i="30"/>
  <c r="AE71" i="30"/>
  <c r="AE174" i="30"/>
  <c r="AE155" i="30"/>
  <c r="AF35" i="30"/>
  <c r="AC74" i="30"/>
  <c r="AD74" i="30" s="1"/>
  <c r="AF23" i="30"/>
  <c r="AE37" i="30"/>
  <c r="AE162" i="30"/>
  <c r="AE59" i="30"/>
  <c r="AE143" i="30"/>
  <c r="AE70" i="30"/>
  <c r="AE173" i="30"/>
  <c r="AE154" i="30"/>
  <c r="AF34" i="30"/>
  <c r="AE64" i="30"/>
  <c r="AE167" i="30"/>
  <c r="AE148" i="30"/>
  <c r="AF28" i="30"/>
  <c r="AA198" i="30"/>
  <c r="AF29" i="30"/>
  <c r="AE168" i="30"/>
  <c r="AE65" i="30"/>
  <c r="AE149" i="30"/>
  <c r="AG30" i="30"/>
  <c r="AF66" i="30"/>
  <c r="AF169" i="30"/>
  <c r="AF150" i="30"/>
  <c r="AC189" i="30"/>
  <c r="AC178" i="30"/>
  <c r="AC182" i="30"/>
  <c r="AA194" i="30"/>
  <c r="AG26" i="30"/>
  <c r="AF146" i="30"/>
  <c r="AF165" i="30"/>
  <c r="AF62" i="30"/>
  <c r="AE63" i="30"/>
  <c r="AE147" i="30"/>
  <c r="AE166" i="30"/>
  <c r="AF27" i="30"/>
  <c r="AD177" i="30"/>
  <c r="AH27" i="29"/>
  <c r="AG63" i="29"/>
  <c r="AG147" i="29"/>
  <c r="AG166" i="29"/>
  <c r="AB191" i="29"/>
  <c r="AB193" i="29" s="1"/>
  <c r="AB197" i="29"/>
  <c r="AD157" i="29"/>
  <c r="AF26" i="29"/>
  <c r="AE165" i="29"/>
  <c r="AE146" i="29"/>
  <c r="AE62" i="29"/>
  <c r="AD74" i="29"/>
  <c r="AF64" i="29"/>
  <c r="AF148" i="29"/>
  <c r="AF167" i="29"/>
  <c r="AG28" i="29"/>
  <c r="AG34" i="29"/>
  <c r="AF154" i="29"/>
  <c r="AF70" i="29"/>
  <c r="AF173" i="29"/>
  <c r="AF35" i="29"/>
  <c r="AE174" i="29"/>
  <c r="AE155" i="29"/>
  <c r="AE71" i="29"/>
  <c r="AD158" i="29"/>
  <c r="AH23" i="29"/>
  <c r="AG162" i="29"/>
  <c r="AG143" i="29"/>
  <c r="AG59" i="29"/>
  <c r="AF30" i="29"/>
  <c r="AE66" i="29"/>
  <c r="AE169" i="29"/>
  <c r="AE150" i="29"/>
  <c r="AE60" i="29"/>
  <c r="AF24" i="29"/>
  <c r="AE144" i="29"/>
  <c r="AE157" i="29" s="1"/>
  <c r="AE37" i="29"/>
  <c r="AE163" i="29"/>
  <c r="AG31" i="29"/>
  <c r="AF151" i="29"/>
  <c r="AF67" i="29"/>
  <c r="AF170" i="29"/>
  <c r="AD176" i="29"/>
  <c r="AC182" i="29"/>
  <c r="AC178" i="29"/>
  <c r="AC189" i="29"/>
  <c r="AB16" i="48"/>
  <c r="AA8" i="48"/>
  <c r="AB184" i="29"/>
  <c r="AB186" i="29" s="1"/>
  <c r="AB194" i="29" s="1"/>
  <c r="AB196" i="29"/>
  <c r="AH29" i="29"/>
  <c r="AG149" i="29"/>
  <c r="AG65" i="29"/>
  <c r="AG168" i="29"/>
  <c r="AG69" i="29"/>
  <c r="AG153" i="29"/>
  <c r="AG172" i="29"/>
  <c r="AH33" i="29"/>
  <c r="AH25" i="29"/>
  <c r="AG61" i="29"/>
  <c r="AG164" i="29"/>
  <c r="AG145" i="29"/>
  <c r="AA194" i="29"/>
  <c r="AC177" i="29"/>
  <c r="AD177" i="29" s="1"/>
  <c r="AC190" i="29"/>
  <c r="AC192" i="29" s="1"/>
  <c r="AC183" i="29"/>
  <c r="AC185" i="29" s="1"/>
  <c r="AG24" i="10"/>
  <c r="AF60" i="10"/>
  <c r="AF32" i="10"/>
  <c r="AE68" i="10"/>
  <c r="AG26" i="10"/>
  <c r="AF62" i="10"/>
  <c r="AC15" i="48"/>
  <c r="AB7" i="48"/>
  <c r="AE67" i="10"/>
  <c r="AF31" i="10"/>
  <c r="AG34" i="10"/>
  <c r="AF70" i="10"/>
  <c r="AF69" i="10"/>
  <c r="AG33" i="10"/>
  <c r="AF61" i="10"/>
  <c r="AG25" i="10"/>
  <c r="AF27" i="10"/>
  <c r="AE63" i="10"/>
  <c r="AF59" i="10"/>
  <c r="AG23" i="10"/>
  <c r="AF30" i="10"/>
  <c r="AE66" i="10"/>
  <c r="AI28" i="10"/>
  <c r="AH64" i="10"/>
  <c r="AJ35" i="10"/>
  <c r="AI71" i="10"/>
  <c r="AF29" i="10"/>
  <c r="AE65" i="10"/>
  <c r="AE37" i="10"/>
  <c r="AD74" i="10"/>
  <c r="AE73" i="10"/>
  <c r="AE94" i="48" s="1"/>
  <c r="AE86" i="48" s="1"/>
  <c r="AC14" i="48"/>
  <c r="AB6" i="48"/>
  <c r="AN2" i="32"/>
  <c r="AG56" i="2"/>
  <c r="AH26" i="2"/>
  <c r="AI35" i="2"/>
  <c r="AH46" i="2"/>
  <c r="AF51" i="2"/>
  <c r="AG21" i="2"/>
  <c r="AJ2" i="31"/>
  <c r="AL2" i="10"/>
  <c r="AI68" i="29"/>
  <c r="AJ2" i="29"/>
  <c r="AI152" i="29"/>
  <c r="AI171" i="29"/>
  <c r="AE58" i="2"/>
  <c r="AF28" i="2"/>
  <c r="AF31" i="2" s="1"/>
  <c r="AG55" i="2"/>
  <c r="AH25" i="2"/>
  <c r="AO2" i="33"/>
  <c r="AF52" i="2"/>
  <c r="AG22" i="2"/>
  <c r="AD62" i="2"/>
  <c r="AL2" i="47"/>
  <c r="AK21" i="47"/>
  <c r="AK23" i="47" s="1"/>
  <c r="AH50" i="2"/>
  <c r="AI20" i="2"/>
  <c r="AP2" i="34"/>
  <c r="AJ2" i="30"/>
  <c r="AG57" i="2"/>
  <c r="AH27" i="2"/>
  <c r="AG59" i="31"/>
  <c r="AH23" i="31"/>
  <c r="AG162" i="31"/>
  <c r="AG143" i="31"/>
  <c r="AK2" i="43"/>
  <c r="AJ78" i="43"/>
  <c r="AJ83" i="43" s="1"/>
  <c r="AJ80" i="43"/>
  <c r="AJ85" i="43" s="1"/>
  <c r="AJ77" i="43"/>
  <c r="AJ82" i="43" s="1"/>
  <c r="AJ79" i="43"/>
  <c r="AJ84" i="43" s="1"/>
  <c r="AF53" i="2"/>
  <c r="AG23" i="2"/>
  <c r="AF59" i="2"/>
  <c r="AG29" i="2"/>
  <c r="AE54" i="2"/>
  <c r="AE61" i="2" s="1"/>
  <c r="AE93" i="48" s="1"/>
  <c r="AF24" i="2"/>
  <c r="AK25" i="48"/>
  <c r="AD98" i="48" l="1"/>
  <c r="AA11" i="48"/>
  <c r="AA31" i="48" s="1"/>
  <c r="AA32" i="48" s="1"/>
  <c r="AA33" i="48" s="1"/>
  <c r="AE177" i="34"/>
  <c r="AE178" i="34" s="1"/>
  <c r="AE181" i="34"/>
  <c r="AE188" i="34"/>
  <c r="AI71" i="34"/>
  <c r="AI173" i="34"/>
  <c r="AI154" i="34"/>
  <c r="AJ35" i="34"/>
  <c r="AG63" i="34"/>
  <c r="AG165" i="34"/>
  <c r="AG146" i="34"/>
  <c r="AH27" i="34"/>
  <c r="AE157" i="34"/>
  <c r="AF65" i="34"/>
  <c r="AF148" i="34"/>
  <c r="AF167" i="34"/>
  <c r="AG29" i="34"/>
  <c r="AG70" i="34"/>
  <c r="AG153" i="34"/>
  <c r="AG172" i="34"/>
  <c r="AH34" i="34"/>
  <c r="AG59" i="34"/>
  <c r="AG161" i="34"/>
  <c r="AG142" i="34"/>
  <c r="AH23" i="34"/>
  <c r="AG68" i="34"/>
  <c r="AG151" i="34"/>
  <c r="AG170" i="34"/>
  <c r="AH32" i="34"/>
  <c r="AD196" i="34"/>
  <c r="AD190" i="34"/>
  <c r="AD192" i="34" s="1"/>
  <c r="AH30" i="34"/>
  <c r="AG168" i="34"/>
  <c r="AG66" i="34"/>
  <c r="AG149" i="34"/>
  <c r="AH60" i="34"/>
  <c r="AH162" i="34"/>
  <c r="AH143" i="34"/>
  <c r="AI24" i="34"/>
  <c r="AD195" i="34"/>
  <c r="AD197" i="34" s="1"/>
  <c r="AD183" i="34"/>
  <c r="AD185" i="34" s="1"/>
  <c r="AD193" i="34" s="1"/>
  <c r="AI64" i="34"/>
  <c r="AI147" i="34"/>
  <c r="AI166" i="34"/>
  <c r="AJ28" i="34"/>
  <c r="AE176" i="34"/>
  <c r="AE182" i="34"/>
  <c r="AE184" i="34" s="1"/>
  <c r="AE189" i="34"/>
  <c r="AE191" i="34" s="1"/>
  <c r="AF37" i="34"/>
  <c r="AF67" i="34"/>
  <c r="AF73" i="34" s="1"/>
  <c r="AF103" i="48" s="1"/>
  <c r="AF24" i="48" s="1"/>
  <c r="AF150" i="34"/>
  <c r="AF156" i="34" s="1"/>
  <c r="AF169" i="34"/>
  <c r="AF175" i="34" s="1"/>
  <c r="AG31" i="34"/>
  <c r="AG37" i="34" s="1"/>
  <c r="AC197" i="34"/>
  <c r="AF69" i="34"/>
  <c r="AF152" i="34"/>
  <c r="AF171" i="34"/>
  <c r="AG33" i="34"/>
  <c r="AG62" i="34"/>
  <c r="AG145" i="34"/>
  <c r="AG164" i="34"/>
  <c r="AH26" i="34"/>
  <c r="AG61" i="34"/>
  <c r="AG163" i="34"/>
  <c r="AG144" i="34"/>
  <c r="AH25" i="34"/>
  <c r="AE74" i="34"/>
  <c r="AG61" i="33"/>
  <c r="AH25" i="33"/>
  <c r="AH67" i="33"/>
  <c r="AI31" i="33"/>
  <c r="AH69" i="33"/>
  <c r="AI33" i="33"/>
  <c r="AG70" i="33"/>
  <c r="AH34" i="33"/>
  <c r="AG59" i="33"/>
  <c r="AH23" i="33"/>
  <c r="AG37" i="33"/>
  <c r="AI30" i="33"/>
  <c r="AH66" i="33"/>
  <c r="AJ71" i="33"/>
  <c r="AK35" i="33"/>
  <c r="AG60" i="33"/>
  <c r="AH24" i="33"/>
  <c r="AF73" i="33"/>
  <c r="AF102" i="48" s="1"/>
  <c r="AF23" i="48" s="1"/>
  <c r="AG68" i="33"/>
  <c r="AH32" i="33"/>
  <c r="AG64" i="33"/>
  <c r="AH28" i="33"/>
  <c r="AH27" i="33"/>
  <c r="AG63" i="33"/>
  <c r="AI26" i="33"/>
  <c r="AH62" i="33"/>
  <c r="AH65" i="33"/>
  <c r="AI29" i="33"/>
  <c r="AB27" i="48"/>
  <c r="AC22" i="48"/>
  <c r="AC6" i="48" s="1"/>
  <c r="AH28" i="32"/>
  <c r="AG58" i="32"/>
  <c r="AE61" i="32"/>
  <c r="AE101" i="48" s="1"/>
  <c r="AE106" i="48" s="1"/>
  <c r="AH27" i="32"/>
  <c r="AG57" i="32"/>
  <c r="AG26" i="32"/>
  <c r="AF56" i="32"/>
  <c r="AF50" i="32"/>
  <c r="AG20" i="32"/>
  <c r="AF31" i="32"/>
  <c r="AH23" i="32"/>
  <c r="AG53" i="32"/>
  <c r="AD62" i="32"/>
  <c r="AE62" i="32" s="1"/>
  <c r="AG22" i="32"/>
  <c r="AF52" i="32"/>
  <c r="AD85" i="48"/>
  <c r="AD90" i="48" s="1"/>
  <c r="AD30" i="48" s="1"/>
  <c r="AG24" i="32"/>
  <c r="AF54" i="32"/>
  <c r="AH25" i="32"/>
  <c r="AG55" i="32"/>
  <c r="AG21" i="32"/>
  <c r="AF51" i="32"/>
  <c r="AH29" i="32"/>
  <c r="AG59" i="32"/>
  <c r="AG30" i="31"/>
  <c r="AF66" i="31"/>
  <c r="AF150" i="31"/>
  <c r="AF169" i="31"/>
  <c r="AC18" i="48"/>
  <c r="AB10" i="48"/>
  <c r="AC196" i="31"/>
  <c r="AC198" i="31" s="1"/>
  <c r="AC184" i="31"/>
  <c r="AC186" i="31" s="1"/>
  <c r="AC194" i="31" s="1"/>
  <c r="AH61" i="31"/>
  <c r="AH145" i="31"/>
  <c r="AH164" i="31"/>
  <c r="AI25" i="31"/>
  <c r="AE176" i="31"/>
  <c r="AB194" i="31"/>
  <c r="AC191" i="31"/>
  <c r="AC193" i="31" s="1"/>
  <c r="AC197" i="31"/>
  <c r="AE189" i="31"/>
  <c r="AE182" i="31"/>
  <c r="AB198" i="31"/>
  <c r="AD158" i="31"/>
  <c r="AE158" i="31" s="1"/>
  <c r="AG29" i="31"/>
  <c r="AF149" i="31"/>
  <c r="AF65" i="31"/>
  <c r="AF168" i="31"/>
  <c r="AD182" i="31"/>
  <c r="AD189" i="31"/>
  <c r="AD178" i="31"/>
  <c r="AF64" i="31"/>
  <c r="AF148" i="31"/>
  <c r="AF167" i="31"/>
  <c r="AG28" i="31"/>
  <c r="AF60" i="31"/>
  <c r="AG24" i="31"/>
  <c r="AF144" i="31"/>
  <c r="AF163" i="31"/>
  <c r="AF37" i="31"/>
  <c r="AI70" i="31"/>
  <c r="AI154" i="31"/>
  <c r="AI173" i="31"/>
  <c r="AJ34" i="31"/>
  <c r="AH63" i="31"/>
  <c r="AH166" i="31"/>
  <c r="AH147" i="31"/>
  <c r="AI27" i="31"/>
  <c r="AF68" i="31"/>
  <c r="AF152" i="31"/>
  <c r="AF171" i="31"/>
  <c r="AG32" i="31"/>
  <c r="AE177" i="31"/>
  <c r="AE73" i="31"/>
  <c r="AE97" i="48" s="1"/>
  <c r="AE89" i="48" s="1"/>
  <c r="AF71" i="31"/>
  <c r="AF155" i="31"/>
  <c r="AF174" i="31"/>
  <c r="AG35" i="31"/>
  <c r="AD190" i="31"/>
  <c r="AD192" i="31" s="1"/>
  <c r="AD183" i="31"/>
  <c r="AD185" i="31" s="1"/>
  <c r="AH26" i="31"/>
  <c r="AG62" i="31"/>
  <c r="AG146" i="31"/>
  <c r="AG165" i="31"/>
  <c r="AH31" i="31"/>
  <c r="AG67" i="31"/>
  <c r="AG170" i="31"/>
  <c r="AG151" i="31"/>
  <c r="AH69" i="31"/>
  <c r="AH153" i="31"/>
  <c r="AH172" i="31"/>
  <c r="AI33" i="31"/>
  <c r="AD74" i="31"/>
  <c r="AE74" i="31" s="1"/>
  <c r="AH26" i="30"/>
  <c r="AG146" i="30"/>
  <c r="AG62" i="30"/>
  <c r="AG165" i="30"/>
  <c r="AH30" i="30"/>
  <c r="AG66" i="30"/>
  <c r="AG150" i="30"/>
  <c r="AG169" i="30"/>
  <c r="AE176" i="30"/>
  <c r="AG32" i="30"/>
  <c r="AF152" i="30"/>
  <c r="AF68" i="30"/>
  <c r="AF171" i="30"/>
  <c r="AH61" i="30"/>
  <c r="AH164" i="30"/>
  <c r="AH145" i="30"/>
  <c r="AI25" i="30"/>
  <c r="AF63" i="30"/>
  <c r="AF166" i="30"/>
  <c r="AF147" i="30"/>
  <c r="AG27" i="30"/>
  <c r="AC196" i="30"/>
  <c r="AC198" i="30" s="1"/>
  <c r="AC184" i="30"/>
  <c r="AC186" i="30" s="1"/>
  <c r="AC194" i="30" s="1"/>
  <c r="AF70" i="30"/>
  <c r="AF154" i="30"/>
  <c r="AF173" i="30"/>
  <c r="AG34" i="30"/>
  <c r="AG23" i="30"/>
  <c r="AF162" i="30"/>
  <c r="AF59" i="30"/>
  <c r="AF143" i="30"/>
  <c r="AF37" i="30"/>
  <c r="AH163" i="30"/>
  <c r="AH144" i="30"/>
  <c r="AI24" i="30"/>
  <c r="AH60" i="30"/>
  <c r="AE74" i="30"/>
  <c r="AH31" i="30"/>
  <c r="AG67" i="30"/>
  <c r="AG170" i="30"/>
  <c r="AG151" i="30"/>
  <c r="AC197" i="30"/>
  <c r="AC191" i="30"/>
  <c r="AC193" i="30" s="1"/>
  <c r="AG29" i="30"/>
  <c r="AF168" i="30"/>
  <c r="AF65" i="30"/>
  <c r="AF149" i="30"/>
  <c r="AF71" i="30"/>
  <c r="AF174" i="30"/>
  <c r="AF155" i="30"/>
  <c r="AG35" i="30"/>
  <c r="AH69" i="30"/>
  <c r="AH172" i="30"/>
  <c r="AH153" i="30"/>
  <c r="AI33" i="30"/>
  <c r="AD184" i="30"/>
  <c r="AD186" i="30" s="1"/>
  <c r="AD194" i="30" s="1"/>
  <c r="AD196" i="30"/>
  <c r="AD198" i="30" s="1"/>
  <c r="AF64" i="30"/>
  <c r="AF148" i="30"/>
  <c r="AF167" i="30"/>
  <c r="AG28" i="30"/>
  <c r="AE157" i="30"/>
  <c r="AD191" i="30"/>
  <c r="AD193" i="30" s="1"/>
  <c r="AD197" i="30"/>
  <c r="AE73" i="30"/>
  <c r="AE96" i="48" s="1"/>
  <c r="AE88" i="48" s="1"/>
  <c r="AB9" i="48"/>
  <c r="AC17" i="48"/>
  <c r="AC16" i="48"/>
  <c r="AB8" i="48"/>
  <c r="AH31" i="29"/>
  <c r="AG151" i="29"/>
  <c r="AG67" i="29"/>
  <c r="AG170" i="29"/>
  <c r="AD189" i="29"/>
  <c r="AD182" i="29"/>
  <c r="AD178" i="29"/>
  <c r="AE158" i="29"/>
  <c r="AC191" i="29"/>
  <c r="AC193" i="29" s="1"/>
  <c r="AC197" i="29"/>
  <c r="AE176" i="29"/>
  <c r="AG30" i="29"/>
  <c r="AF66" i="29"/>
  <c r="AF150" i="29"/>
  <c r="AF169" i="29"/>
  <c r="AC184" i="29"/>
  <c r="AC186" i="29" s="1"/>
  <c r="AC194" i="29" s="1"/>
  <c r="AC196" i="29"/>
  <c r="AC198" i="29" s="1"/>
  <c r="AB19" i="48"/>
  <c r="AI25" i="29"/>
  <c r="AH61" i="29"/>
  <c r="AH164" i="29"/>
  <c r="AH145" i="29"/>
  <c r="AI29" i="29"/>
  <c r="AH168" i="29"/>
  <c r="AH149" i="29"/>
  <c r="AH65" i="29"/>
  <c r="AD190" i="29"/>
  <c r="AD192" i="29" s="1"/>
  <c r="AD183" i="29"/>
  <c r="AD185" i="29" s="1"/>
  <c r="AF144" i="29"/>
  <c r="AG24" i="29"/>
  <c r="AF60" i="29"/>
  <c r="AF37" i="29"/>
  <c r="AF163" i="29"/>
  <c r="AE189" i="29"/>
  <c r="AE178" i="29"/>
  <c r="AE182" i="29"/>
  <c r="AH69" i="29"/>
  <c r="AH172" i="29"/>
  <c r="AH153" i="29"/>
  <c r="AI33" i="29"/>
  <c r="AB198" i="29"/>
  <c r="AE73" i="29"/>
  <c r="AE95" i="48" s="1"/>
  <c r="AE87" i="48" s="1"/>
  <c r="AI23" i="29"/>
  <c r="AH143" i="29"/>
  <c r="AH162" i="29"/>
  <c r="AH59" i="29"/>
  <c r="AG35" i="29"/>
  <c r="AF174" i="29"/>
  <c r="AF71" i="29"/>
  <c r="AF155" i="29"/>
  <c r="AH34" i="29"/>
  <c r="AG154" i="29"/>
  <c r="AG70" i="29"/>
  <c r="AG173" i="29"/>
  <c r="AG64" i="29"/>
  <c r="AG167" i="29"/>
  <c r="AG148" i="29"/>
  <c r="AH28" i="29"/>
  <c r="AG26" i="29"/>
  <c r="AF165" i="29"/>
  <c r="AF62" i="29"/>
  <c r="AF146" i="29"/>
  <c r="AI27" i="29"/>
  <c r="AH147" i="29"/>
  <c r="AH63" i="29"/>
  <c r="AH166" i="29"/>
  <c r="AG30" i="10"/>
  <c r="AF66" i="10"/>
  <c r="AC7" i="48"/>
  <c r="AD15" i="48"/>
  <c r="AG59" i="10"/>
  <c r="AH23" i="10"/>
  <c r="AG69" i="10"/>
  <c r="AH33" i="10"/>
  <c r="AG29" i="10"/>
  <c r="AF65" i="10"/>
  <c r="AF37" i="10"/>
  <c r="AH26" i="10"/>
  <c r="AG62" i="10"/>
  <c r="AK35" i="10"/>
  <c r="AJ71" i="10"/>
  <c r="AH34" i="10"/>
  <c r="AG70" i="10"/>
  <c r="AG27" i="10"/>
  <c r="AF63" i="10"/>
  <c r="AF73" i="10" s="1"/>
  <c r="AF94" i="48" s="1"/>
  <c r="AF86" i="48" s="1"/>
  <c r="AF67" i="10"/>
  <c r="AG31" i="10"/>
  <c r="AG32" i="10"/>
  <c r="AF68" i="10"/>
  <c r="AJ28" i="10"/>
  <c r="AI64" i="10"/>
  <c r="AG61" i="10"/>
  <c r="AH25" i="10"/>
  <c r="AE74" i="10"/>
  <c r="AH24" i="10"/>
  <c r="AG60" i="10"/>
  <c r="AE85" i="48"/>
  <c r="AH57" i="2"/>
  <c r="AI27" i="2"/>
  <c r="AO2" i="32"/>
  <c r="AJ68" i="29"/>
  <c r="AK2" i="29"/>
  <c r="AJ152" i="29"/>
  <c r="AJ171" i="29"/>
  <c r="AK2" i="31"/>
  <c r="AH56" i="2"/>
  <c r="AI26" i="2"/>
  <c r="AG51" i="2"/>
  <c r="AH21" i="2"/>
  <c r="AK2" i="30"/>
  <c r="AQ2" i="34"/>
  <c r="AF54" i="2"/>
  <c r="AG24" i="2"/>
  <c r="AH59" i="31"/>
  <c r="AI23" i="31"/>
  <c r="AH143" i="31"/>
  <c r="AH162" i="31"/>
  <c r="AM2" i="47"/>
  <c r="AL21" i="47"/>
  <c r="AL23" i="47" s="1"/>
  <c r="AP2" i="33"/>
  <c r="AH55" i="2"/>
  <c r="AI25" i="2"/>
  <c r="AI50" i="2"/>
  <c r="AJ20" i="2"/>
  <c r="AE62" i="2"/>
  <c r="AG52" i="2"/>
  <c r="AH22" i="2"/>
  <c r="AM2" i="10"/>
  <c r="AD14" i="48"/>
  <c r="AK78" i="43"/>
  <c r="AK83" i="43" s="1"/>
  <c r="AK80" i="43"/>
  <c r="AK85" i="43" s="1"/>
  <c r="AK77" i="43"/>
  <c r="AK82" i="43" s="1"/>
  <c r="AK79" i="43"/>
  <c r="AK84" i="43" s="1"/>
  <c r="AL2" i="43"/>
  <c r="AJ35" i="2"/>
  <c r="AI46" i="2"/>
  <c r="AG59" i="2"/>
  <c r="AH29" i="2"/>
  <c r="AF58" i="2"/>
  <c r="AF61" i="2" s="1"/>
  <c r="AF93" i="48" s="1"/>
  <c r="AG28" i="2"/>
  <c r="AG53" i="2"/>
  <c r="AH23" i="2"/>
  <c r="AL25" i="48"/>
  <c r="AB11" i="48" l="1"/>
  <c r="AB31" i="48" s="1"/>
  <c r="AB32" i="48" s="1"/>
  <c r="AB33" i="48" s="1"/>
  <c r="AC19" i="48"/>
  <c r="AF189" i="34"/>
  <c r="AF191" i="34" s="1"/>
  <c r="AF182" i="34"/>
  <c r="AF184" i="34" s="1"/>
  <c r="AF157" i="34"/>
  <c r="AF181" i="34"/>
  <c r="AF188" i="34"/>
  <c r="AF177" i="34"/>
  <c r="AF178" i="34" s="1"/>
  <c r="AF74" i="34"/>
  <c r="AH70" i="34"/>
  <c r="AH153" i="34"/>
  <c r="AH172" i="34"/>
  <c r="AI34" i="34"/>
  <c r="AH61" i="34"/>
  <c r="AH163" i="34"/>
  <c r="AH144" i="34"/>
  <c r="AI25" i="34"/>
  <c r="AG69" i="34"/>
  <c r="AG171" i="34"/>
  <c r="AG152" i="34"/>
  <c r="AH33" i="34"/>
  <c r="AH59" i="34"/>
  <c r="AH161" i="34"/>
  <c r="AH142" i="34"/>
  <c r="AI23" i="34"/>
  <c r="AH63" i="34"/>
  <c r="AH146" i="34"/>
  <c r="AH165" i="34"/>
  <c r="AI27" i="34"/>
  <c r="AI30" i="34"/>
  <c r="AH66" i="34"/>
  <c r="AH149" i="34"/>
  <c r="AH168" i="34"/>
  <c r="AI60" i="34"/>
  <c r="AI162" i="34"/>
  <c r="AI143" i="34"/>
  <c r="AJ24" i="34"/>
  <c r="AG65" i="34"/>
  <c r="AG167" i="34"/>
  <c r="AG148" i="34"/>
  <c r="AG156" i="34" s="1"/>
  <c r="AH29" i="34"/>
  <c r="AE196" i="34"/>
  <c r="AE190" i="34"/>
  <c r="AE192" i="34" s="1"/>
  <c r="AH62" i="34"/>
  <c r="AH145" i="34"/>
  <c r="AH164" i="34"/>
  <c r="AI26" i="34"/>
  <c r="AF176" i="34"/>
  <c r="AE183" i="34"/>
  <c r="AE185" i="34" s="1"/>
  <c r="AE195" i="34"/>
  <c r="AE197" i="34" s="1"/>
  <c r="AG67" i="34"/>
  <c r="AG73" i="34" s="1"/>
  <c r="AG103" i="48" s="1"/>
  <c r="AG24" i="48" s="1"/>
  <c r="AG150" i="34"/>
  <c r="AG169" i="34"/>
  <c r="AG175" i="34" s="1"/>
  <c r="AH31" i="34"/>
  <c r="AJ64" i="34"/>
  <c r="AJ147" i="34"/>
  <c r="AJ166" i="34"/>
  <c r="AK28" i="34"/>
  <c r="AH68" i="34"/>
  <c r="AH151" i="34"/>
  <c r="AH170" i="34"/>
  <c r="AI32" i="34"/>
  <c r="AJ71" i="34"/>
  <c r="AJ154" i="34"/>
  <c r="AJ173" i="34"/>
  <c r="AK35" i="34"/>
  <c r="AI27" i="33"/>
  <c r="AH63" i="33"/>
  <c r="AH70" i="33"/>
  <c r="AI34" i="33"/>
  <c r="AH64" i="33"/>
  <c r="AI28" i="33"/>
  <c r="AK71" i="33"/>
  <c r="AL35" i="33"/>
  <c r="AI69" i="33"/>
  <c r="AJ33" i="33"/>
  <c r="AI65" i="33"/>
  <c r="AJ29" i="33"/>
  <c r="AF74" i="33"/>
  <c r="AH68" i="33"/>
  <c r="AI32" i="33"/>
  <c r="AJ30" i="33"/>
  <c r="AI66" i="33"/>
  <c r="AI67" i="33"/>
  <c r="AJ31" i="33"/>
  <c r="AJ26" i="33"/>
  <c r="AI62" i="33"/>
  <c r="AH59" i="33"/>
  <c r="AI23" i="33"/>
  <c r="AH37" i="33"/>
  <c r="AH61" i="33"/>
  <c r="AI25" i="33"/>
  <c r="AH60" i="33"/>
  <c r="AI24" i="33"/>
  <c r="AG73" i="33"/>
  <c r="AG102" i="48" s="1"/>
  <c r="AG23" i="48" s="1"/>
  <c r="AH22" i="32"/>
  <c r="AG52" i="32"/>
  <c r="AH21" i="32"/>
  <c r="AG51" i="32"/>
  <c r="AH26" i="32"/>
  <c r="AG56" i="32"/>
  <c r="AI27" i="32"/>
  <c r="AH57" i="32"/>
  <c r="AI25" i="32"/>
  <c r="AH55" i="32"/>
  <c r="AI23" i="32"/>
  <c r="AH53" i="32"/>
  <c r="AH24" i="32"/>
  <c r="AG54" i="32"/>
  <c r="AG50" i="32"/>
  <c r="AG61" i="32" s="1"/>
  <c r="AG101" i="48" s="1"/>
  <c r="AH20" i="32"/>
  <c r="AG31" i="32"/>
  <c r="AI28" i="32"/>
  <c r="AH58" i="32"/>
  <c r="AF61" i="32"/>
  <c r="AF101" i="48" s="1"/>
  <c r="AF106" i="48" s="1"/>
  <c r="AD22" i="48"/>
  <c r="AC27" i="48"/>
  <c r="AI29" i="32"/>
  <c r="AH59" i="32"/>
  <c r="AI69" i="31"/>
  <c r="AI172" i="31"/>
  <c r="AI153" i="31"/>
  <c r="AJ33" i="31"/>
  <c r="AH29" i="31"/>
  <c r="AG149" i="31"/>
  <c r="AG168" i="31"/>
  <c r="AG65" i="31"/>
  <c r="AI63" i="31"/>
  <c r="AI166" i="31"/>
  <c r="AI147" i="31"/>
  <c r="AJ27" i="31"/>
  <c r="AE190" i="31"/>
  <c r="AE192" i="31" s="1"/>
  <c r="AE183" i="31"/>
  <c r="AE185" i="31" s="1"/>
  <c r="AF176" i="31"/>
  <c r="AI61" i="31"/>
  <c r="AI164" i="31"/>
  <c r="AI145" i="31"/>
  <c r="AJ25" i="31"/>
  <c r="AI26" i="31"/>
  <c r="AH165" i="31"/>
  <c r="AH146" i="31"/>
  <c r="AH62" i="31"/>
  <c r="AF157" i="31"/>
  <c r="AD197" i="31"/>
  <c r="AD191" i="31"/>
  <c r="AD193" i="31" s="1"/>
  <c r="AE178" i="31"/>
  <c r="AC10" i="48"/>
  <c r="AD18" i="48"/>
  <c r="AF177" i="31"/>
  <c r="AG144" i="31"/>
  <c r="AH24" i="31"/>
  <c r="AG60" i="31"/>
  <c r="AG163" i="31"/>
  <c r="AG37" i="31"/>
  <c r="AD184" i="31"/>
  <c r="AD186" i="31" s="1"/>
  <c r="AD194" i="31" s="1"/>
  <c r="AD196" i="31"/>
  <c r="AD198" i="31" s="1"/>
  <c r="AE184" i="31"/>
  <c r="AE186" i="31" s="1"/>
  <c r="AE196" i="31"/>
  <c r="AG68" i="31"/>
  <c r="AG171" i="31"/>
  <c r="AG152" i="31"/>
  <c r="AH32" i="31"/>
  <c r="AJ70" i="31"/>
  <c r="AJ173" i="31"/>
  <c r="AJ154" i="31"/>
  <c r="AK34" i="31"/>
  <c r="AF73" i="31"/>
  <c r="AF97" i="48" s="1"/>
  <c r="AF89" i="48" s="1"/>
  <c r="AE191" i="31"/>
  <c r="AG64" i="31"/>
  <c r="AG167" i="31"/>
  <c r="AG148" i="31"/>
  <c r="AH28" i="31"/>
  <c r="AF74" i="31"/>
  <c r="AI31" i="31"/>
  <c r="AH170" i="31"/>
  <c r="AH67" i="31"/>
  <c r="AH151" i="31"/>
  <c r="AG71" i="31"/>
  <c r="AG174" i="31"/>
  <c r="AG155" i="31"/>
  <c r="AH35" i="31"/>
  <c r="AH30" i="31"/>
  <c r="AG66" i="31"/>
  <c r="AG169" i="31"/>
  <c r="AG150" i="31"/>
  <c r="AE182" i="30"/>
  <c r="AE178" i="30"/>
  <c r="AE189" i="30"/>
  <c r="AF157" i="30"/>
  <c r="AG64" i="30"/>
  <c r="AG167" i="30"/>
  <c r="AG148" i="30"/>
  <c r="AH28" i="30"/>
  <c r="AI31" i="30"/>
  <c r="AH151" i="30"/>
  <c r="AH170" i="30"/>
  <c r="AH67" i="30"/>
  <c r="AF73" i="30"/>
  <c r="AF96" i="48" s="1"/>
  <c r="AF88" i="48" s="1"/>
  <c r="AF74" i="30"/>
  <c r="AF176" i="30"/>
  <c r="AG63" i="30"/>
  <c r="AG166" i="30"/>
  <c r="AG147" i="30"/>
  <c r="AH27" i="30"/>
  <c r="AI30" i="30"/>
  <c r="AH66" i="30"/>
  <c r="AH150" i="30"/>
  <c r="AH169" i="30"/>
  <c r="AD17" i="48"/>
  <c r="AC9" i="48"/>
  <c r="AE158" i="30"/>
  <c r="AH29" i="30"/>
  <c r="AG65" i="30"/>
  <c r="AG149" i="30"/>
  <c r="AG168" i="30"/>
  <c r="AH23" i="30"/>
  <c r="AG59" i="30"/>
  <c r="AG73" i="30" s="1"/>
  <c r="AG96" i="48" s="1"/>
  <c r="AG88" i="48" s="1"/>
  <c r="AG143" i="30"/>
  <c r="AG37" i="30"/>
  <c r="AG162" i="30"/>
  <c r="AG71" i="30"/>
  <c r="AG174" i="30"/>
  <c r="AG155" i="30"/>
  <c r="AH35" i="30"/>
  <c r="AI60" i="30"/>
  <c r="AJ24" i="30"/>
  <c r="AI144" i="30"/>
  <c r="AI163" i="30"/>
  <c r="AG70" i="30"/>
  <c r="AG154" i="30"/>
  <c r="AG173" i="30"/>
  <c r="AH34" i="30"/>
  <c r="AH32" i="30"/>
  <c r="AG171" i="30"/>
  <c r="AG68" i="30"/>
  <c r="AG152" i="30"/>
  <c r="AI61" i="30"/>
  <c r="AI145" i="30"/>
  <c r="AI164" i="30"/>
  <c r="AJ25" i="30"/>
  <c r="AE190" i="30"/>
  <c r="AE192" i="30" s="1"/>
  <c r="AE183" i="30"/>
  <c r="AE185" i="30" s="1"/>
  <c r="AI26" i="30"/>
  <c r="AH62" i="30"/>
  <c r="AH146" i="30"/>
  <c r="AH165" i="30"/>
  <c r="AI69" i="30"/>
  <c r="AI172" i="30"/>
  <c r="AI153" i="30"/>
  <c r="AJ33" i="30"/>
  <c r="AE177" i="30"/>
  <c r="AH26" i="29"/>
  <c r="AG165" i="29"/>
  <c r="AG146" i="29"/>
  <c r="AG62" i="29"/>
  <c r="AE74" i="29"/>
  <c r="AF74" i="29" s="1"/>
  <c r="AG74" i="29" s="1"/>
  <c r="AH24" i="29"/>
  <c r="AG144" i="29"/>
  <c r="AG163" i="29"/>
  <c r="AG60" i="29"/>
  <c r="AG73" i="29" s="1"/>
  <c r="AG95" i="48" s="1"/>
  <c r="AG37" i="29"/>
  <c r="AD196" i="29"/>
  <c r="AD184" i="29"/>
  <c r="AD186" i="29" s="1"/>
  <c r="AD194" i="29" s="1"/>
  <c r="AF158" i="29"/>
  <c r="AH64" i="29"/>
  <c r="AH148" i="29"/>
  <c r="AH167" i="29"/>
  <c r="AI28" i="29"/>
  <c r="AI34" i="29"/>
  <c r="AH173" i="29"/>
  <c r="AH70" i="29"/>
  <c r="AH154" i="29"/>
  <c r="AJ23" i="29"/>
  <c r="AI143" i="29"/>
  <c r="AI59" i="29"/>
  <c r="AI162" i="29"/>
  <c r="AE184" i="29"/>
  <c r="AF157" i="29"/>
  <c r="AD197" i="29"/>
  <c r="AD191" i="29"/>
  <c r="AD193" i="29" s="1"/>
  <c r="AE90" i="48"/>
  <c r="AE30" i="48" s="1"/>
  <c r="AJ27" i="29"/>
  <c r="AI166" i="29"/>
  <c r="AI147" i="29"/>
  <c r="AI63" i="29"/>
  <c r="AI69" i="29"/>
  <c r="AI172" i="29"/>
  <c r="AI153" i="29"/>
  <c r="AJ33" i="29"/>
  <c r="AH30" i="29"/>
  <c r="AG169" i="29"/>
  <c r="AG66" i="29"/>
  <c r="AG150" i="29"/>
  <c r="AE197" i="29"/>
  <c r="AE191" i="29"/>
  <c r="AE193" i="29" s="1"/>
  <c r="AJ25" i="29"/>
  <c r="AI164" i="29"/>
  <c r="AI61" i="29"/>
  <c r="AI145" i="29"/>
  <c r="AE183" i="29"/>
  <c r="AE185" i="29" s="1"/>
  <c r="AE190" i="29"/>
  <c r="AE192" i="29" s="1"/>
  <c r="AE98" i="48"/>
  <c r="AE177" i="29"/>
  <c r="AF177" i="29" s="1"/>
  <c r="AH35" i="29"/>
  <c r="AG174" i="29"/>
  <c r="AG71" i="29"/>
  <c r="AG155" i="29"/>
  <c r="AF176" i="29"/>
  <c r="AI31" i="29"/>
  <c r="AH67" i="29"/>
  <c r="AH170" i="29"/>
  <c r="AH151" i="29"/>
  <c r="AF73" i="29"/>
  <c r="AF95" i="48" s="1"/>
  <c r="AF87" i="48" s="1"/>
  <c r="AJ29" i="29"/>
  <c r="AI168" i="29"/>
  <c r="AI149" i="29"/>
  <c r="AI65" i="29"/>
  <c r="AC8" i="48"/>
  <c r="AD16" i="48"/>
  <c r="AH27" i="10"/>
  <c r="AG63" i="10"/>
  <c r="AH59" i="10"/>
  <c r="AI23" i="10"/>
  <c r="AG37" i="10"/>
  <c r="AK28" i="10"/>
  <c r="AJ64" i="10"/>
  <c r="AI34" i="10"/>
  <c r="AH70" i="10"/>
  <c r="AI24" i="10"/>
  <c r="AH60" i="10"/>
  <c r="AH32" i="10"/>
  <c r="AG68" i="10"/>
  <c r="AL35" i="10"/>
  <c r="AK71" i="10"/>
  <c r="AE15" i="48"/>
  <c r="AD7" i="48"/>
  <c r="AF74" i="10"/>
  <c r="AG67" i="10"/>
  <c r="AH31" i="10"/>
  <c r="AH29" i="10"/>
  <c r="AH37" i="10" s="1"/>
  <c r="AG65" i="10"/>
  <c r="AG73" i="10" s="1"/>
  <c r="AG94" i="48" s="1"/>
  <c r="AI26" i="10"/>
  <c r="AH62" i="10"/>
  <c r="AH69" i="10"/>
  <c r="AI33" i="10"/>
  <c r="AH61" i="10"/>
  <c r="AI25" i="10"/>
  <c r="AH30" i="10"/>
  <c r="AG66" i="10"/>
  <c r="AF85" i="48"/>
  <c r="AE14" i="48"/>
  <c r="AD6" i="48"/>
  <c r="AF62" i="2"/>
  <c r="AI55" i="2"/>
  <c r="AJ25" i="2"/>
  <c r="AL2" i="30"/>
  <c r="AJ50" i="2"/>
  <c r="AK20" i="2"/>
  <c r="AK68" i="29"/>
  <c r="AL2" i="29"/>
  <c r="AK171" i="29"/>
  <c r="AK152" i="29"/>
  <c r="AN2" i="10"/>
  <c r="AL2" i="31"/>
  <c r="AG58" i="2"/>
  <c r="AH28" i="2"/>
  <c r="AJ23" i="31"/>
  <c r="AI59" i="31"/>
  <c r="AI143" i="31"/>
  <c r="AI162" i="31"/>
  <c r="AI56" i="2"/>
  <c r="AJ26" i="2"/>
  <c r="AP2" i="32"/>
  <c r="AR2" i="34"/>
  <c r="AI57" i="2"/>
  <c r="AJ27" i="2"/>
  <c r="AH53" i="2"/>
  <c r="AI23" i="2"/>
  <c r="AH52" i="2"/>
  <c r="AI22" i="2"/>
  <c r="AG54" i="2"/>
  <c r="AG61" i="2" s="1"/>
  <c r="AG93" i="48" s="1"/>
  <c r="AH24" i="2"/>
  <c r="AG31" i="2"/>
  <c r="AH59" i="2"/>
  <c r="AI29" i="2"/>
  <c r="AK35" i="2"/>
  <c r="AJ46" i="2"/>
  <c r="AL77" i="43"/>
  <c r="AL82" i="43" s="1"/>
  <c r="AL78" i="43"/>
  <c r="AL83" i="43" s="1"/>
  <c r="AM2" i="43"/>
  <c r="AL80" i="43"/>
  <c r="AL85" i="43" s="1"/>
  <c r="AL79" i="43"/>
  <c r="AL84" i="43" s="1"/>
  <c r="AQ2" i="33"/>
  <c r="AN2" i="47"/>
  <c r="AM21" i="47"/>
  <c r="AM23" i="47" s="1"/>
  <c r="AH51" i="2"/>
  <c r="AI21" i="2"/>
  <c r="AH31" i="2"/>
  <c r="AM25" i="48"/>
  <c r="AG157" i="34" l="1"/>
  <c r="AG181" i="34"/>
  <c r="AG177" i="34"/>
  <c r="AG178" i="34" s="1"/>
  <c r="AG188" i="34"/>
  <c r="AG182" i="34"/>
  <c r="AG184" i="34" s="1"/>
  <c r="AG189" i="34"/>
  <c r="AG191" i="34" s="1"/>
  <c r="AJ60" i="34"/>
  <c r="AJ162" i="34"/>
  <c r="AJ143" i="34"/>
  <c r="AK24" i="34"/>
  <c r="AI63" i="34"/>
  <c r="AI165" i="34"/>
  <c r="AI146" i="34"/>
  <c r="AJ27" i="34"/>
  <c r="AG74" i="34"/>
  <c r="AG87" i="48"/>
  <c r="AK71" i="34"/>
  <c r="AK173" i="34"/>
  <c r="AK154" i="34"/>
  <c r="AL35" i="34"/>
  <c r="AK64" i="34"/>
  <c r="AK166" i="34"/>
  <c r="AK147" i="34"/>
  <c r="AL28" i="34"/>
  <c r="AH69" i="34"/>
  <c r="AH171" i="34"/>
  <c r="AH152" i="34"/>
  <c r="AI33" i="34"/>
  <c r="AI70" i="34"/>
  <c r="AI153" i="34"/>
  <c r="AI172" i="34"/>
  <c r="AJ34" i="34"/>
  <c r="AF196" i="34"/>
  <c r="AF190" i="34"/>
  <c r="AF192" i="34" s="1"/>
  <c r="AE193" i="34"/>
  <c r="AH65" i="34"/>
  <c r="AH148" i="34"/>
  <c r="AH156" i="34" s="1"/>
  <c r="AH167" i="34"/>
  <c r="AH175" i="34" s="1"/>
  <c r="AI29" i="34"/>
  <c r="AI59" i="34"/>
  <c r="AI161" i="34"/>
  <c r="AI142" i="34"/>
  <c r="AJ23" i="34"/>
  <c r="AF183" i="34"/>
  <c r="AF185" i="34" s="1"/>
  <c r="AF193" i="34" s="1"/>
  <c r="AF195" i="34"/>
  <c r="AF197" i="34" s="1"/>
  <c r="AG176" i="34"/>
  <c r="AI62" i="34"/>
  <c r="AI164" i="34"/>
  <c r="AI145" i="34"/>
  <c r="AJ26" i="34"/>
  <c r="AH73" i="34"/>
  <c r="AH103" i="48" s="1"/>
  <c r="AH24" i="48" s="1"/>
  <c r="AI68" i="34"/>
  <c r="AI170" i="34"/>
  <c r="AI151" i="34"/>
  <c r="AJ32" i="34"/>
  <c r="AH67" i="34"/>
  <c r="AH169" i="34"/>
  <c r="AH150" i="34"/>
  <c r="AI31" i="34"/>
  <c r="AJ30" i="34"/>
  <c r="AI168" i="34"/>
  <c r="AI66" i="34"/>
  <c r="AI149" i="34"/>
  <c r="AH37" i="34"/>
  <c r="AI61" i="34"/>
  <c r="AI144" i="34"/>
  <c r="AI163" i="34"/>
  <c r="AJ25" i="34"/>
  <c r="AI59" i="33"/>
  <c r="AJ23" i="33"/>
  <c r="AI37" i="33"/>
  <c r="AK30" i="33"/>
  <c r="AJ66" i="33"/>
  <c r="AL71" i="33"/>
  <c r="AM35" i="33"/>
  <c r="AH73" i="33"/>
  <c r="AH102" i="48" s="1"/>
  <c r="AH23" i="48" s="1"/>
  <c r="AI68" i="33"/>
  <c r="AJ32" i="33"/>
  <c r="AI64" i="33"/>
  <c r="AJ28" i="33"/>
  <c r="AK26" i="33"/>
  <c r="AJ62" i="33"/>
  <c r="AJ65" i="33"/>
  <c r="AK29" i="33"/>
  <c r="AI70" i="33"/>
  <c r="AJ34" i="33"/>
  <c r="AI61" i="33"/>
  <c r="AJ25" i="33"/>
  <c r="AJ67" i="33"/>
  <c r="AK31" i="33"/>
  <c r="AG106" i="48"/>
  <c r="AI60" i="33"/>
  <c r="AJ24" i="33"/>
  <c r="AG74" i="33"/>
  <c r="AH74" i="33" s="1"/>
  <c r="AJ69" i="33"/>
  <c r="AK33" i="33"/>
  <c r="AG86" i="48"/>
  <c r="AJ27" i="33"/>
  <c r="AI63" i="33"/>
  <c r="AJ29" i="32"/>
  <c r="AI59" i="32"/>
  <c r="AJ27" i="32"/>
  <c r="AI57" i="32"/>
  <c r="AD27" i="48"/>
  <c r="AE22" i="48"/>
  <c r="AI24" i="32"/>
  <c r="AH54" i="32"/>
  <c r="AI26" i="32"/>
  <c r="AH56" i="32"/>
  <c r="AF62" i="32"/>
  <c r="AG62" i="32" s="1"/>
  <c r="AJ23" i="32"/>
  <c r="AI53" i="32"/>
  <c r="AJ28" i="32"/>
  <c r="AI58" i="32"/>
  <c r="AI21" i="32"/>
  <c r="AH51" i="32"/>
  <c r="AJ25" i="32"/>
  <c r="AI55" i="32"/>
  <c r="AH50" i="32"/>
  <c r="AI20" i="32"/>
  <c r="AH31" i="32"/>
  <c r="AI22" i="32"/>
  <c r="AH52" i="32"/>
  <c r="AK70" i="31"/>
  <c r="AK173" i="31"/>
  <c r="AK154" i="31"/>
  <c r="AL34" i="31"/>
  <c r="AE198" i="31"/>
  <c r="AF183" i="31"/>
  <c r="AF185" i="31" s="1"/>
  <c r="AF190" i="31"/>
  <c r="AF192" i="31" s="1"/>
  <c r="AF158" i="31"/>
  <c r="AF182" i="31"/>
  <c r="AF189" i="31"/>
  <c r="AF178" i="31"/>
  <c r="AE18" i="48"/>
  <c r="AD10" i="48"/>
  <c r="AE193" i="31"/>
  <c r="AE194" i="31" s="1"/>
  <c r="AG176" i="31"/>
  <c r="AJ63" i="31"/>
  <c r="AJ166" i="31"/>
  <c r="AJ147" i="31"/>
  <c r="AK27" i="31"/>
  <c r="AJ69" i="31"/>
  <c r="AJ153" i="31"/>
  <c r="AJ172" i="31"/>
  <c r="AK33" i="31"/>
  <c r="AI29" i="31"/>
  <c r="AH168" i="31"/>
  <c r="AH65" i="31"/>
  <c r="AH149" i="31"/>
  <c r="AC11" i="48"/>
  <c r="AC31" i="48" s="1"/>
  <c r="AC32" i="48" s="1"/>
  <c r="AC33" i="48" s="1"/>
  <c r="AI30" i="31"/>
  <c r="AH169" i="31"/>
  <c r="AH150" i="31"/>
  <c r="AH66" i="31"/>
  <c r="AJ31" i="31"/>
  <c r="AI67" i="31"/>
  <c r="AI170" i="31"/>
  <c r="AI151" i="31"/>
  <c r="AE197" i="31"/>
  <c r="AG73" i="31"/>
  <c r="AG97" i="48" s="1"/>
  <c r="AG89" i="48" s="1"/>
  <c r="AJ61" i="31"/>
  <c r="AJ164" i="31"/>
  <c r="AJ145" i="31"/>
  <c r="AK25" i="31"/>
  <c r="AH68" i="31"/>
  <c r="AH171" i="31"/>
  <c r="AH152" i="31"/>
  <c r="AI32" i="31"/>
  <c r="AJ26" i="31"/>
  <c r="AI165" i="31"/>
  <c r="AI62" i="31"/>
  <c r="AI146" i="31"/>
  <c r="AH71" i="31"/>
  <c r="AH174" i="31"/>
  <c r="AH155" i="31"/>
  <c r="AI35" i="31"/>
  <c r="AG74" i="31"/>
  <c r="AI24" i="31"/>
  <c r="AH163" i="31"/>
  <c r="AH144" i="31"/>
  <c r="AH157" i="31" s="1"/>
  <c r="AH60" i="31"/>
  <c r="AH73" i="31" s="1"/>
  <c r="AH97" i="48" s="1"/>
  <c r="AH89" i="48" s="1"/>
  <c r="AH37" i="31"/>
  <c r="AH64" i="31"/>
  <c r="AH148" i="31"/>
  <c r="AH167" i="31"/>
  <c r="AI28" i="31"/>
  <c r="AG157" i="31"/>
  <c r="AI32" i="30"/>
  <c r="AH68" i="30"/>
  <c r="AH152" i="30"/>
  <c r="AH171" i="30"/>
  <c r="AD9" i="48"/>
  <c r="AE17" i="48"/>
  <c r="AH64" i="30"/>
  <c r="AH148" i="30"/>
  <c r="AH167" i="30"/>
  <c r="AI28" i="30"/>
  <c r="AJ61" i="30"/>
  <c r="AJ145" i="30"/>
  <c r="AJ164" i="30"/>
  <c r="AK25" i="30"/>
  <c r="AH70" i="30"/>
  <c r="AH173" i="30"/>
  <c r="AH154" i="30"/>
  <c r="AI34" i="30"/>
  <c r="AH71" i="30"/>
  <c r="AH155" i="30"/>
  <c r="AH174" i="30"/>
  <c r="AI35" i="30"/>
  <c r="AI23" i="30"/>
  <c r="AH162" i="30"/>
  <c r="AH59" i="30"/>
  <c r="AH37" i="30"/>
  <c r="AH143" i="30"/>
  <c r="AF177" i="30"/>
  <c r="AF183" i="30"/>
  <c r="AF185" i="30" s="1"/>
  <c r="AF190" i="30"/>
  <c r="AF192" i="30" s="1"/>
  <c r="AG74" i="30"/>
  <c r="AJ30" i="30"/>
  <c r="AI169" i="30"/>
  <c r="AI66" i="30"/>
  <c r="AI150" i="30"/>
  <c r="AF182" i="30"/>
  <c r="AF178" i="30"/>
  <c r="AF189" i="30"/>
  <c r="AG176" i="30"/>
  <c r="AI29" i="30"/>
  <c r="AH149" i="30"/>
  <c r="AH65" i="30"/>
  <c r="AH168" i="30"/>
  <c r="AH63" i="30"/>
  <c r="AH147" i="30"/>
  <c r="AH166" i="30"/>
  <c r="AI27" i="30"/>
  <c r="AE191" i="30"/>
  <c r="AE193" i="30" s="1"/>
  <c r="AE197" i="30"/>
  <c r="AJ26" i="30"/>
  <c r="AI165" i="30"/>
  <c r="AI146" i="30"/>
  <c r="AI62" i="30"/>
  <c r="AF158" i="30"/>
  <c r="AJ69" i="30"/>
  <c r="AJ153" i="30"/>
  <c r="AJ172" i="30"/>
  <c r="AK33" i="30"/>
  <c r="AJ60" i="30"/>
  <c r="AK24" i="30"/>
  <c r="AJ144" i="30"/>
  <c r="AJ163" i="30"/>
  <c r="AG157" i="30"/>
  <c r="AJ31" i="30"/>
  <c r="AI170" i="30"/>
  <c r="AI67" i="30"/>
  <c r="AI151" i="30"/>
  <c r="AE184" i="30"/>
  <c r="AE186" i="30" s="1"/>
  <c r="AE196" i="30"/>
  <c r="AE198" i="30" s="1"/>
  <c r="AJ69" i="29"/>
  <c r="AJ172" i="29"/>
  <c r="AJ153" i="29"/>
  <c r="AK33" i="29"/>
  <c r="AG157" i="29"/>
  <c r="AI26" i="29"/>
  <c r="AH62" i="29"/>
  <c r="AH165" i="29"/>
  <c r="AH146" i="29"/>
  <c r="AI35" i="29"/>
  <c r="AH174" i="29"/>
  <c r="AH155" i="29"/>
  <c r="AH71" i="29"/>
  <c r="AK25" i="29"/>
  <c r="AJ164" i="29"/>
  <c r="AJ61" i="29"/>
  <c r="AJ145" i="29"/>
  <c r="AK23" i="29"/>
  <c r="AJ59" i="29"/>
  <c r="AJ162" i="29"/>
  <c r="AJ143" i="29"/>
  <c r="AI24" i="29"/>
  <c r="AH144" i="29"/>
  <c r="AH37" i="29"/>
  <c r="AH60" i="29"/>
  <c r="AH163" i="29"/>
  <c r="AD8" i="48"/>
  <c r="AE16" i="48"/>
  <c r="AE19" i="48" s="1"/>
  <c r="AG177" i="29"/>
  <c r="AF189" i="29"/>
  <c r="AF182" i="29"/>
  <c r="AF178" i="29"/>
  <c r="AF90" i="48"/>
  <c r="AF30" i="48" s="1"/>
  <c r="AJ31" i="29"/>
  <c r="AI170" i="29"/>
  <c r="AI67" i="29"/>
  <c r="AI151" i="29"/>
  <c r="AE186" i="29"/>
  <c r="AE194" i="29" s="1"/>
  <c r="AD198" i="29"/>
  <c r="AD19" i="48"/>
  <c r="AF98" i="48"/>
  <c r="AF183" i="29"/>
  <c r="AF185" i="29" s="1"/>
  <c r="AF190" i="29"/>
  <c r="AF192" i="29" s="1"/>
  <c r="AE196" i="29"/>
  <c r="AE198" i="29" s="1"/>
  <c r="AJ34" i="29"/>
  <c r="AI154" i="29"/>
  <c r="AI70" i="29"/>
  <c r="AI173" i="29"/>
  <c r="AI64" i="29"/>
  <c r="AI148" i="29"/>
  <c r="AI167" i="29"/>
  <c r="AJ28" i="29"/>
  <c r="AK29" i="29"/>
  <c r="AJ168" i="29"/>
  <c r="AJ65" i="29"/>
  <c r="AJ149" i="29"/>
  <c r="AI30" i="29"/>
  <c r="AH66" i="29"/>
  <c r="AH150" i="29"/>
  <c r="AH169" i="29"/>
  <c r="AK27" i="29"/>
  <c r="AJ166" i="29"/>
  <c r="AJ147" i="29"/>
  <c r="AJ63" i="29"/>
  <c r="AG176" i="29"/>
  <c r="AI69" i="10"/>
  <c r="AJ33" i="10"/>
  <c r="AG74" i="10"/>
  <c r="AL28" i="10"/>
  <c r="AK64" i="10"/>
  <c r="AJ24" i="10"/>
  <c r="AI60" i="10"/>
  <c r="AI30" i="10"/>
  <c r="AH66" i="10"/>
  <c r="AI59" i="10"/>
  <c r="AJ23" i="10"/>
  <c r="AI61" i="10"/>
  <c r="AJ25" i="10"/>
  <c r="AJ26" i="10"/>
  <c r="AI62" i="10"/>
  <c r="AF15" i="48"/>
  <c r="AE7" i="48"/>
  <c r="AI29" i="10"/>
  <c r="AH65" i="10"/>
  <c r="AM35" i="10"/>
  <c r="AL71" i="10"/>
  <c r="AH67" i="10"/>
  <c r="AH73" i="10" s="1"/>
  <c r="AH94" i="48" s="1"/>
  <c r="AH86" i="48" s="1"/>
  <c r="AI31" i="10"/>
  <c r="AJ34" i="10"/>
  <c r="AI70" i="10"/>
  <c r="AI27" i="10"/>
  <c r="AH63" i="10"/>
  <c r="AI32" i="10"/>
  <c r="AH68" i="10"/>
  <c r="AG85" i="48"/>
  <c r="AI53" i="2"/>
  <c r="AJ23" i="2"/>
  <c r="AS2" i="34"/>
  <c r="AK50" i="2"/>
  <c r="AL20" i="2"/>
  <c r="AQ2" i="32"/>
  <c r="AL35" i="2"/>
  <c r="AK46" i="2"/>
  <c r="AH54" i="2"/>
  <c r="AI24" i="2"/>
  <c r="AM2" i="31"/>
  <c r="AF14" i="48"/>
  <c r="AE6" i="48"/>
  <c r="AJ59" i="31"/>
  <c r="AK23" i="31"/>
  <c r="AJ162" i="31"/>
  <c r="AJ143" i="31"/>
  <c r="AM2" i="30"/>
  <c r="AJ55" i="2"/>
  <c r="AK25" i="2"/>
  <c r="AI59" i="2"/>
  <c r="AJ29" i="2"/>
  <c r="AI52" i="2"/>
  <c r="AJ22" i="2"/>
  <c r="AO2" i="10"/>
  <c r="AI51" i="2"/>
  <c r="AJ21" i="2"/>
  <c r="AJ57" i="2"/>
  <c r="AK27" i="2"/>
  <c r="AJ56" i="2"/>
  <c r="AK26" i="2"/>
  <c r="AH58" i="2"/>
  <c r="AH61" i="2" s="1"/>
  <c r="AH93" i="48" s="1"/>
  <c r="AI28" i="2"/>
  <c r="AG62" i="2"/>
  <c r="AN21" i="47"/>
  <c r="AN23" i="47" s="1"/>
  <c r="AO2" i="47"/>
  <c r="AM77" i="43"/>
  <c r="AM82" i="43" s="1"/>
  <c r="AM79" i="43"/>
  <c r="AM84" i="43" s="1"/>
  <c r="AM80" i="43"/>
  <c r="AM85" i="43" s="1"/>
  <c r="AN2" i="43"/>
  <c r="AM78" i="43"/>
  <c r="AM83" i="43" s="1"/>
  <c r="AL68" i="29"/>
  <c r="AM2" i="29"/>
  <c r="AL171" i="29"/>
  <c r="AL152" i="29"/>
  <c r="AR2" i="33"/>
  <c r="AN25" i="48"/>
  <c r="AG90" i="48" l="1"/>
  <c r="AG98" i="48"/>
  <c r="AD11" i="48"/>
  <c r="AD31" i="48" s="1"/>
  <c r="AD32" i="48" s="1"/>
  <c r="AD33" i="48" s="1"/>
  <c r="AH189" i="34"/>
  <c r="AH191" i="34" s="1"/>
  <c r="AH182" i="34"/>
  <c r="AH184" i="34" s="1"/>
  <c r="AH157" i="34"/>
  <c r="AH177" i="34"/>
  <c r="AH178" i="34" s="1"/>
  <c r="AH181" i="34"/>
  <c r="AH188" i="34"/>
  <c r="AJ61" i="34"/>
  <c r="AJ163" i="34"/>
  <c r="AJ144" i="34"/>
  <c r="AK25" i="34"/>
  <c r="AK30" i="34"/>
  <c r="AJ149" i="34"/>
  <c r="AJ168" i="34"/>
  <c r="AJ66" i="34"/>
  <c r="AI65" i="34"/>
  <c r="AI73" i="34" s="1"/>
  <c r="AI103" i="48" s="1"/>
  <c r="AI24" i="48" s="1"/>
  <c r="AI167" i="34"/>
  <c r="AI148" i="34"/>
  <c r="AJ29" i="34"/>
  <c r="AH74" i="34"/>
  <c r="AI67" i="34"/>
  <c r="AI150" i="34"/>
  <c r="AI169" i="34"/>
  <c r="AI175" i="34" s="1"/>
  <c r="AJ31" i="34"/>
  <c r="AJ63" i="34"/>
  <c r="AJ165" i="34"/>
  <c r="AJ146" i="34"/>
  <c r="AK27" i="34"/>
  <c r="AJ62" i="34"/>
  <c r="AJ164" i="34"/>
  <c r="AJ145" i="34"/>
  <c r="AK26" i="34"/>
  <c r="AJ59" i="34"/>
  <c r="AJ161" i="34"/>
  <c r="AJ142" i="34"/>
  <c r="AK23" i="34"/>
  <c r="AI69" i="34"/>
  <c r="AI152" i="34"/>
  <c r="AI171" i="34"/>
  <c r="AJ33" i="34"/>
  <c r="AL71" i="34"/>
  <c r="AL173" i="34"/>
  <c r="AL154" i="34"/>
  <c r="AM35" i="34"/>
  <c r="AG196" i="34"/>
  <c r="AG190" i="34"/>
  <c r="AG192" i="34" s="1"/>
  <c r="AI156" i="34"/>
  <c r="AJ68" i="34"/>
  <c r="AJ170" i="34"/>
  <c r="AJ151" i="34"/>
  <c r="AK32" i="34"/>
  <c r="AI37" i="34"/>
  <c r="AK60" i="34"/>
  <c r="AK162" i="34"/>
  <c r="AK143" i="34"/>
  <c r="AL24" i="34"/>
  <c r="AG183" i="34"/>
  <c r="AG185" i="34" s="1"/>
  <c r="AG195" i="34"/>
  <c r="AH176" i="34"/>
  <c r="AJ70" i="34"/>
  <c r="AJ172" i="34"/>
  <c r="AJ153" i="34"/>
  <c r="AK34" i="34"/>
  <c r="AL64" i="34"/>
  <c r="AL166" i="34"/>
  <c r="AL147" i="34"/>
  <c r="AM28" i="34"/>
  <c r="AM71" i="33"/>
  <c r="AN35" i="33"/>
  <c r="AK27" i="33"/>
  <c r="AJ63" i="33"/>
  <c r="AL26" i="33"/>
  <c r="AK62" i="33"/>
  <c r="AK69" i="33"/>
  <c r="AL33" i="33"/>
  <c r="AJ61" i="33"/>
  <c r="AK25" i="33"/>
  <c r="AJ64" i="33"/>
  <c r="AK28" i="33"/>
  <c r="AL30" i="33"/>
  <c r="AK66" i="33"/>
  <c r="AK67" i="33"/>
  <c r="AL31" i="33"/>
  <c r="AI74" i="33"/>
  <c r="AJ70" i="33"/>
  <c r="AK34" i="33"/>
  <c r="AJ68" i="33"/>
  <c r="AK32" i="33"/>
  <c r="AJ59" i="33"/>
  <c r="AK23" i="33"/>
  <c r="AJ37" i="33"/>
  <c r="AJ60" i="33"/>
  <c r="AK24" i="33"/>
  <c r="AI73" i="33"/>
  <c r="AI102" i="48" s="1"/>
  <c r="AI23" i="48" s="1"/>
  <c r="AG30" i="48"/>
  <c r="AK65" i="33"/>
  <c r="AL29" i="33"/>
  <c r="AJ22" i="32"/>
  <c r="AI52" i="32"/>
  <c r="AJ24" i="32"/>
  <c r="AI54" i="32"/>
  <c r="AJ21" i="32"/>
  <c r="AI51" i="32"/>
  <c r="AK28" i="32"/>
  <c r="AJ58" i="32"/>
  <c r="AF22" i="48"/>
  <c r="AE27" i="48"/>
  <c r="AJ20" i="32"/>
  <c r="AI31" i="32"/>
  <c r="AI50" i="32"/>
  <c r="AH61" i="32"/>
  <c r="AH101" i="48" s="1"/>
  <c r="AH106" i="48" s="1"/>
  <c r="AK23" i="32"/>
  <c r="AJ53" i="32"/>
  <c r="AK27" i="32"/>
  <c r="AJ57" i="32"/>
  <c r="AK25" i="32"/>
  <c r="AJ55" i="32"/>
  <c r="AJ26" i="32"/>
  <c r="AI56" i="32"/>
  <c r="AK29" i="32"/>
  <c r="AJ59" i="32"/>
  <c r="AH182" i="31"/>
  <c r="AH189" i="31"/>
  <c r="AK63" i="31"/>
  <c r="AK147" i="31"/>
  <c r="AK166" i="31"/>
  <c r="AL27" i="31"/>
  <c r="AG189" i="31"/>
  <c r="AG178" i="31"/>
  <c r="AG182" i="31"/>
  <c r="AH176" i="31"/>
  <c r="AK61" i="31"/>
  <c r="AK164" i="31"/>
  <c r="AK145" i="31"/>
  <c r="AL25" i="31"/>
  <c r="AF18" i="48"/>
  <c r="AE10" i="48"/>
  <c r="AL70" i="31"/>
  <c r="AL154" i="31"/>
  <c r="AL173" i="31"/>
  <c r="AM34" i="31"/>
  <c r="AI64" i="31"/>
  <c r="AI167" i="31"/>
  <c r="AI148" i="31"/>
  <c r="AJ28" i="31"/>
  <c r="AI60" i="31"/>
  <c r="AJ24" i="31"/>
  <c r="AI163" i="31"/>
  <c r="AI144" i="31"/>
  <c r="AI37" i="31"/>
  <c r="AK31" i="31"/>
  <c r="AJ151" i="31"/>
  <c r="AJ67" i="31"/>
  <c r="AJ170" i="31"/>
  <c r="AH74" i="31"/>
  <c r="AJ29" i="31"/>
  <c r="AI149" i="31"/>
  <c r="AI168" i="31"/>
  <c r="AI65" i="31"/>
  <c r="AF197" i="31"/>
  <c r="AF191" i="31"/>
  <c r="AF193" i="31" s="1"/>
  <c r="AI71" i="31"/>
  <c r="AI174" i="31"/>
  <c r="AI155" i="31"/>
  <c r="AJ35" i="31"/>
  <c r="AK26" i="31"/>
  <c r="AJ62" i="31"/>
  <c r="AJ165" i="31"/>
  <c r="AJ146" i="31"/>
  <c r="AK69" i="31"/>
  <c r="AK153" i="31"/>
  <c r="AK172" i="31"/>
  <c r="AL33" i="31"/>
  <c r="AG183" i="31"/>
  <c r="AG185" i="31" s="1"/>
  <c r="AG190" i="31"/>
  <c r="AG192" i="31" s="1"/>
  <c r="AF196" i="31"/>
  <c r="AF198" i="31" s="1"/>
  <c r="AF184" i="31"/>
  <c r="AF186" i="31" s="1"/>
  <c r="AF194" i="31" s="1"/>
  <c r="AI68" i="31"/>
  <c r="AI171" i="31"/>
  <c r="AI152" i="31"/>
  <c r="AJ32" i="31"/>
  <c r="AG158" i="31"/>
  <c r="AH158" i="31" s="1"/>
  <c r="AG177" i="31"/>
  <c r="AH177" i="31" s="1"/>
  <c r="AJ30" i="31"/>
  <c r="AI169" i="31"/>
  <c r="AI150" i="31"/>
  <c r="AI66" i="31"/>
  <c r="AK31" i="30"/>
  <c r="AJ151" i="30"/>
  <c r="AJ67" i="30"/>
  <c r="AJ170" i="30"/>
  <c r="AJ29" i="30"/>
  <c r="AI65" i="30"/>
  <c r="AI168" i="30"/>
  <c r="AI149" i="30"/>
  <c r="AK30" i="30"/>
  <c r="AJ169" i="30"/>
  <c r="AJ66" i="30"/>
  <c r="AJ150" i="30"/>
  <c r="AH176" i="30"/>
  <c r="AG158" i="30"/>
  <c r="AG182" i="30"/>
  <c r="AG178" i="30"/>
  <c r="AG189" i="30"/>
  <c r="AI63" i="30"/>
  <c r="AI147" i="30"/>
  <c r="AI166" i="30"/>
  <c r="AJ27" i="30"/>
  <c r="AG177" i="30"/>
  <c r="AG190" i="30"/>
  <c r="AG192" i="30" s="1"/>
  <c r="AG183" i="30"/>
  <c r="AG185" i="30" s="1"/>
  <c r="AJ23" i="30"/>
  <c r="AI143" i="30"/>
  <c r="AI37" i="30"/>
  <c r="AI162" i="30"/>
  <c r="AI59" i="30"/>
  <c r="AF191" i="30"/>
  <c r="AF193" i="30" s="1"/>
  <c r="AF197" i="30"/>
  <c r="AI71" i="30"/>
  <c r="AI155" i="30"/>
  <c r="AI174" i="30"/>
  <c r="AJ35" i="30"/>
  <c r="AK61" i="30"/>
  <c r="AK164" i="30"/>
  <c r="AK145" i="30"/>
  <c r="AL25" i="30"/>
  <c r="AE9" i="48"/>
  <c r="AF17" i="48"/>
  <c r="AE194" i="30"/>
  <c r="AK60" i="30"/>
  <c r="AL24" i="30"/>
  <c r="AK163" i="30"/>
  <c r="AK144" i="30"/>
  <c r="AF196" i="30"/>
  <c r="AF198" i="30" s="1"/>
  <c r="AF184" i="30"/>
  <c r="AF186" i="30" s="1"/>
  <c r="AH157" i="30"/>
  <c r="AK69" i="30"/>
  <c r="AK153" i="30"/>
  <c r="AK172" i="30"/>
  <c r="AL33" i="30"/>
  <c r="AK26" i="30"/>
  <c r="AJ165" i="30"/>
  <c r="AJ146" i="30"/>
  <c r="AJ62" i="30"/>
  <c r="AI70" i="30"/>
  <c r="AI173" i="30"/>
  <c r="AI154" i="30"/>
  <c r="AJ34" i="30"/>
  <c r="AI64" i="30"/>
  <c r="AI148" i="30"/>
  <c r="AI167" i="30"/>
  <c r="AJ28" i="30"/>
  <c r="AH73" i="30"/>
  <c r="AH96" i="48" s="1"/>
  <c r="AH88" i="48" s="1"/>
  <c r="AJ32" i="30"/>
  <c r="AI152" i="30"/>
  <c r="AI171" i="30"/>
  <c r="AI68" i="30"/>
  <c r="AL27" i="29"/>
  <c r="AK63" i="29"/>
  <c r="AK147" i="29"/>
  <c r="AK166" i="29"/>
  <c r="AL29" i="29"/>
  <c r="AK168" i="29"/>
  <c r="AK65" i="29"/>
  <c r="AK149" i="29"/>
  <c r="AF184" i="29"/>
  <c r="AF186" i="29" s="1"/>
  <c r="AF196" i="29"/>
  <c r="AH157" i="29"/>
  <c r="AJ64" i="29"/>
  <c r="AJ167" i="29"/>
  <c r="AJ148" i="29"/>
  <c r="AK28" i="29"/>
  <c r="AK34" i="29"/>
  <c r="AJ173" i="29"/>
  <c r="AJ70" i="29"/>
  <c r="AJ154" i="29"/>
  <c r="AF197" i="29"/>
  <c r="AF191" i="29"/>
  <c r="AF193" i="29" s="1"/>
  <c r="AI60" i="29"/>
  <c r="AI73" i="29" s="1"/>
  <c r="AI95" i="48" s="1"/>
  <c r="AI144" i="29"/>
  <c r="AI157" i="29" s="1"/>
  <c r="AI37" i="29"/>
  <c r="AJ24" i="29"/>
  <c r="AI163" i="29"/>
  <c r="AL25" i="29"/>
  <c r="AK145" i="29"/>
  <c r="AK164" i="29"/>
  <c r="AK61" i="29"/>
  <c r="AJ26" i="29"/>
  <c r="AI165" i="29"/>
  <c r="AI146" i="29"/>
  <c r="AI62" i="29"/>
  <c r="AE8" i="48"/>
  <c r="AF16" i="48"/>
  <c r="AK69" i="29"/>
  <c r="AK153" i="29"/>
  <c r="AK172" i="29"/>
  <c r="AL33" i="29"/>
  <c r="AG183" i="29"/>
  <c r="AG185" i="29" s="1"/>
  <c r="AG190" i="29"/>
  <c r="AG192" i="29" s="1"/>
  <c r="AJ30" i="29"/>
  <c r="AI66" i="29"/>
  <c r="AI150" i="29"/>
  <c r="AI169" i="29"/>
  <c r="AK31" i="29"/>
  <c r="AJ170" i="29"/>
  <c r="AJ151" i="29"/>
  <c r="AJ67" i="29"/>
  <c r="AH176" i="29"/>
  <c r="AL23" i="29"/>
  <c r="AK59" i="29"/>
  <c r="AK162" i="29"/>
  <c r="AK143" i="29"/>
  <c r="AJ35" i="29"/>
  <c r="AI71" i="29"/>
  <c r="AI155" i="29"/>
  <c r="AI174" i="29"/>
  <c r="AG182" i="29"/>
  <c r="AG189" i="29"/>
  <c r="AG178" i="29"/>
  <c r="AH73" i="29"/>
  <c r="AG158" i="29"/>
  <c r="AH158" i="29" s="1"/>
  <c r="AJ32" i="10"/>
  <c r="AI68" i="10"/>
  <c r="AJ30" i="10"/>
  <c r="AI66" i="10"/>
  <c r="AK26" i="10"/>
  <c r="AJ62" i="10"/>
  <c r="AN35" i="10"/>
  <c r="AM71" i="10"/>
  <c r="AJ61" i="10"/>
  <c r="AK25" i="10"/>
  <c r="AK24" i="10"/>
  <c r="AJ60" i="10"/>
  <c r="AJ27" i="10"/>
  <c r="AI63" i="10"/>
  <c r="AJ29" i="10"/>
  <c r="AI65" i="10"/>
  <c r="AI73" i="10" s="1"/>
  <c r="AI94" i="48" s="1"/>
  <c r="AI86" i="48" s="1"/>
  <c r="AJ59" i="10"/>
  <c r="AK23" i="10"/>
  <c r="AM28" i="10"/>
  <c r="AL64" i="10"/>
  <c r="AI37" i="10"/>
  <c r="AH74" i="10"/>
  <c r="AK34" i="10"/>
  <c r="AJ70" i="10"/>
  <c r="AJ69" i="10"/>
  <c r="AK33" i="10"/>
  <c r="AI67" i="10"/>
  <c r="AJ31" i="10"/>
  <c r="AF7" i="48"/>
  <c r="AG15" i="48"/>
  <c r="AP2" i="10"/>
  <c r="AM35" i="2"/>
  <c r="AL46" i="2"/>
  <c r="AO21" i="47"/>
  <c r="AO23" i="47" s="1"/>
  <c r="AP2" i="47"/>
  <c r="AH62" i="2"/>
  <c r="AJ52" i="2"/>
  <c r="AK22" i="2"/>
  <c r="AM68" i="29"/>
  <c r="AN2" i="29"/>
  <c r="AM171" i="29"/>
  <c r="AM152" i="29"/>
  <c r="AI58" i="2"/>
  <c r="AI61" i="2" s="1"/>
  <c r="AI93" i="48" s="1"/>
  <c r="AJ28" i="2"/>
  <c r="AK59" i="31"/>
  <c r="AL23" i="31"/>
  <c r="AK162" i="31"/>
  <c r="AK143" i="31"/>
  <c r="AN2" i="31"/>
  <c r="AG14" i="48"/>
  <c r="AF6" i="48"/>
  <c r="AR2" i="32"/>
  <c r="AK56" i="2"/>
  <c r="AL26" i="2"/>
  <c r="AI31" i="2"/>
  <c r="AJ59" i="2"/>
  <c r="AK29" i="2"/>
  <c r="AN78" i="43"/>
  <c r="AN83" i="43" s="1"/>
  <c r="AN77" i="43"/>
  <c r="AN82" i="43" s="1"/>
  <c r="AN79" i="43"/>
  <c r="AN84" i="43" s="1"/>
  <c r="AO2" i="43"/>
  <c r="AN80" i="43"/>
  <c r="AN85" i="43" s="1"/>
  <c r="AJ51" i="2"/>
  <c r="AK21" i="2"/>
  <c r="AI54" i="2"/>
  <c r="AJ24" i="2"/>
  <c r="AL50" i="2"/>
  <c r="AM20" i="2"/>
  <c r="AT2" i="34"/>
  <c r="AK55" i="2"/>
  <c r="AL25" i="2"/>
  <c r="AS2" i="33"/>
  <c r="AK57" i="2"/>
  <c r="AL27" i="2"/>
  <c r="AN2" i="30"/>
  <c r="AJ53" i="2"/>
  <c r="AK23" i="2"/>
  <c r="AO25" i="48"/>
  <c r="AF19" i="48" l="1"/>
  <c r="AE11" i="48"/>
  <c r="AE31" i="48" s="1"/>
  <c r="AE32" i="48" s="1"/>
  <c r="AE33" i="48" s="1"/>
  <c r="AI182" i="34"/>
  <c r="AI184" i="34" s="1"/>
  <c r="AI189" i="34"/>
  <c r="AI191" i="34" s="1"/>
  <c r="AI157" i="34"/>
  <c r="AI181" i="34"/>
  <c r="AI177" i="34"/>
  <c r="AI178" i="34" s="1"/>
  <c r="AI188" i="34"/>
  <c r="AK62" i="34"/>
  <c r="AK164" i="34"/>
  <c r="AK145" i="34"/>
  <c r="AL26" i="34"/>
  <c r="AJ67" i="34"/>
  <c r="AJ169" i="34"/>
  <c r="AJ150" i="34"/>
  <c r="AK31" i="34"/>
  <c r="AM64" i="34"/>
  <c r="AM166" i="34"/>
  <c r="AM147" i="34"/>
  <c r="AN28" i="34"/>
  <c r="AI176" i="34"/>
  <c r="AH190" i="34"/>
  <c r="AH192" i="34" s="1"/>
  <c r="AH196" i="34"/>
  <c r="AM71" i="34"/>
  <c r="AM154" i="34"/>
  <c r="AM173" i="34"/>
  <c r="AN35" i="34"/>
  <c r="AK59" i="34"/>
  <c r="AK161" i="34"/>
  <c r="AK142" i="34"/>
  <c r="AL23" i="34"/>
  <c r="AH183" i="34"/>
  <c r="AH185" i="34" s="1"/>
  <c r="AH195" i="34"/>
  <c r="AG197" i="34"/>
  <c r="AK68" i="34"/>
  <c r="AK151" i="34"/>
  <c r="AK170" i="34"/>
  <c r="AL32" i="34"/>
  <c r="AJ37" i="34"/>
  <c r="AK63" i="34"/>
  <c r="AK146" i="34"/>
  <c r="AK165" i="34"/>
  <c r="AL27" i="34"/>
  <c r="AI74" i="34"/>
  <c r="AL30" i="34"/>
  <c r="AK149" i="34"/>
  <c r="AK168" i="34"/>
  <c r="AK66" i="34"/>
  <c r="AG193" i="34"/>
  <c r="AJ65" i="34"/>
  <c r="AJ73" i="34" s="1"/>
  <c r="AJ103" i="48" s="1"/>
  <c r="AJ24" i="48" s="1"/>
  <c r="AJ167" i="34"/>
  <c r="AJ175" i="34" s="1"/>
  <c r="AJ148" i="34"/>
  <c r="AJ156" i="34" s="1"/>
  <c r="AK29" i="34"/>
  <c r="AK61" i="34"/>
  <c r="AK163" i="34"/>
  <c r="AK144" i="34"/>
  <c r="AL25" i="34"/>
  <c r="AI87" i="48"/>
  <c r="AK70" i="34"/>
  <c r="AK172" i="34"/>
  <c r="AK153" i="34"/>
  <c r="AL34" i="34"/>
  <c r="AL60" i="34"/>
  <c r="AL162" i="34"/>
  <c r="AL143" i="34"/>
  <c r="AM24" i="34"/>
  <c r="AJ69" i="34"/>
  <c r="AJ171" i="34"/>
  <c r="AJ152" i="34"/>
  <c r="AK33" i="34"/>
  <c r="AL65" i="33"/>
  <c r="AM29" i="33"/>
  <c r="AK68" i="33"/>
  <c r="AL32" i="33"/>
  <c r="AM30" i="33"/>
  <c r="AL66" i="33"/>
  <c r="AM26" i="33"/>
  <c r="AL62" i="33"/>
  <c r="AJ73" i="33"/>
  <c r="AJ102" i="48" s="1"/>
  <c r="AJ23" i="48" s="1"/>
  <c r="AK64" i="33"/>
  <c r="AL28" i="33"/>
  <c r="AK70" i="33"/>
  <c r="AL34" i="33"/>
  <c r="AL27" i="33"/>
  <c r="AK63" i="33"/>
  <c r="AK60" i="33"/>
  <c r="AL24" i="33"/>
  <c r="AK61" i="33"/>
  <c r="AL25" i="33"/>
  <c r="AN71" i="33"/>
  <c r="AO35" i="33"/>
  <c r="AK59" i="33"/>
  <c r="AL23" i="33"/>
  <c r="AK37" i="33"/>
  <c r="AJ74" i="33"/>
  <c r="AL67" i="33"/>
  <c r="AM31" i="33"/>
  <c r="AL69" i="33"/>
  <c r="AM33" i="33"/>
  <c r="AL29" i="32"/>
  <c r="AK59" i="32"/>
  <c r="AL23" i="32"/>
  <c r="AK53" i="32"/>
  <c r="AL28" i="32"/>
  <c r="AK58" i="32"/>
  <c r="AK26" i="32"/>
  <c r="AJ56" i="32"/>
  <c r="AI61" i="32"/>
  <c r="AI101" i="48" s="1"/>
  <c r="AI106" i="48" s="1"/>
  <c r="AK21" i="32"/>
  <c r="AJ51" i="32"/>
  <c r="AL25" i="32"/>
  <c r="AK55" i="32"/>
  <c r="AK20" i="32"/>
  <c r="AJ50" i="32"/>
  <c r="AJ31" i="32"/>
  <c r="AK24" i="32"/>
  <c r="AJ54" i="32"/>
  <c r="AH85" i="48"/>
  <c r="AL27" i="32"/>
  <c r="AK57" i="32"/>
  <c r="AH62" i="32"/>
  <c r="AI62" i="32" s="1"/>
  <c r="AG22" i="48"/>
  <c r="AF27" i="48"/>
  <c r="AK22" i="32"/>
  <c r="AJ52" i="32"/>
  <c r="AJ68" i="31"/>
  <c r="AJ171" i="31"/>
  <c r="AJ152" i="31"/>
  <c r="AK32" i="31"/>
  <c r="AL69" i="31"/>
  <c r="AL172" i="31"/>
  <c r="AL153" i="31"/>
  <c r="AM33" i="31"/>
  <c r="AJ71" i="31"/>
  <c r="AJ155" i="31"/>
  <c r="AJ174" i="31"/>
  <c r="AK35" i="31"/>
  <c r="AI157" i="31"/>
  <c r="AK29" i="31"/>
  <c r="AJ168" i="31"/>
  <c r="AJ65" i="31"/>
  <c r="AJ149" i="31"/>
  <c r="AI176" i="31"/>
  <c r="AM70" i="31"/>
  <c r="AM173" i="31"/>
  <c r="AM154" i="31"/>
  <c r="AN34" i="31"/>
  <c r="AI74" i="31"/>
  <c r="AK24" i="31"/>
  <c r="AJ60" i="31"/>
  <c r="AJ163" i="31"/>
  <c r="AJ144" i="31"/>
  <c r="AJ37" i="31"/>
  <c r="AI73" i="31"/>
  <c r="AI97" i="48" s="1"/>
  <c r="AI89" i="48" s="1"/>
  <c r="AH183" i="31"/>
  <c r="AH185" i="31" s="1"/>
  <c r="AH190" i="31"/>
  <c r="AH192" i="31" s="1"/>
  <c r="AH191" i="31"/>
  <c r="AJ64" i="31"/>
  <c r="AJ167" i="31"/>
  <c r="AJ148" i="31"/>
  <c r="AK28" i="31"/>
  <c r="AG184" i="31"/>
  <c r="AG186" i="31" s="1"/>
  <c r="AG194" i="31" s="1"/>
  <c r="AG196" i="31"/>
  <c r="AH184" i="31"/>
  <c r="AK30" i="31"/>
  <c r="AJ66" i="31"/>
  <c r="AJ169" i="31"/>
  <c r="AJ150" i="31"/>
  <c r="AH178" i="31"/>
  <c r="AI177" i="31"/>
  <c r="AL31" i="31"/>
  <c r="AK67" i="31"/>
  <c r="AK151" i="31"/>
  <c r="AK170" i="31"/>
  <c r="AF10" i="48"/>
  <c r="AG18" i="48"/>
  <c r="AG197" i="31"/>
  <c r="AG191" i="31"/>
  <c r="AG193" i="31" s="1"/>
  <c r="AL26" i="31"/>
  <c r="AK146" i="31"/>
  <c r="AK62" i="31"/>
  <c r="AK165" i="31"/>
  <c r="AL61" i="31"/>
  <c r="AL164" i="31"/>
  <c r="AL145" i="31"/>
  <c r="AM25" i="31"/>
  <c r="AL63" i="31"/>
  <c r="AL166" i="31"/>
  <c r="AL147" i="31"/>
  <c r="AM27" i="31"/>
  <c r="AL61" i="30"/>
  <c r="AL164" i="30"/>
  <c r="AL145" i="30"/>
  <c r="AM25" i="30"/>
  <c r="AL26" i="30"/>
  <c r="AK62" i="30"/>
  <c r="AK146" i="30"/>
  <c r="AK165" i="30"/>
  <c r="AG196" i="30"/>
  <c r="AG184" i="30"/>
  <c r="AG186" i="30" s="1"/>
  <c r="AJ70" i="30"/>
  <c r="AJ173" i="30"/>
  <c r="AJ154" i="30"/>
  <c r="AK34" i="30"/>
  <c r="AL69" i="30"/>
  <c r="AL153" i="30"/>
  <c r="AL172" i="30"/>
  <c r="AM33" i="30"/>
  <c r="AI73" i="30"/>
  <c r="AI96" i="48" s="1"/>
  <c r="AI88" i="48" s="1"/>
  <c r="AL60" i="30"/>
  <c r="AM24" i="30"/>
  <c r="AL163" i="30"/>
  <c r="AL144" i="30"/>
  <c r="AI176" i="30"/>
  <c r="AJ63" i="30"/>
  <c r="AJ166" i="30"/>
  <c r="AJ147" i="30"/>
  <c r="AK27" i="30"/>
  <c r="AH177" i="30"/>
  <c r="AH190" i="30"/>
  <c r="AH192" i="30" s="1"/>
  <c r="AH183" i="30"/>
  <c r="AH185" i="30" s="1"/>
  <c r="AK29" i="30"/>
  <c r="AJ65" i="30"/>
  <c r="AJ149" i="30"/>
  <c r="AJ168" i="30"/>
  <c r="AK32" i="30"/>
  <c r="AJ171" i="30"/>
  <c r="AJ68" i="30"/>
  <c r="AJ152" i="30"/>
  <c r="AJ71" i="30"/>
  <c r="AJ174" i="30"/>
  <c r="AJ155" i="30"/>
  <c r="AK35" i="30"/>
  <c r="AI157" i="30"/>
  <c r="AJ64" i="30"/>
  <c r="AJ167" i="30"/>
  <c r="AJ148" i="30"/>
  <c r="AK28" i="30"/>
  <c r="AH158" i="30"/>
  <c r="AH182" i="30"/>
  <c r="AH178" i="30"/>
  <c r="AH189" i="30"/>
  <c r="AG17" i="48"/>
  <c r="AF9" i="48"/>
  <c r="AK23" i="30"/>
  <c r="AJ37" i="30"/>
  <c r="AJ59" i="30"/>
  <c r="AJ162" i="30"/>
  <c r="AJ143" i="30"/>
  <c r="AJ157" i="30" s="1"/>
  <c r="AF194" i="30"/>
  <c r="AH74" i="30"/>
  <c r="AI74" i="30" s="1"/>
  <c r="AG197" i="30"/>
  <c r="AG191" i="30"/>
  <c r="AG193" i="30" s="1"/>
  <c r="AL30" i="30"/>
  <c r="AK150" i="30"/>
  <c r="AK169" i="30"/>
  <c r="AK66" i="30"/>
  <c r="AL31" i="30"/>
  <c r="AK170" i="30"/>
  <c r="AK67" i="30"/>
  <c r="AK151" i="30"/>
  <c r="AG191" i="29"/>
  <c r="AG193" i="29" s="1"/>
  <c r="AG197" i="29"/>
  <c r="AK64" i="29"/>
  <c r="AK167" i="29"/>
  <c r="AK148" i="29"/>
  <c r="AL28" i="29"/>
  <c r="AM23" i="29"/>
  <c r="AL143" i="29"/>
  <c r="AL59" i="29"/>
  <c r="AL162" i="29"/>
  <c r="AK30" i="29"/>
  <c r="AJ66" i="29"/>
  <c r="AJ169" i="29"/>
  <c r="AJ150" i="29"/>
  <c r="AF8" i="48"/>
  <c r="AG16" i="48"/>
  <c r="AL69" i="29"/>
  <c r="AL172" i="29"/>
  <c r="AL153" i="29"/>
  <c r="AM33" i="29"/>
  <c r="AG196" i="29"/>
  <c r="AG198" i="29" s="1"/>
  <c r="AG184" i="29"/>
  <c r="AG186" i="29" s="1"/>
  <c r="AG194" i="29" s="1"/>
  <c r="AM25" i="29"/>
  <c r="AL61" i="29"/>
  <c r="AL145" i="29"/>
  <c r="AL164" i="29"/>
  <c r="AH178" i="29"/>
  <c r="AH189" i="29"/>
  <c r="AH182" i="29"/>
  <c r="AI178" i="29"/>
  <c r="AI182" i="29"/>
  <c r="AI189" i="29"/>
  <c r="AH190" i="29"/>
  <c r="AH192" i="29" s="1"/>
  <c r="AH183" i="29"/>
  <c r="AH185" i="29" s="1"/>
  <c r="AI158" i="29"/>
  <c r="AK35" i="29"/>
  <c r="AJ155" i="29"/>
  <c r="AJ174" i="29"/>
  <c r="AJ71" i="29"/>
  <c r="AI176" i="29"/>
  <c r="AF198" i="29"/>
  <c r="AL34" i="29"/>
  <c r="AK70" i="29"/>
  <c r="AK154" i="29"/>
  <c r="AK173" i="29"/>
  <c r="AK26" i="29"/>
  <c r="AJ165" i="29"/>
  <c r="AJ62" i="29"/>
  <c r="AJ146" i="29"/>
  <c r="AM29" i="29"/>
  <c r="AL65" i="29"/>
  <c r="AL149" i="29"/>
  <c r="AL168" i="29"/>
  <c r="AH95" i="48"/>
  <c r="AH74" i="29"/>
  <c r="AI74" i="29" s="1"/>
  <c r="AL31" i="29"/>
  <c r="AK170" i="29"/>
  <c r="AK67" i="29"/>
  <c r="AK151" i="29"/>
  <c r="AH177" i="29"/>
  <c r="AJ144" i="29"/>
  <c r="AJ157" i="29" s="1"/>
  <c r="AJ163" i="29"/>
  <c r="AJ176" i="29" s="1"/>
  <c r="AJ37" i="29"/>
  <c r="AK24" i="29"/>
  <c r="AJ60" i="29"/>
  <c r="AF194" i="29"/>
  <c r="AM27" i="29"/>
  <c r="AL63" i="29"/>
  <c r="AL166" i="29"/>
  <c r="AL147" i="29"/>
  <c r="AK27" i="10"/>
  <c r="AJ63" i="10"/>
  <c r="AO35" i="10"/>
  <c r="AN71" i="10"/>
  <c r="AK69" i="10"/>
  <c r="AL33" i="10"/>
  <c r="AN28" i="10"/>
  <c r="AM64" i="10"/>
  <c r="AK59" i="10"/>
  <c r="AL23" i="10"/>
  <c r="AJ37" i="10"/>
  <c r="AL26" i="10"/>
  <c r="AK62" i="10"/>
  <c r="AH15" i="48"/>
  <c r="AG7" i="48"/>
  <c r="AL24" i="10"/>
  <c r="AK60" i="10"/>
  <c r="AL34" i="10"/>
  <c r="AK70" i="10"/>
  <c r="AK61" i="10"/>
  <c r="AL25" i="10"/>
  <c r="AK30" i="10"/>
  <c r="AJ66" i="10"/>
  <c r="AJ67" i="10"/>
  <c r="AJ73" i="10" s="1"/>
  <c r="AJ94" i="48" s="1"/>
  <c r="AJ86" i="48" s="1"/>
  <c r="AK31" i="10"/>
  <c r="AI74" i="10"/>
  <c r="AK29" i="10"/>
  <c r="AK37" i="10" s="1"/>
  <c r="AJ65" i="10"/>
  <c r="AK32" i="10"/>
  <c r="AJ68" i="10"/>
  <c r="AI85" i="48"/>
  <c r="AK59" i="2"/>
  <c r="AL29" i="2"/>
  <c r="AO2" i="31"/>
  <c r="AN35" i="2"/>
  <c r="AN46" i="2" s="1"/>
  <c r="AM46" i="2"/>
  <c r="AQ2" i="10"/>
  <c r="AK53" i="2"/>
  <c r="AL23" i="2"/>
  <c r="AJ54" i="2"/>
  <c r="AJ61" i="2" s="1"/>
  <c r="AJ93" i="48" s="1"/>
  <c r="AK24" i="2"/>
  <c r="AK52" i="2"/>
  <c r="AL22" i="2"/>
  <c r="AL57" i="2"/>
  <c r="AM27" i="2"/>
  <c r="AH14" i="48"/>
  <c r="AG6" i="48"/>
  <c r="AL59" i="31"/>
  <c r="AM23" i="31"/>
  <c r="AL143" i="31"/>
  <c r="AL162" i="31"/>
  <c r="AJ31" i="2"/>
  <c r="AL55" i="2"/>
  <c r="AM25" i="2"/>
  <c r="AK51" i="2"/>
  <c r="AL21" i="2"/>
  <c r="AL56" i="2"/>
  <c r="AM26" i="2"/>
  <c r="AS2" i="32"/>
  <c r="AT2" i="33"/>
  <c r="AU2" i="34"/>
  <c r="AN68" i="29"/>
  <c r="AO2" i="29"/>
  <c r="AN152" i="29"/>
  <c r="AN171" i="29"/>
  <c r="AI62" i="2"/>
  <c r="AO2" i="30"/>
  <c r="AM50" i="2"/>
  <c r="AN20" i="2"/>
  <c r="AJ58" i="2"/>
  <c r="AK28" i="2"/>
  <c r="AK31" i="2" s="1"/>
  <c r="AQ2" i="47"/>
  <c r="AP21" i="47"/>
  <c r="AP23" i="47" s="1"/>
  <c r="AO80" i="43"/>
  <c r="AO85" i="43" s="1"/>
  <c r="AP2" i="43"/>
  <c r="AO79" i="43"/>
  <c r="AO84" i="43" s="1"/>
  <c r="AO77" i="43"/>
  <c r="AO82" i="43" s="1"/>
  <c r="AO78" i="43"/>
  <c r="AO83" i="43" s="1"/>
  <c r="AP25" i="48"/>
  <c r="AI98" i="48" l="1"/>
  <c r="AG19" i="48"/>
  <c r="AI90" i="48"/>
  <c r="AJ177" i="34"/>
  <c r="AJ178" i="34" s="1"/>
  <c r="AJ181" i="34"/>
  <c r="AJ188" i="34"/>
  <c r="AJ176" i="34"/>
  <c r="AJ182" i="34"/>
  <c r="AJ184" i="34" s="1"/>
  <c r="AJ189" i="34"/>
  <c r="AJ191" i="34" s="1"/>
  <c r="AL70" i="34"/>
  <c r="AL172" i="34"/>
  <c r="AL153" i="34"/>
  <c r="AM34" i="34"/>
  <c r="AK65" i="34"/>
  <c r="AK167" i="34"/>
  <c r="AK148" i="34"/>
  <c r="AK156" i="34" s="1"/>
  <c r="AL29" i="34"/>
  <c r="AM30" i="34"/>
  <c r="AL66" i="34"/>
  <c r="AL149" i="34"/>
  <c r="AL168" i="34"/>
  <c r="AJ74" i="34"/>
  <c r="AK67" i="34"/>
  <c r="AK73" i="34" s="1"/>
  <c r="AK103" i="48" s="1"/>
  <c r="AK24" i="48" s="1"/>
  <c r="AK169" i="34"/>
  <c r="AK150" i="34"/>
  <c r="AL31" i="34"/>
  <c r="AL37" i="34" s="1"/>
  <c r="AI196" i="34"/>
  <c r="AI190" i="34"/>
  <c r="AI192" i="34" s="1"/>
  <c r="AL68" i="34"/>
  <c r="AL170" i="34"/>
  <c r="AL151" i="34"/>
  <c r="AM32" i="34"/>
  <c r="AL63" i="34"/>
  <c r="AL146" i="34"/>
  <c r="AL165" i="34"/>
  <c r="AM27" i="34"/>
  <c r="AK37" i="34"/>
  <c r="AL59" i="34"/>
  <c r="AL161" i="34"/>
  <c r="AL142" i="34"/>
  <c r="AM23" i="34"/>
  <c r="AM60" i="34"/>
  <c r="AM162" i="34"/>
  <c r="AM143" i="34"/>
  <c r="AN24" i="34"/>
  <c r="AI183" i="34"/>
  <c r="AI185" i="34" s="1"/>
  <c r="AI193" i="34" s="1"/>
  <c r="AI195" i="34"/>
  <c r="AI197" i="34" s="1"/>
  <c r="AK69" i="34"/>
  <c r="AK171" i="34"/>
  <c r="AK175" i="34" s="1"/>
  <c r="AK152" i="34"/>
  <c r="AL33" i="34"/>
  <c r="AL61" i="34"/>
  <c r="AL163" i="34"/>
  <c r="AL144" i="34"/>
  <c r="AM25" i="34"/>
  <c r="AH197" i="34"/>
  <c r="AN71" i="34"/>
  <c r="AN154" i="34"/>
  <c r="AN173" i="34"/>
  <c r="AO35" i="34"/>
  <c r="AN64" i="34"/>
  <c r="AN166" i="34"/>
  <c r="AN147" i="34"/>
  <c r="AO28" i="34"/>
  <c r="AJ157" i="34"/>
  <c r="AH193" i="34"/>
  <c r="AL62" i="34"/>
  <c r="AL164" i="34"/>
  <c r="AL145" i="34"/>
  <c r="AM26" i="34"/>
  <c r="AL59" i="33"/>
  <c r="AM23" i="33"/>
  <c r="AL37" i="33"/>
  <c r="AM69" i="33"/>
  <c r="AN33" i="33"/>
  <c r="AO71" i="33"/>
  <c r="AP35" i="33"/>
  <c r="AL70" i="33"/>
  <c r="AM34" i="33"/>
  <c r="AN30" i="33"/>
  <c r="AM66" i="33"/>
  <c r="AM27" i="33"/>
  <c r="AL63" i="33"/>
  <c r="AL68" i="33"/>
  <c r="AM32" i="33"/>
  <c r="AM67" i="33"/>
  <c r="AN31" i="33"/>
  <c r="AL61" i="33"/>
  <c r="AM25" i="33"/>
  <c r="AL64" i="33"/>
  <c r="AM28" i="33"/>
  <c r="AN26" i="33"/>
  <c r="AM62" i="33"/>
  <c r="AM65" i="33"/>
  <c r="AN29" i="33"/>
  <c r="AK73" i="33"/>
  <c r="AK102" i="48" s="1"/>
  <c r="AK23" i="48" s="1"/>
  <c r="AK74" i="33"/>
  <c r="AL60" i="33"/>
  <c r="AM24" i="33"/>
  <c r="AL22" i="32"/>
  <c r="AK52" i="32"/>
  <c r="AM29" i="32"/>
  <c r="AL59" i="32"/>
  <c r="AH22" i="48"/>
  <c r="AG27" i="48"/>
  <c r="AJ61" i="32"/>
  <c r="AJ101" i="48" s="1"/>
  <c r="AJ106" i="48" s="1"/>
  <c r="AL26" i="32"/>
  <c r="AK56" i="32"/>
  <c r="AM28" i="32"/>
  <c r="AL58" i="32"/>
  <c r="AM27" i="32"/>
  <c r="AL57" i="32"/>
  <c r="AM25" i="32"/>
  <c r="AL55" i="32"/>
  <c r="AK31" i="32"/>
  <c r="AK50" i="32"/>
  <c r="AL20" i="32"/>
  <c r="AM23" i="32"/>
  <c r="AL53" i="32"/>
  <c r="AL21" i="32"/>
  <c r="AK51" i="32"/>
  <c r="AL24" i="32"/>
  <c r="AK54" i="32"/>
  <c r="AH18" i="48"/>
  <c r="AG10" i="48"/>
  <c r="AK64" i="31"/>
  <c r="AK148" i="31"/>
  <c r="AK167" i="31"/>
  <c r="AL28" i="31"/>
  <c r="AN70" i="31"/>
  <c r="AN173" i="31"/>
  <c r="AN154" i="31"/>
  <c r="AO34" i="31"/>
  <c r="AL29" i="31"/>
  <c r="AK168" i="31"/>
  <c r="AK149" i="31"/>
  <c r="AK65" i="31"/>
  <c r="AM63" i="31"/>
  <c r="AM147" i="31"/>
  <c r="AM166" i="31"/>
  <c r="AN27" i="31"/>
  <c r="AI158" i="31"/>
  <c r="AI182" i="31"/>
  <c r="AI178" i="31"/>
  <c r="AI189" i="31"/>
  <c r="AL30" i="31"/>
  <c r="AK66" i="31"/>
  <c r="AK169" i="31"/>
  <c r="AK150" i="31"/>
  <c r="AK71" i="31"/>
  <c r="AK174" i="31"/>
  <c r="AK155" i="31"/>
  <c r="AL35" i="31"/>
  <c r="AK68" i="31"/>
  <c r="AK152" i="31"/>
  <c r="AK171" i="31"/>
  <c r="AL32" i="31"/>
  <c r="AF11" i="48"/>
  <c r="AF31" i="48" s="1"/>
  <c r="AF32" i="48" s="1"/>
  <c r="AF33" i="48" s="1"/>
  <c r="AJ157" i="31"/>
  <c r="AM26" i="31"/>
  <c r="AL165" i="31"/>
  <c r="AL146" i="31"/>
  <c r="AL62" i="31"/>
  <c r="AM31" i="31"/>
  <c r="AL170" i="31"/>
  <c r="AL67" i="31"/>
  <c r="AL151" i="31"/>
  <c r="AH186" i="31"/>
  <c r="AH194" i="31" s="1"/>
  <c r="AJ176" i="31"/>
  <c r="AI190" i="31"/>
  <c r="AI192" i="31" s="1"/>
  <c r="AI183" i="31"/>
  <c r="AI185" i="31" s="1"/>
  <c r="AM61" i="31"/>
  <c r="AM164" i="31"/>
  <c r="AM145" i="31"/>
  <c r="AN25" i="31"/>
  <c r="AH196" i="31"/>
  <c r="AH197" i="31"/>
  <c r="AJ73" i="31"/>
  <c r="AJ97" i="48" s="1"/>
  <c r="AJ89" i="48" s="1"/>
  <c r="AG198" i="31"/>
  <c r="AH193" i="31"/>
  <c r="AK60" i="31"/>
  <c r="AK73" i="31" s="1"/>
  <c r="AK97" i="48" s="1"/>
  <c r="AK89" i="48" s="1"/>
  <c r="AL24" i="31"/>
  <c r="AK144" i="31"/>
  <c r="AK157" i="31" s="1"/>
  <c r="AK163" i="31"/>
  <c r="AK176" i="31" s="1"/>
  <c r="AK37" i="31"/>
  <c r="AM69" i="31"/>
  <c r="AM172" i="31"/>
  <c r="AM153" i="31"/>
  <c r="AN33" i="31"/>
  <c r="AM30" i="30"/>
  <c r="AL169" i="30"/>
  <c r="AL150" i="30"/>
  <c r="AL66" i="30"/>
  <c r="AK64" i="30"/>
  <c r="AK167" i="30"/>
  <c r="AK148" i="30"/>
  <c r="AL28" i="30"/>
  <c r="AL29" i="30"/>
  <c r="AK149" i="30"/>
  <c r="AK168" i="30"/>
  <c r="AK65" i="30"/>
  <c r="AI190" i="30"/>
  <c r="AI192" i="30" s="1"/>
  <c r="AI183" i="30"/>
  <c r="AI185" i="30" s="1"/>
  <c r="AL23" i="30"/>
  <c r="AK143" i="30"/>
  <c r="AK37" i="30"/>
  <c r="AK59" i="30"/>
  <c r="AK162" i="30"/>
  <c r="AK70" i="30"/>
  <c r="AK173" i="30"/>
  <c r="AK154" i="30"/>
  <c r="AL34" i="30"/>
  <c r="AJ74" i="30"/>
  <c r="AH17" i="48"/>
  <c r="AG9" i="48"/>
  <c r="AI177" i="30"/>
  <c r="AN24" i="30"/>
  <c r="AM60" i="30"/>
  <c r="AM163" i="30"/>
  <c r="AM144" i="30"/>
  <c r="AM26" i="30"/>
  <c r="AL62" i="30"/>
  <c r="AL146" i="30"/>
  <c r="AL165" i="30"/>
  <c r="AM31" i="30"/>
  <c r="AL151" i="30"/>
  <c r="AL67" i="30"/>
  <c r="AL170" i="30"/>
  <c r="AH191" i="30"/>
  <c r="AH193" i="30" s="1"/>
  <c r="AH197" i="30"/>
  <c r="AI158" i="30"/>
  <c r="AJ158" i="30" s="1"/>
  <c r="AI182" i="30"/>
  <c r="AI178" i="30"/>
  <c r="AI189" i="30"/>
  <c r="AL32" i="30"/>
  <c r="AK68" i="30"/>
  <c r="AK171" i="30"/>
  <c r="AK152" i="30"/>
  <c r="AK63" i="30"/>
  <c r="AK147" i="30"/>
  <c r="AK166" i="30"/>
  <c r="AL27" i="30"/>
  <c r="AM61" i="30"/>
  <c r="AM164" i="30"/>
  <c r="AM145" i="30"/>
  <c r="AN25" i="30"/>
  <c r="AJ178" i="30"/>
  <c r="AJ182" i="30"/>
  <c r="AJ189" i="30"/>
  <c r="AK71" i="30"/>
  <c r="AK174" i="30"/>
  <c r="AK155" i="30"/>
  <c r="AL35" i="30"/>
  <c r="AJ176" i="30"/>
  <c r="AH196" i="30"/>
  <c r="AH198" i="30" s="1"/>
  <c r="AH184" i="30"/>
  <c r="AH186" i="30" s="1"/>
  <c r="AM69" i="30"/>
  <c r="AM153" i="30"/>
  <c r="AM172" i="30"/>
  <c r="AN33" i="30"/>
  <c r="AG194" i="30"/>
  <c r="AJ73" i="30"/>
  <c r="AJ96" i="48" s="1"/>
  <c r="AJ88" i="48" s="1"/>
  <c r="AG198" i="30"/>
  <c r="AJ189" i="29"/>
  <c r="AJ178" i="29"/>
  <c r="AJ182" i="29"/>
  <c r="AN27" i="29"/>
  <c r="AM63" i="29"/>
  <c r="AM166" i="29"/>
  <c r="AM147" i="29"/>
  <c r="AL35" i="29"/>
  <c r="AK71" i="29"/>
  <c r="AK155" i="29"/>
  <c r="AK174" i="29"/>
  <c r="AH196" i="29"/>
  <c r="AH184" i="29"/>
  <c r="AH186" i="29" s="1"/>
  <c r="AH194" i="29" s="1"/>
  <c r="AJ158" i="29"/>
  <c r="AH197" i="29"/>
  <c r="AH191" i="29"/>
  <c r="AH193" i="29" s="1"/>
  <c r="AM69" i="29"/>
  <c r="AM172" i="29"/>
  <c r="AM153" i="29"/>
  <c r="AN33" i="29"/>
  <c r="AI184" i="29"/>
  <c r="AN23" i="29"/>
  <c r="AM143" i="29"/>
  <c r="AM162" i="29"/>
  <c r="AM59" i="29"/>
  <c r="AJ73" i="29"/>
  <c r="AJ95" i="48" s="1"/>
  <c r="AJ87" i="48" s="1"/>
  <c r="AM34" i="29"/>
  <c r="AL70" i="29"/>
  <c r="AL173" i="29"/>
  <c r="AL154" i="29"/>
  <c r="AL30" i="29"/>
  <c r="AK169" i="29"/>
  <c r="AK66" i="29"/>
  <c r="AK150" i="29"/>
  <c r="AH87" i="48"/>
  <c r="AH90" i="48" s="1"/>
  <c r="AH30" i="48" s="1"/>
  <c r="AH98" i="48"/>
  <c r="AL26" i="29"/>
  <c r="AK165" i="29"/>
  <c r="AK62" i="29"/>
  <c r="AK146" i="29"/>
  <c r="AL64" i="29"/>
  <c r="AL167" i="29"/>
  <c r="AL148" i="29"/>
  <c r="AM28" i="29"/>
  <c r="AK144" i="29"/>
  <c r="AK157" i="29" s="1"/>
  <c r="AK60" i="29"/>
  <c r="AK73" i="29" s="1"/>
  <c r="AK95" i="48" s="1"/>
  <c r="AK163" i="29"/>
  <c r="AK37" i="29"/>
  <c r="AL24" i="29"/>
  <c r="AM31" i="29"/>
  <c r="AL170" i="29"/>
  <c r="AL67" i="29"/>
  <c r="AL151" i="29"/>
  <c r="AJ190" i="29"/>
  <c r="AJ192" i="29" s="1"/>
  <c r="AJ183" i="29"/>
  <c r="AJ185" i="29" s="1"/>
  <c r="AH16" i="48"/>
  <c r="AG8" i="48"/>
  <c r="AN25" i="29"/>
  <c r="AM145" i="29"/>
  <c r="AM61" i="29"/>
  <c r="AM164" i="29"/>
  <c r="AN29" i="29"/>
  <c r="AM168" i="29"/>
  <c r="AM149" i="29"/>
  <c r="AM65" i="29"/>
  <c r="AJ74" i="29"/>
  <c r="AK74" i="29" s="1"/>
  <c r="AI177" i="29"/>
  <c r="AJ177" i="29" s="1"/>
  <c r="AI183" i="29"/>
  <c r="AI185" i="29" s="1"/>
  <c r="AI190" i="29"/>
  <c r="AI192" i="29" s="1"/>
  <c r="AI191" i="29"/>
  <c r="AJ74" i="10"/>
  <c r="AM34" i="10"/>
  <c r="AL70" i="10"/>
  <c r="AK67" i="10"/>
  <c r="AL31" i="10"/>
  <c r="AO28" i="10"/>
  <c r="AN64" i="10"/>
  <c r="AL32" i="10"/>
  <c r="AK68" i="10"/>
  <c r="AM24" i="10"/>
  <c r="AL60" i="10"/>
  <c r="AL69" i="10"/>
  <c r="AM33" i="10"/>
  <c r="AL30" i="10"/>
  <c r="AK66" i="10"/>
  <c r="AH7" i="48"/>
  <c r="AI15" i="48"/>
  <c r="AL61" i="10"/>
  <c r="AM25" i="10"/>
  <c r="AL59" i="10"/>
  <c r="AL37" i="10"/>
  <c r="AM23" i="10"/>
  <c r="AP35" i="10"/>
  <c r="AO71" i="10"/>
  <c r="AL29" i="10"/>
  <c r="AK65" i="10"/>
  <c r="AM26" i="10"/>
  <c r="AL62" i="10"/>
  <c r="AL27" i="10"/>
  <c r="AK63" i="10"/>
  <c r="AK73" i="10" s="1"/>
  <c r="AK94" i="48" s="1"/>
  <c r="AK86" i="48" s="1"/>
  <c r="AJ85" i="48"/>
  <c r="AL52" i="2"/>
  <c r="AM22" i="2"/>
  <c r="AR2" i="10"/>
  <c r="AQ21" i="47"/>
  <c r="AQ23" i="47" s="1"/>
  <c r="AR2" i="47"/>
  <c r="AL59" i="2"/>
  <c r="AM29" i="2"/>
  <c r="AT2" i="32"/>
  <c r="AL51" i="2"/>
  <c r="AM21" i="2"/>
  <c r="AI14" i="48"/>
  <c r="AH6" i="48"/>
  <c r="AN50" i="2"/>
  <c r="AO20" i="2"/>
  <c r="AM57" i="2"/>
  <c r="AN27" i="2"/>
  <c r="AK54" i="2"/>
  <c r="AK61" i="2" s="1"/>
  <c r="AK93" i="48" s="1"/>
  <c r="AL24" i="2"/>
  <c r="AV2" i="34"/>
  <c r="AP80" i="43"/>
  <c r="AP85" i="43" s="1"/>
  <c r="AQ2" i="43"/>
  <c r="AP79" i="43"/>
  <c r="AP84" i="43" s="1"/>
  <c r="AP78" i="43"/>
  <c r="AP83" i="43" s="1"/>
  <c r="AP77" i="43"/>
  <c r="AP82" i="43" s="1"/>
  <c r="AK58" i="2"/>
  <c r="AL28" i="2"/>
  <c r="AP2" i="30"/>
  <c r="AM56" i="2"/>
  <c r="AN26" i="2"/>
  <c r="AO68" i="29"/>
  <c r="AP2" i="29"/>
  <c r="AO171" i="29"/>
  <c r="AO152" i="29"/>
  <c r="AM59" i="31"/>
  <c r="AN23" i="31"/>
  <c r="AM143" i="31"/>
  <c r="AM162" i="31"/>
  <c r="AP2" i="31"/>
  <c r="AM55" i="2"/>
  <c r="AN25" i="2"/>
  <c r="AU2" i="33"/>
  <c r="AL53" i="2"/>
  <c r="AM23" i="2"/>
  <c r="AJ62" i="2"/>
  <c r="AQ25" i="48"/>
  <c r="AG11" i="48" l="1"/>
  <c r="AG31" i="48" s="1"/>
  <c r="AG32" i="48" s="1"/>
  <c r="AG33" i="48" s="1"/>
  <c r="AJ98" i="48"/>
  <c r="AH19" i="48"/>
  <c r="AJ90" i="48"/>
  <c r="AK176" i="34"/>
  <c r="AK189" i="34"/>
  <c r="AK191" i="34" s="1"/>
  <c r="AK182" i="34"/>
  <c r="AK184" i="34" s="1"/>
  <c r="AK181" i="34"/>
  <c r="AK188" i="34"/>
  <c r="AK177" i="34"/>
  <c r="AK178" i="34" s="1"/>
  <c r="AL24" i="48"/>
  <c r="AM59" i="34"/>
  <c r="AM142" i="34"/>
  <c r="AM161" i="34"/>
  <c r="AN23" i="34"/>
  <c r="AK87" i="48"/>
  <c r="AM62" i="34"/>
  <c r="AM145" i="34"/>
  <c r="AM164" i="34"/>
  <c r="AN26" i="34"/>
  <c r="AM61" i="34"/>
  <c r="AM144" i="34"/>
  <c r="AM163" i="34"/>
  <c r="AN25" i="34"/>
  <c r="AM68" i="34"/>
  <c r="AM170" i="34"/>
  <c r="AM151" i="34"/>
  <c r="AN32" i="34"/>
  <c r="AL65" i="34"/>
  <c r="AL167" i="34"/>
  <c r="AL148" i="34"/>
  <c r="AM29" i="34"/>
  <c r="AL67" i="34"/>
  <c r="AL169" i="34"/>
  <c r="AL175" i="34" s="1"/>
  <c r="AL150" i="34"/>
  <c r="AL156" i="34" s="1"/>
  <c r="AM31" i="34"/>
  <c r="AN60" i="34"/>
  <c r="AN162" i="34"/>
  <c r="AN143" i="34"/>
  <c r="AO24" i="34"/>
  <c r="AK74" i="34"/>
  <c r="AO71" i="34"/>
  <c r="AO173" i="34"/>
  <c r="AO154" i="34"/>
  <c r="AP35" i="34"/>
  <c r="AJ190" i="34"/>
  <c r="AJ192" i="34" s="1"/>
  <c r="AJ196" i="34"/>
  <c r="AL73" i="34"/>
  <c r="AL103" i="48" s="1"/>
  <c r="AO64" i="34"/>
  <c r="AO166" i="34"/>
  <c r="AO147" i="34"/>
  <c r="AP28" i="34"/>
  <c r="AL69" i="34"/>
  <c r="AL171" i="34"/>
  <c r="AL152" i="34"/>
  <c r="AM33" i="34"/>
  <c r="AM63" i="34"/>
  <c r="AM165" i="34"/>
  <c r="AM146" i="34"/>
  <c r="AN27" i="34"/>
  <c r="AM70" i="34"/>
  <c r="AM172" i="34"/>
  <c r="AM153" i="34"/>
  <c r="AN34" i="34"/>
  <c r="AJ195" i="34"/>
  <c r="AJ197" i="34" s="1"/>
  <c r="AJ183" i="34"/>
  <c r="AJ185" i="34" s="1"/>
  <c r="AJ193" i="34" s="1"/>
  <c r="AK157" i="34"/>
  <c r="AN30" i="34"/>
  <c r="AM66" i="34"/>
  <c r="AM149" i="34"/>
  <c r="AM168" i="34"/>
  <c r="AM60" i="33"/>
  <c r="AN24" i="33"/>
  <c r="AM64" i="33"/>
  <c r="AN28" i="33"/>
  <c r="AN69" i="33"/>
  <c r="AO33" i="33"/>
  <c r="AN27" i="33"/>
  <c r="AM63" i="33"/>
  <c r="AM61" i="33"/>
  <c r="AN25" i="33"/>
  <c r="AM68" i="33"/>
  <c r="AN32" i="33"/>
  <c r="AO26" i="33"/>
  <c r="AN62" i="33"/>
  <c r="AO30" i="33"/>
  <c r="AN66" i="33"/>
  <c r="AM59" i="33"/>
  <c r="AM37" i="33"/>
  <c r="AN23" i="33"/>
  <c r="AN65" i="33"/>
  <c r="AO29" i="33"/>
  <c r="AN67" i="33"/>
  <c r="AO31" i="33"/>
  <c r="AM70" i="33"/>
  <c r="AN34" i="33"/>
  <c r="AL73" i="33"/>
  <c r="AL102" i="48" s="1"/>
  <c r="AL23" i="48" s="1"/>
  <c r="AP71" i="33"/>
  <c r="AQ35" i="33"/>
  <c r="AN25" i="32"/>
  <c r="AM55" i="32"/>
  <c r="AM24" i="32"/>
  <c r="AL54" i="32"/>
  <c r="AM26" i="32"/>
  <c r="AL56" i="32"/>
  <c r="AM21" i="32"/>
  <c r="AL51" i="32"/>
  <c r="AN27" i="32"/>
  <c r="AM57" i="32"/>
  <c r="AI22" i="48"/>
  <c r="AH27" i="48"/>
  <c r="AN23" i="32"/>
  <c r="AM53" i="32"/>
  <c r="AI30" i="48"/>
  <c r="AL50" i="32"/>
  <c r="AL31" i="32"/>
  <c r="AM20" i="32"/>
  <c r="AN28" i="32"/>
  <c r="AM58" i="32"/>
  <c r="AN29" i="32"/>
  <c r="AM59" i="32"/>
  <c r="AK61" i="32"/>
  <c r="AK101" i="48" s="1"/>
  <c r="AK106" i="48" s="1"/>
  <c r="AJ62" i="32"/>
  <c r="AK62" i="32" s="1"/>
  <c r="AM22" i="32"/>
  <c r="AL52" i="32"/>
  <c r="AL60" i="31"/>
  <c r="AM24" i="31"/>
  <c r="AL144" i="31"/>
  <c r="AL163" i="31"/>
  <c r="AL37" i="31"/>
  <c r="AN61" i="31"/>
  <c r="AN145" i="31"/>
  <c r="AN164" i="31"/>
  <c r="AO25" i="31"/>
  <c r="AJ183" i="31"/>
  <c r="AJ185" i="31" s="1"/>
  <c r="AJ190" i="31"/>
  <c r="AJ192" i="31" s="1"/>
  <c r="AM30" i="31"/>
  <c r="AL66" i="31"/>
  <c r="AL169" i="31"/>
  <c r="AL150" i="31"/>
  <c r="AN69" i="31"/>
  <c r="AN153" i="31"/>
  <c r="AN172" i="31"/>
  <c r="AO33" i="31"/>
  <c r="AN26" i="31"/>
  <c r="AM165" i="31"/>
  <c r="AM62" i="31"/>
  <c r="AM146" i="31"/>
  <c r="AL71" i="31"/>
  <c r="AL174" i="31"/>
  <c r="AL155" i="31"/>
  <c r="AM35" i="31"/>
  <c r="AI197" i="31"/>
  <c r="AI191" i="31"/>
  <c r="AI193" i="31" s="1"/>
  <c r="AL64" i="31"/>
  <c r="AL167" i="31"/>
  <c r="AL148" i="31"/>
  <c r="AM28" i="31"/>
  <c r="AJ189" i="31"/>
  <c r="AJ182" i="31"/>
  <c r="AJ178" i="31"/>
  <c r="AI196" i="31"/>
  <c r="AI198" i="31" s="1"/>
  <c r="AI184" i="31"/>
  <c r="AI186" i="31" s="1"/>
  <c r="AI194" i="31" s="1"/>
  <c r="AJ158" i="31"/>
  <c r="AK158" i="31" s="1"/>
  <c r="AM29" i="31"/>
  <c r="AL65" i="31"/>
  <c r="AL168" i="31"/>
  <c r="AL149" i="31"/>
  <c r="AN31" i="31"/>
  <c r="AM151" i="31"/>
  <c r="AM67" i="31"/>
  <c r="AM170" i="31"/>
  <c r="AL68" i="31"/>
  <c r="AL171" i="31"/>
  <c r="AL152" i="31"/>
  <c r="AM32" i="31"/>
  <c r="AN63" i="31"/>
  <c r="AN166" i="31"/>
  <c r="AN147" i="31"/>
  <c r="AO27" i="31"/>
  <c r="AO70" i="31"/>
  <c r="AO173" i="31"/>
  <c r="AO154" i="31"/>
  <c r="AP34" i="31"/>
  <c r="AJ74" i="31"/>
  <c r="AK74" i="31" s="1"/>
  <c r="AK190" i="31"/>
  <c r="AK192" i="31" s="1"/>
  <c r="AK183" i="31"/>
  <c r="AK185" i="31" s="1"/>
  <c r="AH198" i="31"/>
  <c r="AK189" i="31"/>
  <c r="AK178" i="31"/>
  <c r="AK182" i="31"/>
  <c r="AJ177" i="31"/>
  <c r="AK177" i="31" s="1"/>
  <c r="AH10" i="48"/>
  <c r="AI18" i="48"/>
  <c r="AL71" i="30"/>
  <c r="AL174" i="30"/>
  <c r="AL155" i="30"/>
  <c r="AM35" i="30"/>
  <c r="AN26" i="30"/>
  <c r="AM165" i="30"/>
  <c r="AM146" i="30"/>
  <c r="AM62" i="30"/>
  <c r="AK157" i="30"/>
  <c r="AL64" i="30"/>
  <c r="AL148" i="30"/>
  <c r="AL167" i="30"/>
  <c r="AM28" i="30"/>
  <c r="AN69" i="30"/>
  <c r="AN153" i="30"/>
  <c r="AN172" i="30"/>
  <c r="AO33" i="30"/>
  <c r="AL70" i="30"/>
  <c r="AL154" i="30"/>
  <c r="AL173" i="30"/>
  <c r="AM34" i="30"/>
  <c r="AM23" i="30"/>
  <c r="AL143" i="30"/>
  <c r="AL157" i="30" s="1"/>
  <c r="AL162" i="30"/>
  <c r="AL59" i="30"/>
  <c r="AL37" i="30"/>
  <c r="AM32" i="30"/>
  <c r="AL68" i="30"/>
  <c r="AL152" i="30"/>
  <c r="AL171" i="30"/>
  <c r="AL63" i="30"/>
  <c r="AL147" i="30"/>
  <c r="AL166" i="30"/>
  <c r="AM27" i="30"/>
  <c r="AI197" i="30"/>
  <c r="AI191" i="30"/>
  <c r="AI193" i="30" s="1"/>
  <c r="AJ30" i="48"/>
  <c r="AJ197" i="30"/>
  <c r="AJ191" i="30"/>
  <c r="AJ193" i="30" s="1"/>
  <c r="AN31" i="30"/>
  <c r="AM151" i="30"/>
  <c r="AM170" i="30"/>
  <c r="AM67" i="30"/>
  <c r="AN144" i="30"/>
  <c r="AN60" i="30"/>
  <c r="AO24" i="30"/>
  <c r="AN163" i="30"/>
  <c r="AH194" i="30"/>
  <c r="AJ184" i="30"/>
  <c r="AI196" i="30"/>
  <c r="AI198" i="30" s="1"/>
  <c r="AI184" i="30"/>
  <c r="AI186" i="30" s="1"/>
  <c r="AI194" i="30" s="1"/>
  <c r="AJ177" i="30"/>
  <c r="AK176" i="30"/>
  <c r="AK158" i="30"/>
  <c r="AL158" i="30" s="1"/>
  <c r="AK73" i="30"/>
  <c r="AK96" i="48" s="1"/>
  <c r="AK88" i="48" s="1"/>
  <c r="AJ183" i="30"/>
  <c r="AJ185" i="30" s="1"/>
  <c r="AJ190" i="30"/>
  <c r="AJ192" i="30" s="1"/>
  <c r="AN61" i="30"/>
  <c r="AN164" i="30"/>
  <c r="AN145" i="30"/>
  <c r="AO25" i="30"/>
  <c r="AI17" i="48"/>
  <c r="AH9" i="48"/>
  <c r="AM29" i="30"/>
  <c r="AL168" i="30"/>
  <c r="AL65" i="30"/>
  <c r="AL149" i="30"/>
  <c r="AN30" i="30"/>
  <c r="AM66" i="30"/>
  <c r="AM169" i="30"/>
  <c r="AM150" i="30"/>
  <c r="AK158" i="29"/>
  <c r="AM64" i="29"/>
  <c r="AM148" i="29"/>
  <c r="AM167" i="29"/>
  <c r="AN28" i="29"/>
  <c r="AM26" i="29"/>
  <c r="AL165" i="29"/>
  <c r="AL146" i="29"/>
  <c r="AL62" i="29"/>
  <c r="AI186" i="29"/>
  <c r="AN31" i="29"/>
  <c r="AM170" i="29"/>
  <c r="AM67" i="29"/>
  <c r="AM151" i="29"/>
  <c r="AN34" i="29"/>
  <c r="AM154" i="29"/>
  <c r="AM70" i="29"/>
  <c r="AM173" i="29"/>
  <c r="AN69" i="29"/>
  <c r="AN172" i="29"/>
  <c r="AN153" i="29"/>
  <c r="AO33" i="29"/>
  <c r="AO25" i="29"/>
  <c r="AN61" i="29"/>
  <c r="AN145" i="29"/>
  <c r="AN164" i="29"/>
  <c r="AI16" i="48"/>
  <c r="AH8" i="48"/>
  <c r="AL37" i="29"/>
  <c r="AL60" i="29"/>
  <c r="AL144" i="29"/>
  <c r="AL163" i="29"/>
  <c r="AM24" i="29"/>
  <c r="AH198" i="29"/>
  <c r="AO27" i="29"/>
  <c r="AN147" i="29"/>
  <c r="AN63" i="29"/>
  <c r="AN166" i="29"/>
  <c r="AO23" i="29"/>
  <c r="AN59" i="29"/>
  <c r="AN143" i="29"/>
  <c r="AN162" i="29"/>
  <c r="AI193" i="29"/>
  <c r="AJ196" i="29"/>
  <c r="AJ198" i="29" s="1"/>
  <c r="AJ184" i="29"/>
  <c r="AJ186" i="29" s="1"/>
  <c r="AJ194" i="29" s="1"/>
  <c r="AK182" i="29"/>
  <c r="AK189" i="29"/>
  <c r="AM35" i="29"/>
  <c r="AL174" i="29"/>
  <c r="AL155" i="29"/>
  <c r="AL71" i="29"/>
  <c r="AI196" i="29"/>
  <c r="AI197" i="29"/>
  <c r="AO29" i="29"/>
  <c r="AN168" i="29"/>
  <c r="AN65" i="29"/>
  <c r="AN149" i="29"/>
  <c r="AK176" i="29"/>
  <c r="AM30" i="29"/>
  <c r="AL66" i="29"/>
  <c r="AL150" i="29"/>
  <c r="AL169" i="29"/>
  <c r="AJ197" i="29"/>
  <c r="AJ191" i="29"/>
  <c r="AJ193" i="29" s="1"/>
  <c r="AM30" i="10"/>
  <c r="AL66" i="10"/>
  <c r="AN26" i="10"/>
  <c r="AM62" i="10"/>
  <c r="AP28" i="10"/>
  <c r="AO64" i="10"/>
  <c r="AM61" i="10"/>
  <c r="AN25" i="10"/>
  <c r="AM69" i="10"/>
  <c r="AN33" i="10"/>
  <c r="AL67" i="10"/>
  <c r="AM31" i="10"/>
  <c r="AM29" i="10"/>
  <c r="AL65" i="10"/>
  <c r="AJ15" i="48"/>
  <c r="AI7" i="48"/>
  <c r="AN24" i="10"/>
  <c r="AM60" i="10"/>
  <c r="AM27" i="10"/>
  <c r="AL63" i="10"/>
  <c r="AL73" i="10" s="1"/>
  <c r="AQ35" i="10"/>
  <c r="AP71" i="10"/>
  <c r="AN34" i="10"/>
  <c r="AM70" i="10"/>
  <c r="AM59" i="10"/>
  <c r="AN23" i="10"/>
  <c r="AM32" i="10"/>
  <c r="AL68" i="10"/>
  <c r="AK74" i="10"/>
  <c r="AK85" i="48"/>
  <c r="AK62" i="2"/>
  <c r="AL62" i="2" s="1"/>
  <c r="AO50" i="2"/>
  <c r="AP20" i="2"/>
  <c r="AM52" i="2"/>
  <c r="AN22" i="2"/>
  <c r="AR2" i="43"/>
  <c r="AQ80" i="43"/>
  <c r="AQ85" i="43" s="1"/>
  <c r="AQ79" i="43"/>
  <c r="AQ84" i="43" s="1"/>
  <c r="AQ78" i="43"/>
  <c r="AQ83" i="43" s="1"/>
  <c r="AQ77" i="43"/>
  <c r="AQ82" i="43" s="1"/>
  <c r="AN57" i="2"/>
  <c r="AO27" i="2"/>
  <c r="AU2" i="32"/>
  <c r="AN55" i="2"/>
  <c r="AO25" i="2"/>
  <c r="AQ2" i="31"/>
  <c r="AL54" i="2"/>
  <c r="AM24" i="2"/>
  <c r="AP68" i="29"/>
  <c r="AQ2" i="29"/>
  <c r="AP171" i="29"/>
  <c r="AP152" i="29"/>
  <c r="AM53" i="2"/>
  <c r="AN23" i="2"/>
  <c r="AN56" i="2"/>
  <c r="AO26" i="2"/>
  <c r="AL31" i="2"/>
  <c r="AS2" i="47"/>
  <c r="AR21" i="47"/>
  <c r="AR23" i="47" s="1"/>
  <c r="AS2" i="10"/>
  <c r="AN59" i="31"/>
  <c r="AO23" i="31"/>
  <c r="AN143" i="31"/>
  <c r="AN162" i="31"/>
  <c r="AM51" i="2"/>
  <c r="AN21" i="2"/>
  <c r="AM31" i="2"/>
  <c r="AM59" i="2"/>
  <c r="AN29" i="2"/>
  <c r="AV2" i="33"/>
  <c r="AL58" i="2"/>
  <c r="AM28" i="2"/>
  <c r="AQ2" i="30"/>
  <c r="AJ14" i="48"/>
  <c r="AI6" i="48"/>
  <c r="AL61" i="2"/>
  <c r="AL93" i="48" s="1"/>
  <c r="AW2" i="34"/>
  <c r="AR25" i="48"/>
  <c r="AI19" i="48" l="1"/>
  <c r="AK90" i="48"/>
  <c r="AK30" i="48" s="1"/>
  <c r="AK98" i="48"/>
  <c r="AL177" i="34"/>
  <c r="AL178" i="34" s="1"/>
  <c r="AL181" i="34"/>
  <c r="AL188" i="34"/>
  <c r="AL182" i="34"/>
  <c r="AL184" i="34" s="1"/>
  <c r="AL189" i="34"/>
  <c r="AL191" i="34" s="1"/>
  <c r="AN70" i="34"/>
  <c r="AN153" i="34"/>
  <c r="AN172" i="34"/>
  <c r="AO34" i="34"/>
  <c r="AL74" i="34"/>
  <c r="AM69" i="34"/>
  <c r="AM171" i="34"/>
  <c r="AM152" i="34"/>
  <c r="AN33" i="34"/>
  <c r="AO60" i="34"/>
  <c r="AO162" i="34"/>
  <c r="AO143" i="34"/>
  <c r="AP24" i="34"/>
  <c r="AM65" i="34"/>
  <c r="AM148" i="34"/>
  <c r="AM167" i="34"/>
  <c r="AM175" i="34" s="1"/>
  <c r="AN29" i="34"/>
  <c r="AN61" i="34"/>
  <c r="AN163" i="34"/>
  <c r="AN144" i="34"/>
  <c r="AO25" i="34"/>
  <c r="AK190" i="34"/>
  <c r="AK192" i="34" s="1"/>
  <c r="AK196" i="34"/>
  <c r="AM156" i="34"/>
  <c r="AN59" i="34"/>
  <c r="AN37" i="34"/>
  <c r="AN161" i="34"/>
  <c r="AN142" i="34"/>
  <c r="AO23" i="34"/>
  <c r="AK183" i="34"/>
  <c r="AK185" i="34" s="1"/>
  <c r="AK193" i="34" s="1"/>
  <c r="AK195" i="34"/>
  <c r="AK197" i="34" s="1"/>
  <c r="AM73" i="34"/>
  <c r="AM103" i="48" s="1"/>
  <c r="AO30" i="34"/>
  <c r="AN149" i="34"/>
  <c r="AN168" i="34"/>
  <c r="AN66" i="34"/>
  <c r="AP71" i="34"/>
  <c r="AP173" i="34"/>
  <c r="AP154" i="34"/>
  <c r="AQ35" i="34"/>
  <c r="AM37" i="34"/>
  <c r="AM24" i="48"/>
  <c r="AL157" i="34"/>
  <c r="AN63" i="34"/>
  <c r="AN165" i="34"/>
  <c r="AN146" i="34"/>
  <c r="AO27" i="34"/>
  <c r="AP64" i="34"/>
  <c r="AP166" i="34"/>
  <c r="AP147" i="34"/>
  <c r="AQ28" i="34"/>
  <c r="AM67" i="34"/>
  <c r="AM150" i="34"/>
  <c r="AM169" i="34"/>
  <c r="AN31" i="34"/>
  <c r="AN68" i="34"/>
  <c r="AN170" i="34"/>
  <c r="AN151" i="34"/>
  <c r="AO32" i="34"/>
  <c r="AN62" i="34"/>
  <c r="AN145" i="34"/>
  <c r="AN164" i="34"/>
  <c r="AO26" i="34"/>
  <c r="AL176" i="34"/>
  <c r="AQ71" i="33"/>
  <c r="AR35" i="33"/>
  <c r="AN68" i="33"/>
  <c r="AO32" i="33"/>
  <c r="AN59" i="33"/>
  <c r="AN37" i="33"/>
  <c r="AO23" i="33"/>
  <c r="AN64" i="33"/>
  <c r="AO28" i="33"/>
  <c r="AO27" i="33"/>
  <c r="AN63" i="33"/>
  <c r="AN61" i="33"/>
  <c r="AO25" i="33"/>
  <c r="AP26" i="33"/>
  <c r="AO62" i="33"/>
  <c r="AN70" i="33"/>
  <c r="AO34" i="33"/>
  <c r="AM73" i="33"/>
  <c r="AM102" i="48" s="1"/>
  <c r="AM23" i="48" s="1"/>
  <c r="AN60" i="33"/>
  <c r="AO24" i="33"/>
  <c r="AO65" i="33"/>
  <c r="AP29" i="33"/>
  <c r="AL74" i="33"/>
  <c r="AM74" i="33" s="1"/>
  <c r="AO69" i="33"/>
  <c r="AP33" i="33"/>
  <c r="AO67" i="33"/>
  <c r="AP31" i="33"/>
  <c r="AP30" i="33"/>
  <c r="AO66" i="33"/>
  <c r="AN21" i="32"/>
  <c r="AM51" i="32"/>
  <c r="AL61" i="32"/>
  <c r="AL101" i="48" s="1"/>
  <c r="AL106" i="48" s="1"/>
  <c r="AO29" i="32"/>
  <c r="AN59" i="32"/>
  <c r="AO23" i="32"/>
  <c r="AN53" i="32"/>
  <c r="AN26" i="32"/>
  <c r="AM56" i="32"/>
  <c r="AO28" i="32"/>
  <c r="AN58" i="32"/>
  <c r="AJ22" i="48"/>
  <c r="AI27" i="48"/>
  <c r="AN24" i="32"/>
  <c r="AM54" i="32"/>
  <c r="AN20" i="32"/>
  <c r="AM50" i="32"/>
  <c r="AM31" i="32"/>
  <c r="AN22" i="32"/>
  <c r="AM52" i="32"/>
  <c r="AO27" i="32"/>
  <c r="AN57" i="32"/>
  <c r="AO25" i="32"/>
  <c r="AN55" i="32"/>
  <c r="AK184" i="31"/>
  <c r="AK186" i="31" s="1"/>
  <c r="AK196" i="31"/>
  <c r="AO31" i="31"/>
  <c r="AN67" i="31"/>
  <c r="AN170" i="31"/>
  <c r="AN151" i="31"/>
  <c r="AP70" i="31"/>
  <c r="AP154" i="31"/>
  <c r="AP173" i="31"/>
  <c r="AQ34" i="31"/>
  <c r="AM68" i="31"/>
  <c r="AM171" i="31"/>
  <c r="AM152" i="31"/>
  <c r="AN32" i="31"/>
  <c r="AO26" i="31"/>
  <c r="AN62" i="31"/>
  <c r="AN146" i="31"/>
  <c r="AN165" i="31"/>
  <c r="AN30" i="31"/>
  <c r="AM150" i="31"/>
  <c r="AM66" i="31"/>
  <c r="AM169" i="31"/>
  <c r="AL176" i="31"/>
  <c r="AH11" i="48"/>
  <c r="AH31" i="48" s="1"/>
  <c r="AH32" i="48" s="1"/>
  <c r="AH33" i="48" s="1"/>
  <c r="AK197" i="31"/>
  <c r="AK191" i="31"/>
  <c r="AK193" i="31" s="1"/>
  <c r="AJ196" i="31"/>
  <c r="AJ198" i="31" s="1"/>
  <c r="AJ184" i="31"/>
  <c r="AJ186" i="31" s="1"/>
  <c r="AJ194" i="31" s="1"/>
  <c r="AM71" i="31"/>
  <c r="AM174" i="31"/>
  <c r="AM155" i="31"/>
  <c r="AN35" i="31"/>
  <c r="AO69" i="31"/>
  <c r="AO172" i="31"/>
  <c r="AO153" i="31"/>
  <c r="AP33" i="31"/>
  <c r="AL157" i="31"/>
  <c r="AJ197" i="31"/>
  <c r="AJ191" i="31"/>
  <c r="AJ193" i="31" s="1"/>
  <c r="AM144" i="31"/>
  <c r="AM157" i="31" s="1"/>
  <c r="AM60" i="31"/>
  <c r="AM163" i="31"/>
  <c r="AN24" i="31"/>
  <c r="AM37" i="31"/>
  <c r="AN29" i="31"/>
  <c r="AM149" i="31"/>
  <c r="AM168" i="31"/>
  <c r="AM65" i="31"/>
  <c r="AM64" i="31"/>
  <c r="AM148" i="31"/>
  <c r="AM167" i="31"/>
  <c r="AN28" i="31"/>
  <c r="AO61" i="31"/>
  <c r="AO164" i="31"/>
  <c r="AO145" i="31"/>
  <c r="AP25" i="31"/>
  <c r="AL73" i="31"/>
  <c r="AL97" i="48" s="1"/>
  <c r="AL89" i="48" s="1"/>
  <c r="AJ18" i="48"/>
  <c r="AI10" i="48"/>
  <c r="AO63" i="31"/>
  <c r="AO166" i="31"/>
  <c r="AO147" i="31"/>
  <c r="AP27" i="31"/>
  <c r="AL158" i="31"/>
  <c r="AM158" i="31" s="1"/>
  <c r="AJ17" i="48"/>
  <c r="AI9" i="48"/>
  <c r="AL182" i="30"/>
  <c r="AL189" i="30"/>
  <c r="AO61" i="30"/>
  <c r="AO164" i="30"/>
  <c r="AO145" i="30"/>
  <c r="AP25" i="30"/>
  <c r="AK177" i="30"/>
  <c r="AK183" i="30"/>
  <c r="AK185" i="30" s="1"/>
  <c r="AK190" i="30"/>
  <c r="AK192" i="30" s="1"/>
  <c r="AP24" i="30"/>
  <c r="AO60" i="30"/>
  <c r="AO144" i="30"/>
  <c r="AO163" i="30"/>
  <c r="AN23" i="30"/>
  <c r="AM59" i="30"/>
  <c r="AM162" i="30"/>
  <c r="AM143" i="30"/>
  <c r="AM37" i="30"/>
  <c r="AO30" i="30"/>
  <c r="AN150" i="30"/>
  <c r="AN169" i="30"/>
  <c r="AN66" i="30"/>
  <c r="AM70" i="30"/>
  <c r="AM154" i="30"/>
  <c r="AM173" i="30"/>
  <c r="AN34" i="30"/>
  <c r="AM64" i="30"/>
  <c r="AM167" i="30"/>
  <c r="AM148" i="30"/>
  <c r="AN28" i="30"/>
  <c r="AO26" i="30"/>
  <c r="AN62" i="30"/>
  <c r="AN165" i="30"/>
  <c r="AN146" i="30"/>
  <c r="AN32" i="30"/>
  <c r="AM68" i="30"/>
  <c r="AM152" i="30"/>
  <c r="AM171" i="30"/>
  <c r="AM71" i="30"/>
  <c r="AM155" i="30"/>
  <c r="AM174" i="30"/>
  <c r="AN35" i="30"/>
  <c r="AJ196" i="30"/>
  <c r="AJ198" i="30" s="1"/>
  <c r="AM63" i="30"/>
  <c r="AM166" i="30"/>
  <c r="AM147" i="30"/>
  <c r="AN27" i="30"/>
  <c r="AN29" i="30"/>
  <c r="AM149" i="30"/>
  <c r="AM65" i="30"/>
  <c r="AM168" i="30"/>
  <c r="AJ186" i="30"/>
  <c r="AJ194" i="30" s="1"/>
  <c r="AL73" i="30"/>
  <c r="AL96" i="48" s="1"/>
  <c r="AL88" i="48" s="1"/>
  <c r="AO69" i="30"/>
  <c r="AO153" i="30"/>
  <c r="AO172" i="30"/>
  <c r="AP33" i="30"/>
  <c r="AK189" i="30"/>
  <c r="AK182" i="30"/>
  <c r="AK178" i="30"/>
  <c r="AO31" i="30"/>
  <c r="AN67" i="30"/>
  <c r="AN170" i="30"/>
  <c r="AN151" i="30"/>
  <c r="AL176" i="30"/>
  <c r="AK74" i="30"/>
  <c r="AL74" i="30" s="1"/>
  <c r="AL157" i="29"/>
  <c r="AP25" i="29"/>
  <c r="AO164" i="29"/>
  <c r="AO61" i="29"/>
  <c r="AO145" i="29"/>
  <c r="AO34" i="29"/>
  <c r="AN70" i="29"/>
  <c r="AN173" i="29"/>
  <c r="AN154" i="29"/>
  <c r="AI198" i="29"/>
  <c r="AL73" i="29"/>
  <c r="AO69" i="29"/>
  <c r="AO153" i="29"/>
  <c r="AO172" i="29"/>
  <c r="AP33" i="29"/>
  <c r="AN30" i="29"/>
  <c r="AM66" i="29"/>
  <c r="AM169" i="29"/>
  <c r="AM150" i="29"/>
  <c r="AN64" i="29"/>
  <c r="AN148" i="29"/>
  <c r="AN167" i="29"/>
  <c r="AO28" i="29"/>
  <c r="AK184" i="29"/>
  <c r="AN26" i="29"/>
  <c r="AM62" i="29"/>
  <c r="AM165" i="29"/>
  <c r="AM146" i="29"/>
  <c r="AK177" i="29"/>
  <c r="AK190" i="29"/>
  <c r="AK192" i="29" s="1"/>
  <c r="AK183" i="29"/>
  <c r="AK185" i="29" s="1"/>
  <c r="AP27" i="29"/>
  <c r="AO147" i="29"/>
  <c r="AO63" i="29"/>
  <c r="AO166" i="29"/>
  <c r="AJ16" i="48"/>
  <c r="AI8" i="48"/>
  <c r="AO31" i="29"/>
  <c r="AN67" i="29"/>
  <c r="AN151" i="29"/>
  <c r="AN170" i="29"/>
  <c r="AN35" i="29"/>
  <c r="AM155" i="29"/>
  <c r="AM174" i="29"/>
  <c r="AM71" i="29"/>
  <c r="AI194" i="29"/>
  <c r="AP23" i="29"/>
  <c r="AO162" i="29"/>
  <c r="AO143" i="29"/>
  <c r="AO59" i="29"/>
  <c r="AK191" i="29"/>
  <c r="AK197" i="29"/>
  <c r="AM60" i="29"/>
  <c r="AM73" i="29" s="1"/>
  <c r="AM95" i="48" s="1"/>
  <c r="AM87" i="48" s="1"/>
  <c r="AM163" i="29"/>
  <c r="AM176" i="29" s="1"/>
  <c r="AM144" i="29"/>
  <c r="AM157" i="29" s="1"/>
  <c r="AN24" i="29"/>
  <c r="AM37" i="29"/>
  <c r="AP29" i="29"/>
  <c r="AO65" i="29"/>
  <c r="AO149" i="29"/>
  <c r="AO168" i="29"/>
  <c r="AK178" i="29"/>
  <c r="AL176" i="29"/>
  <c r="AL158" i="29"/>
  <c r="AL74" i="10"/>
  <c r="AL94" i="48"/>
  <c r="AL86" i="48" s="1"/>
  <c r="AN29" i="10"/>
  <c r="AM65" i="10"/>
  <c r="AO34" i="10"/>
  <c r="AN70" i="10"/>
  <c r="AQ28" i="10"/>
  <c r="AP64" i="10"/>
  <c r="AR35" i="10"/>
  <c r="AQ71" i="10"/>
  <c r="AM67" i="10"/>
  <c r="AN31" i="10"/>
  <c r="AN32" i="10"/>
  <c r="AM68" i="10"/>
  <c r="AM73" i="10" s="1"/>
  <c r="AM94" i="48" s="1"/>
  <c r="AM86" i="48" s="1"/>
  <c r="AO24" i="10"/>
  <c r="AN60" i="10"/>
  <c r="AN59" i="10"/>
  <c r="AO23" i="10"/>
  <c r="AN27" i="10"/>
  <c r="AM63" i="10"/>
  <c r="AN69" i="10"/>
  <c r="AO33" i="10"/>
  <c r="AO26" i="10"/>
  <c r="AN62" i="10"/>
  <c r="AM37" i="10"/>
  <c r="AJ7" i="48"/>
  <c r="AK15" i="48"/>
  <c r="AN61" i="10"/>
  <c r="AO25" i="10"/>
  <c r="AN30" i="10"/>
  <c r="AM66" i="10"/>
  <c r="AK14" i="48"/>
  <c r="AJ6" i="48"/>
  <c r="AM58" i="2"/>
  <c r="AN28" i="2"/>
  <c r="AM61" i="2"/>
  <c r="AM93" i="48" s="1"/>
  <c r="AO55" i="2"/>
  <c r="AP25" i="2"/>
  <c r="AP50" i="2"/>
  <c r="AQ20" i="2"/>
  <c r="AX2" i="34"/>
  <c r="AO56" i="2"/>
  <c r="AP26" i="2"/>
  <c r="AN53" i="2"/>
  <c r="AO23" i="2"/>
  <c r="AQ68" i="29"/>
  <c r="AR2" i="29"/>
  <c r="AQ152" i="29"/>
  <c r="AQ171" i="29"/>
  <c r="AO57" i="2"/>
  <c r="AP27" i="2"/>
  <c r="AS2" i="43"/>
  <c r="AR79" i="43"/>
  <c r="AR84" i="43" s="1"/>
  <c r="AR80" i="43"/>
  <c r="AR85" i="43" s="1"/>
  <c r="AR77" i="43"/>
  <c r="AR82" i="43" s="1"/>
  <c r="AR78" i="43"/>
  <c r="AR83" i="43" s="1"/>
  <c r="AN51" i="2"/>
  <c r="AO21" i="2"/>
  <c r="AN31" i="2"/>
  <c r="AT2" i="47"/>
  <c r="AS21" i="47"/>
  <c r="AS23" i="47" s="1"/>
  <c r="AL85" i="48"/>
  <c r="AW2" i="33"/>
  <c r="AO59" i="31"/>
  <c r="AP23" i="31"/>
  <c r="AO162" i="31"/>
  <c r="AO143" i="31"/>
  <c r="AN52" i="2"/>
  <c r="AO22" i="2"/>
  <c r="AN59" i="2"/>
  <c r="AO29" i="2"/>
  <c r="AT2" i="10"/>
  <c r="AM54" i="2"/>
  <c r="AN24" i="2"/>
  <c r="AR2" i="31"/>
  <c r="AR2" i="30"/>
  <c r="AV2" i="32"/>
  <c r="AS25" i="48"/>
  <c r="AM189" i="34" l="1"/>
  <c r="AM191" i="34" s="1"/>
  <c r="AM182" i="34"/>
  <c r="AM184" i="34" s="1"/>
  <c r="AM176" i="34"/>
  <c r="AQ71" i="34"/>
  <c r="AQ173" i="34"/>
  <c r="AQ154" i="34"/>
  <c r="AR35" i="34"/>
  <c r="AM177" i="34"/>
  <c r="AM178" i="34" s="1"/>
  <c r="AM188" i="34"/>
  <c r="AM181" i="34"/>
  <c r="AN69" i="34"/>
  <c r="AN171" i="34"/>
  <c r="AN152" i="34"/>
  <c r="AO33" i="34"/>
  <c r="AO62" i="34"/>
  <c r="AO164" i="34"/>
  <c r="AO145" i="34"/>
  <c r="AP26" i="34"/>
  <c r="AN67" i="34"/>
  <c r="AN150" i="34"/>
  <c r="AN169" i="34"/>
  <c r="AO31" i="34"/>
  <c r="AO63" i="34"/>
  <c r="AO165" i="34"/>
  <c r="AO146" i="34"/>
  <c r="AP27" i="34"/>
  <c r="AN65" i="34"/>
  <c r="AN148" i="34"/>
  <c r="AN167" i="34"/>
  <c r="AO29" i="34"/>
  <c r="AN156" i="34"/>
  <c r="AO59" i="34"/>
  <c r="AO142" i="34"/>
  <c r="AO161" i="34"/>
  <c r="AO37" i="34"/>
  <c r="AP23" i="34"/>
  <c r="AO61" i="34"/>
  <c r="AO144" i="34"/>
  <c r="AO163" i="34"/>
  <c r="AP25" i="34"/>
  <c r="AP60" i="34"/>
  <c r="AP162" i="34"/>
  <c r="AP143" i="34"/>
  <c r="AQ24" i="34"/>
  <c r="AL196" i="34"/>
  <c r="AL190" i="34"/>
  <c r="AL192" i="34" s="1"/>
  <c r="AP30" i="34"/>
  <c r="AO66" i="34"/>
  <c r="AO168" i="34"/>
  <c r="AO149" i="34"/>
  <c r="AN73" i="34"/>
  <c r="AN103" i="48" s="1"/>
  <c r="AN24" i="48" s="1"/>
  <c r="AM74" i="34"/>
  <c r="AL183" i="34"/>
  <c r="AL185" i="34" s="1"/>
  <c r="AL195" i="34"/>
  <c r="AL197" i="34" s="1"/>
  <c r="AO68" i="34"/>
  <c r="AO170" i="34"/>
  <c r="AO151" i="34"/>
  <c r="AP32" i="34"/>
  <c r="AQ64" i="34"/>
  <c r="AQ166" i="34"/>
  <c r="AQ147" i="34"/>
  <c r="AR28" i="34"/>
  <c r="AM157" i="34"/>
  <c r="AN157" i="34" s="1"/>
  <c r="AN175" i="34"/>
  <c r="AO70" i="34"/>
  <c r="AO172" i="34"/>
  <c r="AO153" i="34"/>
  <c r="AP34" i="34"/>
  <c r="AO61" i="33"/>
  <c r="AP25" i="33"/>
  <c r="AN73" i="33"/>
  <c r="AN102" i="48" s="1"/>
  <c r="AN23" i="48" s="1"/>
  <c r="AO23" i="48" s="1"/>
  <c r="AQ30" i="33"/>
  <c r="AP66" i="33"/>
  <c r="AO60" i="33"/>
  <c r="AP24" i="33"/>
  <c r="AO68" i="33"/>
  <c r="AP32" i="33"/>
  <c r="AQ26" i="33"/>
  <c r="AP62" i="33"/>
  <c r="AP67" i="33"/>
  <c r="AQ31" i="33"/>
  <c r="AO59" i="33"/>
  <c r="AO73" i="33" s="1"/>
  <c r="AO102" i="48" s="1"/>
  <c r="AO37" i="33"/>
  <c r="AP23" i="33"/>
  <c r="AP65" i="33"/>
  <c r="AQ29" i="33"/>
  <c r="AP27" i="33"/>
  <c r="AO63" i="33"/>
  <c r="AR71" i="33"/>
  <c r="AS35" i="33"/>
  <c r="AP69" i="33"/>
  <c r="AQ33" i="33"/>
  <c r="AO70" i="33"/>
  <c r="AP34" i="33"/>
  <c r="AO64" i="33"/>
  <c r="AP28" i="33"/>
  <c r="AO26" i="32"/>
  <c r="AN56" i="32"/>
  <c r="AO24" i="32"/>
  <c r="AN54" i="32"/>
  <c r="AP27" i="32"/>
  <c r="AO57" i="32"/>
  <c r="AP23" i="32"/>
  <c r="AO53" i="32"/>
  <c r="AP25" i="32"/>
  <c r="AO55" i="32"/>
  <c r="AK22" i="48"/>
  <c r="AJ27" i="48"/>
  <c r="AO22" i="32"/>
  <c r="AN52" i="32"/>
  <c r="AP29" i="32"/>
  <c r="AO59" i="32"/>
  <c r="AP28" i="32"/>
  <c r="AO58" i="32"/>
  <c r="AM61" i="32"/>
  <c r="AM101" i="48" s="1"/>
  <c r="AM106" i="48" s="1"/>
  <c r="AL62" i="32"/>
  <c r="AO20" i="32"/>
  <c r="AN50" i="32"/>
  <c r="AN61" i="32" s="1"/>
  <c r="AN101" i="48" s="1"/>
  <c r="AN31" i="32"/>
  <c r="AO21" i="32"/>
  <c r="AN51" i="32"/>
  <c r="AN64" i="31"/>
  <c r="AN148" i="31"/>
  <c r="AN167" i="31"/>
  <c r="AO28" i="31"/>
  <c r="AP69" i="31"/>
  <c r="AP153" i="31"/>
  <c r="AP172" i="31"/>
  <c r="AQ33" i="31"/>
  <c r="AN68" i="31"/>
  <c r="AN152" i="31"/>
  <c r="AN171" i="31"/>
  <c r="AO32" i="31"/>
  <c r="AK18" i="48"/>
  <c r="AJ10" i="48"/>
  <c r="AN60" i="31"/>
  <c r="AO24" i="31"/>
  <c r="AN163" i="31"/>
  <c r="AN144" i="31"/>
  <c r="AN37" i="31"/>
  <c r="AI11" i="48"/>
  <c r="AI31" i="48" s="1"/>
  <c r="AI32" i="48" s="1"/>
  <c r="AI33" i="48" s="1"/>
  <c r="AM176" i="31"/>
  <c r="AM73" i="31"/>
  <c r="AM97" i="48" s="1"/>
  <c r="AM89" i="48" s="1"/>
  <c r="AO30" i="31"/>
  <c r="AN66" i="31"/>
  <c r="AN169" i="31"/>
  <c r="AN150" i="31"/>
  <c r="AP31" i="31"/>
  <c r="AO170" i="31"/>
  <c r="AO151" i="31"/>
  <c r="AO67" i="31"/>
  <c r="AP63" i="31"/>
  <c r="AP166" i="31"/>
  <c r="AP147" i="31"/>
  <c r="AQ27" i="31"/>
  <c r="AP61" i="31"/>
  <c r="AP145" i="31"/>
  <c r="AP164" i="31"/>
  <c r="AQ25" i="31"/>
  <c r="AM189" i="31"/>
  <c r="AM182" i="31"/>
  <c r="AN71" i="31"/>
  <c r="AN174" i="31"/>
  <c r="AN155" i="31"/>
  <c r="AO35" i="31"/>
  <c r="AQ70" i="31"/>
  <c r="AQ154" i="31"/>
  <c r="AQ173" i="31"/>
  <c r="AR34" i="31"/>
  <c r="AL74" i="31"/>
  <c r="AM74" i="31" s="1"/>
  <c r="AJ19" i="48"/>
  <c r="AK198" i="31"/>
  <c r="AK194" i="31"/>
  <c r="AO29" i="31"/>
  <c r="AN149" i="31"/>
  <c r="AN65" i="31"/>
  <c r="AN168" i="31"/>
  <c r="AL178" i="31"/>
  <c r="AL189" i="31"/>
  <c r="AL182" i="31"/>
  <c r="AL183" i="31"/>
  <c r="AL185" i="31" s="1"/>
  <c r="AL190" i="31"/>
  <c r="AL192" i="31" s="1"/>
  <c r="AP26" i="31"/>
  <c r="AO165" i="31"/>
  <c r="AO146" i="31"/>
  <c r="AO62" i="31"/>
  <c r="AL177" i="31"/>
  <c r="AM177" i="31" s="1"/>
  <c r="AK196" i="30"/>
  <c r="AK184" i="30"/>
  <c r="AK186" i="30" s="1"/>
  <c r="AO32" i="30"/>
  <c r="AN152" i="30"/>
  <c r="AN171" i="30"/>
  <c r="AN68" i="30"/>
  <c r="AP30" i="30"/>
  <c r="AO66" i="30"/>
  <c r="AO150" i="30"/>
  <c r="AO169" i="30"/>
  <c r="AK197" i="30"/>
  <c r="AK191" i="30"/>
  <c r="AK193" i="30" s="1"/>
  <c r="AN71" i="30"/>
  <c r="AN174" i="30"/>
  <c r="AN155" i="30"/>
  <c r="AO35" i="30"/>
  <c r="AN70" i="30"/>
  <c r="AN173" i="30"/>
  <c r="AN154" i="30"/>
  <c r="AO34" i="30"/>
  <c r="AP144" i="30"/>
  <c r="AP163" i="30"/>
  <c r="AP60" i="30"/>
  <c r="AQ24" i="30"/>
  <c r="AL191" i="30"/>
  <c r="AL177" i="30"/>
  <c r="AM177" i="30" s="1"/>
  <c r="AL183" i="30"/>
  <c r="AL185" i="30" s="1"/>
  <c r="AL190" i="30"/>
  <c r="AL192" i="30" s="1"/>
  <c r="AP69" i="30"/>
  <c r="AP153" i="30"/>
  <c r="AP172" i="30"/>
  <c r="AQ33" i="30"/>
  <c r="AM157" i="30"/>
  <c r="AL178" i="30"/>
  <c r="AO29" i="30"/>
  <c r="AN168" i="30"/>
  <c r="AN149" i="30"/>
  <c r="AN65" i="30"/>
  <c r="AM176" i="30"/>
  <c r="AL184" i="30"/>
  <c r="AN63" i="30"/>
  <c r="AN166" i="30"/>
  <c r="AN147" i="30"/>
  <c r="AO27" i="30"/>
  <c r="AP26" i="30"/>
  <c r="AO146" i="30"/>
  <c r="AO62" i="30"/>
  <c r="AO165" i="30"/>
  <c r="AM73" i="30"/>
  <c r="AM96" i="48" s="1"/>
  <c r="AM88" i="48" s="1"/>
  <c r="AN64" i="30"/>
  <c r="AN167" i="30"/>
  <c r="AN148" i="30"/>
  <c r="AO28" i="30"/>
  <c r="AO23" i="30"/>
  <c r="AN59" i="30"/>
  <c r="AN162" i="30"/>
  <c r="AN37" i="30"/>
  <c r="AN143" i="30"/>
  <c r="AN157" i="30" s="1"/>
  <c r="AP61" i="30"/>
  <c r="AP164" i="30"/>
  <c r="AP145" i="30"/>
  <c r="AQ25" i="30"/>
  <c r="AP31" i="30"/>
  <c r="AO170" i="30"/>
  <c r="AO67" i="30"/>
  <c r="AO151" i="30"/>
  <c r="AK17" i="48"/>
  <c r="AJ9" i="48"/>
  <c r="AP31" i="29"/>
  <c r="AO151" i="29"/>
  <c r="AO170" i="29"/>
  <c r="AO67" i="29"/>
  <c r="AO64" i="29"/>
  <c r="AO167" i="29"/>
  <c r="AO148" i="29"/>
  <c r="AP28" i="29"/>
  <c r="AP69" i="29"/>
  <c r="AP172" i="29"/>
  <c r="AP153" i="29"/>
  <c r="AQ33" i="29"/>
  <c r="AL177" i="29"/>
  <c r="AM177" i="29" s="1"/>
  <c r="AP34" i="29"/>
  <c r="AO70" i="29"/>
  <c r="AO154" i="29"/>
  <c r="AO173" i="29"/>
  <c r="AK196" i="29"/>
  <c r="AK198" i="29" s="1"/>
  <c r="AK193" i="29"/>
  <c r="AJ8" i="48"/>
  <c r="AK16" i="48"/>
  <c r="AO30" i="29"/>
  <c r="AN169" i="29"/>
  <c r="AN150" i="29"/>
  <c r="AN66" i="29"/>
  <c r="AQ29" i="29"/>
  <c r="AP65" i="29"/>
  <c r="AP168" i="29"/>
  <c r="AP149" i="29"/>
  <c r="AO35" i="29"/>
  <c r="AN174" i="29"/>
  <c r="AN155" i="29"/>
  <c r="AN71" i="29"/>
  <c r="AL95" i="48"/>
  <c r="AL74" i="29"/>
  <c r="AM74" i="29" s="1"/>
  <c r="AM183" i="29"/>
  <c r="AM185" i="29" s="1"/>
  <c r="AM190" i="29"/>
  <c r="AM192" i="29" s="1"/>
  <c r="AM158" i="29"/>
  <c r="AN158" i="29" s="1"/>
  <c r="AN163" i="29"/>
  <c r="AN60" i="29"/>
  <c r="AO24" i="29"/>
  <c r="AN144" i="29"/>
  <c r="AN157" i="29" s="1"/>
  <c r="AN37" i="29"/>
  <c r="AO26" i="29"/>
  <c r="AN165" i="29"/>
  <c r="AN62" i="29"/>
  <c r="AN146" i="29"/>
  <c r="AQ25" i="29"/>
  <c r="AP164" i="29"/>
  <c r="AP61" i="29"/>
  <c r="AP145" i="29"/>
  <c r="AL183" i="29"/>
  <c r="AL185" i="29" s="1"/>
  <c r="AL190" i="29"/>
  <c r="AL192" i="29" s="1"/>
  <c r="AM182" i="29"/>
  <c r="AM178" i="29"/>
  <c r="AM189" i="29"/>
  <c r="AQ23" i="29"/>
  <c r="AP59" i="29"/>
  <c r="AP162" i="29"/>
  <c r="AP143" i="29"/>
  <c r="AQ27" i="29"/>
  <c r="AP166" i="29"/>
  <c r="AP63" i="29"/>
  <c r="AP147" i="29"/>
  <c r="AK186" i="29"/>
  <c r="AK194" i="29" s="1"/>
  <c r="AL178" i="29"/>
  <c r="AL189" i="29"/>
  <c r="AL182" i="29"/>
  <c r="AP26" i="10"/>
  <c r="AO62" i="10"/>
  <c r="AO69" i="10"/>
  <c r="AP33" i="10"/>
  <c r="AP24" i="10"/>
  <c r="AO60" i="10"/>
  <c r="AR28" i="10"/>
  <c r="AQ64" i="10"/>
  <c r="AL15" i="48"/>
  <c r="AK7" i="48"/>
  <c r="AO32" i="10"/>
  <c r="AN68" i="10"/>
  <c r="AP34" i="10"/>
  <c r="AO70" i="10"/>
  <c r="AO27" i="10"/>
  <c r="AN63" i="10"/>
  <c r="AN67" i="10"/>
  <c r="AO31" i="10"/>
  <c r="AO59" i="10"/>
  <c r="AP23" i="10"/>
  <c r="AO29" i="10"/>
  <c r="AN65" i="10"/>
  <c r="AO30" i="10"/>
  <c r="AN66" i="10"/>
  <c r="AN37" i="10"/>
  <c r="AO61" i="10"/>
  <c r="AP25" i="10"/>
  <c r="AN73" i="10"/>
  <c r="AN94" i="48" s="1"/>
  <c r="AN86" i="48" s="1"/>
  <c r="AS35" i="10"/>
  <c r="AR71" i="10"/>
  <c r="AM74" i="10"/>
  <c r="AX2" i="33"/>
  <c r="AL14" i="48"/>
  <c r="AK6" i="48"/>
  <c r="AS2" i="31"/>
  <c r="AU2" i="10"/>
  <c r="AQ23" i="31"/>
  <c r="AP59" i="31"/>
  <c r="AP162" i="31"/>
  <c r="AP143" i="31"/>
  <c r="AO51" i="2"/>
  <c r="AP21" i="2"/>
  <c r="AP57" i="2"/>
  <c r="AQ27" i="2"/>
  <c r="AN54" i="2"/>
  <c r="AO24" i="2"/>
  <c r="AO31" i="2" s="1"/>
  <c r="AO52" i="2"/>
  <c r="AP22" i="2"/>
  <c r="AN61" i="2"/>
  <c r="AN93" i="48" s="1"/>
  <c r="AN58" i="2"/>
  <c r="AO28" i="2"/>
  <c r="AO59" i="2"/>
  <c r="AP29" i="2"/>
  <c r="AS2" i="30"/>
  <c r="AO53" i="2"/>
  <c r="AP23" i="2"/>
  <c r="AP55" i="2"/>
  <c r="AQ25" i="2"/>
  <c r="AW2" i="32"/>
  <c r="AU2" i="47"/>
  <c r="AT21" i="47"/>
  <c r="AT23" i="47" s="1"/>
  <c r="AY2" i="34"/>
  <c r="AM62" i="2"/>
  <c r="AS80" i="43"/>
  <c r="AS85" i="43" s="1"/>
  <c r="AT2" i="43"/>
  <c r="AS79" i="43"/>
  <c r="AS84" i="43" s="1"/>
  <c r="AS78" i="43"/>
  <c r="AS83" i="43" s="1"/>
  <c r="AS77" i="43"/>
  <c r="AS82" i="43" s="1"/>
  <c r="AP56" i="2"/>
  <c r="AQ26" i="2"/>
  <c r="AQ50" i="2"/>
  <c r="AR20" i="2"/>
  <c r="AR68" i="29"/>
  <c r="AS2" i="29"/>
  <c r="AR152" i="29"/>
  <c r="AR171" i="29"/>
  <c r="AM85" i="48"/>
  <c r="AT25" i="48"/>
  <c r="AK19" i="48" l="1"/>
  <c r="AM90" i="48"/>
  <c r="AM98" i="48"/>
  <c r="AQ30" i="34"/>
  <c r="AP168" i="34"/>
  <c r="AP149" i="34"/>
  <c r="AP66" i="34"/>
  <c r="AN177" i="34"/>
  <c r="AN178" i="34" s="1"/>
  <c r="AN181" i="34"/>
  <c r="AN188" i="34"/>
  <c r="AR71" i="34"/>
  <c r="AR173" i="34"/>
  <c r="AR154" i="34"/>
  <c r="AS35" i="34"/>
  <c r="AN106" i="48"/>
  <c r="AR64" i="34"/>
  <c r="AR166" i="34"/>
  <c r="AR147" i="34"/>
  <c r="AS28" i="34"/>
  <c r="AO65" i="34"/>
  <c r="AO148" i="34"/>
  <c r="AO167" i="34"/>
  <c r="AP29" i="34"/>
  <c r="AP37" i="34" s="1"/>
  <c r="AO67" i="34"/>
  <c r="AO169" i="34"/>
  <c r="AO150" i="34"/>
  <c r="AP31" i="34"/>
  <c r="AO69" i="34"/>
  <c r="AO171" i="34"/>
  <c r="AO152" i="34"/>
  <c r="AP33" i="34"/>
  <c r="AP61" i="34"/>
  <c r="AP144" i="34"/>
  <c r="AP163" i="34"/>
  <c r="AQ25" i="34"/>
  <c r="AL193" i="34"/>
  <c r="AO73" i="34"/>
  <c r="AO103" i="48" s="1"/>
  <c r="AO24" i="48" s="1"/>
  <c r="AP70" i="34"/>
  <c r="AP153" i="34"/>
  <c r="AP172" i="34"/>
  <c r="AQ34" i="34"/>
  <c r="AN74" i="34"/>
  <c r="AO74" i="34" s="1"/>
  <c r="AQ60" i="34"/>
  <c r="AQ143" i="34"/>
  <c r="AQ162" i="34"/>
  <c r="AR24" i="34"/>
  <c r="AP59" i="34"/>
  <c r="AP161" i="34"/>
  <c r="AP142" i="34"/>
  <c r="AQ23" i="34"/>
  <c r="AN176" i="34"/>
  <c r="AN189" i="34"/>
  <c r="AN191" i="34" s="1"/>
  <c r="AN182" i="34"/>
  <c r="AN184" i="34" s="1"/>
  <c r="AP68" i="34"/>
  <c r="AP170" i="34"/>
  <c r="AP151" i="34"/>
  <c r="AQ32" i="34"/>
  <c r="AO156" i="34"/>
  <c r="AP63" i="34"/>
  <c r="AP146" i="34"/>
  <c r="AP165" i="34"/>
  <c r="AQ27" i="34"/>
  <c r="AP62" i="34"/>
  <c r="AP164" i="34"/>
  <c r="AP145" i="34"/>
  <c r="AQ26" i="34"/>
  <c r="AM183" i="34"/>
  <c r="AM185" i="34" s="1"/>
  <c r="AM195" i="34"/>
  <c r="AO175" i="34"/>
  <c r="AM196" i="34"/>
  <c r="AM190" i="34"/>
  <c r="AM192" i="34" s="1"/>
  <c r="AP64" i="33"/>
  <c r="AQ28" i="33"/>
  <c r="AR30" i="33"/>
  <c r="AQ66" i="33"/>
  <c r="AQ27" i="33"/>
  <c r="AP63" i="33"/>
  <c r="AN74" i="33"/>
  <c r="AO74" i="33" s="1"/>
  <c r="AQ67" i="33"/>
  <c r="AR31" i="33"/>
  <c r="AP70" i="33"/>
  <c r="AQ34" i="33"/>
  <c r="AQ65" i="33"/>
  <c r="AR29" i="33"/>
  <c r="AR26" i="33"/>
  <c r="AQ62" i="33"/>
  <c r="AP68" i="33"/>
  <c r="AQ32" i="33"/>
  <c r="AP61" i="33"/>
  <c r="AQ25" i="33"/>
  <c r="AQ69" i="33"/>
  <c r="AR33" i="33"/>
  <c r="AP59" i="33"/>
  <c r="AP37" i="33"/>
  <c r="AQ23" i="33"/>
  <c r="AS71" i="33"/>
  <c r="AT35" i="33"/>
  <c r="AP60" i="33"/>
  <c r="AQ24" i="33"/>
  <c r="AQ29" i="32"/>
  <c r="AP59" i="32"/>
  <c r="AQ23" i="32"/>
  <c r="AP53" i="32"/>
  <c r="AP21" i="32"/>
  <c r="AO51" i="32"/>
  <c r="AP20" i="32"/>
  <c r="AO50" i="32"/>
  <c r="AO31" i="32"/>
  <c r="AP22" i="32"/>
  <c r="AO52" i="32"/>
  <c r="AQ27" i="32"/>
  <c r="AP57" i="32"/>
  <c r="AM62" i="32"/>
  <c r="AN62" i="32" s="1"/>
  <c r="AK27" i="48"/>
  <c r="AL22" i="48"/>
  <c r="AP24" i="32"/>
  <c r="AO54" i="32"/>
  <c r="AQ28" i="32"/>
  <c r="AP58" i="32"/>
  <c r="AQ25" i="32"/>
  <c r="AP55" i="32"/>
  <c r="AP26" i="32"/>
  <c r="AO56" i="32"/>
  <c r="AL184" i="31"/>
  <c r="AL186" i="31" s="1"/>
  <c r="AL196" i="31"/>
  <c r="AL191" i="31"/>
  <c r="AL193" i="31" s="1"/>
  <c r="AL197" i="31"/>
  <c r="AQ31" i="31"/>
  <c r="AP170" i="31"/>
  <c r="AP151" i="31"/>
  <c r="AP67" i="31"/>
  <c r="AM183" i="31"/>
  <c r="AM185" i="31" s="1"/>
  <c r="AM190" i="31"/>
  <c r="AM192" i="31" s="1"/>
  <c r="AL18" i="48"/>
  <c r="AK10" i="48"/>
  <c r="AQ63" i="31"/>
  <c r="AQ147" i="31"/>
  <c r="AQ166" i="31"/>
  <c r="AR27" i="31"/>
  <c r="AR70" i="31"/>
  <c r="AR154" i="31"/>
  <c r="AR173" i="31"/>
  <c r="AS34" i="31"/>
  <c r="AM196" i="31"/>
  <c r="AM184" i="31"/>
  <c r="AM186" i="31" s="1"/>
  <c r="AO68" i="31"/>
  <c r="AO171" i="31"/>
  <c r="AO152" i="31"/>
  <c r="AP32" i="31"/>
  <c r="AO64" i="31"/>
  <c r="AO148" i="31"/>
  <c r="AO167" i="31"/>
  <c r="AP28" i="31"/>
  <c r="AM178" i="31"/>
  <c r="AN157" i="31"/>
  <c r="AQ26" i="31"/>
  <c r="AP62" i="31"/>
  <c r="AP165" i="31"/>
  <c r="AP146" i="31"/>
  <c r="AM197" i="31"/>
  <c r="AM191" i="31"/>
  <c r="AM193" i="31" s="1"/>
  <c r="AP30" i="31"/>
  <c r="AO169" i="31"/>
  <c r="AO66" i="31"/>
  <c r="AO150" i="31"/>
  <c r="AN176" i="31"/>
  <c r="AP29" i="31"/>
  <c r="AO168" i="31"/>
  <c r="AO149" i="31"/>
  <c r="AO65" i="31"/>
  <c r="AQ61" i="31"/>
  <c r="AQ164" i="31"/>
  <c r="AQ145" i="31"/>
  <c r="AR25" i="31"/>
  <c r="AP24" i="31"/>
  <c r="AO60" i="31"/>
  <c r="AO73" i="31" s="1"/>
  <c r="AO97" i="48" s="1"/>
  <c r="AO89" i="48" s="1"/>
  <c r="AO144" i="31"/>
  <c r="AO163" i="31"/>
  <c r="AO37" i="31"/>
  <c r="AO71" i="31"/>
  <c r="AO155" i="31"/>
  <c r="AO174" i="31"/>
  <c r="AP35" i="31"/>
  <c r="AN73" i="31"/>
  <c r="AN97" i="48" s="1"/>
  <c r="AN89" i="48" s="1"/>
  <c r="AQ69" i="31"/>
  <c r="AQ172" i="31"/>
  <c r="AQ153" i="31"/>
  <c r="AR33" i="31"/>
  <c r="AO64" i="30"/>
  <c r="AO167" i="30"/>
  <c r="AO148" i="30"/>
  <c r="AP28" i="30"/>
  <c r="AQ26" i="30"/>
  <c r="AP62" i="30"/>
  <c r="AP165" i="30"/>
  <c r="AP146" i="30"/>
  <c r="AO63" i="30"/>
  <c r="AO166" i="30"/>
  <c r="AO147" i="30"/>
  <c r="AP27" i="30"/>
  <c r="AQ30" i="30"/>
  <c r="AP150" i="30"/>
  <c r="AP66" i="30"/>
  <c r="AP169" i="30"/>
  <c r="AL17" i="48"/>
  <c r="AK9" i="48"/>
  <c r="AN189" i="30"/>
  <c r="AN182" i="30"/>
  <c r="AP29" i="30"/>
  <c r="AO149" i="30"/>
  <c r="AO168" i="30"/>
  <c r="AO65" i="30"/>
  <c r="AO70" i="30"/>
  <c r="AO154" i="30"/>
  <c r="AO173" i="30"/>
  <c r="AP34" i="30"/>
  <c r="AJ11" i="48"/>
  <c r="AJ31" i="48" s="1"/>
  <c r="AJ32" i="48" s="1"/>
  <c r="AJ33" i="48" s="1"/>
  <c r="AN176" i="30"/>
  <c r="AL196" i="30"/>
  <c r="AM178" i="30"/>
  <c r="AM189" i="30"/>
  <c r="AM182" i="30"/>
  <c r="AM158" i="30"/>
  <c r="AN158" i="30" s="1"/>
  <c r="AL193" i="30"/>
  <c r="AM74" i="30"/>
  <c r="AN74" i="30" s="1"/>
  <c r="AP32" i="30"/>
  <c r="AO171" i="30"/>
  <c r="AO68" i="30"/>
  <c r="AO152" i="30"/>
  <c r="AQ31" i="30"/>
  <c r="AP151" i="30"/>
  <c r="AP67" i="30"/>
  <c r="AP170" i="30"/>
  <c r="AN73" i="30"/>
  <c r="AN96" i="48" s="1"/>
  <c r="AN88" i="48" s="1"/>
  <c r="AL186" i="30"/>
  <c r="AQ69" i="30"/>
  <c r="AQ153" i="30"/>
  <c r="AQ172" i="30"/>
  <c r="AR33" i="30"/>
  <c r="AL197" i="30"/>
  <c r="AK194" i="30"/>
  <c r="AQ61" i="30"/>
  <c r="AQ145" i="30"/>
  <c r="AQ164" i="30"/>
  <c r="AR25" i="30"/>
  <c r="AP23" i="30"/>
  <c r="AO143" i="30"/>
  <c r="AO162" i="30"/>
  <c r="AO37" i="30"/>
  <c r="AO59" i="30"/>
  <c r="AM183" i="30"/>
  <c r="AM185" i="30" s="1"/>
  <c r="AM190" i="30"/>
  <c r="AM192" i="30" s="1"/>
  <c r="AQ163" i="30"/>
  <c r="AQ60" i="30"/>
  <c r="AR24" i="30"/>
  <c r="AQ144" i="30"/>
  <c r="AO71" i="30"/>
  <c r="AO174" i="30"/>
  <c r="AO155" i="30"/>
  <c r="AP35" i="30"/>
  <c r="AK198" i="30"/>
  <c r="AL184" i="29"/>
  <c r="AL186" i="29" s="1"/>
  <c r="AL196" i="29"/>
  <c r="AP26" i="29"/>
  <c r="AO62" i="29"/>
  <c r="AO146" i="29"/>
  <c r="AO165" i="29"/>
  <c r="AK8" i="48"/>
  <c r="AL16" i="48"/>
  <c r="AQ34" i="29"/>
  <c r="AP154" i="29"/>
  <c r="AP173" i="29"/>
  <c r="AP70" i="29"/>
  <c r="AL191" i="29"/>
  <c r="AL193" i="29" s="1"/>
  <c r="AL197" i="29"/>
  <c r="AR27" i="29"/>
  <c r="AQ147" i="29"/>
  <c r="AQ63" i="29"/>
  <c r="AQ166" i="29"/>
  <c r="AP30" i="29"/>
  <c r="AO66" i="29"/>
  <c r="AO169" i="29"/>
  <c r="AO150" i="29"/>
  <c r="AN189" i="29"/>
  <c r="AN182" i="29"/>
  <c r="AQ69" i="29"/>
  <c r="AQ153" i="29"/>
  <c r="AQ172" i="29"/>
  <c r="AR33" i="29"/>
  <c r="AR23" i="29"/>
  <c r="AQ59" i="29"/>
  <c r="AQ143" i="29"/>
  <c r="AQ162" i="29"/>
  <c r="AP24" i="29"/>
  <c r="AO60" i="29"/>
  <c r="AO163" i="29"/>
  <c r="AO144" i="29"/>
  <c r="AO157" i="29" s="1"/>
  <c r="AO37" i="29"/>
  <c r="AL87" i="48"/>
  <c r="AL90" i="48" s="1"/>
  <c r="AL30" i="48" s="1"/>
  <c r="AL98" i="48"/>
  <c r="AR29" i="29"/>
  <c r="AQ65" i="29"/>
  <c r="AQ168" i="29"/>
  <c r="AQ149" i="29"/>
  <c r="AM184" i="29"/>
  <c r="AM186" i="29" s="1"/>
  <c r="AM194" i="29" s="1"/>
  <c r="AM196" i="29"/>
  <c r="AM191" i="29"/>
  <c r="AM193" i="29" s="1"/>
  <c r="AM197" i="29"/>
  <c r="AR25" i="29"/>
  <c r="AQ145" i="29"/>
  <c r="AQ164" i="29"/>
  <c r="AQ61" i="29"/>
  <c r="AN73" i="29"/>
  <c r="AN95" i="48" s="1"/>
  <c r="AN87" i="48" s="1"/>
  <c r="AP64" i="29"/>
  <c r="AP167" i="29"/>
  <c r="AP148" i="29"/>
  <c r="AQ28" i="29"/>
  <c r="AP35" i="29"/>
  <c r="AO174" i="29"/>
  <c r="AO155" i="29"/>
  <c r="AO71" i="29"/>
  <c r="AN176" i="29"/>
  <c r="AN178" i="29" s="1"/>
  <c r="AQ31" i="29"/>
  <c r="AP151" i="29"/>
  <c r="AP170" i="29"/>
  <c r="AP67" i="29"/>
  <c r="AT35" i="10"/>
  <c r="AS71" i="10"/>
  <c r="AP27" i="10"/>
  <c r="AP37" i="10" s="1"/>
  <c r="AO63" i="10"/>
  <c r="AP29" i="10"/>
  <c r="AO65" i="10"/>
  <c r="AO73" i="10" s="1"/>
  <c r="AO94" i="48" s="1"/>
  <c r="AO86" i="48" s="1"/>
  <c r="AS28" i="10"/>
  <c r="AR64" i="10"/>
  <c r="AP61" i="10"/>
  <c r="AQ25" i="10"/>
  <c r="AP59" i="10"/>
  <c r="AQ23" i="10"/>
  <c r="AQ34" i="10"/>
  <c r="AP70" i="10"/>
  <c r="AO37" i="10"/>
  <c r="AQ24" i="10"/>
  <c r="AP60" i="10"/>
  <c r="AP32" i="10"/>
  <c r="AO68" i="10"/>
  <c r="AP69" i="10"/>
  <c r="AQ33" i="10"/>
  <c r="AO67" i="10"/>
  <c r="AP31" i="10"/>
  <c r="AN74" i="10"/>
  <c r="AL7" i="48"/>
  <c r="AM15" i="48"/>
  <c r="AP30" i="10"/>
  <c r="AO66" i="10"/>
  <c r="AQ26" i="10"/>
  <c r="AP62" i="10"/>
  <c r="AU23" i="47"/>
  <c r="AR50" i="2"/>
  <c r="AS20" i="2"/>
  <c r="AP53" i="2"/>
  <c r="AQ23" i="2"/>
  <c r="AV2" i="10"/>
  <c r="AO58" i="2"/>
  <c r="AP28" i="2"/>
  <c r="AQ57" i="2"/>
  <c r="AR27" i="2"/>
  <c r="AN62" i="2"/>
  <c r="AU21" i="47"/>
  <c r="AV2" i="47"/>
  <c r="AP52" i="2"/>
  <c r="AQ22" i="2"/>
  <c r="AT2" i="31"/>
  <c r="AQ56" i="2"/>
  <c r="AR26" i="2"/>
  <c r="AT80" i="43"/>
  <c r="AT85" i="43" s="1"/>
  <c r="AT79" i="43"/>
  <c r="AT84" i="43" s="1"/>
  <c r="AU2" i="43"/>
  <c r="AT78" i="43"/>
  <c r="AT83" i="43" s="1"/>
  <c r="AT77" i="43"/>
  <c r="AT82" i="43" s="1"/>
  <c r="AX2" i="32"/>
  <c r="AP59" i="2"/>
  <c r="AQ29" i="2"/>
  <c r="AP51" i="2"/>
  <c r="AQ21" i="2"/>
  <c r="AP31" i="2"/>
  <c r="AM14" i="48"/>
  <c r="AS68" i="29"/>
  <c r="AT2" i="29"/>
  <c r="AS152" i="29"/>
  <c r="AS171" i="29"/>
  <c r="AN85" i="48"/>
  <c r="AO54" i="2"/>
  <c r="AP24" i="2"/>
  <c r="AO61" i="2"/>
  <c r="AO93" i="48" s="1"/>
  <c r="AQ55" i="2"/>
  <c r="AR25" i="2"/>
  <c r="AY2" i="33"/>
  <c r="AZ2" i="34"/>
  <c r="AT2" i="30"/>
  <c r="AQ59" i="31"/>
  <c r="AR23" i="31"/>
  <c r="AQ162" i="31"/>
  <c r="AQ143" i="31"/>
  <c r="AU25" i="48"/>
  <c r="AK11" i="48" l="1"/>
  <c r="AK31" i="48" s="1"/>
  <c r="AK32" i="48" s="1"/>
  <c r="AK33" i="48" s="1"/>
  <c r="AQ68" i="34"/>
  <c r="AQ170" i="34"/>
  <c r="AQ151" i="34"/>
  <c r="AR32" i="34"/>
  <c r="AN190" i="34"/>
  <c r="AN192" i="34" s="1"/>
  <c r="AN196" i="34"/>
  <c r="AQ70" i="34"/>
  <c r="AQ172" i="34"/>
  <c r="AQ153" i="34"/>
  <c r="AR34" i="34"/>
  <c r="AN195" i="34"/>
  <c r="AN183" i="34"/>
  <c r="AN185" i="34" s="1"/>
  <c r="AN193" i="34" s="1"/>
  <c r="AQ63" i="34"/>
  <c r="AQ165" i="34"/>
  <c r="AQ146" i="34"/>
  <c r="AR27" i="34"/>
  <c r="AP69" i="34"/>
  <c r="AP152" i="34"/>
  <c r="AP171" i="34"/>
  <c r="AQ33" i="34"/>
  <c r="AP65" i="34"/>
  <c r="AP73" i="34" s="1"/>
  <c r="AP167" i="34"/>
  <c r="AP148" i="34"/>
  <c r="AQ29" i="34"/>
  <c r="AQ37" i="34" s="1"/>
  <c r="AO189" i="34"/>
  <c r="AO191" i="34" s="1"/>
  <c r="AO182" i="34"/>
  <c r="AO184" i="34" s="1"/>
  <c r="AR60" i="34"/>
  <c r="AR143" i="34"/>
  <c r="AR162" i="34"/>
  <c r="AS24" i="34"/>
  <c r="AS71" i="34"/>
  <c r="AS154" i="34"/>
  <c r="AS173" i="34"/>
  <c r="AT35" i="34"/>
  <c r="AP156" i="34"/>
  <c r="AM197" i="34"/>
  <c r="AM193" i="34"/>
  <c r="AO176" i="34"/>
  <c r="AR30" i="34"/>
  <c r="AQ66" i="34"/>
  <c r="AQ168" i="34"/>
  <c r="AQ149" i="34"/>
  <c r="AQ62" i="34"/>
  <c r="AQ164" i="34"/>
  <c r="AQ145" i="34"/>
  <c r="AR26" i="34"/>
  <c r="AO181" i="34"/>
  <c r="AO177" i="34"/>
  <c r="AO178" i="34" s="1"/>
  <c r="AO188" i="34"/>
  <c r="AQ59" i="34"/>
  <c r="AQ142" i="34"/>
  <c r="AQ161" i="34"/>
  <c r="AR23" i="34"/>
  <c r="AQ61" i="34"/>
  <c r="AQ163" i="34"/>
  <c r="AQ144" i="34"/>
  <c r="AR25" i="34"/>
  <c r="AP67" i="34"/>
  <c r="AP150" i="34"/>
  <c r="AP169" i="34"/>
  <c r="AP175" i="34" s="1"/>
  <c r="AQ31" i="34"/>
  <c r="AS64" i="34"/>
  <c r="AS166" i="34"/>
  <c r="AS147" i="34"/>
  <c r="AT28" i="34"/>
  <c r="AO157" i="34"/>
  <c r="AQ59" i="33"/>
  <c r="AQ37" i="33"/>
  <c r="AR23" i="33"/>
  <c r="AP73" i="33"/>
  <c r="AP102" i="48" s="1"/>
  <c r="AP23" i="48" s="1"/>
  <c r="AS26" i="33"/>
  <c r="AR62" i="33"/>
  <c r="AR69" i="33"/>
  <c r="AS33" i="33"/>
  <c r="AR65" i="33"/>
  <c r="AS29" i="33"/>
  <c r="AR27" i="33"/>
  <c r="AQ63" i="33"/>
  <c r="AQ60" i="33"/>
  <c r="AR24" i="33"/>
  <c r="AQ61" i="33"/>
  <c r="AR25" i="33"/>
  <c r="AQ70" i="33"/>
  <c r="AR34" i="33"/>
  <c r="AS30" i="33"/>
  <c r="AR66" i="33"/>
  <c r="AT71" i="33"/>
  <c r="AU35" i="33"/>
  <c r="AQ64" i="33"/>
  <c r="AR28" i="33"/>
  <c r="AQ68" i="33"/>
  <c r="AR32" i="33"/>
  <c r="AR67" i="33"/>
  <c r="AS31" i="33"/>
  <c r="AM22" i="48"/>
  <c r="AL27" i="48"/>
  <c r="AO61" i="32"/>
  <c r="AO101" i="48" s="1"/>
  <c r="AO106" i="48" s="1"/>
  <c r="AQ26" i="32"/>
  <c r="AP56" i="32"/>
  <c r="AQ20" i="32"/>
  <c r="AP50" i="32"/>
  <c r="AP31" i="32"/>
  <c r="AR27" i="32"/>
  <c r="AQ57" i="32"/>
  <c r="AQ21" i="32"/>
  <c r="AP51" i="32"/>
  <c r="AL6" i="48"/>
  <c r="AR28" i="32"/>
  <c r="AQ58" i="32"/>
  <c r="AR23" i="32"/>
  <c r="AQ53" i="32"/>
  <c r="AR25" i="32"/>
  <c r="AQ55" i="32"/>
  <c r="AQ22" i="32"/>
  <c r="AP52" i="32"/>
  <c r="AQ24" i="32"/>
  <c r="AP54" i="32"/>
  <c r="AR29" i="32"/>
  <c r="AQ59" i="32"/>
  <c r="AP60" i="31"/>
  <c r="AQ24" i="31"/>
  <c r="AP163" i="31"/>
  <c r="AP144" i="31"/>
  <c r="AP37" i="31"/>
  <c r="AQ29" i="31"/>
  <c r="AP65" i="31"/>
  <c r="AP168" i="31"/>
  <c r="AP149" i="31"/>
  <c r="AM198" i="31"/>
  <c r="AR61" i="31"/>
  <c r="AR164" i="31"/>
  <c r="AR145" i="31"/>
  <c r="AS25" i="31"/>
  <c r="AS70" i="31"/>
  <c r="AS173" i="31"/>
  <c r="AS154" i="31"/>
  <c r="AT34" i="31"/>
  <c r="AN74" i="31"/>
  <c r="AO74" i="31" s="1"/>
  <c r="AR31" i="31"/>
  <c r="AQ170" i="31"/>
  <c r="AQ151" i="31"/>
  <c r="AQ67" i="31"/>
  <c r="AR69" i="31"/>
  <c r="AR153" i="31"/>
  <c r="AR172" i="31"/>
  <c r="AS33" i="31"/>
  <c r="AN190" i="31"/>
  <c r="AN192" i="31" s="1"/>
  <c r="AN183" i="31"/>
  <c r="AN185" i="31" s="1"/>
  <c r="AP68" i="31"/>
  <c r="AP171" i="31"/>
  <c r="AP152" i="31"/>
  <c r="AQ32" i="31"/>
  <c r="AL10" i="48"/>
  <c r="AM18" i="48"/>
  <c r="AR26" i="31"/>
  <c r="AQ62" i="31"/>
  <c r="AQ165" i="31"/>
  <c r="AQ146" i="31"/>
  <c r="AN177" i="31"/>
  <c r="AO176" i="31"/>
  <c r="AN182" i="31"/>
  <c r="AN178" i="31"/>
  <c r="AN189" i="31"/>
  <c r="AN158" i="31"/>
  <c r="AR63" i="31"/>
  <c r="AR147" i="31"/>
  <c r="AR166" i="31"/>
  <c r="AS27" i="31"/>
  <c r="AO157" i="31"/>
  <c r="AQ30" i="31"/>
  <c r="AP66" i="31"/>
  <c r="AP169" i="31"/>
  <c r="AP150" i="31"/>
  <c r="AL198" i="31"/>
  <c r="AP71" i="31"/>
  <c r="AP174" i="31"/>
  <c r="AP155" i="31"/>
  <c r="AQ35" i="31"/>
  <c r="AP64" i="31"/>
  <c r="AP148" i="31"/>
  <c r="AP167" i="31"/>
  <c r="AQ28" i="31"/>
  <c r="AM194" i="31"/>
  <c r="AL194" i="31"/>
  <c r="AO73" i="30"/>
  <c r="AO96" i="48" s="1"/>
  <c r="AO88" i="48" s="1"/>
  <c r="AQ32" i="30"/>
  <c r="AP171" i="30"/>
  <c r="AP68" i="30"/>
  <c r="AP152" i="30"/>
  <c r="AN183" i="30"/>
  <c r="AN185" i="30" s="1"/>
  <c r="AN190" i="30"/>
  <c r="AN192" i="30" s="1"/>
  <c r="AO74" i="30"/>
  <c r="AO176" i="30"/>
  <c r="AN177" i="30"/>
  <c r="AQ29" i="30"/>
  <c r="AP65" i="30"/>
  <c r="AP168" i="30"/>
  <c r="AP149" i="30"/>
  <c r="AS24" i="30"/>
  <c r="AR163" i="30"/>
  <c r="AR144" i="30"/>
  <c r="AR60" i="30"/>
  <c r="AO157" i="30"/>
  <c r="AR69" i="30"/>
  <c r="AR172" i="30"/>
  <c r="AR153" i="30"/>
  <c r="AS33" i="30"/>
  <c r="AO158" i="30"/>
  <c r="AP70" i="30"/>
  <c r="AP173" i="30"/>
  <c r="AP154" i="30"/>
  <c r="AQ34" i="30"/>
  <c r="AN178" i="30"/>
  <c r="AR30" i="30"/>
  <c r="AQ169" i="30"/>
  <c r="AQ150" i="30"/>
  <c r="AQ66" i="30"/>
  <c r="AR26" i="30"/>
  <c r="AQ62" i="30"/>
  <c r="AQ146" i="30"/>
  <c r="AQ165" i="30"/>
  <c r="AQ23" i="30"/>
  <c r="AP143" i="30"/>
  <c r="AP157" i="30" s="1"/>
  <c r="AP37" i="30"/>
  <c r="AP162" i="30"/>
  <c r="AP59" i="30"/>
  <c r="AR31" i="30"/>
  <c r="AQ67" i="30"/>
  <c r="AQ151" i="30"/>
  <c r="AQ170" i="30"/>
  <c r="AM196" i="30"/>
  <c r="AM184" i="30"/>
  <c r="AM186" i="30" s="1"/>
  <c r="AN184" i="30"/>
  <c r="AN186" i="30" s="1"/>
  <c r="AN196" i="30"/>
  <c r="AP63" i="30"/>
  <c r="AP147" i="30"/>
  <c r="AP166" i="30"/>
  <c r="AQ27" i="30"/>
  <c r="AP64" i="30"/>
  <c r="AP167" i="30"/>
  <c r="AP148" i="30"/>
  <c r="AQ28" i="30"/>
  <c r="AR61" i="30"/>
  <c r="AR145" i="30"/>
  <c r="AR164" i="30"/>
  <c r="AS25" i="30"/>
  <c r="AM191" i="30"/>
  <c r="AM193" i="30" s="1"/>
  <c r="AM197" i="30"/>
  <c r="AN197" i="30"/>
  <c r="AN191" i="30"/>
  <c r="AN193" i="30" s="1"/>
  <c r="AP71" i="30"/>
  <c r="AP174" i="30"/>
  <c r="AP155" i="30"/>
  <c r="AQ35" i="30"/>
  <c r="AM30" i="48"/>
  <c r="AL194" i="30"/>
  <c r="AL198" i="30"/>
  <c r="AM17" i="48"/>
  <c r="AL9" i="48"/>
  <c r="AR69" i="29"/>
  <c r="AR153" i="29"/>
  <c r="AR172" i="29"/>
  <c r="AS33" i="29"/>
  <c r="AN90" i="48"/>
  <c r="AN30" i="48" s="1"/>
  <c r="AO73" i="29"/>
  <c r="AO95" i="48" s="1"/>
  <c r="AO87" i="48" s="1"/>
  <c r="AN98" i="48"/>
  <c r="AQ35" i="29"/>
  <c r="AP174" i="29"/>
  <c r="AP71" i="29"/>
  <c r="AP155" i="29"/>
  <c r="AP163" i="29"/>
  <c r="AP60" i="29"/>
  <c r="AP144" i="29"/>
  <c r="AQ24" i="29"/>
  <c r="AP37" i="29"/>
  <c r="AQ30" i="29"/>
  <c r="AP169" i="29"/>
  <c r="AP66" i="29"/>
  <c r="AP150" i="29"/>
  <c r="AQ64" i="29"/>
  <c r="AQ148" i="29"/>
  <c r="AQ167" i="29"/>
  <c r="AR28" i="29"/>
  <c r="AS25" i="29"/>
  <c r="AR61" i="29"/>
  <c r="AR145" i="29"/>
  <c r="AR164" i="29"/>
  <c r="AS29" i="29"/>
  <c r="AR149" i="29"/>
  <c r="AR65" i="29"/>
  <c r="AR168" i="29"/>
  <c r="AN74" i="29"/>
  <c r="AO74" i="29" s="1"/>
  <c r="AL8" i="48"/>
  <c r="AM16" i="48"/>
  <c r="AM19" i="48" s="1"/>
  <c r="AL19" i="48"/>
  <c r="AR31" i="29"/>
  <c r="AQ67" i="29"/>
  <c r="AQ170" i="29"/>
  <c r="AQ151" i="29"/>
  <c r="AQ26" i="29"/>
  <c r="AP62" i="29"/>
  <c r="AP165" i="29"/>
  <c r="AP146" i="29"/>
  <c r="AO158" i="29"/>
  <c r="AO182" i="29"/>
  <c r="AO189" i="29"/>
  <c r="AO176" i="29"/>
  <c r="AN190" i="29"/>
  <c r="AN192" i="29" s="1"/>
  <c r="AN183" i="29"/>
  <c r="AN185" i="29" s="1"/>
  <c r="AN184" i="29"/>
  <c r="AR34" i="29"/>
  <c r="AQ70" i="29"/>
  <c r="AQ173" i="29"/>
  <c r="AQ154" i="29"/>
  <c r="AL198" i="29"/>
  <c r="AM198" i="29"/>
  <c r="AS23" i="29"/>
  <c r="AR162" i="29"/>
  <c r="AR59" i="29"/>
  <c r="AR143" i="29"/>
  <c r="AN191" i="29"/>
  <c r="AS27" i="29"/>
  <c r="AR63" i="29"/>
  <c r="AR166" i="29"/>
  <c r="AR147" i="29"/>
  <c r="AN177" i="29"/>
  <c r="AO177" i="29" s="1"/>
  <c r="AL194" i="29"/>
  <c r="AN15" i="48"/>
  <c r="AM7" i="48"/>
  <c r="AT28" i="10"/>
  <c r="AS64" i="10"/>
  <c r="AO74" i="10"/>
  <c r="AQ32" i="10"/>
  <c r="AP68" i="10"/>
  <c r="AR34" i="10"/>
  <c r="AQ70" i="10"/>
  <c r="AQ59" i="10"/>
  <c r="AR23" i="10"/>
  <c r="AQ29" i="10"/>
  <c r="AP65" i="10"/>
  <c r="AR26" i="10"/>
  <c r="AQ62" i="10"/>
  <c r="AP67" i="10"/>
  <c r="AQ31" i="10"/>
  <c r="AQ27" i="10"/>
  <c r="AP63" i="10"/>
  <c r="AP73" i="10" s="1"/>
  <c r="AP94" i="48" s="1"/>
  <c r="AP86" i="48" s="1"/>
  <c r="AR24" i="10"/>
  <c r="AQ60" i="10"/>
  <c r="AQ61" i="10"/>
  <c r="AR25" i="10"/>
  <c r="AQ30" i="10"/>
  <c r="AP66" i="10"/>
  <c r="AQ69" i="10"/>
  <c r="AR33" i="10"/>
  <c r="AU35" i="10"/>
  <c r="AT71" i="10"/>
  <c r="AZ2" i="33"/>
  <c r="AP54" i="2"/>
  <c r="AQ24" i="2"/>
  <c r="AQ51" i="2"/>
  <c r="AR21" i="2"/>
  <c r="AV2" i="43"/>
  <c r="AU80" i="43"/>
  <c r="AU85" i="43" s="1"/>
  <c r="AU79" i="43"/>
  <c r="AU84" i="43" s="1"/>
  <c r="AU78" i="43"/>
  <c r="AU83" i="43" s="1"/>
  <c r="AU77" i="43"/>
  <c r="AU82" i="43" s="1"/>
  <c r="AP61" i="2"/>
  <c r="AP93" i="48" s="1"/>
  <c r="AY2" i="32"/>
  <c r="AW2" i="10"/>
  <c r="AR55" i="2"/>
  <c r="AS25" i="2"/>
  <c r="AT68" i="29"/>
  <c r="AU2" i="29"/>
  <c r="AT171" i="29"/>
  <c r="AT152" i="29"/>
  <c r="AR56" i="2"/>
  <c r="AS26" i="2"/>
  <c r="AS23" i="31"/>
  <c r="AR59" i="31"/>
  <c r="AR143" i="31"/>
  <c r="AR162" i="31"/>
  <c r="AN14" i="48"/>
  <c r="AM6" i="48"/>
  <c r="AQ53" i="2"/>
  <c r="AR23" i="2"/>
  <c r="AO85" i="48"/>
  <c r="AQ52" i="2"/>
  <c r="AR22" i="2"/>
  <c r="AW2" i="47"/>
  <c r="AV21" i="47"/>
  <c r="AV23" i="47" s="1"/>
  <c r="AP58" i="2"/>
  <c r="AQ28" i="2"/>
  <c r="AQ31" i="2" s="1"/>
  <c r="BA2" i="34"/>
  <c r="AQ59" i="2"/>
  <c r="AR29" i="2"/>
  <c r="AR57" i="2"/>
  <c r="AS27" i="2"/>
  <c r="AU2" i="30"/>
  <c r="AU2" i="31"/>
  <c r="AO62" i="2"/>
  <c r="AP62" i="2" s="1"/>
  <c r="AS50" i="2"/>
  <c r="AT20" i="2"/>
  <c r="AV25" i="48"/>
  <c r="AP103" i="48" l="1"/>
  <c r="AP24" i="48" s="1"/>
  <c r="AP74" i="34"/>
  <c r="AP189" i="34"/>
  <c r="AP191" i="34" s="1"/>
  <c r="AP182" i="34"/>
  <c r="AP184" i="34" s="1"/>
  <c r="AO98" i="48"/>
  <c r="AS60" i="34"/>
  <c r="AS143" i="34"/>
  <c r="AS162" i="34"/>
  <c r="AT24" i="34"/>
  <c r="AO90" i="48"/>
  <c r="AO30" i="48" s="1"/>
  <c r="AL11" i="48"/>
  <c r="AL31" i="48" s="1"/>
  <c r="AL32" i="48" s="1"/>
  <c r="AL33" i="48" s="1"/>
  <c r="AP157" i="34"/>
  <c r="AP188" i="34"/>
  <c r="AP181" i="34"/>
  <c r="AP177" i="34"/>
  <c r="AP178" i="34" s="1"/>
  <c r="AQ69" i="34"/>
  <c r="AQ171" i="34"/>
  <c r="AQ152" i="34"/>
  <c r="AR33" i="34"/>
  <c r="AT64" i="34"/>
  <c r="AT166" i="34"/>
  <c r="AT147" i="34"/>
  <c r="AU28" i="34"/>
  <c r="AO190" i="34"/>
  <c r="AO192" i="34" s="1"/>
  <c r="AO196" i="34"/>
  <c r="AT71" i="34"/>
  <c r="AT154" i="34"/>
  <c r="AT173" i="34"/>
  <c r="AU35" i="34"/>
  <c r="AN197" i="34"/>
  <c r="AR68" i="34"/>
  <c r="AR170" i="34"/>
  <c r="AR151" i="34"/>
  <c r="AS32" i="34"/>
  <c r="AR61" i="34"/>
  <c r="AR163" i="34"/>
  <c r="AR144" i="34"/>
  <c r="AS25" i="34"/>
  <c r="AR70" i="34"/>
  <c r="AR153" i="34"/>
  <c r="AR172" i="34"/>
  <c r="AS34" i="34"/>
  <c r="AO195" i="34"/>
  <c r="AO183" i="34"/>
  <c r="AO185" i="34" s="1"/>
  <c r="AO193" i="34" s="1"/>
  <c r="AS30" i="34"/>
  <c r="AR168" i="34"/>
  <c r="AR66" i="34"/>
  <c r="AR149" i="34"/>
  <c r="AQ67" i="34"/>
  <c r="AQ169" i="34"/>
  <c r="AQ150" i="34"/>
  <c r="AR31" i="34"/>
  <c r="AR59" i="34"/>
  <c r="AR161" i="34"/>
  <c r="AR142" i="34"/>
  <c r="AS23" i="34"/>
  <c r="AR62" i="34"/>
  <c r="AR164" i="34"/>
  <c r="AR145" i="34"/>
  <c r="AS26" i="34"/>
  <c r="AP176" i="34"/>
  <c r="AQ65" i="34"/>
  <c r="AQ73" i="34" s="1"/>
  <c r="AQ103" i="48" s="1"/>
  <c r="AQ24" i="48" s="1"/>
  <c r="AQ148" i="34"/>
  <c r="AQ156" i="34" s="1"/>
  <c r="AQ167" i="34"/>
  <c r="AQ175" i="34" s="1"/>
  <c r="AR29" i="34"/>
  <c r="AR63" i="34"/>
  <c r="AR165" i="34"/>
  <c r="AR146" i="34"/>
  <c r="AS27" i="34"/>
  <c r="AU71" i="33"/>
  <c r="AV35" i="33"/>
  <c r="AR60" i="33"/>
  <c r="AS24" i="33"/>
  <c r="AT26" i="33"/>
  <c r="AS62" i="33"/>
  <c r="AS67" i="33"/>
  <c r="AT31" i="33"/>
  <c r="AT30" i="33"/>
  <c r="AS66" i="33"/>
  <c r="AS27" i="33"/>
  <c r="AR63" i="33"/>
  <c r="AR59" i="33"/>
  <c r="AR73" i="33" s="1"/>
  <c r="AR102" i="48" s="1"/>
  <c r="AR37" i="33"/>
  <c r="AS23" i="33"/>
  <c r="AR68" i="33"/>
  <c r="AS32" i="33"/>
  <c r="AR70" i="33"/>
  <c r="AS34" i="33"/>
  <c r="AS65" i="33"/>
  <c r="AT29" i="33"/>
  <c r="AQ73" i="33"/>
  <c r="AQ102" i="48" s="1"/>
  <c r="AQ23" i="48" s="1"/>
  <c r="AR64" i="33"/>
  <c r="AS28" i="33"/>
  <c r="AR61" i="33"/>
  <c r="AS25" i="33"/>
  <c r="AS69" i="33"/>
  <c r="AT33" i="33"/>
  <c r="AP74" i="33"/>
  <c r="AR21" i="32"/>
  <c r="AQ51" i="32"/>
  <c r="AR26" i="32"/>
  <c r="AQ56" i="32"/>
  <c r="AR24" i="32"/>
  <c r="AQ54" i="32"/>
  <c r="AS25" i="32"/>
  <c r="AR55" i="32"/>
  <c r="AS28" i="32"/>
  <c r="AR58" i="32"/>
  <c r="AQ50" i="32"/>
  <c r="AQ31" i="32"/>
  <c r="AR20" i="32"/>
  <c r="AS27" i="32"/>
  <c r="AR57" i="32"/>
  <c r="AP61" i="32"/>
  <c r="AP101" i="48" s="1"/>
  <c r="AP106" i="48" s="1"/>
  <c r="AR22" i="32"/>
  <c r="AQ52" i="32"/>
  <c r="AS29" i="32"/>
  <c r="AR59" i="32"/>
  <c r="AS23" i="32"/>
  <c r="AR53" i="32"/>
  <c r="AO62" i="32"/>
  <c r="AM27" i="48"/>
  <c r="AN22" i="48"/>
  <c r="AS61" i="31"/>
  <c r="AS145" i="31"/>
  <c r="AS164" i="31"/>
  <c r="AT25" i="31"/>
  <c r="AR29" i="31"/>
  <c r="AQ149" i="31"/>
  <c r="AQ65" i="31"/>
  <c r="AQ168" i="31"/>
  <c r="AQ71" i="31"/>
  <c r="AQ155" i="31"/>
  <c r="AQ174" i="31"/>
  <c r="AR35" i="31"/>
  <c r="AN191" i="31"/>
  <c r="AN193" i="31" s="1"/>
  <c r="AN197" i="31"/>
  <c r="AS26" i="31"/>
  <c r="AR165" i="31"/>
  <c r="AR146" i="31"/>
  <c r="AR62" i="31"/>
  <c r="AR30" i="31"/>
  <c r="AQ150" i="31"/>
  <c r="AQ66" i="31"/>
  <c r="AQ169" i="31"/>
  <c r="AM10" i="48"/>
  <c r="AN18" i="48"/>
  <c r="AS69" i="31"/>
  <c r="AS172" i="31"/>
  <c r="AS153" i="31"/>
  <c r="AT33" i="31"/>
  <c r="AS31" i="31"/>
  <c r="AR67" i="31"/>
  <c r="AR151" i="31"/>
  <c r="AR170" i="31"/>
  <c r="AP157" i="31"/>
  <c r="AO158" i="31"/>
  <c r="AP158" i="31" s="1"/>
  <c r="AO182" i="31"/>
  <c r="AO189" i="31"/>
  <c r="AO178" i="31"/>
  <c r="AN196" i="31"/>
  <c r="AN198" i="31" s="1"/>
  <c r="AN184" i="31"/>
  <c r="AN186" i="31" s="1"/>
  <c r="AN194" i="31" s="1"/>
  <c r="AP176" i="31"/>
  <c r="AS63" i="31"/>
  <c r="AS166" i="31"/>
  <c r="AS147" i="31"/>
  <c r="AT27" i="31"/>
  <c r="AO183" i="31"/>
  <c r="AO185" i="31" s="1"/>
  <c r="AO190" i="31"/>
  <c r="AO192" i="31" s="1"/>
  <c r="AQ68" i="31"/>
  <c r="AQ171" i="31"/>
  <c r="AQ152" i="31"/>
  <c r="AR32" i="31"/>
  <c r="AT70" i="31"/>
  <c r="AT154" i="31"/>
  <c r="AT173" i="31"/>
  <c r="AU34" i="31"/>
  <c r="AQ60" i="31"/>
  <c r="AR24" i="31"/>
  <c r="AQ144" i="31"/>
  <c r="AQ157" i="31" s="1"/>
  <c r="AQ163" i="31"/>
  <c r="AQ176" i="31" s="1"/>
  <c r="AQ37" i="31"/>
  <c r="AQ64" i="31"/>
  <c r="AQ167" i="31"/>
  <c r="AQ148" i="31"/>
  <c r="AR28" i="31"/>
  <c r="AO177" i="31"/>
  <c r="AP177" i="31" s="1"/>
  <c r="AP73" i="31"/>
  <c r="AP97" i="48" s="1"/>
  <c r="AP89" i="48" s="1"/>
  <c r="AM194" i="30"/>
  <c r="AP158" i="30"/>
  <c r="AM198" i="30"/>
  <c r="AP189" i="30"/>
  <c r="AP182" i="30"/>
  <c r="AS69" i="30"/>
  <c r="AS172" i="30"/>
  <c r="AS153" i="30"/>
  <c r="AT33" i="30"/>
  <c r="AS163" i="30"/>
  <c r="AS144" i="30"/>
  <c r="AS60" i="30"/>
  <c r="AT24" i="30"/>
  <c r="AQ71" i="30"/>
  <c r="AQ155" i="30"/>
  <c r="AQ174" i="30"/>
  <c r="AR35" i="30"/>
  <c r="AS61" i="30"/>
  <c r="AS164" i="30"/>
  <c r="AS145" i="30"/>
  <c r="AT25" i="30"/>
  <c r="AQ63" i="30"/>
  <c r="AQ166" i="30"/>
  <c r="AQ147" i="30"/>
  <c r="AR27" i="30"/>
  <c r="AR23" i="30"/>
  <c r="AQ37" i="30"/>
  <c r="AQ59" i="30"/>
  <c r="AQ143" i="30"/>
  <c r="AQ162" i="30"/>
  <c r="AS30" i="30"/>
  <c r="AR66" i="30"/>
  <c r="AR150" i="30"/>
  <c r="AR169" i="30"/>
  <c r="AQ70" i="30"/>
  <c r="AQ154" i="30"/>
  <c r="AQ173" i="30"/>
  <c r="AR34" i="30"/>
  <c r="AS31" i="30"/>
  <c r="AR151" i="30"/>
  <c r="AR67" i="30"/>
  <c r="AR170" i="30"/>
  <c r="AO189" i="30"/>
  <c r="AO178" i="30"/>
  <c r="AO182" i="30"/>
  <c r="AR29" i="30"/>
  <c r="AQ168" i="30"/>
  <c r="AQ149" i="30"/>
  <c r="AQ65" i="30"/>
  <c r="AN17" i="48"/>
  <c r="AM9" i="48"/>
  <c r="AQ64" i="30"/>
  <c r="AQ167" i="30"/>
  <c r="AQ148" i="30"/>
  <c r="AR28" i="30"/>
  <c r="AN198" i="30"/>
  <c r="AP73" i="30"/>
  <c r="AP96" i="48" s="1"/>
  <c r="AP88" i="48" s="1"/>
  <c r="AS26" i="30"/>
  <c r="AR146" i="30"/>
  <c r="AR165" i="30"/>
  <c r="AR62" i="30"/>
  <c r="AO177" i="30"/>
  <c r="AP177" i="30" s="1"/>
  <c r="AR32" i="30"/>
  <c r="AQ68" i="30"/>
  <c r="AQ152" i="30"/>
  <c r="AQ171" i="30"/>
  <c r="AN194" i="30"/>
  <c r="AP176" i="30"/>
  <c r="AO183" i="30"/>
  <c r="AO185" i="30" s="1"/>
  <c r="AO190" i="30"/>
  <c r="AO192" i="30" s="1"/>
  <c r="AR35" i="29"/>
  <c r="AQ71" i="29"/>
  <c r="AQ174" i="29"/>
  <c r="AQ155" i="29"/>
  <c r="AN196" i="29"/>
  <c r="AP158" i="29"/>
  <c r="AS31" i="29"/>
  <c r="AR170" i="29"/>
  <c r="AR67" i="29"/>
  <c r="AR151" i="29"/>
  <c r="AQ60" i="29"/>
  <c r="AR24" i="29"/>
  <c r="AQ144" i="29"/>
  <c r="AQ163" i="29"/>
  <c r="AQ37" i="29"/>
  <c r="AT23" i="29"/>
  <c r="AS162" i="29"/>
  <c r="AS143" i="29"/>
  <c r="AS59" i="29"/>
  <c r="AN186" i="29"/>
  <c r="AT29" i="29"/>
  <c r="AS149" i="29"/>
  <c r="AS65" i="29"/>
  <c r="AS168" i="29"/>
  <c r="AP157" i="29"/>
  <c r="AP73" i="29"/>
  <c r="AP95" i="48" s="1"/>
  <c r="AP87" i="48" s="1"/>
  <c r="AT27" i="29"/>
  <c r="AS166" i="29"/>
  <c r="AS147" i="29"/>
  <c r="AS63" i="29"/>
  <c r="AM8" i="48"/>
  <c r="AN16" i="48"/>
  <c r="AP176" i="29"/>
  <c r="AP177" i="29" s="1"/>
  <c r="AS69" i="29"/>
  <c r="AS153" i="29"/>
  <c r="AS172" i="29"/>
  <c r="AT33" i="29"/>
  <c r="AS34" i="29"/>
  <c r="AR173" i="29"/>
  <c r="AR70" i="29"/>
  <c r="AR154" i="29"/>
  <c r="AN193" i="29"/>
  <c r="AO183" i="29"/>
  <c r="AO185" i="29" s="1"/>
  <c r="AO190" i="29"/>
  <c r="AO192" i="29" s="1"/>
  <c r="AR26" i="29"/>
  <c r="AQ165" i="29"/>
  <c r="AQ62" i="29"/>
  <c r="AQ146" i="29"/>
  <c r="AO184" i="29"/>
  <c r="AN197" i="29"/>
  <c r="AO191" i="29"/>
  <c r="AO193" i="29" s="1"/>
  <c r="AO197" i="29"/>
  <c r="AP74" i="29"/>
  <c r="AT25" i="29"/>
  <c r="AS61" i="29"/>
  <c r="AS145" i="29"/>
  <c r="AS164" i="29"/>
  <c r="AO178" i="29"/>
  <c r="AR64" i="29"/>
  <c r="AR148" i="29"/>
  <c r="AR167" i="29"/>
  <c r="AS28" i="29"/>
  <c r="AR30" i="29"/>
  <c r="AQ169" i="29"/>
  <c r="AQ66" i="29"/>
  <c r="AQ150" i="29"/>
  <c r="AR29" i="10"/>
  <c r="AQ65" i="10"/>
  <c r="AR32" i="10"/>
  <c r="AQ68" i="10"/>
  <c r="AR30" i="10"/>
  <c r="AQ66" i="10"/>
  <c r="AR27" i="10"/>
  <c r="AQ63" i="10"/>
  <c r="AQ73" i="10" s="1"/>
  <c r="AQ94" i="48" s="1"/>
  <c r="AR59" i="10"/>
  <c r="AS23" i="10"/>
  <c r="AP74" i="10"/>
  <c r="AQ37" i="10"/>
  <c r="AR61" i="10"/>
  <c r="AS25" i="10"/>
  <c r="AQ67" i="10"/>
  <c r="AR31" i="10"/>
  <c r="AU28" i="10"/>
  <c r="AT64" i="10"/>
  <c r="AV35" i="10"/>
  <c r="AU71" i="10"/>
  <c r="AR69" i="10"/>
  <c r="AS33" i="10"/>
  <c r="AS24" i="10"/>
  <c r="AR60" i="10"/>
  <c r="AS26" i="10"/>
  <c r="AR62" i="10"/>
  <c r="AS34" i="10"/>
  <c r="AR70" i="10"/>
  <c r="AN7" i="48"/>
  <c r="AO15" i="48"/>
  <c r="AR53" i="2"/>
  <c r="AS23" i="2"/>
  <c r="AZ2" i="32"/>
  <c r="BA2" i="33"/>
  <c r="AS59" i="31"/>
  <c r="AT23" i="31"/>
  <c r="AS143" i="31"/>
  <c r="AS162" i="31"/>
  <c r="AS55" i="2"/>
  <c r="AT25" i="2"/>
  <c r="AX2" i="10"/>
  <c r="AV2" i="30"/>
  <c r="AQ58" i="2"/>
  <c r="AR28" i="2"/>
  <c r="AS56" i="2"/>
  <c r="AT26" i="2"/>
  <c r="AO14" i="48"/>
  <c r="AN6" i="48"/>
  <c r="AR51" i="2"/>
  <c r="AS21" i="2"/>
  <c r="AR31" i="2"/>
  <c r="AR59" i="2"/>
  <c r="AS29" i="2"/>
  <c r="AV2" i="31"/>
  <c r="AT50" i="2"/>
  <c r="AU20" i="2"/>
  <c r="AS57" i="2"/>
  <c r="AT27" i="2"/>
  <c r="AX2" i="47"/>
  <c r="AW21" i="47"/>
  <c r="AW23" i="47" s="1"/>
  <c r="AQ54" i="2"/>
  <c r="AQ61" i="2" s="1"/>
  <c r="AR24" i="2"/>
  <c r="AR52" i="2"/>
  <c r="AS22" i="2"/>
  <c r="AV79" i="43"/>
  <c r="AV84" i="43" s="1"/>
  <c r="AV80" i="43"/>
  <c r="AV85" i="43" s="1"/>
  <c r="AW2" i="43"/>
  <c r="AV78" i="43"/>
  <c r="AV83" i="43" s="1"/>
  <c r="AV77" i="43"/>
  <c r="AV82" i="43" s="1"/>
  <c r="BB2" i="34"/>
  <c r="AU68" i="29"/>
  <c r="AV2" i="29"/>
  <c r="AU171" i="29"/>
  <c r="AU152" i="29"/>
  <c r="AW25" i="48"/>
  <c r="AN19" i="48" l="1"/>
  <c r="AM11" i="48"/>
  <c r="AM31" i="48" s="1"/>
  <c r="AM32" i="48" s="1"/>
  <c r="AM33" i="48" s="1"/>
  <c r="AQ182" i="34"/>
  <c r="AQ184" i="34" s="1"/>
  <c r="AQ189" i="34"/>
  <c r="AQ191" i="34" s="1"/>
  <c r="AQ157" i="34"/>
  <c r="AQ181" i="34"/>
  <c r="AQ177" i="34"/>
  <c r="AQ178" i="34" s="1"/>
  <c r="AQ188" i="34"/>
  <c r="AS61" i="34"/>
  <c r="AS163" i="34"/>
  <c r="AS144" i="34"/>
  <c r="AT25" i="34"/>
  <c r="AR67" i="34"/>
  <c r="AR169" i="34"/>
  <c r="AR175" i="34" s="1"/>
  <c r="AR150" i="34"/>
  <c r="AS31" i="34"/>
  <c r="AU71" i="34"/>
  <c r="AU154" i="34"/>
  <c r="AU173" i="34"/>
  <c r="AV35" i="34"/>
  <c r="AP195" i="34"/>
  <c r="AP183" i="34"/>
  <c r="AP185" i="34" s="1"/>
  <c r="AP193" i="34" s="1"/>
  <c r="AS62" i="34"/>
  <c r="AS145" i="34"/>
  <c r="AS164" i="34"/>
  <c r="AT26" i="34"/>
  <c r="AU64" i="34"/>
  <c r="AU147" i="34"/>
  <c r="AU166" i="34"/>
  <c r="AV28" i="34"/>
  <c r="AO197" i="34"/>
  <c r="AP190" i="34"/>
  <c r="AP192" i="34" s="1"/>
  <c r="AP196" i="34"/>
  <c r="AT30" i="34"/>
  <c r="AS168" i="34"/>
  <c r="AS149" i="34"/>
  <c r="AS66" i="34"/>
  <c r="AP98" i="48"/>
  <c r="AR65" i="34"/>
  <c r="AR73" i="34" s="1"/>
  <c r="AR103" i="48" s="1"/>
  <c r="AR24" i="48" s="1"/>
  <c r="AR148" i="34"/>
  <c r="AR167" i="34"/>
  <c r="AS29" i="34"/>
  <c r="AS70" i="34"/>
  <c r="AS153" i="34"/>
  <c r="AS172" i="34"/>
  <c r="AT34" i="34"/>
  <c r="AS59" i="34"/>
  <c r="AS142" i="34"/>
  <c r="AS161" i="34"/>
  <c r="AT23" i="34"/>
  <c r="AS68" i="34"/>
  <c r="AS151" i="34"/>
  <c r="AS170" i="34"/>
  <c r="AT32" i="34"/>
  <c r="AR69" i="34"/>
  <c r="AR152" i="34"/>
  <c r="AR171" i="34"/>
  <c r="AS33" i="34"/>
  <c r="AS37" i="34" s="1"/>
  <c r="AR156" i="34"/>
  <c r="AQ74" i="34"/>
  <c r="AS63" i="34"/>
  <c r="AS165" i="34"/>
  <c r="AS146" i="34"/>
  <c r="AT27" i="34"/>
  <c r="AQ176" i="34"/>
  <c r="AR37" i="34"/>
  <c r="AT60" i="34"/>
  <c r="AT143" i="34"/>
  <c r="AT162" i="34"/>
  <c r="AU24" i="34"/>
  <c r="AQ74" i="33"/>
  <c r="AR74" i="33" s="1"/>
  <c r="AT65" i="33"/>
  <c r="AU29" i="33"/>
  <c r="AR23" i="48"/>
  <c r="AT69" i="33"/>
  <c r="AU33" i="33"/>
  <c r="AU26" i="33"/>
  <c r="AT62" i="33"/>
  <c r="AS70" i="33"/>
  <c r="AT34" i="33"/>
  <c r="AT27" i="33"/>
  <c r="AS63" i="33"/>
  <c r="AS61" i="33"/>
  <c r="AT25" i="33"/>
  <c r="AS60" i="33"/>
  <c r="AT24" i="33"/>
  <c r="AS68" i="33"/>
  <c r="AT32" i="33"/>
  <c r="AU30" i="33"/>
  <c r="AT66" i="33"/>
  <c r="AQ86" i="48"/>
  <c r="AS64" i="33"/>
  <c r="AT28" i="33"/>
  <c r="AV71" i="33"/>
  <c r="AW35" i="33"/>
  <c r="AS59" i="33"/>
  <c r="AS37" i="33"/>
  <c r="AT23" i="33"/>
  <c r="AT67" i="33"/>
  <c r="AU31" i="33"/>
  <c r="AP62" i="32"/>
  <c r="AT25" i="32"/>
  <c r="AS55" i="32"/>
  <c r="AR50" i="32"/>
  <c r="AR31" i="32"/>
  <c r="AS20" i="32"/>
  <c r="AP85" i="48"/>
  <c r="AP90" i="48" s="1"/>
  <c r="AP30" i="48" s="1"/>
  <c r="AT27" i="32"/>
  <c r="AS57" i="32"/>
  <c r="AT23" i="32"/>
  <c r="AS53" i="32"/>
  <c r="AS24" i="32"/>
  <c r="AR54" i="32"/>
  <c r="AT29" i="32"/>
  <c r="AS59" i="32"/>
  <c r="AQ61" i="32"/>
  <c r="AQ101" i="48" s="1"/>
  <c r="AQ106" i="48" s="1"/>
  <c r="AS26" i="32"/>
  <c r="AR56" i="32"/>
  <c r="AN27" i="48"/>
  <c r="AO22" i="48"/>
  <c r="AS22" i="32"/>
  <c r="AR52" i="32"/>
  <c r="AT28" i="32"/>
  <c r="AS58" i="32"/>
  <c r="AS21" i="32"/>
  <c r="AR51" i="32"/>
  <c r="AO18" i="48"/>
  <c r="AN10" i="48"/>
  <c r="AT63" i="31"/>
  <c r="AT147" i="31"/>
  <c r="AT166" i="31"/>
  <c r="AU27" i="31"/>
  <c r="AT26" i="31"/>
  <c r="AS146" i="31"/>
  <c r="AS62" i="31"/>
  <c r="AS165" i="31"/>
  <c r="AQ183" i="31"/>
  <c r="AQ190" i="31"/>
  <c r="AR68" i="31"/>
  <c r="AR152" i="31"/>
  <c r="AR171" i="31"/>
  <c r="AS32" i="31"/>
  <c r="AO191" i="31"/>
  <c r="AO193" i="31" s="1"/>
  <c r="AO197" i="31"/>
  <c r="AT31" i="31"/>
  <c r="AS170" i="31"/>
  <c r="AS67" i="31"/>
  <c r="AS151" i="31"/>
  <c r="AS29" i="31"/>
  <c r="AR149" i="31"/>
  <c r="AR65" i="31"/>
  <c r="AR168" i="31"/>
  <c r="AQ177" i="31"/>
  <c r="AQ189" i="31"/>
  <c r="AQ182" i="31"/>
  <c r="AQ178" i="31"/>
  <c r="AO196" i="31"/>
  <c r="AO198" i="31" s="1"/>
  <c r="AO184" i="31"/>
  <c r="AO186" i="31" s="1"/>
  <c r="AO194" i="31" s="1"/>
  <c r="AT69" i="31"/>
  <c r="AT172" i="31"/>
  <c r="AT153" i="31"/>
  <c r="AU33" i="31"/>
  <c r="AR71" i="31"/>
  <c r="AR174" i="31"/>
  <c r="AR155" i="31"/>
  <c r="AS35" i="31"/>
  <c r="AT61" i="31"/>
  <c r="AT164" i="31"/>
  <c r="AT145" i="31"/>
  <c r="AU25" i="31"/>
  <c r="AR64" i="31"/>
  <c r="AR148" i="31"/>
  <c r="AR167" i="31"/>
  <c r="AS28" i="31"/>
  <c r="AS24" i="31"/>
  <c r="AR163" i="31"/>
  <c r="AR60" i="31"/>
  <c r="AR73" i="31" s="1"/>
  <c r="AR97" i="48" s="1"/>
  <c r="AR89" i="48" s="1"/>
  <c r="AR144" i="31"/>
  <c r="AR37" i="31"/>
  <c r="AQ158" i="31"/>
  <c r="AS30" i="31"/>
  <c r="AR66" i="31"/>
  <c r="AR150" i="31"/>
  <c r="AR169" i="31"/>
  <c r="AQ73" i="31"/>
  <c r="AQ97" i="48" s="1"/>
  <c r="AQ89" i="48" s="1"/>
  <c r="AP190" i="31"/>
  <c r="AP192" i="31" s="1"/>
  <c r="AP183" i="31"/>
  <c r="AP185" i="31" s="1"/>
  <c r="AU70" i="31"/>
  <c r="AU154" i="31"/>
  <c r="AU173" i="31"/>
  <c r="AV34" i="31"/>
  <c r="AP74" i="31"/>
  <c r="AQ74" i="31" s="1"/>
  <c r="AR74" i="31" s="1"/>
  <c r="AP178" i="31"/>
  <c r="AP189" i="31"/>
  <c r="AP182" i="31"/>
  <c r="AS29" i="30"/>
  <c r="AR65" i="30"/>
  <c r="AR149" i="30"/>
  <c r="AR168" i="30"/>
  <c r="AR70" i="30"/>
  <c r="AR173" i="30"/>
  <c r="AR154" i="30"/>
  <c r="AS34" i="30"/>
  <c r="AQ176" i="30"/>
  <c r="AO196" i="30"/>
  <c r="AO184" i="30"/>
  <c r="AO186" i="30" s="1"/>
  <c r="AQ157" i="30"/>
  <c r="AT61" i="30"/>
  <c r="AT145" i="30"/>
  <c r="AT164" i="30"/>
  <c r="AU25" i="30"/>
  <c r="AT60" i="30"/>
  <c r="AU24" i="30"/>
  <c r="AT163" i="30"/>
  <c r="AT144" i="30"/>
  <c r="AP184" i="30"/>
  <c r="AP183" i="30"/>
  <c r="AP185" i="30" s="1"/>
  <c r="AP190" i="30"/>
  <c r="AP192" i="30" s="1"/>
  <c r="AQ73" i="30"/>
  <c r="AQ96" i="48" s="1"/>
  <c r="AQ88" i="48" s="1"/>
  <c r="AP178" i="30"/>
  <c r="AO191" i="30"/>
  <c r="AO193" i="30" s="1"/>
  <c r="AO197" i="30"/>
  <c r="AP191" i="30"/>
  <c r="AT26" i="30"/>
  <c r="AS62" i="30"/>
  <c r="AS146" i="30"/>
  <c r="AS165" i="30"/>
  <c r="AO17" i="48"/>
  <c r="AN9" i="48"/>
  <c r="AS23" i="30"/>
  <c r="AR37" i="30"/>
  <c r="AR162" i="30"/>
  <c r="AR59" i="30"/>
  <c r="AR73" i="30" s="1"/>
  <c r="AR96" i="48" s="1"/>
  <c r="AR88" i="48" s="1"/>
  <c r="AR143" i="30"/>
  <c r="AR63" i="30"/>
  <c r="AR166" i="30"/>
  <c r="AR147" i="30"/>
  <c r="AS27" i="30"/>
  <c r="AR71" i="30"/>
  <c r="AR174" i="30"/>
  <c r="AR155" i="30"/>
  <c r="AS35" i="30"/>
  <c r="AT69" i="30"/>
  <c r="AT172" i="30"/>
  <c r="AT153" i="30"/>
  <c r="AU33" i="30"/>
  <c r="AP74" i="30"/>
  <c r="AQ74" i="30" s="1"/>
  <c r="AQ158" i="30"/>
  <c r="AS32" i="30"/>
  <c r="AR171" i="30"/>
  <c r="AR68" i="30"/>
  <c r="AR152" i="30"/>
  <c r="AR64" i="30"/>
  <c r="AR167" i="30"/>
  <c r="AR148" i="30"/>
  <c r="AS28" i="30"/>
  <c r="AT31" i="30"/>
  <c r="AS151" i="30"/>
  <c r="AS67" i="30"/>
  <c r="AS170" i="30"/>
  <c r="AT30" i="30"/>
  <c r="AS66" i="30"/>
  <c r="AS169" i="30"/>
  <c r="AS150" i="30"/>
  <c r="AS26" i="29"/>
  <c r="AR146" i="29"/>
  <c r="AR62" i="29"/>
  <c r="AR165" i="29"/>
  <c r="AT31" i="29"/>
  <c r="AS170" i="29"/>
  <c r="AS151" i="29"/>
  <c r="AS67" i="29"/>
  <c r="AU29" i="29"/>
  <c r="AT65" i="29"/>
  <c r="AT168" i="29"/>
  <c r="AT149" i="29"/>
  <c r="AQ176" i="29"/>
  <c r="AQ158" i="29"/>
  <c r="AT69" i="29"/>
  <c r="AT153" i="29"/>
  <c r="AT172" i="29"/>
  <c r="AU33" i="29"/>
  <c r="AU27" i="29"/>
  <c r="AT147" i="29"/>
  <c r="AT166" i="29"/>
  <c r="AT63" i="29"/>
  <c r="AN194" i="29"/>
  <c r="AQ157" i="29"/>
  <c r="AN198" i="29"/>
  <c r="AO186" i="29"/>
  <c r="AO194" i="29" s="1"/>
  <c r="AS24" i="29"/>
  <c r="AR144" i="29"/>
  <c r="AR163" i="29"/>
  <c r="AR176" i="29" s="1"/>
  <c r="AR37" i="29"/>
  <c r="AR60" i="29"/>
  <c r="AO196" i="29"/>
  <c r="AO198" i="29" s="1"/>
  <c r="AP190" i="29"/>
  <c r="AP192" i="29" s="1"/>
  <c r="AP183" i="29"/>
  <c r="AP185" i="29" s="1"/>
  <c r="AQ73" i="29"/>
  <c r="AQ95" i="48" s="1"/>
  <c r="AQ87" i="48" s="1"/>
  <c r="AT34" i="29"/>
  <c r="AS70" i="29"/>
  <c r="AS154" i="29"/>
  <c r="AS173" i="29"/>
  <c r="AS30" i="29"/>
  <c r="AR169" i="29"/>
  <c r="AR150" i="29"/>
  <c r="AR66" i="29"/>
  <c r="AO16" i="48"/>
  <c r="AN8" i="48"/>
  <c r="AP178" i="29"/>
  <c r="AP182" i="29"/>
  <c r="AP189" i="29"/>
  <c r="AS64" i="29"/>
  <c r="AS167" i="29"/>
  <c r="AS148" i="29"/>
  <c r="AT28" i="29"/>
  <c r="AU25" i="29"/>
  <c r="AT164" i="29"/>
  <c r="AT61" i="29"/>
  <c r="AT145" i="29"/>
  <c r="AU23" i="29"/>
  <c r="AT59" i="29"/>
  <c r="AT162" i="29"/>
  <c r="AT143" i="29"/>
  <c r="AS35" i="29"/>
  <c r="AR71" i="29"/>
  <c r="AR155" i="29"/>
  <c r="AR174" i="29"/>
  <c r="AT26" i="10"/>
  <c r="AS62" i="10"/>
  <c r="AS27" i="10"/>
  <c r="AR63" i="10"/>
  <c r="AV28" i="10"/>
  <c r="AU64" i="10"/>
  <c r="AT24" i="10"/>
  <c r="AS60" i="10"/>
  <c r="AS30" i="10"/>
  <c r="AR66" i="10"/>
  <c r="AO7" i="48"/>
  <c r="AP15" i="48"/>
  <c r="AS69" i="10"/>
  <c r="AT33" i="10"/>
  <c r="AR67" i="10"/>
  <c r="AS31" i="10"/>
  <c r="AQ74" i="10"/>
  <c r="AS59" i="10"/>
  <c r="AS37" i="10"/>
  <c r="AT23" i="10"/>
  <c r="AS32" i="10"/>
  <c r="AR68" i="10"/>
  <c r="AS61" i="10"/>
  <c r="AT25" i="10"/>
  <c r="AR37" i="10"/>
  <c r="AT34" i="10"/>
  <c r="AS70" i="10"/>
  <c r="AW35" i="10"/>
  <c r="AV71" i="10"/>
  <c r="AS29" i="10"/>
  <c r="AR65" i="10"/>
  <c r="AR73" i="10" s="1"/>
  <c r="AR94" i="48" s="1"/>
  <c r="AR86" i="48" s="1"/>
  <c r="AQ93" i="48"/>
  <c r="AQ62" i="2"/>
  <c r="AR62" i="2" s="1"/>
  <c r="AT57" i="2"/>
  <c r="AU27" i="2"/>
  <c r="AS52" i="2"/>
  <c r="AT22" i="2"/>
  <c r="AS51" i="2"/>
  <c r="AT21" i="2"/>
  <c r="AS31" i="2"/>
  <c r="AW2" i="31"/>
  <c r="AT59" i="31"/>
  <c r="AU23" i="31"/>
  <c r="AT143" i="31"/>
  <c r="AT162" i="31"/>
  <c r="BA2" i="32"/>
  <c r="AW80" i="43"/>
  <c r="AW85" i="43" s="1"/>
  <c r="AW79" i="43"/>
  <c r="AW84" i="43" s="1"/>
  <c r="AX2" i="43"/>
  <c r="AW77" i="43"/>
  <c r="AW82" i="43" s="1"/>
  <c r="AW78" i="43"/>
  <c r="AW83" i="43" s="1"/>
  <c r="AR54" i="2"/>
  <c r="AS24" i="2"/>
  <c r="AU50" i="2"/>
  <c r="AV20" i="2"/>
  <c r="AS59" i="2"/>
  <c r="AT29" i="2"/>
  <c r="AP14" i="48"/>
  <c r="AO6" i="48"/>
  <c r="AW2" i="30"/>
  <c r="BC2" i="34"/>
  <c r="AT55" i="2"/>
  <c r="AU25" i="2"/>
  <c r="AS53" i="2"/>
  <c r="AT23" i="2"/>
  <c r="BB2" i="33"/>
  <c r="AT56" i="2"/>
  <c r="AU26" i="2"/>
  <c r="AV68" i="29"/>
  <c r="AW2" i="29"/>
  <c r="AV171" i="29"/>
  <c r="AV152" i="29"/>
  <c r="AY2" i="47"/>
  <c r="AX21" i="47"/>
  <c r="AX23" i="47" s="1"/>
  <c r="AR61" i="2"/>
  <c r="AR93" i="48" s="1"/>
  <c r="AR58" i="2"/>
  <c r="AS28" i="2"/>
  <c r="AY2" i="10"/>
  <c r="AX25" i="48"/>
  <c r="AN11" i="48" l="1"/>
  <c r="AN31" i="48" s="1"/>
  <c r="AN32" i="48" s="1"/>
  <c r="AN33" i="48" s="1"/>
  <c r="AR182" i="34"/>
  <c r="AR184" i="34" s="1"/>
  <c r="AR189" i="34"/>
  <c r="AR191" i="34" s="1"/>
  <c r="AR181" i="34"/>
  <c r="AR177" i="34"/>
  <c r="AR178" i="34" s="1"/>
  <c r="AR188" i="34"/>
  <c r="AT63" i="34"/>
  <c r="AT165" i="34"/>
  <c r="AT146" i="34"/>
  <c r="AU27" i="34"/>
  <c r="AS65" i="34"/>
  <c r="AS148" i="34"/>
  <c r="AS167" i="34"/>
  <c r="AT29" i="34"/>
  <c r="AU30" i="34"/>
  <c r="AT149" i="34"/>
  <c r="AT66" i="34"/>
  <c r="AT168" i="34"/>
  <c r="AT62" i="34"/>
  <c r="AT145" i="34"/>
  <c r="AT164" i="34"/>
  <c r="AU26" i="34"/>
  <c r="AU60" i="34"/>
  <c r="AU143" i="34"/>
  <c r="AU162" i="34"/>
  <c r="AV24" i="34"/>
  <c r="AS69" i="34"/>
  <c r="AS152" i="34"/>
  <c r="AS156" i="34" s="1"/>
  <c r="AS171" i="34"/>
  <c r="AT33" i="34"/>
  <c r="AS67" i="34"/>
  <c r="AS169" i="34"/>
  <c r="AS175" i="34" s="1"/>
  <c r="AS150" i="34"/>
  <c r="AT31" i="34"/>
  <c r="AT37" i="34" s="1"/>
  <c r="AQ196" i="34"/>
  <c r="AQ190" i="34"/>
  <c r="AQ192" i="34" s="1"/>
  <c r="AT68" i="34"/>
  <c r="AT170" i="34"/>
  <c r="AT151" i="34"/>
  <c r="AU32" i="34"/>
  <c r="AR176" i="34"/>
  <c r="AT59" i="34"/>
  <c r="AT142" i="34"/>
  <c r="AT161" i="34"/>
  <c r="AU23" i="34"/>
  <c r="AR74" i="34"/>
  <c r="AT70" i="34"/>
  <c r="AT153" i="34"/>
  <c r="AT172" i="34"/>
  <c r="AU34" i="34"/>
  <c r="AV64" i="34"/>
  <c r="AV166" i="34"/>
  <c r="AV147" i="34"/>
  <c r="AW28" i="34"/>
  <c r="AQ183" i="34"/>
  <c r="AQ185" i="34" s="1"/>
  <c r="AQ195" i="34"/>
  <c r="AQ197" i="34" s="1"/>
  <c r="AS73" i="34"/>
  <c r="AS103" i="48" s="1"/>
  <c r="AS24" i="48" s="1"/>
  <c r="AP197" i="34"/>
  <c r="AR157" i="34"/>
  <c r="AV71" i="34"/>
  <c r="AV154" i="34"/>
  <c r="AV173" i="34"/>
  <c r="AW35" i="34"/>
  <c r="AT61" i="34"/>
  <c r="AT144" i="34"/>
  <c r="AT163" i="34"/>
  <c r="AU25" i="34"/>
  <c r="AT64" i="33"/>
  <c r="AU28" i="33"/>
  <c r="AV26" i="33"/>
  <c r="AU62" i="33"/>
  <c r="AU67" i="33"/>
  <c r="AV31" i="33"/>
  <c r="AT61" i="33"/>
  <c r="AU25" i="33"/>
  <c r="AU69" i="33"/>
  <c r="AV33" i="33"/>
  <c r="AT59" i="33"/>
  <c r="AU23" i="33"/>
  <c r="AT37" i="33"/>
  <c r="AV30" i="33"/>
  <c r="AU66" i="33"/>
  <c r="AU27" i="33"/>
  <c r="AT63" i="33"/>
  <c r="AU65" i="33"/>
  <c r="AV29" i="33"/>
  <c r="AT60" i="33"/>
  <c r="AU24" i="33"/>
  <c r="AS73" i="33"/>
  <c r="AS102" i="48" s="1"/>
  <c r="AS23" i="48" s="1"/>
  <c r="AT68" i="33"/>
  <c r="AU32" i="33"/>
  <c r="AT70" i="33"/>
  <c r="AU34" i="33"/>
  <c r="AW71" i="33"/>
  <c r="AX35" i="33"/>
  <c r="AU27" i="32"/>
  <c r="AT57" i="32"/>
  <c r="AU28" i="32"/>
  <c r="AT58" i="32"/>
  <c r="AU29" i="32"/>
  <c r="AT59" i="32"/>
  <c r="AT22" i="32"/>
  <c r="AS52" i="32"/>
  <c r="AO27" i="48"/>
  <c r="AP22" i="48"/>
  <c r="AT24" i="32"/>
  <c r="AS54" i="32"/>
  <c r="AR61" i="32"/>
  <c r="AR101" i="48" s="1"/>
  <c r="AR106" i="48" s="1"/>
  <c r="AT20" i="32"/>
  <c r="AS31" i="32"/>
  <c r="AS50" i="32"/>
  <c r="AU23" i="32"/>
  <c r="AT53" i="32"/>
  <c r="AU25" i="32"/>
  <c r="AT55" i="32"/>
  <c r="AT21" i="32"/>
  <c r="AS51" i="32"/>
  <c r="AT26" i="32"/>
  <c r="AS56" i="32"/>
  <c r="AQ62" i="32"/>
  <c r="AP184" i="31"/>
  <c r="AP186" i="31" s="1"/>
  <c r="AP196" i="31"/>
  <c r="AT29" i="31"/>
  <c r="AS168" i="31"/>
  <c r="AS149" i="31"/>
  <c r="AS65" i="31"/>
  <c r="AU26" i="31"/>
  <c r="AT62" i="31"/>
  <c r="AT146" i="31"/>
  <c r="AT165" i="31"/>
  <c r="AP197" i="31"/>
  <c r="AP191" i="31"/>
  <c r="AP193" i="31" s="1"/>
  <c r="AU63" i="31"/>
  <c r="AU166" i="31"/>
  <c r="AU147" i="31"/>
  <c r="AV27" i="31"/>
  <c r="AR157" i="31"/>
  <c r="AR158" i="31" s="1"/>
  <c r="AQ184" i="31"/>
  <c r="AQ196" i="31"/>
  <c r="AU61" i="31"/>
  <c r="AU164" i="31"/>
  <c r="AU145" i="31"/>
  <c r="AV25" i="31"/>
  <c r="AU69" i="31"/>
  <c r="AU172" i="31"/>
  <c r="AU153" i="31"/>
  <c r="AV33" i="31"/>
  <c r="AQ197" i="31"/>
  <c r="AQ191" i="31"/>
  <c r="AQ193" i="31" s="1"/>
  <c r="AQ192" i="31"/>
  <c r="AV70" i="31"/>
  <c r="AV173" i="31"/>
  <c r="AV154" i="31"/>
  <c r="AW34" i="31"/>
  <c r="AR176" i="31"/>
  <c r="AR177" i="31"/>
  <c r="AU31" i="31"/>
  <c r="AT170" i="31"/>
  <c r="AT151" i="31"/>
  <c r="AT67" i="31"/>
  <c r="AQ185" i="31"/>
  <c r="AS163" i="31"/>
  <c r="AT24" i="31"/>
  <c r="AS60" i="31"/>
  <c r="AS73" i="31" s="1"/>
  <c r="AS97" i="48" s="1"/>
  <c r="AS89" i="48" s="1"/>
  <c r="AS144" i="31"/>
  <c r="AS37" i="31"/>
  <c r="AS64" i="31"/>
  <c r="AS148" i="31"/>
  <c r="AS167" i="31"/>
  <c r="AT28" i="31"/>
  <c r="AO10" i="48"/>
  <c r="AP18" i="48"/>
  <c r="AT30" i="31"/>
  <c r="AS150" i="31"/>
  <c r="AS169" i="31"/>
  <c r="AS66" i="31"/>
  <c r="AS71" i="31"/>
  <c r="AS174" i="31"/>
  <c r="AS155" i="31"/>
  <c r="AT35" i="31"/>
  <c r="AS68" i="31"/>
  <c r="AS152" i="31"/>
  <c r="AS171" i="31"/>
  <c r="AT32" i="31"/>
  <c r="AU31" i="30"/>
  <c r="AT151" i="30"/>
  <c r="AT170" i="30"/>
  <c r="AT67" i="30"/>
  <c r="AT32" i="30"/>
  <c r="AS171" i="30"/>
  <c r="AS152" i="30"/>
  <c r="AS68" i="30"/>
  <c r="AU61" i="30"/>
  <c r="AU164" i="30"/>
  <c r="AU145" i="30"/>
  <c r="AV25" i="30"/>
  <c r="AS70" i="30"/>
  <c r="AS154" i="30"/>
  <c r="AS173" i="30"/>
  <c r="AT34" i="30"/>
  <c r="AS64" i="30"/>
  <c r="AS167" i="30"/>
  <c r="AS148" i="30"/>
  <c r="AT28" i="30"/>
  <c r="AR176" i="30"/>
  <c r="AU26" i="30"/>
  <c r="AT165" i="30"/>
  <c r="AT62" i="30"/>
  <c r="AT146" i="30"/>
  <c r="AR74" i="30"/>
  <c r="AP193" i="30"/>
  <c r="AP186" i="30"/>
  <c r="AP194" i="30" s="1"/>
  <c r="AU69" i="30"/>
  <c r="AU153" i="30"/>
  <c r="AU172" i="30"/>
  <c r="AV33" i="30"/>
  <c r="AS63" i="30"/>
  <c r="AS166" i="30"/>
  <c r="AS147" i="30"/>
  <c r="AT27" i="30"/>
  <c r="AT23" i="30"/>
  <c r="AS143" i="30"/>
  <c r="AS157" i="30" s="1"/>
  <c r="AS59" i="30"/>
  <c r="AS73" i="30" s="1"/>
  <c r="AS96" i="48" s="1"/>
  <c r="AS88" i="48" s="1"/>
  <c r="AS37" i="30"/>
  <c r="AS162" i="30"/>
  <c r="AP197" i="30"/>
  <c r="AP196" i="30"/>
  <c r="AP198" i="30" s="1"/>
  <c r="AU30" i="30"/>
  <c r="AT150" i="30"/>
  <c r="AT66" i="30"/>
  <c r="AT169" i="30"/>
  <c r="AQ182" i="30"/>
  <c r="AQ189" i="30"/>
  <c r="AQ178" i="30"/>
  <c r="AP17" i="48"/>
  <c r="AO9" i="48"/>
  <c r="AO194" i="30"/>
  <c r="AU144" i="30"/>
  <c r="AU163" i="30"/>
  <c r="AU60" i="30"/>
  <c r="AV24" i="30"/>
  <c r="AO198" i="30"/>
  <c r="AS71" i="30"/>
  <c r="AS174" i="30"/>
  <c r="AS155" i="30"/>
  <c r="AT35" i="30"/>
  <c r="AR157" i="30"/>
  <c r="AQ177" i="30"/>
  <c r="AQ190" i="30"/>
  <c r="AQ192" i="30" s="1"/>
  <c r="AQ183" i="30"/>
  <c r="AQ185" i="30" s="1"/>
  <c r="AT29" i="30"/>
  <c r="AS65" i="30"/>
  <c r="AS149" i="30"/>
  <c r="AS168" i="30"/>
  <c r="AO8" i="48"/>
  <c r="AP16" i="48"/>
  <c r="AP19" i="48" s="1"/>
  <c r="AO19" i="48"/>
  <c r="AR157" i="29"/>
  <c r="AQ177" i="29"/>
  <c r="AQ183" i="29"/>
  <c r="AQ185" i="29" s="1"/>
  <c r="AQ190" i="29"/>
  <c r="AQ192" i="29" s="1"/>
  <c r="AR158" i="29"/>
  <c r="AS144" i="29"/>
  <c r="AS37" i="29"/>
  <c r="AT24" i="29"/>
  <c r="AS163" i="29"/>
  <c r="AS60" i="29"/>
  <c r="AV27" i="29"/>
  <c r="AU63" i="29"/>
  <c r="AU147" i="29"/>
  <c r="AU166" i="29"/>
  <c r="AU31" i="29"/>
  <c r="AT170" i="29"/>
  <c r="AT151" i="29"/>
  <c r="AT67" i="29"/>
  <c r="AV23" i="29"/>
  <c r="AU59" i="29"/>
  <c r="AU143" i="29"/>
  <c r="AU162" i="29"/>
  <c r="AV25" i="29"/>
  <c r="AU61" i="29"/>
  <c r="AU145" i="29"/>
  <c r="AU164" i="29"/>
  <c r="AR177" i="29"/>
  <c r="AR190" i="29"/>
  <c r="AR192" i="29" s="1"/>
  <c r="AR183" i="29"/>
  <c r="AR185" i="29" s="1"/>
  <c r="AP191" i="29"/>
  <c r="AP193" i="29" s="1"/>
  <c r="AP197" i="29"/>
  <c r="AT30" i="29"/>
  <c r="AS150" i="29"/>
  <c r="AS66" i="29"/>
  <c r="AS169" i="29"/>
  <c r="AU69" i="29"/>
  <c r="AU172" i="29"/>
  <c r="AU153" i="29"/>
  <c r="AV33" i="29"/>
  <c r="AT64" i="29"/>
  <c r="AT148" i="29"/>
  <c r="AT167" i="29"/>
  <c r="AU28" i="29"/>
  <c r="AU34" i="29"/>
  <c r="AT154" i="29"/>
  <c r="AT173" i="29"/>
  <c r="AT70" i="29"/>
  <c r="AP184" i="29"/>
  <c r="AP186" i="29" s="1"/>
  <c r="AP194" i="29" s="1"/>
  <c r="AP196" i="29"/>
  <c r="AP198" i="29" s="1"/>
  <c r="AQ74" i="29"/>
  <c r="AR74" i="29" s="1"/>
  <c r="AQ178" i="29"/>
  <c r="AQ182" i="29"/>
  <c r="AQ189" i="29"/>
  <c r="AV29" i="29"/>
  <c r="AU149" i="29"/>
  <c r="AU65" i="29"/>
  <c r="AU168" i="29"/>
  <c r="AT35" i="29"/>
  <c r="AS71" i="29"/>
  <c r="AS174" i="29"/>
  <c r="AS155" i="29"/>
  <c r="AR73" i="29"/>
  <c r="AR95" i="48" s="1"/>
  <c r="AR87" i="48" s="1"/>
  <c r="AT26" i="29"/>
  <c r="AS62" i="29"/>
  <c r="AS165" i="29"/>
  <c r="AS146" i="29"/>
  <c r="AU34" i="10"/>
  <c r="AT70" i="10"/>
  <c r="AP7" i="48"/>
  <c r="AQ15" i="48"/>
  <c r="AS73" i="10"/>
  <c r="AS94" i="48" s="1"/>
  <c r="AS86" i="48" s="1"/>
  <c r="AW28" i="10"/>
  <c r="AV64" i="10"/>
  <c r="AT29" i="10"/>
  <c r="AS65" i="10"/>
  <c r="AT61" i="10"/>
  <c r="AU25" i="10"/>
  <c r="AR74" i="10"/>
  <c r="AS67" i="10"/>
  <c r="AT31" i="10"/>
  <c r="AT30" i="10"/>
  <c r="AS66" i="10"/>
  <c r="AT27" i="10"/>
  <c r="AS63" i="10"/>
  <c r="AX35" i="10"/>
  <c r="AW71" i="10"/>
  <c r="AT32" i="10"/>
  <c r="AS68" i="10"/>
  <c r="AT69" i="10"/>
  <c r="AU33" i="10"/>
  <c r="AU24" i="10"/>
  <c r="AT60" i="10"/>
  <c r="AU26" i="10"/>
  <c r="AT62" i="10"/>
  <c r="AT59" i="10"/>
  <c r="AU23" i="10"/>
  <c r="AT53" i="2"/>
  <c r="AU23" i="2"/>
  <c r="AV50" i="2"/>
  <c r="AW20" i="2"/>
  <c r="AQ85" i="48"/>
  <c r="AQ90" i="48" s="1"/>
  <c r="AQ30" i="48" s="1"/>
  <c r="AQ98" i="48"/>
  <c r="AS58" i="2"/>
  <c r="AT28" i="2"/>
  <c r="AX2" i="30"/>
  <c r="AX80" i="43"/>
  <c r="AX85" i="43" s="1"/>
  <c r="AX79" i="43"/>
  <c r="AX84" i="43" s="1"/>
  <c r="AY2" i="43"/>
  <c r="AX77" i="43"/>
  <c r="AX82" i="43" s="1"/>
  <c r="AX78" i="43"/>
  <c r="AX83" i="43" s="1"/>
  <c r="AU55" i="2"/>
  <c r="AV25" i="2"/>
  <c r="AT52" i="2"/>
  <c r="AU22" i="2"/>
  <c r="AS54" i="2"/>
  <c r="AS61" i="2" s="1"/>
  <c r="AT24" i="2"/>
  <c r="AT31" i="2" s="1"/>
  <c r="AX2" i="31"/>
  <c r="BC2" i="33"/>
  <c r="BD2" i="34"/>
  <c r="AU57" i="2"/>
  <c r="AV27" i="2"/>
  <c r="AX2" i="29"/>
  <c r="AW68" i="29"/>
  <c r="AW152" i="29"/>
  <c r="AW171" i="29"/>
  <c r="AQ14" i="48"/>
  <c r="AP6" i="48"/>
  <c r="AZ2" i="10"/>
  <c r="AT59" i="2"/>
  <c r="AU29" i="2"/>
  <c r="BB2" i="32"/>
  <c r="AT51" i="2"/>
  <c r="AU21" i="2"/>
  <c r="AY21" i="47"/>
  <c r="AY23" i="47" s="1"/>
  <c r="AZ2" i="47"/>
  <c r="AU56" i="2"/>
  <c r="AV26" i="2"/>
  <c r="AU59" i="31"/>
  <c r="AV23" i="31"/>
  <c r="AU162" i="31"/>
  <c r="AU143" i="31"/>
  <c r="AY25" i="48"/>
  <c r="AO11" i="48" l="1"/>
  <c r="AO31" i="48" s="1"/>
  <c r="AO32" i="48" s="1"/>
  <c r="AO33" i="48" s="1"/>
  <c r="AS176" i="34"/>
  <c r="AS182" i="34"/>
  <c r="AS184" i="34" s="1"/>
  <c r="AS189" i="34"/>
  <c r="AS191" i="34" s="1"/>
  <c r="AS188" i="34"/>
  <c r="AS181" i="34"/>
  <c r="AS177" i="34"/>
  <c r="AS178" i="34" s="1"/>
  <c r="AQ193" i="34"/>
  <c r="AU68" i="34"/>
  <c r="AU151" i="34"/>
  <c r="AU170" i="34"/>
  <c r="AV32" i="34"/>
  <c r="AW64" i="34"/>
  <c r="AW166" i="34"/>
  <c r="AW147" i="34"/>
  <c r="AX28" i="34"/>
  <c r="AS74" i="34"/>
  <c r="AT156" i="34"/>
  <c r="AU59" i="34"/>
  <c r="AU142" i="34"/>
  <c r="AU161" i="34"/>
  <c r="AV23" i="34"/>
  <c r="AV30" i="34"/>
  <c r="AU149" i="34"/>
  <c r="AU66" i="34"/>
  <c r="AU168" i="34"/>
  <c r="AT65" i="34"/>
  <c r="AT167" i="34"/>
  <c r="AT148" i="34"/>
  <c r="AU29" i="34"/>
  <c r="AU61" i="34"/>
  <c r="AU163" i="34"/>
  <c r="AU144" i="34"/>
  <c r="AV25" i="34"/>
  <c r="AT69" i="34"/>
  <c r="AT171" i="34"/>
  <c r="AT152" i="34"/>
  <c r="AU33" i="34"/>
  <c r="AU62" i="34"/>
  <c r="AU164" i="34"/>
  <c r="AU145" i="34"/>
  <c r="AV26" i="34"/>
  <c r="AR190" i="34"/>
  <c r="AR192" i="34" s="1"/>
  <c r="AR196" i="34"/>
  <c r="AR98" i="48"/>
  <c r="AS157" i="34"/>
  <c r="AU70" i="34"/>
  <c r="AU172" i="34"/>
  <c r="AU153" i="34"/>
  <c r="AV34" i="34"/>
  <c r="AR195" i="34"/>
  <c r="AR183" i="34"/>
  <c r="AR185" i="34" s="1"/>
  <c r="AR193" i="34" s="1"/>
  <c r="AW71" i="34"/>
  <c r="AW173" i="34"/>
  <c r="AW154" i="34"/>
  <c r="AX35" i="34"/>
  <c r="AT67" i="34"/>
  <c r="AT73" i="34" s="1"/>
  <c r="AT103" i="48" s="1"/>
  <c r="AT24" i="48" s="1"/>
  <c r="AT169" i="34"/>
  <c r="AT150" i="34"/>
  <c r="AU31" i="34"/>
  <c r="AV60" i="34"/>
  <c r="AV143" i="34"/>
  <c r="AV162" i="34"/>
  <c r="AW24" i="34"/>
  <c r="AT175" i="34"/>
  <c r="AU63" i="34"/>
  <c r="AU165" i="34"/>
  <c r="AU146" i="34"/>
  <c r="AV27" i="34"/>
  <c r="AW30" i="33"/>
  <c r="AV66" i="33"/>
  <c r="AV67" i="33"/>
  <c r="AW31" i="33"/>
  <c r="AS74" i="33"/>
  <c r="AT74" i="33" s="1"/>
  <c r="AU60" i="33"/>
  <c r="AV24" i="33"/>
  <c r="AV27" i="33"/>
  <c r="AU63" i="33"/>
  <c r="AX71" i="33"/>
  <c r="AY35" i="33"/>
  <c r="AU59" i="33"/>
  <c r="AV23" i="33"/>
  <c r="AU37" i="33"/>
  <c r="AU61" i="33"/>
  <c r="AV25" i="33"/>
  <c r="AV65" i="33"/>
  <c r="AW29" i="33"/>
  <c r="AT73" i="33"/>
  <c r="AT102" i="48" s="1"/>
  <c r="AT23" i="48" s="1"/>
  <c r="AW26" i="33"/>
  <c r="AV62" i="33"/>
  <c r="AU70" i="33"/>
  <c r="AV34" i="33"/>
  <c r="AV69" i="33"/>
  <c r="AW33" i="33"/>
  <c r="AU64" i="33"/>
  <c r="AV28" i="33"/>
  <c r="AU68" i="33"/>
  <c r="AV32" i="33"/>
  <c r="AS61" i="32"/>
  <c r="AS101" i="48" s="1"/>
  <c r="AS106" i="48" s="1"/>
  <c r="AU26" i="32"/>
  <c r="AT56" i="32"/>
  <c r="AU22" i="32"/>
  <c r="AT52" i="32"/>
  <c r="AT50" i="32"/>
  <c r="AT61" i="32" s="1"/>
  <c r="AT101" i="48" s="1"/>
  <c r="AT31" i="32"/>
  <c r="AU20" i="32"/>
  <c r="AU21" i="32"/>
  <c r="AT51" i="32"/>
  <c r="AV29" i="32"/>
  <c r="AU59" i="32"/>
  <c r="AV25" i="32"/>
  <c r="AU55" i="32"/>
  <c r="AU24" i="32"/>
  <c r="AT54" i="32"/>
  <c r="AV28" i="32"/>
  <c r="AU58" i="32"/>
  <c r="AQ22" i="48"/>
  <c r="AP27" i="48"/>
  <c r="AR85" i="48"/>
  <c r="AR90" i="48" s="1"/>
  <c r="AR30" i="48" s="1"/>
  <c r="AR62" i="32"/>
  <c r="AS62" i="32" s="1"/>
  <c r="AT62" i="32" s="1"/>
  <c r="AV23" i="32"/>
  <c r="AU53" i="32"/>
  <c r="AV27" i="32"/>
  <c r="AU57" i="32"/>
  <c r="AS158" i="31"/>
  <c r="AS157" i="31"/>
  <c r="AV31" i="31"/>
  <c r="AU67" i="31"/>
  <c r="AU170" i="31"/>
  <c r="AU151" i="31"/>
  <c r="AV26" i="31"/>
  <c r="AU165" i="31"/>
  <c r="AU62" i="31"/>
  <c r="AU146" i="31"/>
  <c r="AP10" i="48"/>
  <c r="AQ18" i="48"/>
  <c r="AT60" i="31"/>
  <c r="AU24" i="31"/>
  <c r="AT144" i="31"/>
  <c r="AT163" i="31"/>
  <c r="AT37" i="31"/>
  <c r="AR190" i="31"/>
  <c r="AR192" i="31" s="1"/>
  <c r="AR183" i="31"/>
  <c r="AR185" i="31" s="1"/>
  <c r="AT68" i="31"/>
  <c r="AT171" i="31"/>
  <c r="AT152" i="31"/>
  <c r="AU32" i="31"/>
  <c r="AT64" i="31"/>
  <c r="AT167" i="31"/>
  <c r="AT148" i="31"/>
  <c r="AU28" i="31"/>
  <c r="AS176" i="31"/>
  <c r="AW70" i="31"/>
  <c r="AW154" i="31"/>
  <c r="AW173" i="31"/>
  <c r="AX34" i="31"/>
  <c r="AV69" i="31"/>
  <c r="AV153" i="31"/>
  <c r="AV172" i="31"/>
  <c r="AW33" i="31"/>
  <c r="AS74" i="31"/>
  <c r="AQ198" i="31"/>
  <c r="AU29" i="31"/>
  <c r="AT168" i="31"/>
  <c r="AT65" i="31"/>
  <c r="AT149" i="31"/>
  <c r="AQ186" i="31"/>
  <c r="AQ194" i="31" s="1"/>
  <c r="AU30" i="31"/>
  <c r="AT169" i="31"/>
  <c r="AT66" i="31"/>
  <c r="AT150" i="31"/>
  <c r="AR178" i="31"/>
  <c r="AR182" i="31"/>
  <c r="AR189" i="31"/>
  <c r="AP198" i="31"/>
  <c r="AT71" i="31"/>
  <c r="AT155" i="31"/>
  <c r="AT174" i="31"/>
  <c r="AU35" i="31"/>
  <c r="AV61" i="31"/>
  <c r="AV145" i="31"/>
  <c r="AV164" i="31"/>
  <c r="AW25" i="31"/>
  <c r="AV63" i="31"/>
  <c r="AV166" i="31"/>
  <c r="AV147" i="31"/>
  <c r="AW27" i="31"/>
  <c r="AP194" i="31"/>
  <c r="AR189" i="30"/>
  <c r="AR182" i="30"/>
  <c r="AT70" i="30"/>
  <c r="AT154" i="30"/>
  <c r="AT173" i="30"/>
  <c r="AU34" i="30"/>
  <c r="AT71" i="30"/>
  <c r="AT155" i="30"/>
  <c r="AT174" i="30"/>
  <c r="AU35" i="30"/>
  <c r="AS189" i="30"/>
  <c r="AS182" i="30"/>
  <c r="AV26" i="30"/>
  <c r="AU62" i="30"/>
  <c r="AU165" i="30"/>
  <c r="AU146" i="30"/>
  <c r="AU23" i="30"/>
  <c r="AT37" i="30"/>
  <c r="AT162" i="30"/>
  <c r="AT59" i="30"/>
  <c r="AT143" i="30"/>
  <c r="AR178" i="30"/>
  <c r="AR183" i="30"/>
  <c r="AR185" i="30" s="1"/>
  <c r="AR190" i="30"/>
  <c r="AR192" i="30" s="1"/>
  <c r="AV30" i="30"/>
  <c r="AU66" i="30"/>
  <c r="AU150" i="30"/>
  <c r="AU169" i="30"/>
  <c r="AT63" i="30"/>
  <c r="AT147" i="30"/>
  <c r="AT166" i="30"/>
  <c r="AU27" i="30"/>
  <c r="AR158" i="30"/>
  <c r="AS158" i="30" s="1"/>
  <c r="AU32" i="30"/>
  <c r="AT171" i="30"/>
  <c r="AT68" i="30"/>
  <c r="AT152" i="30"/>
  <c r="AU29" i="30"/>
  <c r="AT168" i="30"/>
  <c r="AT65" i="30"/>
  <c r="AT149" i="30"/>
  <c r="AQ17" i="48"/>
  <c r="AP9" i="48"/>
  <c r="AT64" i="30"/>
  <c r="AT148" i="30"/>
  <c r="AT167" i="30"/>
  <c r="AU28" i="30"/>
  <c r="AV61" i="30"/>
  <c r="AV145" i="30"/>
  <c r="AV164" i="30"/>
  <c r="AW25" i="30"/>
  <c r="AS74" i="30"/>
  <c r="AV163" i="30"/>
  <c r="AV144" i="30"/>
  <c r="AW24" i="30"/>
  <c r="AV60" i="30"/>
  <c r="AQ191" i="30"/>
  <c r="AQ193" i="30" s="1"/>
  <c r="AQ197" i="30"/>
  <c r="AS176" i="30"/>
  <c r="AR177" i="30"/>
  <c r="AS177" i="30" s="1"/>
  <c r="AQ196" i="30"/>
  <c r="AQ198" i="30" s="1"/>
  <c r="AQ184" i="30"/>
  <c r="AQ186" i="30" s="1"/>
  <c r="AQ194" i="30" s="1"/>
  <c r="AV69" i="30"/>
  <c r="AV172" i="30"/>
  <c r="AV153" i="30"/>
  <c r="AW33" i="30"/>
  <c r="AV31" i="30"/>
  <c r="AU151" i="30"/>
  <c r="AU67" i="30"/>
  <c r="AU170" i="30"/>
  <c r="AQ191" i="29"/>
  <c r="AQ193" i="29" s="1"/>
  <c r="AQ197" i="29"/>
  <c r="AQ184" i="29"/>
  <c r="AQ186" i="29" s="1"/>
  <c r="AQ194" i="29" s="1"/>
  <c r="AQ196" i="29"/>
  <c r="AQ198" i="29" s="1"/>
  <c r="AV34" i="29"/>
  <c r="AU70" i="29"/>
  <c r="AU173" i="29"/>
  <c r="AU154" i="29"/>
  <c r="AU64" i="29"/>
  <c r="AU148" i="29"/>
  <c r="AU167" i="29"/>
  <c r="AV28" i="29"/>
  <c r="AW23" i="29"/>
  <c r="AV162" i="29"/>
  <c r="AV59" i="29"/>
  <c r="AV143" i="29"/>
  <c r="AW27" i="29"/>
  <c r="AV63" i="29"/>
  <c r="AV166" i="29"/>
  <c r="AV147" i="29"/>
  <c r="AU35" i="29"/>
  <c r="AT71" i="29"/>
  <c r="AT155" i="29"/>
  <c r="AT174" i="29"/>
  <c r="AS73" i="29"/>
  <c r="AS95" i="48" s="1"/>
  <c r="AS87" i="48" s="1"/>
  <c r="AS176" i="29"/>
  <c r="AR182" i="29"/>
  <c r="AR189" i="29"/>
  <c r="AR178" i="29"/>
  <c r="AU26" i="29"/>
  <c r="AT165" i="29"/>
  <c r="AT146" i="29"/>
  <c r="AT62" i="29"/>
  <c r="AU30" i="29"/>
  <c r="AT150" i="29"/>
  <c r="AT66" i="29"/>
  <c r="AT169" i="29"/>
  <c r="AT60" i="29"/>
  <c r="AT144" i="29"/>
  <c r="AT163" i="29"/>
  <c r="AT37" i="29"/>
  <c r="AU24" i="29"/>
  <c r="AV69" i="29"/>
  <c r="AV172" i="29"/>
  <c r="AV153" i="29"/>
  <c r="AW33" i="29"/>
  <c r="AW25" i="29"/>
  <c r="AV164" i="29"/>
  <c r="AV61" i="29"/>
  <c r="AV145" i="29"/>
  <c r="AV31" i="29"/>
  <c r="AU170" i="29"/>
  <c r="AU67" i="29"/>
  <c r="AU151" i="29"/>
  <c r="AQ16" i="48"/>
  <c r="AP8" i="48"/>
  <c r="AW29" i="29"/>
  <c r="AV65" i="29"/>
  <c r="AV149" i="29"/>
  <c r="AV168" i="29"/>
  <c r="AS157" i="29"/>
  <c r="AU61" i="10"/>
  <c r="AV25" i="10"/>
  <c r="AV24" i="10"/>
  <c r="AU60" i="10"/>
  <c r="AU69" i="10"/>
  <c r="AV33" i="10"/>
  <c r="AU27" i="10"/>
  <c r="AT63" i="10"/>
  <c r="AU59" i="10"/>
  <c r="AV23" i="10"/>
  <c r="AU29" i="10"/>
  <c r="AT65" i="10"/>
  <c r="AR15" i="48"/>
  <c r="AQ7" i="48"/>
  <c r="AT37" i="10"/>
  <c r="AU30" i="10"/>
  <c r="AT66" i="10"/>
  <c r="AT73" i="10" s="1"/>
  <c r="AT94" i="48" s="1"/>
  <c r="AT86" i="48" s="1"/>
  <c r="AU32" i="10"/>
  <c r="AT68" i="10"/>
  <c r="AT67" i="10"/>
  <c r="AU31" i="10"/>
  <c r="AV34" i="10"/>
  <c r="AU70" i="10"/>
  <c r="AV26" i="10"/>
  <c r="AU62" i="10"/>
  <c r="AY35" i="10"/>
  <c r="AX71" i="10"/>
  <c r="AS74" i="10"/>
  <c r="AX28" i="10"/>
  <c r="AW64" i="10"/>
  <c r="AS93" i="48"/>
  <c r="AS62" i="2"/>
  <c r="AU51" i="2"/>
  <c r="AV21" i="2"/>
  <c r="AR14" i="48"/>
  <c r="AQ6" i="48"/>
  <c r="BA2" i="47"/>
  <c r="AZ21" i="47"/>
  <c r="AZ23" i="47" s="1"/>
  <c r="BD2" i="33"/>
  <c r="AT58" i="2"/>
  <c r="AU28" i="2"/>
  <c r="AU52" i="2"/>
  <c r="AV22" i="2"/>
  <c r="AY2" i="30"/>
  <c r="BE2" i="34"/>
  <c r="AT54" i="2"/>
  <c r="AT61" i="2" s="1"/>
  <c r="AT93" i="48" s="1"/>
  <c r="AU24" i="2"/>
  <c r="AV55" i="2"/>
  <c r="AW25" i="2"/>
  <c r="AZ2" i="43"/>
  <c r="AY79" i="43"/>
  <c r="AY84" i="43" s="1"/>
  <c r="AY80" i="43"/>
  <c r="AY85" i="43" s="1"/>
  <c r="AY78" i="43"/>
  <c r="AY83" i="43" s="1"/>
  <c r="AY77" i="43"/>
  <c r="AY82" i="43" s="1"/>
  <c r="BC2" i="32"/>
  <c r="AY2" i="29"/>
  <c r="AX68" i="29"/>
  <c r="AX171" i="29"/>
  <c r="AX152" i="29"/>
  <c r="AY2" i="31"/>
  <c r="AV56" i="2"/>
  <c r="AW26" i="2"/>
  <c r="AU59" i="2"/>
  <c r="AV29" i="2"/>
  <c r="AV57" i="2"/>
  <c r="AW27" i="2"/>
  <c r="AW50" i="2"/>
  <c r="AX20" i="2"/>
  <c r="AU53" i="2"/>
  <c r="AV23" i="2"/>
  <c r="AW23" i="31"/>
  <c r="AV59" i="31"/>
  <c r="AV162" i="31"/>
  <c r="AV143" i="31"/>
  <c r="BA2" i="10"/>
  <c r="AZ25" i="48"/>
  <c r="AQ19" i="48" l="1"/>
  <c r="AP11" i="48"/>
  <c r="AP31" i="48" s="1"/>
  <c r="AP32" i="48" s="1"/>
  <c r="AP33" i="48" s="1"/>
  <c r="AW60" i="34"/>
  <c r="AW162" i="34"/>
  <c r="AW143" i="34"/>
  <c r="AX24" i="34"/>
  <c r="AW30" i="34"/>
  <c r="AV66" i="34"/>
  <c r="AV168" i="34"/>
  <c r="AV149" i="34"/>
  <c r="AT157" i="34"/>
  <c r="AU69" i="34"/>
  <c r="AU171" i="34"/>
  <c r="AU152" i="34"/>
  <c r="AV33" i="34"/>
  <c r="AU65" i="34"/>
  <c r="AU167" i="34"/>
  <c r="AU148" i="34"/>
  <c r="AU156" i="34" s="1"/>
  <c r="AV29" i="34"/>
  <c r="AV37" i="34" s="1"/>
  <c r="AV59" i="34"/>
  <c r="AV161" i="34"/>
  <c r="AV142" i="34"/>
  <c r="AW23" i="34"/>
  <c r="AT106" i="48"/>
  <c r="AX64" i="34"/>
  <c r="AX166" i="34"/>
  <c r="AX147" i="34"/>
  <c r="AY28" i="34"/>
  <c r="AV63" i="34"/>
  <c r="AV146" i="34"/>
  <c r="AV165" i="34"/>
  <c r="AW27" i="34"/>
  <c r="AU37" i="34"/>
  <c r="AU67" i="34"/>
  <c r="AU73" i="34" s="1"/>
  <c r="AU103" i="48" s="1"/>
  <c r="AU24" i="48" s="1"/>
  <c r="AU169" i="34"/>
  <c r="AU175" i="34" s="1"/>
  <c r="AU150" i="34"/>
  <c r="AV31" i="34"/>
  <c r="AS195" i="34"/>
  <c r="AS183" i="34"/>
  <c r="AS185" i="34" s="1"/>
  <c r="AR197" i="34"/>
  <c r="AS190" i="34"/>
  <c r="AS192" i="34" s="1"/>
  <c r="AS196" i="34"/>
  <c r="AV70" i="34"/>
  <c r="AV153" i="34"/>
  <c r="AV172" i="34"/>
  <c r="AW34" i="34"/>
  <c r="AV62" i="34"/>
  <c r="AV145" i="34"/>
  <c r="AV164" i="34"/>
  <c r="AW26" i="34"/>
  <c r="AV61" i="34"/>
  <c r="AV163" i="34"/>
  <c r="AV144" i="34"/>
  <c r="AW25" i="34"/>
  <c r="AV68" i="34"/>
  <c r="AV151" i="34"/>
  <c r="AV170" i="34"/>
  <c r="AW32" i="34"/>
  <c r="AT189" i="34"/>
  <c r="AT191" i="34" s="1"/>
  <c r="AT182" i="34"/>
  <c r="AT184" i="34" s="1"/>
  <c r="AT181" i="34"/>
  <c r="AT188" i="34"/>
  <c r="AT177" i="34"/>
  <c r="AT178" i="34" s="1"/>
  <c r="AX71" i="34"/>
  <c r="AX173" i="34"/>
  <c r="AX154" i="34"/>
  <c r="AY35" i="34"/>
  <c r="AT74" i="34"/>
  <c r="AT176" i="34"/>
  <c r="AV70" i="33"/>
  <c r="AW34" i="33"/>
  <c r="AV68" i="33"/>
  <c r="AW32" i="33"/>
  <c r="AV59" i="33"/>
  <c r="AW23" i="33"/>
  <c r="AV37" i="33"/>
  <c r="AV60" i="33"/>
  <c r="AW24" i="33"/>
  <c r="AX26" i="33"/>
  <c r="AW62" i="33"/>
  <c r="AU73" i="33"/>
  <c r="AU102" i="48" s="1"/>
  <c r="AU23" i="48" s="1"/>
  <c r="AW67" i="33"/>
  <c r="AX31" i="33"/>
  <c r="AV64" i="33"/>
  <c r="AW28" i="33"/>
  <c r="AY71" i="33"/>
  <c r="AZ35" i="33"/>
  <c r="AW27" i="33"/>
  <c r="AV63" i="33"/>
  <c r="AW65" i="33"/>
  <c r="AX29" i="33"/>
  <c r="AV61" i="33"/>
  <c r="AW25" i="33"/>
  <c r="AW69" i="33"/>
  <c r="AX33" i="33"/>
  <c r="AX30" i="33"/>
  <c r="AW66" i="33"/>
  <c r="AU50" i="32"/>
  <c r="AV20" i="32"/>
  <c r="AU31" i="32"/>
  <c r="AW23" i="32"/>
  <c r="AV53" i="32"/>
  <c r="AV24" i="32"/>
  <c r="AU54" i="32"/>
  <c r="AW25" i="32"/>
  <c r="AV55" i="32"/>
  <c r="AV22" i="32"/>
  <c r="AU52" i="32"/>
  <c r="AR22" i="48"/>
  <c r="AQ27" i="48"/>
  <c r="AW29" i="32"/>
  <c r="AV59" i="32"/>
  <c r="AV26" i="32"/>
  <c r="AU56" i="32"/>
  <c r="AW27" i="32"/>
  <c r="AV57" i="32"/>
  <c r="AW28" i="32"/>
  <c r="AV58" i="32"/>
  <c r="AV21" i="32"/>
  <c r="AU51" i="32"/>
  <c r="AT157" i="31"/>
  <c r="AW61" i="31"/>
  <c r="AW164" i="31"/>
  <c r="AW145" i="31"/>
  <c r="AX25" i="31"/>
  <c r="AV30" i="31"/>
  <c r="AU150" i="31"/>
  <c r="AU66" i="31"/>
  <c r="AU169" i="31"/>
  <c r="AV24" i="31"/>
  <c r="AU60" i="31"/>
  <c r="AU163" i="31"/>
  <c r="AU144" i="31"/>
  <c r="AU37" i="31"/>
  <c r="AW26" i="31"/>
  <c r="AV165" i="31"/>
  <c r="AV62" i="31"/>
  <c r="AV146" i="31"/>
  <c r="AW69" i="31"/>
  <c r="AW153" i="31"/>
  <c r="AW172" i="31"/>
  <c r="AX33" i="31"/>
  <c r="AS183" i="31"/>
  <c r="AS185" i="31" s="1"/>
  <c r="AS190" i="31"/>
  <c r="AS192" i="31" s="1"/>
  <c r="AT73" i="31"/>
  <c r="AT97" i="48" s="1"/>
  <c r="AT89" i="48" s="1"/>
  <c r="AR191" i="31"/>
  <c r="AR193" i="31" s="1"/>
  <c r="AR197" i="31"/>
  <c r="AU64" i="31"/>
  <c r="AU148" i="31"/>
  <c r="AU167" i="31"/>
  <c r="AV28" i="31"/>
  <c r="AS177" i="31"/>
  <c r="AR196" i="31"/>
  <c r="AR198" i="31" s="1"/>
  <c r="AR184" i="31"/>
  <c r="AR186" i="31" s="1"/>
  <c r="AR18" i="48"/>
  <c r="AQ10" i="48"/>
  <c r="AW63" i="31"/>
  <c r="AW147" i="31"/>
  <c r="AW166" i="31"/>
  <c r="AX27" i="31"/>
  <c r="AU71" i="31"/>
  <c r="AU174" i="31"/>
  <c r="AU155" i="31"/>
  <c r="AV35" i="31"/>
  <c r="AW31" i="31"/>
  <c r="AV151" i="31"/>
  <c r="AV170" i="31"/>
  <c r="AV67" i="31"/>
  <c r="AX70" i="31"/>
  <c r="AX154" i="31"/>
  <c r="AX173" i="31"/>
  <c r="AY34" i="31"/>
  <c r="AS182" i="31"/>
  <c r="AS189" i="31"/>
  <c r="AS178" i="31"/>
  <c r="AV29" i="31"/>
  <c r="AU65" i="31"/>
  <c r="AU168" i="31"/>
  <c r="AU149" i="31"/>
  <c r="AU68" i="31"/>
  <c r="AU171" i="31"/>
  <c r="AU152" i="31"/>
  <c r="AV32" i="31"/>
  <c r="AT176" i="31"/>
  <c r="AV29" i="30"/>
  <c r="AU65" i="30"/>
  <c r="AU168" i="30"/>
  <c r="AU149" i="30"/>
  <c r="AT157" i="30"/>
  <c r="AW26" i="30"/>
  <c r="AV62" i="30"/>
  <c r="AV165" i="30"/>
  <c r="AV146" i="30"/>
  <c r="AT73" i="30"/>
  <c r="AT96" i="48" s="1"/>
  <c r="AT88" i="48" s="1"/>
  <c r="AS184" i="30"/>
  <c r="AU70" i="30"/>
  <c r="AU173" i="30"/>
  <c r="AU154" i="30"/>
  <c r="AV34" i="30"/>
  <c r="AW31" i="30"/>
  <c r="AV67" i="30"/>
  <c r="AV170" i="30"/>
  <c r="AV151" i="30"/>
  <c r="AS183" i="30"/>
  <c r="AS185" i="30" s="1"/>
  <c r="AS190" i="30"/>
  <c r="AS192" i="30" s="1"/>
  <c r="AW61" i="30"/>
  <c r="AW164" i="30"/>
  <c r="AW145" i="30"/>
  <c r="AX25" i="30"/>
  <c r="AT176" i="30"/>
  <c r="AS197" i="30"/>
  <c r="AS191" i="30"/>
  <c r="AS193" i="30" s="1"/>
  <c r="AW69" i="30"/>
  <c r="AW153" i="30"/>
  <c r="AW172" i="30"/>
  <c r="AX33" i="30"/>
  <c r="AR17" i="48"/>
  <c r="AQ9" i="48"/>
  <c r="AV32" i="30"/>
  <c r="AU152" i="30"/>
  <c r="AU171" i="30"/>
  <c r="AU68" i="30"/>
  <c r="AS178" i="30"/>
  <c r="AW30" i="30"/>
  <c r="AV66" i="30"/>
  <c r="AV150" i="30"/>
  <c r="AV169" i="30"/>
  <c r="AV23" i="30"/>
  <c r="AU162" i="30"/>
  <c r="AU37" i="30"/>
  <c r="AU143" i="30"/>
  <c r="AU59" i="30"/>
  <c r="AU63" i="30"/>
  <c r="AU147" i="30"/>
  <c r="AU166" i="30"/>
  <c r="AV27" i="30"/>
  <c r="AU71" i="30"/>
  <c r="AU155" i="30"/>
  <c r="AU174" i="30"/>
  <c r="AV35" i="30"/>
  <c r="AR184" i="30"/>
  <c r="AR186" i="30" s="1"/>
  <c r="AR196" i="30"/>
  <c r="AW163" i="30"/>
  <c r="AW60" i="30"/>
  <c r="AX24" i="30"/>
  <c r="AW144" i="30"/>
  <c r="AU64" i="30"/>
  <c r="AU148" i="30"/>
  <c r="AU167" i="30"/>
  <c r="AV28" i="30"/>
  <c r="AR191" i="30"/>
  <c r="AR193" i="30" s="1"/>
  <c r="AR194" i="30" s="1"/>
  <c r="AR197" i="30"/>
  <c r="AW31" i="29"/>
  <c r="AV151" i="29"/>
  <c r="AV67" i="29"/>
  <c r="AV170" i="29"/>
  <c r="AR197" i="29"/>
  <c r="AR191" i="29"/>
  <c r="AR193" i="29" s="1"/>
  <c r="AV35" i="29"/>
  <c r="AU155" i="29"/>
  <c r="AU71" i="29"/>
  <c r="AU174" i="29"/>
  <c r="AX23" i="29"/>
  <c r="AW59" i="29"/>
  <c r="AW162" i="29"/>
  <c r="AW143" i="29"/>
  <c r="AX29" i="29"/>
  <c r="AW65" i="29"/>
  <c r="AW149" i="29"/>
  <c r="AW168" i="29"/>
  <c r="AV24" i="29"/>
  <c r="AU60" i="29"/>
  <c r="AU73" i="29" s="1"/>
  <c r="AU95" i="48" s="1"/>
  <c r="AU144" i="29"/>
  <c r="AU163" i="29"/>
  <c r="AU37" i="29"/>
  <c r="AV30" i="29"/>
  <c r="AU150" i="29"/>
  <c r="AU169" i="29"/>
  <c r="AU66" i="29"/>
  <c r="AR196" i="29"/>
  <c r="AR198" i="29" s="1"/>
  <c r="AR184" i="29"/>
  <c r="AR186" i="29" s="1"/>
  <c r="AR194" i="29" s="1"/>
  <c r="AV64" i="29"/>
  <c r="AV148" i="29"/>
  <c r="AV167" i="29"/>
  <c r="AW28" i="29"/>
  <c r="AW34" i="29"/>
  <c r="AV154" i="29"/>
  <c r="AV173" i="29"/>
  <c r="AV70" i="29"/>
  <c r="AS177" i="29"/>
  <c r="AS190" i="29"/>
  <c r="AS192" i="29" s="1"/>
  <c r="AS183" i="29"/>
  <c r="AS185" i="29" s="1"/>
  <c r="AT176" i="29"/>
  <c r="AQ8" i="48"/>
  <c r="AR16" i="48"/>
  <c r="AX25" i="29"/>
  <c r="AW145" i="29"/>
  <c r="AW61" i="29"/>
  <c r="AW164" i="29"/>
  <c r="AT157" i="29"/>
  <c r="AS74" i="29"/>
  <c r="AX27" i="29"/>
  <c r="AW147" i="29"/>
  <c r="AW166" i="29"/>
  <c r="AW63" i="29"/>
  <c r="AS178" i="29"/>
  <c r="AS189" i="29"/>
  <c r="AS182" i="29"/>
  <c r="AW69" i="29"/>
  <c r="AW153" i="29"/>
  <c r="AW172" i="29"/>
  <c r="AX33" i="29"/>
  <c r="AT73" i="29"/>
  <c r="AT95" i="48" s="1"/>
  <c r="AT87" i="48" s="1"/>
  <c r="AV26" i="29"/>
  <c r="AU165" i="29"/>
  <c r="AU62" i="29"/>
  <c r="AU146" i="29"/>
  <c r="AS158" i="29"/>
  <c r="AT158" i="29" s="1"/>
  <c r="AV32" i="10"/>
  <c r="AU68" i="10"/>
  <c r="AW26" i="10"/>
  <c r="AV62" i="10"/>
  <c r="AV27" i="10"/>
  <c r="AU63" i="10"/>
  <c r="AR7" i="48"/>
  <c r="AS15" i="48"/>
  <c r="AV69" i="10"/>
  <c r="AW33" i="10"/>
  <c r="AW34" i="10"/>
  <c r="AV70" i="10"/>
  <c r="AV30" i="10"/>
  <c r="AU66" i="10"/>
  <c r="AY28" i="10"/>
  <c r="AX64" i="10"/>
  <c r="AV29" i="10"/>
  <c r="AU65" i="10"/>
  <c r="AT74" i="10"/>
  <c r="AU67" i="10"/>
  <c r="AV31" i="10"/>
  <c r="AV59" i="10"/>
  <c r="AW23" i="10"/>
  <c r="AW24" i="10"/>
  <c r="AV60" i="10"/>
  <c r="AU37" i="10"/>
  <c r="AV61" i="10"/>
  <c r="AW25" i="10"/>
  <c r="AZ35" i="10"/>
  <c r="AY71" i="10"/>
  <c r="AU73" i="10"/>
  <c r="AU94" i="48" s="1"/>
  <c r="AT85" i="48"/>
  <c r="AV52" i="2"/>
  <c r="AW22" i="2"/>
  <c r="BB2" i="47"/>
  <c r="BA21" i="47"/>
  <c r="BA23" i="47" s="1"/>
  <c r="AW56" i="2"/>
  <c r="AX26" i="2"/>
  <c r="AW55" i="2"/>
  <c r="AX25" i="2"/>
  <c r="AW57" i="2"/>
  <c r="AX27" i="2"/>
  <c r="AU58" i="2"/>
  <c r="AV28" i="2"/>
  <c r="AX50" i="2"/>
  <c r="AY20" i="2"/>
  <c r="AZ2" i="31"/>
  <c r="BF2" i="34"/>
  <c r="BD2" i="32"/>
  <c r="AS14" i="48"/>
  <c r="AR6" i="48"/>
  <c r="BB2" i="10"/>
  <c r="BA2" i="43"/>
  <c r="AZ79" i="43"/>
  <c r="AZ84" i="43" s="1"/>
  <c r="AZ80" i="43"/>
  <c r="AZ85" i="43" s="1"/>
  <c r="AZ78" i="43"/>
  <c r="AZ83" i="43" s="1"/>
  <c r="AZ77" i="43"/>
  <c r="AZ82" i="43" s="1"/>
  <c r="AU54" i="2"/>
  <c r="AV24" i="2"/>
  <c r="BE2" i="33"/>
  <c r="AU31" i="2"/>
  <c r="AZ2" i="30"/>
  <c r="AV51" i="2"/>
  <c r="AW21" i="2"/>
  <c r="AV31" i="2"/>
  <c r="AT62" i="2"/>
  <c r="AW59" i="31"/>
  <c r="AX23" i="31"/>
  <c r="AW143" i="31"/>
  <c r="AW162" i="31"/>
  <c r="AV53" i="2"/>
  <c r="AW23" i="2"/>
  <c r="AV59" i="2"/>
  <c r="AW29" i="2"/>
  <c r="AZ2" i="29"/>
  <c r="AY68" i="29"/>
  <c r="AY152" i="29"/>
  <c r="AY171" i="29"/>
  <c r="AU61" i="2"/>
  <c r="AU93" i="48" s="1"/>
  <c r="AS98" i="48"/>
  <c r="AS85" i="48"/>
  <c r="AS90" i="48" s="1"/>
  <c r="AS30" i="48" s="1"/>
  <c r="BA25" i="48"/>
  <c r="AT98" i="48" l="1"/>
  <c r="AU182" i="34"/>
  <c r="AU184" i="34" s="1"/>
  <c r="AU189" i="34"/>
  <c r="AU191" i="34" s="1"/>
  <c r="AU177" i="34"/>
  <c r="AU178" i="34" s="1"/>
  <c r="AU181" i="34"/>
  <c r="AU188" i="34"/>
  <c r="AV156" i="34"/>
  <c r="AU176" i="34"/>
  <c r="AT196" i="34"/>
  <c r="AT190" i="34"/>
  <c r="AT192" i="34" s="1"/>
  <c r="AW63" i="34"/>
  <c r="AW146" i="34"/>
  <c r="AW165" i="34"/>
  <c r="AX27" i="34"/>
  <c r="AV175" i="34"/>
  <c r="AU74" i="34"/>
  <c r="AT183" i="34"/>
  <c r="AT185" i="34" s="1"/>
  <c r="AT193" i="34" s="1"/>
  <c r="AT195" i="34"/>
  <c r="AS193" i="34"/>
  <c r="AW59" i="34"/>
  <c r="AW142" i="34"/>
  <c r="AW161" i="34"/>
  <c r="AW37" i="34"/>
  <c r="AX23" i="34"/>
  <c r="AV73" i="34"/>
  <c r="AV103" i="48" s="1"/>
  <c r="AV24" i="48" s="1"/>
  <c r="AW61" i="34"/>
  <c r="AW163" i="34"/>
  <c r="AW144" i="34"/>
  <c r="AX25" i="34"/>
  <c r="AW70" i="34"/>
  <c r="AW172" i="34"/>
  <c r="AW153" i="34"/>
  <c r="AX34" i="34"/>
  <c r="AS197" i="34"/>
  <c r="AV69" i="34"/>
  <c r="AV171" i="34"/>
  <c r="AV152" i="34"/>
  <c r="AW33" i="34"/>
  <c r="AX30" i="34"/>
  <c r="AW168" i="34"/>
  <c r="AW66" i="34"/>
  <c r="AW149" i="34"/>
  <c r="AV67" i="34"/>
  <c r="AV150" i="34"/>
  <c r="AV169" i="34"/>
  <c r="AW31" i="34"/>
  <c r="AX60" i="34"/>
  <c r="AX162" i="34"/>
  <c r="AX143" i="34"/>
  <c r="AY24" i="34"/>
  <c r="AY71" i="34"/>
  <c r="AY173" i="34"/>
  <c r="AY154" i="34"/>
  <c r="AZ35" i="34"/>
  <c r="AY64" i="34"/>
  <c r="AY166" i="34"/>
  <c r="AY147" i="34"/>
  <c r="AZ28" i="34"/>
  <c r="AU87" i="48"/>
  <c r="AW68" i="34"/>
  <c r="AW151" i="34"/>
  <c r="AW170" i="34"/>
  <c r="AX32" i="34"/>
  <c r="AW62" i="34"/>
  <c r="AW164" i="34"/>
  <c r="AW145" i="34"/>
  <c r="AX26" i="34"/>
  <c r="AV65" i="34"/>
  <c r="AV167" i="34"/>
  <c r="AV148" i="34"/>
  <c r="AW29" i="34"/>
  <c r="AU157" i="34"/>
  <c r="AW61" i="33"/>
  <c r="AX25" i="33"/>
  <c r="AW64" i="33"/>
  <c r="AX28" i="33"/>
  <c r="AU74" i="33"/>
  <c r="AV74" i="33" s="1"/>
  <c r="AX65" i="33"/>
  <c r="AY29" i="33"/>
  <c r="AX67" i="33"/>
  <c r="AY31" i="33"/>
  <c r="AV73" i="33"/>
  <c r="AV102" i="48" s="1"/>
  <c r="AV23" i="48" s="1"/>
  <c r="AY30" i="33"/>
  <c r="AX66" i="33"/>
  <c r="AX27" i="33"/>
  <c r="AW63" i="33"/>
  <c r="AW68" i="33"/>
  <c r="AX32" i="33"/>
  <c r="AX69" i="33"/>
  <c r="AY33" i="33"/>
  <c r="AZ71" i="33"/>
  <c r="BA35" i="33"/>
  <c r="AY26" i="33"/>
  <c r="AX62" i="33"/>
  <c r="AW59" i="33"/>
  <c r="AW73" i="33" s="1"/>
  <c r="AW102" i="48" s="1"/>
  <c r="AW23" i="48" s="1"/>
  <c r="AX23" i="33"/>
  <c r="AW37" i="33"/>
  <c r="AU86" i="48"/>
  <c r="AW60" i="33"/>
  <c r="AX24" i="33"/>
  <c r="AW70" i="33"/>
  <c r="AX34" i="33"/>
  <c r="AW26" i="32"/>
  <c r="AV56" i="32"/>
  <c r="AX25" i="32"/>
  <c r="AW55" i="32"/>
  <c r="AW24" i="32"/>
  <c r="AV54" i="32"/>
  <c r="AX28" i="32"/>
  <c r="AW58" i="32"/>
  <c r="AS22" i="48"/>
  <c r="AR27" i="48"/>
  <c r="AX23" i="32"/>
  <c r="AW53" i="32"/>
  <c r="AW21" i="32"/>
  <c r="AV51" i="32"/>
  <c r="AX29" i="32"/>
  <c r="AW59" i="32"/>
  <c r="AX27" i="32"/>
  <c r="AW57" i="32"/>
  <c r="AW22" i="32"/>
  <c r="AV52" i="32"/>
  <c r="AW20" i="32"/>
  <c r="AV50" i="32"/>
  <c r="AV61" i="32" s="1"/>
  <c r="AV101" i="48" s="1"/>
  <c r="AV31" i="32"/>
  <c r="AU61" i="32"/>
  <c r="AY70" i="31"/>
  <c r="AY173" i="31"/>
  <c r="AY154" i="31"/>
  <c r="AZ34" i="31"/>
  <c r="AV71" i="31"/>
  <c r="AV174" i="31"/>
  <c r="AV155" i="31"/>
  <c r="AW35" i="31"/>
  <c r="AR10" i="48"/>
  <c r="AS18" i="48"/>
  <c r="AU157" i="31"/>
  <c r="AW30" i="31"/>
  <c r="AV66" i="31"/>
  <c r="AV169" i="31"/>
  <c r="AV150" i="31"/>
  <c r="AR194" i="31"/>
  <c r="AU176" i="31"/>
  <c r="AX61" i="31"/>
  <c r="AX145" i="31"/>
  <c r="AX164" i="31"/>
  <c r="AY25" i="31"/>
  <c r="AU73" i="31"/>
  <c r="AU97" i="48" s="1"/>
  <c r="AU89" i="48" s="1"/>
  <c r="AT183" i="31"/>
  <c r="AT185" i="31" s="1"/>
  <c r="AT190" i="31"/>
  <c r="AT192" i="31" s="1"/>
  <c r="AW29" i="31"/>
  <c r="AV65" i="31"/>
  <c r="AV149" i="31"/>
  <c r="AV168" i="31"/>
  <c r="AX63" i="31"/>
  <c r="AX166" i="31"/>
  <c r="AX147" i="31"/>
  <c r="AY27" i="31"/>
  <c r="AV144" i="31"/>
  <c r="AV157" i="31" s="1"/>
  <c r="AV163" i="31"/>
  <c r="AW24" i="31"/>
  <c r="AV60" i="31"/>
  <c r="AV37" i="31"/>
  <c r="AV68" i="31"/>
  <c r="AV171" i="31"/>
  <c r="AV152" i="31"/>
  <c r="AW32" i="31"/>
  <c r="AT177" i="31"/>
  <c r="AU177" i="31" s="1"/>
  <c r="AT74" i="31"/>
  <c r="AU74" i="31" s="1"/>
  <c r="AS197" i="31"/>
  <c r="AS191" i="31"/>
  <c r="AS193" i="31" s="1"/>
  <c r="AV64" i="31"/>
  <c r="AV148" i="31"/>
  <c r="AV167" i="31"/>
  <c r="AW28" i="31"/>
  <c r="AS184" i="31"/>
  <c r="AS186" i="31" s="1"/>
  <c r="AS194" i="31" s="1"/>
  <c r="AS196" i="31"/>
  <c r="AS198" i="31" s="1"/>
  <c r="AX31" i="31"/>
  <c r="AW151" i="31"/>
  <c r="AW67" i="31"/>
  <c r="AW170" i="31"/>
  <c r="AX69" i="31"/>
  <c r="AX172" i="31"/>
  <c r="AX153" i="31"/>
  <c r="AY33" i="31"/>
  <c r="AX26" i="31"/>
  <c r="AW62" i="31"/>
  <c r="AW146" i="31"/>
  <c r="AW165" i="31"/>
  <c r="AT158" i="31"/>
  <c r="AT189" i="31"/>
  <c r="AT182" i="31"/>
  <c r="AT178" i="31"/>
  <c r="AV63" i="30"/>
  <c r="AV166" i="30"/>
  <c r="AV147" i="30"/>
  <c r="AW27" i="30"/>
  <c r="AW23" i="30"/>
  <c r="AV37" i="30"/>
  <c r="AV59" i="30"/>
  <c r="AV143" i="30"/>
  <c r="AV162" i="30"/>
  <c r="AW32" i="30"/>
  <c r="AV171" i="30"/>
  <c r="AV152" i="30"/>
  <c r="AV68" i="30"/>
  <c r="AS186" i="30"/>
  <c r="AS194" i="30" s="1"/>
  <c r="AX26" i="30"/>
  <c r="AW62" i="30"/>
  <c r="AW165" i="30"/>
  <c r="AW146" i="30"/>
  <c r="AV64" i="30"/>
  <c r="AV167" i="30"/>
  <c r="AV148" i="30"/>
  <c r="AW28" i="30"/>
  <c r="AR198" i="30"/>
  <c r="AT190" i="30"/>
  <c r="AT192" i="30" s="1"/>
  <c r="AT183" i="30"/>
  <c r="AT185" i="30" s="1"/>
  <c r="AS196" i="30"/>
  <c r="AS198" i="30" s="1"/>
  <c r="AT178" i="30"/>
  <c r="AT182" i="30"/>
  <c r="AT189" i="30"/>
  <c r="AS17" i="48"/>
  <c r="AR9" i="48"/>
  <c r="AX61" i="30"/>
  <c r="AX145" i="30"/>
  <c r="AX164" i="30"/>
  <c r="AY25" i="30"/>
  <c r="AV71" i="30"/>
  <c r="AV174" i="30"/>
  <c r="AV155" i="30"/>
  <c r="AW35" i="30"/>
  <c r="AU73" i="30"/>
  <c r="AU96" i="48" s="1"/>
  <c r="AU88" i="48" s="1"/>
  <c r="AX30" i="30"/>
  <c r="AW169" i="30"/>
  <c r="AW150" i="30"/>
  <c r="AW66" i="30"/>
  <c r="AX69" i="30"/>
  <c r="AX172" i="30"/>
  <c r="AX153" i="30"/>
  <c r="AY33" i="30"/>
  <c r="AX31" i="30"/>
  <c r="AW170" i="30"/>
  <c r="AW67" i="30"/>
  <c r="AW151" i="30"/>
  <c r="AT74" i="30"/>
  <c r="AU157" i="30"/>
  <c r="AV70" i="30"/>
  <c r="AV154" i="30"/>
  <c r="AV173" i="30"/>
  <c r="AW34" i="30"/>
  <c r="AT177" i="30"/>
  <c r="AQ11" i="48"/>
  <c r="AQ31" i="48" s="1"/>
  <c r="AQ32" i="48" s="1"/>
  <c r="AQ33" i="48" s="1"/>
  <c r="AW29" i="30"/>
  <c r="AV168" i="30"/>
  <c r="AV149" i="30"/>
  <c r="AV65" i="30"/>
  <c r="AX163" i="30"/>
  <c r="AX60" i="30"/>
  <c r="AY24" i="30"/>
  <c r="AX144" i="30"/>
  <c r="AU176" i="30"/>
  <c r="AT158" i="30"/>
  <c r="AU158" i="30" s="1"/>
  <c r="AT90" i="48"/>
  <c r="AT30" i="48" s="1"/>
  <c r="AW26" i="29"/>
  <c r="AV146" i="29"/>
  <c r="AV165" i="29"/>
  <c r="AV62" i="29"/>
  <c r="AY29" i="29"/>
  <c r="AX168" i="29"/>
  <c r="AX149" i="29"/>
  <c r="AX65" i="29"/>
  <c r="AW35" i="29"/>
  <c r="AV71" i="29"/>
  <c r="AV174" i="29"/>
  <c r="AV155" i="29"/>
  <c r="AU176" i="29"/>
  <c r="AX69" i="29"/>
  <c r="AX153" i="29"/>
  <c r="AX172" i="29"/>
  <c r="AY33" i="29"/>
  <c r="AY25" i="29"/>
  <c r="AX164" i="29"/>
  <c r="AX145" i="29"/>
  <c r="AX61" i="29"/>
  <c r="AU157" i="29"/>
  <c r="AU158" i="29" s="1"/>
  <c r="AS191" i="29"/>
  <c r="AS193" i="29" s="1"/>
  <c r="AS197" i="29"/>
  <c r="AS16" i="48"/>
  <c r="AR8" i="48"/>
  <c r="AR19" i="48"/>
  <c r="AY27" i="29"/>
  <c r="AX166" i="29"/>
  <c r="AX63" i="29"/>
  <c r="AX147" i="29"/>
  <c r="AV37" i="29"/>
  <c r="AV163" i="29"/>
  <c r="AV176" i="29" s="1"/>
  <c r="AW24" i="29"/>
  <c r="AV60" i="29"/>
  <c r="AV144" i="29"/>
  <c r="AY23" i="29"/>
  <c r="AX162" i="29"/>
  <c r="AX59" i="29"/>
  <c r="AX143" i="29"/>
  <c r="AW30" i="29"/>
  <c r="AV169" i="29"/>
  <c r="AV66" i="29"/>
  <c r="AV150" i="29"/>
  <c r="AT74" i="29"/>
  <c r="AU74" i="29" s="1"/>
  <c r="AX34" i="29"/>
  <c r="AW70" i="29"/>
  <c r="AW173" i="29"/>
  <c r="AW154" i="29"/>
  <c r="AS184" i="29"/>
  <c r="AS186" i="29" s="1"/>
  <c r="AS196" i="29"/>
  <c r="AS198" i="29" s="1"/>
  <c r="AT182" i="29"/>
  <c r="AT178" i="29"/>
  <c r="AT189" i="29"/>
  <c r="AT177" i="29"/>
  <c r="AU177" i="29" s="1"/>
  <c r="AT190" i="29"/>
  <c r="AT192" i="29" s="1"/>
  <c r="AT183" i="29"/>
  <c r="AT185" i="29" s="1"/>
  <c r="AW64" i="29"/>
  <c r="AW167" i="29"/>
  <c r="AW148" i="29"/>
  <c r="AX28" i="29"/>
  <c r="AX31" i="29"/>
  <c r="AW67" i="29"/>
  <c r="AW151" i="29"/>
  <c r="AW170" i="29"/>
  <c r="AS7" i="48"/>
  <c r="AT15" i="48"/>
  <c r="AV67" i="10"/>
  <c r="AW31" i="10"/>
  <c r="AW30" i="10"/>
  <c r="AV66" i="10"/>
  <c r="AU74" i="10"/>
  <c r="AX34" i="10"/>
  <c r="AW70" i="10"/>
  <c r="AW27" i="10"/>
  <c r="AV63" i="10"/>
  <c r="AV73" i="10" s="1"/>
  <c r="AV94" i="48" s="1"/>
  <c r="AV86" i="48" s="1"/>
  <c r="AX24" i="10"/>
  <c r="AW60" i="10"/>
  <c r="AW29" i="10"/>
  <c r="AW37" i="10" s="1"/>
  <c r="AV65" i="10"/>
  <c r="AX26" i="10"/>
  <c r="AW62" i="10"/>
  <c r="BA35" i="10"/>
  <c r="AZ71" i="10"/>
  <c r="AW59" i="10"/>
  <c r="AX23" i="10"/>
  <c r="AW69" i="10"/>
  <c r="AX33" i="10"/>
  <c r="AW61" i="10"/>
  <c r="AX25" i="10"/>
  <c r="AV37" i="10"/>
  <c r="AZ28" i="10"/>
  <c r="AY64" i="10"/>
  <c r="AW32" i="10"/>
  <c r="AV68" i="10"/>
  <c r="BF2" i="33"/>
  <c r="BG2" i="34"/>
  <c r="BA2" i="31"/>
  <c r="AY50" i="2"/>
  <c r="AZ20" i="2"/>
  <c r="AW59" i="2"/>
  <c r="AX29" i="2"/>
  <c r="AT14" i="48"/>
  <c r="AS6" i="48"/>
  <c r="AX59" i="31"/>
  <c r="AY23" i="31"/>
  <c r="AX143" i="31"/>
  <c r="AX162" i="31"/>
  <c r="BC2" i="47"/>
  <c r="BB21" i="47"/>
  <c r="BB23" i="47" s="1"/>
  <c r="AW51" i="2"/>
  <c r="AX21" i="2"/>
  <c r="BA2" i="30"/>
  <c r="AV54" i="2"/>
  <c r="AV61" i="2" s="1"/>
  <c r="AV93" i="48" s="1"/>
  <c r="AW24" i="2"/>
  <c r="BC2" i="10"/>
  <c r="AX57" i="2"/>
  <c r="AY27" i="2"/>
  <c r="AW52" i="2"/>
  <c r="AX22" i="2"/>
  <c r="AW53" i="2"/>
  <c r="AX23" i="2"/>
  <c r="BA80" i="43"/>
  <c r="BA85" i="43" s="1"/>
  <c r="BB2" i="43"/>
  <c r="BA79" i="43"/>
  <c r="BA84" i="43" s="1"/>
  <c r="BA78" i="43"/>
  <c r="BA83" i="43" s="1"/>
  <c r="BA77" i="43"/>
  <c r="BA82" i="43" s="1"/>
  <c r="AV58" i="2"/>
  <c r="AW28" i="2"/>
  <c r="AW31" i="2" s="1"/>
  <c r="AX55" i="2"/>
  <c r="AY25" i="2"/>
  <c r="AZ68" i="29"/>
  <c r="BA2" i="29"/>
  <c r="AZ152" i="29"/>
  <c r="AZ171" i="29"/>
  <c r="AU62" i="2"/>
  <c r="BE2" i="32"/>
  <c r="AX56" i="2"/>
  <c r="AY26" i="2"/>
  <c r="BB25" i="48"/>
  <c r="AS19" i="48" l="1"/>
  <c r="AX70" i="34"/>
  <c r="AX172" i="34"/>
  <c r="AX153" i="34"/>
  <c r="AY34" i="34"/>
  <c r="AV157" i="34"/>
  <c r="AX59" i="34"/>
  <c r="AX161" i="34"/>
  <c r="AX142" i="34"/>
  <c r="AY23" i="34"/>
  <c r="AV74" i="34"/>
  <c r="AW65" i="34"/>
  <c r="AW73" i="34" s="1"/>
  <c r="AW103" i="48" s="1"/>
  <c r="AW24" i="48" s="1"/>
  <c r="AW167" i="34"/>
  <c r="AW175" i="34" s="1"/>
  <c r="AW148" i="34"/>
  <c r="AW156" i="34" s="1"/>
  <c r="AX29" i="34"/>
  <c r="AX37" i="34" s="1"/>
  <c r="AX68" i="34"/>
  <c r="AX170" i="34"/>
  <c r="AX151" i="34"/>
  <c r="AY32" i="34"/>
  <c r="AY30" i="34"/>
  <c r="AX66" i="34"/>
  <c r="AX149" i="34"/>
  <c r="AX168" i="34"/>
  <c r="AV176" i="34"/>
  <c r="AV189" i="34"/>
  <c r="AV191" i="34" s="1"/>
  <c r="AV182" i="34"/>
  <c r="AV184" i="34" s="1"/>
  <c r="AV188" i="34"/>
  <c r="AV177" i="34"/>
  <c r="AV178" i="34" s="1"/>
  <c r="AV181" i="34"/>
  <c r="AZ71" i="34"/>
  <c r="AZ154" i="34"/>
  <c r="AZ173" i="34"/>
  <c r="BA35" i="34"/>
  <c r="AW67" i="34"/>
  <c r="AW169" i="34"/>
  <c r="AW150" i="34"/>
  <c r="AX31" i="34"/>
  <c r="AW69" i="34"/>
  <c r="AW171" i="34"/>
  <c r="AW152" i="34"/>
  <c r="AX33" i="34"/>
  <c r="AX63" i="34"/>
  <c r="AX146" i="34"/>
  <c r="AX165" i="34"/>
  <c r="AY27" i="34"/>
  <c r="AU190" i="34"/>
  <c r="AU192" i="34" s="1"/>
  <c r="AU196" i="34"/>
  <c r="AX61" i="34"/>
  <c r="AX163" i="34"/>
  <c r="AX144" i="34"/>
  <c r="AY25" i="34"/>
  <c r="AU183" i="34"/>
  <c r="AU185" i="34" s="1"/>
  <c r="AU195" i="34"/>
  <c r="AV106" i="48"/>
  <c r="AX62" i="34"/>
  <c r="AX164" i="34"/>
  <c r="AX145" i="34"/>
  <c r="AY26" i="34"/>
  <c r="AZ64" i="34"/>
  <c r="AZ147" i="34"/>
  <c r="AZ166" i="34"/>
  <c r="BA28" i="34"/>
  <c r="AY60" i="34"/>
  <c r="AY162" i="34"/>
  <c r="AY143" i="34"/>
  <c r="AZ24" i="34"/>
  <c r="AT197" i="34"/>
  <c r="AX59" i="33"/>
  <c r="AY23" i="33"/>
  <c r="AX37" i="33"/>
  <c r="AY65" i="33"/>
  <c r="AZ29" i="33"/>
  <c r="AZ26" i="33"/>
  <c r="AY62" i="33"/>
  <c r="AY27" i="33"/>
  <c r="AX63" i="33"/>
  <c r="AW74" i="33"/>
  <c r="AX60" i="33"/>
  <c r="AY24" i="33"/>
  <c r="BA71" i="33"/>
  <c r="BB35" i="33"/>
  <c r="AX64" i="33"/>
  <c r="AY28" i="33"/>
  <c r="AX70" i="33"/>
  <c r="AY34" i="33"/>
  <c r="AZ30" i="33"/>
  <c r="AY66" i="33"/>
  <c r="AY69" i="33"/>
  <c r="AZ33" i="33"/>
  <c r="AX61" i="33"/>
  <c r="AY25" i="33"/>
  <c r="AX68" i="33"/>
  <c r="AY32" i="33"/>
  <c r="AY67" i="33"/>
  <c r="AZ31" i="33"/>
  <c r="AU101" i="48"/>
  <c r="AU62" i="32"/>
  <c r="AV62" i="32" s="1"/>
  <c r="AY29" i="32"/>
  <c r="AX59" i="32"/>
  <c r="AY28" i="32"/>
  <c r="AX58" i="32"/>
  <c r="AX24" i="32"/>
  <c r="AW54" i="32"/>
  <c r="AX20" i="32"/>
  <c r="AW50" i="32"/>
  <c r="AW61" i="32" s="1"/>
  <c r="AW101" i="48" s="1"/>
  <c r="AW31" i="32"/>
  <c r="AX21" i="32"/>
  <c r="AW51" i="32"/>
  <c r="AX22" i="32"/>
  <c r="AW52" i="32"/>
  <c r="AY23" i="32"/>
  <c r="AX53" i="32"/>
  <c r="AY25" i="32"/>
  <c r="AX55" i="32"/>
  <c r="AY27" i="32"/>
  <c r="AX57" i="32"/>
  <c r="AT22" i="48"/>
  <c r="AS27" i="48"/>
  <c r="AX26" i="32"/>
  <c r="AW56" i="32"/>
  <c r="AY63" i="31"/>
  <c r="AY166" i="31"/>
  <c r="AY147" i="31"/>
  <c r="AZ27" i="31"/>
  <c r="AW71" i="31"/>
  <c r="AW155" i="31"/>
  <c r="AW174" i="31"/>
  <c r="AX35" i="31"/>
  <c r="AY26" i="31"/>
  <c r="AX62" i="31"/>
  <c r="AX165" i="31"/>
  <c r="AX146" i="31"/>
  <c r="AY31" i="31"/>
  <c r="AX151" i="31"/>
  <c r="AX67" i="31"/>
  <c r="AX170" i="31"/>
  <c r="AY69" i="31"/>
  <c r="AY153" i="31"/>
  <c r="AY172" i="31"/>
  <c r="AZ33" i="31"/>
  <c r="AT184" i="31"/>
  <c r="AT186" i="31" s="1"/>
  <c r="AT196" i="31"/>
  <c r="AV74" i="31"/>
  <c r="AY61" i="31"/>
  <c r="AY164" i="31"/>
  <c r="AY145" i="31"/>
  <c r="AZ25" i="31"/>
  <c r="AT191" i="31"/>
  <c r="AT193" i="31" s="1"/>
  <c r="AT197" i="31"/>
  <c r="AW64" i="31"/>
  <c r="AW148" i="31"/>
  <c r="AW167" i="31"/>
  <c r="AX28" i="31"/>
  <c r="AV73" i="31"/>
  <c r="AV97" i="48" s="1"/>
  <c r="AV89" i="48" s="1"/>
  <c r="AX30" i="31"/>
  <c r="AW66" i="31"/>
  <c r="AW150" i="31"/>
  <c r="AW169" i="31"/>
  <c r="AZ70" i="31"/>
  <c r="AZ173" i="31"/>
  <c r="AZ154" i="31"/>
  <c r="BA34" i="31"/>
  <c r="AW68" i="31"/>
  <c r="AW152" i="31"/>
  <c r="AW171" i="31"/>
  <c r="AX32" i="31"/>
  <c r="AX24" i="31"/>
  <c r="AW60" i="31"/>
  <c r="AW163" i="31"/>
  <c r="AW144" i="31"/>
  <c r="AW157" i="31" s="1"/>
  <c r="AW37" i="31"/>
  <c r="AU158" i="31"/>
  <c r="AU182" i="31"/>
  <c r="AU189" i="31"/>
  <c r="AU178" i="31"/>
  <c r="AV176" i="31"/>
  <c r="AS10" i="48"/>
  <c r="AT18" i="48"/>
  <c r="AV158" i="31"/>
  <c r="AV189" i="31"/>
  <c r="AV182" i="31"/>
  <c r="AX29" i="31"/>
  <c r="AW65" i="31"/>
  <c r="AW168" i="31"/>
  <c r="AW149" i="31"/>
  <c r="AU183" i="31"/>
  <c r="AU185" i="31" s="1"/>
  <c r="AU190" i="31"/>
  <c r="AU192" i="31" s="1"/>
  <c r="AY69" i="30"/>
  <c r="AY172" i="30"/>
  <c r="AY153" i="30"/>
  <c r="AZ33" i="30"/>
  <c r="AV157" i="30"/>
  <c r="AW71" i="30"/>
  <c r="AW155" i="30"/>
  <c r="AW174" i="30"/>
  <c r="AX35" i="30"/>
  <c r="AY26" i="30"/>
  <c r="AX146" i="30"/>
  <c r="AX165" i="30"/>
  <c r="AX62" i="30"/>
  <c r="AV73" i="30"/>
  <c r="AV96" i="48" s="1"/>
  <c r="AV88" i="48" s="1"/>
  <c r="AV158" i="30"/>
  <c r="AU182" i="30"/>
  <c r="AU189" i="30"/>
  <c r="AT17" i="48"/>
  <c r="AS9" i="48"/>
  <c r="AW64" i="30"/>
  <c r="AW167" i="30"/>
  <c r="AW148" i="30"/>
  <c r="AX28" i="30"/>
  <c r="AU178" i="30"/>
  <c r="AU183" i="30"/>
  <c r="AU185" i="30" s="1"/>
  <c r="AU190" i="30"/>
  <c r="AU192" i="30" s="1"/>
  <c r="AX29" i="30"/>
  <c r="AW149" i="30"/>
  <c r="AW168" i="30"/>
  <c r="AW65" i="30"/>
  <c r="AU74" i="30"/>
  <c r="AV74" i="30" s="1"/>
  <c r="AT191" i="30"/>
  <c r="AT193" i="30" s="1"/>
  <c r="AT197" i="30"/>
  <c r="AX23" i="30"/>
  <c r="AW37" i="30"/>
  <c r="AW59" i="30"/>
  <c r="AW162" i="30"/>
  <c r="AW143" i="30"/>
  <c r="AT196" i="30"/>
  <c r="AT198" i="30" s="1"/>
  <c r="AT184" i="30"/>
  <c r="AT186" i="30" s="1"/>
  <c r="AT194" i="30" s="1"/>
  <c r="AW63" i="30"/>
  <c r="AW166" i="30"/>
  <c r="AW147" i="30"/>
  <c r="AX27" i="30"/>
  <c r="AY163" i="30"/>
  <c r="AY60" i="30"/>
  <c r="AZ24" i="30"/>
  <c r="AY144" i="30"/>
  <c r="AU177" i="30"/>
  <c r="AV177" i="30" s="1"/>
  <c r="AY61" i="30"/>
  <c r="AY145" i="30"/>
  <c r="AY164" i="30"/>
  <c r="AZ25" i="30"/>
  <c r="AU98" i="48"/>
  <c r="AW70" i="30"/>
  <c r="AW173" i="30"/>
  <c r="AW154" i="30"/>
  <c r="AX34" i="30"/>
  <c r="AX32" i="30"/>
  <c r="AW171" i="30"/>
  <c r="AW152" i="30"/>
  <c r="AW68" i="30"/>
  <c r="AR11" i="48"/>
  <c r="AR31" i="48" s="1"/>
  <c r="AR32" i="48" s="1"/>
  <c r="AR33" i="48" s="1"/>
  <c r="AY31" i="30"/>
  <c r="AX67" i="30"/>
  <c r="AX170" i="30"/>
  <c r="AX151" i="30"/>
  <c r="AY30" i="30"/>
  <c r="AX169" i="30"/>
  <c r="AX66" i="30"/>
  <c r="AX150" i="30"/>
  <c r="AV176" i="30"/>
  <c r="AV73" i="29"/>
  <c r="AV95" i="48" s="1"/>
  <c r="AV87" i="48" s="1"/>
  <c r="AU183" i="29"/>
  <c r="AU185" i="29" s="1"/>
  <c r="AU190" i="29"/>
  <c r="AU192" i="29" s="1"/>
  <c r="AZ29" i="29"/>
  <c r="AY65" i="29"/>
  <c r="AY168" i="29"/>
  <c r="AY149" i="29"/>
  <c r="AT196" i="29"/>
  <c r="AT184" i="29"/>
  <c r="AT186" i="29" s="1"/>
  <c r="AS194" i="29"/>
  <c r="AX24" i="29"/>
  <c r="AW37" i="29"/>
  <c r="AW60" i="29"/>
  <c r="AW144" i="29"/>
  <c r="AW163" i="29"/>
  <c r="AX64" i="29"/>
  <c r="AX167" i="29"/>
  <c r="AX148" i="29"/>
  <c r="AY28" i="29"/>
  <c r="AV157" i="29"/>
  <c r="AX30" i="29"/>
  <c r="AW150" i="29"/>
  <c r="AW66" i="29"/>
  <c r="AW169" i="29"/>
  <c r="AV177" i="29"/>
  <c r="AV190" i="29"/>
  <c r="AV192" i="29" s="1"/>
  <c r="AV183" i="29"/>
  <c r="AV185" i="29" s="1"/>
  <c r="AT16" i="48"/>
  <c r="AS8" i="48"/>
  <c r="AZ25" i="29"/>
  <c r="AY145" i="29"/>
  <c r="AY61" i="29"/>
  <c r="AY164" i="29"/>
  <c r="AU178" i="29"/>
  <c r="AU189" i="29"/>
  <c r="AU182" i="29"/>
  <c r="AY69" i="29"/>
  <c r="AY153" i="29"/>
  <c r="AY172" i="29"/>
  <c r="AZ33" i="29"/>
  <c r="AX35" i="29"/>
  <c r="AW174" i="29"/>
  <c r="AW71" i="29"/>
  <c r="AW155" i="29"/>
  <c r="AX26" i="29"/>
  <c r="AW62" i="29"/>
  <c r="AW146" i="29"/>
  <c r="AW165" i="29"/>
  <c r="AZ23" i="29"/>
  <c r="AY162" i="29"/>
  <c r="AY59" i="29"/>
  <c r="AY143" i="29"/>
  <c r="AZ27" i="29"/>
  <c r="AY166" i="29"/>
  <c r="AY147" i="29"/>
  <c r="AY63" i="29"/>
  <c r="AY31" i="29"/>
  <c r="AX67" i="29"/>
  <c r="AX170" i="29"/>
  <c r="AX151" i="29"/>
  <c r="AT197" i="29"/>
  <c r="AT191" i="29"/>
  <c r="AT193" i="29" s="1"/>
  <c r="AY34" i="29"/>
  <c r="AX70" i="29"/>
  <c r="AX154" i="29"/>
  <c r="AX173" i="29"/>
  <c r="BA28" i="10"/>
  <c r="AZ64" i="10"/>
  <c r="AY24" i="10"/>
  <c r="AX60" i="10"/>
  <c r="AW67" i="10"/>
  <c r="AX31" i="10"/>
  <c r="AX32" i="10"/>
  <c r="AW68" i="10"/>
  <c r="AX30" i="10"/>
  <c r="AW66" i="10"/>
  <c r="AX61" i="10"/>
  <c r="AY25" i="10"/>
  <c r="BB35" i="10"/>
  <c r="BA71" i="10"/>
  <c r="AX27" i="10"/>
  <c r="AW63" i="10"/>
  <c r="AW73" i="10" s="1"/>
  <c r="AW94" i="48" s="1"/>
  <c r="AW86" i="48" s="1"/>
  <c r="AX59" i="10"/>
  <c r="AY23" i="10"/>
  <c r="AU15" i="48"/>
  <c r="AT7" i="48"/>
  <c r="AX29" i="10"/>
  <c r="AW65" i="10"/>
  <c r="AX69" i="10"/>
  <c r="AY33" i="10"/>
  <c r="AY26" i="10"/>
  <c r="AX62" i="10"/>
  <c r="AY34" i="10"/>
  <c r="AX70" i="10"/>
  <c r="AV74" i="10"/>
  <c r="AV85" i="48"/>
  <c r="BB2" i="30"/>
  <c r="AY55" i="2"/>
  <c r="AZ25" i="2"/>
  <c r="AX53" i="2"/>
  <c r="AY23" i="2"/>
  <c r="BG2" i="33"/>
  <c r="AX51" i="2"/>
  <c r="AY21" i="2"/>
  <c r="AX59" i="2"/>
  <c r="AY29" i="2"/>
  <c r="AW58" i="2"/>
  <c r="AX28" i="2"/>
  <c r="AZ23" i="31"/>
  <c r="AY59" i="31"/>
  <c r="AY162" i="31"/>
  <c r="AY143" i="31"/>
  <c r="AU14" i="48"/>
  <c r="BH2" i="34"/>
  <c r="AZ50" i="2"/>
  <c r="BA20" i="2"/>
  <c r="BF2" i="32"/>
  <c r="BB80" i="43"/>
  <c r="BB85" i="43" s="1"/>
  <c r="BC2" i="43"/>
  <c r="BB79" i="43"/>
  <c r="BB84" i="43" s="1"/>
  <c r="BB78" i="43"/>
  <c r="BB83" i="43" s="1"/>
  <c r="BB77" i="43"/>
  <c r="BB82" i="43" s="1"/>
  <c r="AX52" i="2"/>
  <c r="AY22" i="2"/>
  <c r="BA68" i="29"/>
  <c r="BB2" i="29"/>
  <c r="BA171" i="29"/>
  <c r="BA152" i="29"/>
  <c r="BD2" i="10"/>
  <c r="BC21" i="47"/>
  <c r="BC23" i="47" s="1"/>
  <c r="BD2" i="47"/>
  <c r="BB2" i="31"/>
  <c r="AY56" i="2"/>
  <c r="AZ26" i="2"/>
  <c r="AY57" i="2"/>
  <c r="AZ27" i="2"/>
  <c r="AV62" i="2"/>
  <c r="AW54" i="2"/>
  <c r="AW61" i="2" s="1"/>
  <c r="AW93" i="48" s="1"/>
  <c r="AX24" i="2"/>
  <c r="AX31" i="2" s="1"/>
  <c r="BC25" i="48"/>
  <c r="AV90" i="48" l="1"/>
  <c r="AS11" i="48"/>
  <c r="AS31" i="48" s="1"/>
  <c r="AS32" i="48" s="1"/>
  <c r="AS33" i="48" s="1"/>
  <c r="AW188" i="34"/>
  <c r="AW181" i="34"/>
  <c r="AW177" i="34"/>
  <c r="AW178" i="34" s="1"/>
  <c r="AW189" i="34"/>
  <c r="AW191" i="34" s="1"/>
  <c r="AW182" i="34"/>
  <c r="AW184" i="34" s="1"/>
  <c r="BA64" i="34"/>
  <c r="BA166" i="34"/>
  <c r="BA147" i="34"/>
  <c r="BB28" i="34"/>
  <c r="AV98" i="48"/>
  <c r="AU197" i="34"/>
  <c r="AY63" i="34"/>
  <c r="AY146" i="34"/>
  <c r="AY165" i="34"/>
  <c r="AZ27" i="34"/>
  <c r="AX67" i="34"/>
  <c r="AX169" i="34"/>
  <c r="AX150" i="34"/>
  <c r="AY31" i="34"/>
  <c r="AV183" i="34"/>
  <c r="AV185" i="34" s="1"/>
  <c r="AV193" i="34" s="1"/>
  <c r="AV195" i="34"/>
  <c r="AV197" i="34" s="1"/>
  <c r="AU193" i="34"/>
  <c r="AZ30" i="34"/>
  <c r="AY66" i="34"/>
  <c r="AY168" i="34"/>
  <c r="AY149" i="34"/>
  <c r="AW157" i="34"/>
  <c r="AY61" i="34"/>
  <c r="AY144" i="34"/>
  <c r="AY163" i="34"/>
  <c r="AZ25" i="34"/>
  <c r="AV196" i="34"/>
  <c r="AV190" i="34"/>
  <c r="AV192" i="34" s="1"/>
  <c r="AY68" i="34"/>
  <c r="AY170" i="34"/>
  <c r="AY151" i="34"/>
  <c r="AZ32" i="34"/>
  <c r="AW74" i="34"/>
  <c r="AY70" i="34"/>
  <c r="AY153" i="34"/>
  <c r="AY172" i="34"/>
  <c r="AZ34" i="34"/>
  <c r="AY62" i="34"/>
  <c r="AY164" i="34"/>
  <c r="AY145" i="34"/>
  <c r="AZ26" i="34"/>
  <c r="AW106" i="48"/>
  <c r="AZ60" i="34"/>
  <c r="AZ162" i="34"/>
  <c r="AZ143" i="34"/>
  <c r="BA24" i="34"/>
  <c r="AY59" i="34"/>
  <c r="AY142" i="34"/>
  <c r="AY161" i="34"/>
  <c r="AZ23" i="34"/>
  <c r="AX69" i="34"/>
  <c r="AX152" i="34"/>
  <c r="AX171" i="34"/>
  <c r="AX175" i="34" s="1"/>
  <c r="AY33" i="34"/>
  <c r="BA71" i="34"/>
  <c r="BA154" i="34"/>
  <c r="BA173" i="34"/>
  <c r="BB35" i="34"/>
  <c r="AW176" i="34"/>
  <c r="AX65" i="34"/>
  <c r="AX73" i="34" s="1"/>
  <c r="AX103" i="48" s="1"/>
  <c r="AX24" i="48" s="1"/>
  <c r="AX167" i="34"/>
  <c r="AX148" i="34"/>
  <c r="AX156" i="34" s="1"/>
  <c r="AY29" i="34"/>
  <c r="AY61" i="33"/>
  <c r="AZ25" i="33"/>
  <c r="AZ69" i="33"/>
  <c r="BA33" i="33"/>
  <c r="BB71" i="33"/>
  <c r="BC35" i="33"/>
  <c r="BA26" i="33"/>
  <c r="AZ62" i="33"/>
  <c r="AZ27" i="33"/>
  <c r="AY63" i="33"/>
  <c r="AZ65" i="33"/>
  <c r="BA29" i="33"/>
  <c r="AY64" i="33"/>
  <c r="AZ28" i="33"/>
  <c r="AZ67" i="33"/>
  <c r="BA31" i="33"/>
  <c r="AY60" i="33"/>
  <c r="AZ24" i="33"/>
  <c r="BA30" i="33"/>
  <c r="AZ66" i="33"/>
  <c r="AY68" i="33"/>
  <c r="AZ32" i="33"/>
  <c r="AY70" i="33"/>
  <c r="AZ34" i="33"/>
  <c r="AY59" i="33"/>
  <c r="AZ23" i="33"/>
  <c r="AY37" i="33"/>
  <c r="AX73" i="33"/>
  <c r="AX102" i="48" s="1"/>
  <c r="AX23" i="48" s="1"/>
  <c r="AY26" i="32"/>
  <c r="AX56" i="32"/>
  <c r="AZ23" i="32"/>
  <c r="AY53" i="32"/>
  <c r="AY24" i="32"/>
  <c r="AX54" i="32"/>
  <c r="AT27" i="48"/>
  <c r="AU22" i="48"/>
  <c r="AY22" i="32"/>
  <c r="AX52" i="32"/>
  <c r="AZ27" i="32"/>
  <c r="AY57" i="32"/>
  <c r="AY21" i="32"/>
  <c r="AX51" i="32"/>
  <c r="AZ28" i="32"/>
  <c r="AY58" i="32"/>
  <c r="AZ29" i="32"/>
  <c r="AY59" i="32"/>
  <c r="AZ25" i="32"/>
  <c r="AY55" i="32"/>
  <c r="AW62" i="32"/>
  <c r="AT6" i="48"/>
  <c r="AY20" i="32"/>
  <c r="AX50" i="32"/>
  <c r="AX31" i="32"/>
  <c r="AU106" i="48"/>
  <c r="AU85" i="48"/>
  <c r="AU90" i="48" s="1"/>
  <c r="AU30" i="48" s="1"/>
  <c r="AV191" i="31"/>
  <c r="AU184" i="31"/>
  <c r="AU186" i="31" s="1"/>
  <c r="AU196" i="31"/>
  <c r="AX71" i="31"/>
  <c r="AX155" i="31"/>
  <c r="AX174" i="31"/>
  <c r="AY35" i="31"/>
  <c r="AW158" i="31"/>
  <c r="AT198" i="31"/>
  <c r="AU18" i="48"/>
  <c r="AT10" i="48"/>
  <c r="AY30" i="31"/>
  <c r="AX66" i="31"/>
  <c r="AX169" i="31"/>
  <c r="AX150" i="31"/>
  <c r="AT194" i="31"/>
  <c r="AW182" i="31"/>
  <c r="AW189" i="31"/>
  <c r="BA70" i="31"/>
  <c r="BA154" i="31"/>
  <c r="BA173" i="31"/>
  <c r="BB34" i="31"/>
  <c r="AZ31" i="31"/>
  <c r="AY67" i="31"/>
  <c r="AY170" i="31"/>
  <c r="AY151" i="31"/>
  <c r="AV190" i="31"/>
  <c r="AV192" i="31" s="1"/>
  <c r="AV183" i="31"/>
  <c r="AV185" i="31" s="1"/>
  <c r="AW176" i="31"/>
  <c r="AW178" i="31" s="1"/>
  <c r="AV177" i="31"/>
  <c r="AZ61" i="31"/>
  <c r="AZ164" i="31"/>
  <c r="AZ145" i="31"/>
  <c r="BA25" i="31"/>
  <c r="AZ69" i="31"/>
  <c r="AZ153" i="31"/>
  <c r="AZ172" i="31"/>
  <c r="BA33" i="31"/>
  <c r="AZ63" i="31"/>
  <c r="AZ166" i="31"/>
  <c r="AZ147" i="31"/>
  <c r="BA27" i="31"/>
  <c r="AY29" i="31"/>
  <c r="AX168" i="31"/>
  <c r="AX149" i="31"/>
  <c r="AX65" i="31"/>
  <c r="AW73" i="31"/>
  <c r="AW97" i="48" s="1"/>
  <c r="AW89" i="48" s="1"/>
  <c r="AX64" i="31"/>
  <c r="AX167" i="31"/>
  <c r="AX148" i="31"/>
  <c r="AY28" i="31"/>
  <c r="AV184" i="31"/>
  <c r="AX144" i="31"/>
  <c r="AX60" i="31"/>
  <c r="AY24" i="31"/>
  <c r="AX163" i="31"/>
  <c r="AX176" i="31" s="1"/>
  <c r="AX37" i="31"/>
  <c r="AV178" i="31"/>
  <c r="AU197" i="31"/>
  <c r="AU191" i="31"/>
  <c r="AU193" i="31" s="1"/>
  <c r="AX68" i="31"/>
  <c r="AX171" i="31"/>
  <c r="AX152" i="31"/>
  <c r="AY32" i="31"/>
  <c r="AZ26" i="31"/>
  <c r="AY62" i="31"/>
  <c r="AY165" i="31"/>
  <c r="AY146" i="31"/>
  <c r="AZ144" i="30"/>
  <c r="AZ60" i="30"/>
  <c r="BA24" i="30"/>
  <c r="AZ163" i="30"/>
  <c r="AU184" i="30"/>
  <c r="AU186" i="30" s="1"/>
  <c r="AU194" i="30" s="1"/>
  <c r="AU196" i="30"/>
  <c r="AW74" i="30"/>
  <c r="AX64" i="30"/>
  <c r="AX148" i="30"/>
  <c r="AX167" i="30"/>
  <c r="AY28" i="30"/>
  <c r="AW158" i="30"/>
  <c r="AZ61" i="30"/>
  <c r="AZ145" i="30"/>
  <c r="AZ164" i="30"/>
  <c r="BA25" i="30"/>
  <c r="AW157" i="30"/>
  <c r="AZ30" i="30"/>
  <c r="AY150" i="30"/>
  <c r="AY66" i="30"/>
  <c r="AY169" i="30"/>
  <c r="AW176" i="30"/>
  <c r="AV189" i="30"/>
  <c r="AV178" i="30"/>
  <c r="AV182" i="30"/>
  <c r="AY32" i="30"/>
  <c r="AX171" i="30"/>
  <c r="AX68" i="30"/>
  <c r="AX152" i="30"/>
  <c r="AX63" i="30"/>
  <c r="AX147" i="30"/>
  <c r="AX166" i="30"/>
  <c r="AY27" i="30"/>
  <c r="AW73" i="30"/>
  <c r="AW96" i="48" s="1"/>
  <c r="AW88" i="48" s="1"/>
  <c r="AZ69" i="30"/>
  <c r="AZ153" i="30"/>
  <c r="AZ172" i="30"/>
  <c r="BA33" i="30"/>
  <c r="AX70" i="30"/>
  <c r="AX154" i="30"/>
  <c r="AX173" i="30"/>
  <c r="AY34" i="30"/>
  <c r="AY29" i="30"/>
  <c r="AX168" i="30"/>
  <c r="AX149" i="30"/>
  <c r="AX65" i="30"/>
  <c r="AW177" i="30"/>
  <c r="AY23" i="30"/>
  <c r="AX37" i="30"/>
  <c r="AX143" i="30"/>
  <c r="AX162" i="30"/>
  <c r="AX59" i="30"/>
  <c r="AU17" i="48"/>
  <c r="AT9" i="48"/>
  <c r="AZ26" i="30"/>
  <c r="AY146" i="30"/>
  <c r="AY62" i="30"/>
  <c r="AY165" i="30"/>
  <c r="AV190" i="30"/>
  <c r="AV192" i="30" s="1"/>
  <c r="AV183" i="30"/>
  <c r="AV185" i="30" s="1"/>
  <c r="AZ31" i="30"/>
  <c r="AY170" i="30"/>
  <c r="AY67" i="30"/>
  <c r="AY151" i="30"/>
  <c r="AU191" i="30"/>
  <c r="AU193" i="30" s="1"/>
  <c r="AU197" i="30"/>
  <c r="AX71" i="30"/>
  <c r="AX155" i="30"/>
  <c r="AX174" i="30"/>
  <c r="AY35" i="30"/>
  <c r="BA29" i="29"/>
  <c r="AZ168" i="29"/>
  <c r="AZ149" i="29"/>
  <c r="AZ65" i="29"/>
  <c r="AU191" i="29"/>
  <c r="AU193" i="29" s="1"/>
  <c r="AU197" i="29"/>
  <c r="AY64" i="29"/>
  <c r="AY148" i="29"/>
  <c r="AY167" i="29"/>
  <c r="AZ28" i="29"/>
  <c r="AX163" i="29"/>
  <c r="AX37" i="29"/>
  <c r="AX60" i="29"/>
  <c r="AY24" i="29"/>
  <c r="AX144" i="29"/>
  <c r="AX157" i="29" s="1"/>
  <c r="AZ31" i="29"/>
  <c r="AY151" i="29"/>
  <c r="AY67" i="29"/>
  <c r="AY170" i="29"/>
  <c r="BA23" i="29"/>
  <c r="AZ143" i="29"/>
  <c r="AZ162" i="29"/>
  <c r="AZ59" i="29"/>
  <c r="AY35" i="29"/>
  <c r="AX71" i="29"/>
  <c r="AX174" i="29"/>
  <c r="AX155" i="29"/>
  <c r="AT194" i="29"/>
  <c r="AT8" i="48"/>
  <c r="AU16" i="48"/>
  <c r="AZ69" i="29"/>
  <c r="AZ172" i="29"/>
  <c r="AZ153" i="29"/>
  <c r="BA33" i="29"/>
  <c r="AT198" i="29"/>
  <c r="AV178" i="29"/>
  <c r="AV189" i="29"/>
  <c r="AV182" i="29"/>
  <c r="AZ34" i="29"/>
  <c r="AY173" i="29"/>
  <c r="AY154" i="29"/>
  <c r="AY70" i="29"/>
  <c r="AW176" i="29"/>
  <c r="AU184" i="29"/>
  <c r="AU186" i="29" s="1"/>
  <c r="AU194" i="29" s="1"/>
  <c r="AU196" i="29"/>
  <c r="AU198" i="29" s="1"/>
  <c r="BA25" i="29"/>
  <c r="AZ145" i="29"/>
  <c r="AZ61" i="29"/>
  <c r="AZ164" i="29"/>
  <c r="AW157" i="29"/>
  <c r="AV74" i="29"/>
  <c r="AT19" i="48"/>
  <c r="BA27" i="29"/>
  <c r="AZ147" i="29"/>
  <c r="AZ63" i="29"/>
  <c r="AZ166" i="29"/>
  <c r="AY26" i="29"/>
  <c r="AX62" i="29"/>
  <c r="AX146" i="29"/>
  <c r="AX165" i="29"/>
  <c r="AY30" i="29"/>
  <c r="AX169" i="29"/>
  <c r="AX66" i="29"/>
  <c r="AX150" i="29"/>
  <c r="AW73" i="29"/>
  <c r="AW95" i="48" s="1"/>
  <c r="AW87" i="48" s="1"/>
  <c r="AV158" i="29"/>
  <c r="AY69" i="10"/>
  <c r="AZ33" i="10"/>
  <c r="AY59" i="10"/>
  <c r="AZ23" i="10"/>
  <c r="AX67" i="10"/>
  <c r="AY31" i="10"/>
  <c r="AW74" i="10"/>
  <c r="AX37" i="10"/>
  <c r="AY29" i="10"/>
  <c r="AX65" i="10"/>
  <c r="AX73" i="10" s="1"/>
  <c r="AX94" i="48" s="1"/>
  <c r="AX86" i="48" s="1"/>
  <c r="AZ24" i="10"/>
  <c r="AY60" i="10"/>
  <c r="AY27" i="10"/>
  <c r="AY37" i="10" s="1"/>
  <c r="AX63" i="10"/>
  <c r="AY30" i="10"/>
  <c r="AX66" i="10"/>
  <c r="AZ34" i="10"/>
  <c r="AY70" i="10"/>
  <c r="AV15" i="48"/>
  <c r="AU7" i="48"/>
  <c r="BC35" i="10"/>
  <c r="BB71" i="10"/>
  <c r="AY32" i="10"/>
  <c r="AX68" i="10"/>
  <c r="BB28" i="10"/>
  <c r="BA64" i="10"/>
  <c r="AZ26" i="10"/>
  <c r="AY62" i="10"/>
  <c r="AY61" i="10"/>
  <c r="AZ25" i="10"/>
  <c r="AW85" i="48"/>
  <c r="AW62" i="2"/>
  <c r="BC2" i="31"/>
  <c r="BB68" i="29"/>
  <c r="BC2" i="29"/>
  <c r="BB171" i="29"/>
  <c r="BB152" i="29"/>
  <c r="BH2" i="33"/>
  <c r="BE2" i="47"/>
  <c r="BD21" i="47"/>
  <c r="BD23" i="47" s="1"/>
  <c r="AV14" i="48"/>
  <c r="AU6" i="48"/>
  <c r="BC2" i="30"/>
  <c r="AZ57" i="2"/>
  <c r="BA27" i="2"/>
  <c r="BC80" i="43"/>
  <c r="BC85" i="43" s="1"/>
  <c r="BD2" i="43"/>
  <c r="BC79" i="43"/>
  <c r="BC84" i="43" s="1"/>
  <c r="BC78" i="43"/>
  <c r="BC83" i="43" s="1"/>
  <c r="BC77" i="43"/>
  <c r="BC82" i="43" s="1"/>
  <c r="BG2" i="32"/>
  <c r="AY51" i="2"/>
  <c r="AZ21" i="2"/>
  <c r="BE2" i="10"/>
  <c r="AX58" i="2"/>
  <c r="AY28" i="2"/>
  <c r="BA50" i="2"/>
  <c r="BB20" i="2"/>
  <c r="AY59" i="2"/>
  <c r="AZ29" i="2"/>
  <c r="AY53" i="2"/>
  <c r="AZ23" i="2"/>
  <c r="AX54" i="2"/>
  <c r="AX61" i="2" s="1"/>
  <c r="AX93" i="48" s="1"/>
  <c r="AY24" i="2"/>
  <c r="AZ56" i="2"/>
  <c r="BA26" i="2"/>
  <c r="AY52" i="2"/>
  <c r="AZ22" i="2"/>
  <c r="BI2" i="34"/>
  <c r="BA23" i="31"/>
  <c r="AZ59" i="31"/>
  <c r="AZ143" i="31"/>
  <c r="AZ162" i="31"/>
  <c r="AZ55" i="2"/>
  <c r="BA25" i="2"/>
  <c r="BD25" i="48"/>
  <c r="AT11" i="48" l="1"/>
  <c r="AT31" i="48" s="1"/>
  <c r="AT32" i="48" s="1"/>
  <c r="AT33" i="48" s="1"/>
  <c r="AW98" i="48"/>
  <c r="AV30" i="48"/>
  <c r="AX177" i="34"/>
  <c r="AX178" i="34" s="1"/>
  <c r="AX181" i="34"/>
  <c r="AX188" i="34"/>
  <c r="AX182" i="34"/>
  <c r="AX184" i="34" s="1"/>
  <c r="AX189" i="34"/>
  <c r="AX191" i="34" s="1"/>
  <c r="AY65" i="34"/>
  <c r="AY148" i="34"/>
  <c r="AY167" i="34"/>
  <c r="AY175" i="34" s="1"/>
  <c r="AZ29" i="34"/>
  <c r="AY37" i="34"/>
  <c r="AZ62" i="34"/>
  <c r="AZ145" i="34"/>
  <c r="AZ164" i="34"/>
  <c r="BA26" i="34"/>
  <c r="AX74" i="34"/>
  <c r="AZ63" i="34"/>
  <c r="AZ165" i="34"/>
  <c r="AZ146" i="34"/>
  <c r="BA27" i="34"/>
  <c r="AZ68" i="34"/>
  <c r="AZ151" i="34"/>
  <c r="AZ170" i="34"/>
  <c r="BA32" i="34"/>
  <c r="AY69" i="34"/>
  <c r="AY171" i="34"/>
  <c r="AY152" i="34"/>
  <c r="AZ33" i="34"/>
  <c r="BA60" i="34"/>
  <c r="BA162" i="34"/>
  <c r="BA143" i="34"/>
  <c r="BB24" i="34"/>
  <c r="AX157" i="34"/>
  <c r="AZ70" i="34"/>
  <c r="AZ153" i="34"/>
  <c r="AZ172" i="34"/>
  <c r="BA34" i="34"/>
  <c r="AY67" i="34"/>
  <c r="AY73" i="34" s="1"/>
  <c r="AY103" i="48" s="1"/>
  <c r="AY24" i="48" s="1"/>
  <c r="AY169" i="34"/>
  <c r="AY150" i="34"/>
  <c r="AY156" i="34" s="1"/>
  <c r="AZ31" i="34"/>
  <c r="AX176" i="34"/>
  <c r="AW90" i="48"/>
  <c r="AW30" i="48" s="1"/>
  <c r="BB71" i="34"/>
  <c r="BB173" i="34"/>
  <c r="BB154" i="34"/>
  <c r="BC35" i="34"/>
  <c r="AZ59" i="34"/>
  <c r="AZ142" i="34"/>
  <c r="AZ161" i="34"/>
  <c r="BA23" i="34"/>
  <c r="AW183" i="34"/>
  <c r="AW185" i="34" s="1"/>
  <c r="AW195" i="34"/>
  <c r="AW197" i="34" s="1"/>
  <c r="AZ61" i="34"/>
  <c r="AZ163" i="34"/>
  <c r="AZ144" i="34"/>
  <c r="BA25" i="34"/>
  <c r="BA30" i="34"/>
  <c r="AZ168" i="34"/>
  <c r="AZ66" i="34"/>
  <c r="AZ149" i="34"/>
  <c r="BB64" i="34"/>
  <c r="BB147" i="34"/>
  <c r="BB166" i="34"/>
  <c r="BC28" i="34"/>
  <c r="AW196" i="34"/>
  <c r="AW190" i="34"/>
  <c r="AW192" i="34" s="1"/>
  <c r="AZ70" i="33"/>
  <c r="BA34" i="33"/>
  <c r="BA67" i="33"/>
  <c r="BB31" i="33"/>
  <c r="BB26" i="33"/>
  <c r="BA62" i="33"/>
  <c r="BC71" i="33"/>
  <c r="BD35" i="33"/>
  <c r="AZ68" i="33"/>
  <c r="BA32" i="33"/>
  <c r="BA65" i="33"/>
  <c r="BB29" i="33"/>
  <c r="BA69" i="33"/>
  <c r="BB33" i="33"/>
  <c r="AZ64" i="33"/>
  <c r="BA28" i="33"/>
  <c r="AZ59" i="33"/>
  <c r="AZ73" i="33" s="1"/>
  <c r="AZ102" i="48" s="1"/>
  <c r="AZ37" i="33"/>
  <c r="BA23" i="33"/>
  <c r="BB30" i="33"/>
  <c r="BA66" i="33"/>
  <c r="AY73" i="33"/>
  <c r="AY102" i="48" s="1"/>
  <c r="AY23" i="48" s="1"/>
  <c r="AZ60" i="33"/>
  <c r="BA24" i="33"/>
  <c r="AZ61" i="33"/>
  <c r="BA25" i="33"/>
  <c r="AX74" i="33"/>
  <c r="BA27" i="33"/>
  <c r="AZ63" i="33"/>
  <c r="AY50" i="32"/>
  <c r="AY31" i="32"/>
  <c r="AZ20" i="32"/>
  <c r="BA28" i="32"/>
  <c r="AZ58" i="32"/>
  <c r="AX62" i="32"/>
  <c r="AZ21" i="32"/>
  <c r="AY51" i="32"/>
  <c r="BA25" i="32"/>
  <c r="AZ55" i="32"/>
  <c r="BA27" i="32"/>
  <c r="AZ57" i="32"/>
  <c r="AZ24" i="32"/>
  <c r="AY54" i="32"/>
  <c r="BA23" i="32"/>
  <c r="AZ53" i="32"/>
  <c r="BA29" i="32"/>
  <c r="AZ59" i="32"/>
  <c r="AZ22" i="32"/>
  <c r="AY52" i="32"/>
  <c r="AX61" i="32"/>
  <c r="AX101" i="48" s="1"/>
  <c r="AX106" i="48" s="1"/>
  <c r="AU27" i="48"/>
  <c r="AV22" i="48"/>
  <c r="AZ26" i="32"/>
  <c r="AY56" i="32"/>
  <c r="BA26" i="31"/>
  <c r="AZ165" i="31"/>
  <c r="AZ146" i="31"/>
  <c r="AZ62" i="31"/>
  <c r="AY64" i="31"/>
  <c r="AY148" i="31"/>
  <c r="AY167" i="31"/>
  <c r="AZ28" i="31"/>
  <c r="AZ29" i="31"/>
  <c r="AY168" i="31"/>
  <c r="AY149" i="31"/>
  <c r="AY65" i="31"/>
  <c r="AY68" i="31"/>
  <c r="AY171" i="31"/>
  <c r="AY152" i="31"/>
  <c r="AZ32" i="31"/>
  <c r="AX190" i="31"/>
  <c r="AX192" i="31" s="1"/>
  <c r="AX183" i="31"/>
  <c r="AZ24" i="31"/>
  <c r="AY144" i="31"/>
  <c r="AY163" i="31"/>
  <c r="AY60" i="31"/>
  <c r="AY37" i="31"/>
  <c r="BA63" i="31"/>
  <c r="BA147" i="31"/>
  <c r="BA166" i="31"/>
  <c r="BB27" i="31"/>
  <c r="BA61" i="31"/>
  <c r="BA145" i="31"/>
  <c r="BA164" i="31"/>
  <c r="BB25" i="31"/>
  <c r="AZ30" i="31"/>
  <c r="AY169" i="31"/>
  <c r="AY66" i="31"/>
  <c r="AY150" i="31"/>
  <c r="AX73" i="31"/>
  <c r="AX97" i="48" s="1"/>
  <c r="AX89" i="48" s="1"/>
  <c r="AW191" i="31"/>
  <c r="AW74" i="31"/>
  <c r="AX74" i="31" s="1"/>
  <c r="AX157" i="31"/>
  <c r="AV18" i="48"/>
  <c r="AU10" i="48"/>
  <c r="AU198" i="31"/>
  <c r="AV186" i="31"/>
  <c r="AV194" i="31" s="1"/>
  <c r="AW184" i="31"/>
  <c r="AU194" i="31"/>
  <c r="AV196" i="31"/>
  <c r="BA69" i="31"/>
  <c r="BA172" i="31"/>
  <c r="BA153" i="31"/>
  <c r="BB33" i="31"/>
  <c r="AW177" i="31"/>
  <c r="AX177" i="31" s="1"/>
  <c r="BA31" i="31"/>
  <c r="AZ170" i="31"/>
  <c r="AZ67" i="31"/>
  <c r="AZ151" i="31"/>
  <c r="AX158" i="31"/>
  <c r="AV197" i="31"/>
  <c r="AW183" i="31"/>
  <c r="AW185" i="31" s="1"/>
  <c r="AW190" i="31"/>
  <c r="AW192" i="31" s="1"/>
  <c r="BB70" i="31"/>
  <c r="BB154" i="31"/>
  <c r="BB173" i="31"/>
  <c r="BC34" i="31"/>
  <c r="AY71" i="31"/>
  <c r="AY174" i="31"/>
  <c r="AY155" i="31"/>
  <c r="AZ35" i="31"/>
  <c r="AV193" i="31"/>
  <c r="AZ23" i="30"/>
  <c r="AY143" i="30"/>
  <c r="AY37" i="30"/>
  <c r="AY162" i="30"/>
  <c r="AY59" i="30"/>
  <c r="BA61" i="30"/>
  <c r="BA164" i="30"/>
  <c r="BA145" i="30"/>
  <c r="BB25" i="30"/>
  <c r="BA26" i="30"/>
  <c r="AZ146" i="30"/>
  <c r="AZ165" i="30"/>
  <c r="AZ62" i="30"/>
  <c r="AV191" i="30"/>
  <c r="AV193" i="30" s="1"/>
  <c r="AV197" i="30"/>
  <c r="AY71" i="30"/>
  <c r="AY174" i="30"/>
  <c r="AY155" i="30"/>
  <c r="AZ35" i="30"/>
  <c r="BA69" i="30"/>
  <c r="BA153" i="30"/>
  <c r="BA172" i="30"/>
  <c r="BB33" i="30"/>
  <c r="AW190" i="30"/>
  <c r="AW192" i="30" s="1"/>
  <c r="AW183" i="30"/>
  <c r="AW185" i="30" s="1"/>
  <c r="AU198" i="30"/>
  <c r="BA31" i="30"/>
  <c r="AZ151" i="30"/>
  <c r="AZ67" i="30"/>
  <c r="AZ170" i="30"/>
  <c r="AV17" i="48"/>
  <c r="AU9" i="48"/>
  <c r="AX73" i="30"/>
  <c r="AX96" i="48" s="1"/>
  <c r="AX88" i="48" s="1"/>
  <c r="AX176" i="30"/>
  <c r="AX177" i="30" s="1"/>
  <c r="AZ29" i="30"/>
  <c r="AY168" i="30"/>
  <c r="AY65" i="30"/>
  <c r="AY149" i="30"/>
  <c r="AY64" i="30"/>
  <c r="AY167" i="30"/>
  <c r="AY148" i="30"/>
  <c r="AZ28" i="30"/>
  <c r="BB24" i="30"/>
  <c r="BA163" i="30"/>
  <c r="BA144" i="30"/>
  <c r="BA60" i="30"/>
  <c r="AX157" i="30"/>
  <c r="AX158" i="30" s="1"/>
  <c r="AY70" i="30"/>
  <c r="AY173" i="30"/>
  <c r="AY154" i="30"/>
  <c r="AZ34" i="30"/>
  <c r="AZ32" i="30"/>
  <c r="AY152" i="30"/>
  <c r="AY171" i="30"/>
  <c r="AY68" i="30"/>
  <c r="BA30" i="30"/>
  <c r="AZ66" i="30"/>
  <c r="AZ150" i="30"/>
  <c r="AZ169" i="30"/>
  <c r="AY63" i="30"/>
  <c r="AY147" i="30"/>
  <c r="AY166" i="30"/>
  <c r="AZ27" i="30"/>
  <c r="AV196" i="30"/>
  <c r="AV198" i="30" s="1"/>
  <c r="AV184" i="30"/>
  <c r="AV186" i="30" s="1"/>
  <c r="AV194" i="30" s="1"/>
  <c r="AW182" i="30"/>
  <c r="AW178" i="30"/>
  <c r="AW189" i="30"/>
  <c r="BA34" i="29"/>
  <c r="AZ154" i="29"/>
  <c r="AZ173" i="29"/>
  <c r="AZ70" i="29"/>
  <c r="BA31" i="29"/>
  <c r="AZ67" i="29"/>
  <c r="AZ170" i="29"/>
  <c r="AZ151" i="29"/>
  <c r="AU8" i="48"/>
  <c r="AV16" i="48"/>
  <c r="AU19" i="48"/>
  <c r="AV191" i="29"/>
  <c r="AV193" i="29" s="1"/>
  <c r="AV197" i="29"/>
  <c r="AY163" i="29"/>
  <c r="AY176" i="29" s="1"/>
  <c r="AY144" i="29"/>
  <c r="AY157" i="29" s="1"/>
  <c r="AY60" i="29"/>
  <c r="AY37" i="29"/>
  <c r="AZ24" i="29"/>
  <c r="BB25" i="29"/>
  <c r="BA145" i="29"/>
  <c r="BA164" i="29"/>
  <c r="BA61" i="29"/>
  <c r="AZ35" i="29"/>
  <c r="AY71" i="29"/>
  <c r="AY155" i="29"/>
  <c r="AY174" i="29"/>
  <c r="AZ30" i="29"/>
  <c r="AY169" i="29"/>
  <c r="AY66" i="29"/>
  <c r="AY150" i="29"/>
  <c r="BB27" i="29"/>
  <c r="BA63" i="29"/>
  <c r="BA166" i="29"/>
  <c r="BA147" i="29"/>
  <c r="AV196" i="29"/>
  <c r="AV184" i="29"/>
  <c r="AV186" i="29" s="1"/>
  <c r="AV194" i="29" s="1"/>
  <c r="AX182" i="29"/>
  <c r="AX189" i="29"/>
  <c r="AX178" i="29"/>
  <c r="AW74" i="29"/>
  <c r="AX73" i="29"/>
  <c r="AX95" i="48" s="1"/>
  <c r="AX87" i="48" s="1"/>
  <c r="AW183" i="29"/>
  <c r="AW185" i="29" s="1"/>
  <c r="AW190" i="29"/>
  <c r="AW192" i="29" s="1"/>
  <c r="AW177" i="29"/>
  <c r="AX177" i="29" s="1"/>
  <c r="BB23" i="29"/>
  <c r="BA162" i="29"/>
  <c r="BA143" i="29"/>
  <c r="BA59" i="29"/>
  <c r="AZ26" i="29"/>
  <c r="AY62" i="29"/>
  <c r="AY146" i="29"/>
  <c r="AY165" i="29"/>
  <c r="BA69" i="29"/>
  <c r="BA172" i="29"/>
  <c r="BA153" i="29"/>
  <c r="BB33" i="29"/>
  <c r="AX176" i="29"/>
  <c r="AW158" i="29"/>
  <c r="AX158" i="29" s="1"/>
  <c r="AW182" i="29"/>
  <c r="AW189" i="29"/>
  <c r="AW178" i="29"/>
  <c r="AZ64" i="29"/>
  <c r="AZ167" i="29"/>
  <c r="AZ148" i="29"/>
  <c r="BA28" i="29"/>
  <c r="BB29" i="29"/>
  <c r="BA149" i="29"/>
  <c r="BA65" i="29"/>
  <c r="BA168" i="29"/>
  <c r="BC28" i="10"/>
  <c r="BB64" i="10"/>
  <c r="BA34" i="10"/>
  <c r="AZ70" i="10"/>
  <c r="AZ29" i="10"/>
  <c r="AY65" i="10"/>
  <c r="AY67" i="10"/>
  <c r="AZ31" i="10"/>
  <c r="AZ32" i="10"/>
  <c r="AY68" i="10"/>
  <c r="AZ30" i="10"/>
  <c r="AY66" i="10"/>
  <c r="AZ59" i="10"/>
  <c r="AZ37" i="10"/>
  <c r="BA23" i="10"/>
  <c r="AZ61" i="10"/>
  <c r="BA25" i="10"/>
  <c r="BD35" i="10"/>
  <c r="BC71" i="10"/>
  <c r="AZ27" i="10"/>
  <c r="AY63" i="10"/>
  <c r="AY73" i="10" s="1"/>
  <c r="AY94" i="48" s="1"/>
  <c r="AY86" i="48" s="1"/>
  <c r="AX74" i="10"/>
  <c r="AZ69" i="10"/>
  <c r="BA33" i="10"/>
  <c r="BA26" i="10"/>
  <c r="AZ62" i="10"/>
  <c r="AV7" i="48"/>
  <c r="AW15" i="48"/>
  <c r="BA24" i="10"/>
  <c r="AZ60" i="10"/>
  <c r="AX85" i="48"/>
  <c r="AY58" i="2"/>
  <c r="AZ28" i="2"/>
  <c r="BH2" i="32"/>
  <c r="BD2" i="30"/>
  <c r="AW14" i="48"/>
  <c r="AV6" i="48"/>
  <c r="BI2" i="33"/>
  <c r="AZ53" i="2"/>
  <c r="BA23" i="2"/>
  <c r="BB23" i="31"/>
  <c r="BA59" i="31"/>
  <c r="BA162" i="31"/>
  <c r="BA143" i="31"/>
  <c r="BF2" i="10"/>
  <c r="BA56" i="2"/>
  <c r="BB26" i="2"/>
  <c r="BB50" i="2"/>
  <c r="BC20" i="2"/>
  <c r="BJ2" i="34"/>
  <c r="AY54" i="2"/>
  <c r="AY61" i="2" s="1"/>
  <c r="AY93" i="48" s="1"/>
  <c r="AZ24" i="2"/>
  <c r="AZ59" i="2"/>
  <c r="BA29" i="2"/>
  <c r="AY31" i="2"/>
  <c r="BE2" i="43"/>
  <c r="BD79" i="43"/>
  <c r="BD84" i="43" s="1"/>
  <c r="BD78" i="43"/>
  <c r="BD83" i="43" s="1"/>
  <c r="BD80" i="43"/>
  <c r="BD85" i="43" s="1"/>
  <c r="BD77" i="43"/>
  <c r="BD82" i="43" s="1"/>
  <c r="BC68" i="29"/>
  <c r="BD2" i="29"/>
  <c r="BC171" i="29"/>
  <c r="BC152" i="29"/>
  <c r="AX62" i="2"/>
  <c r="BA55" i="2"/>
  <c r="BB25" i="2"/>
  <c r="AZ51" i="2"/>
  <c r="BA21" i="2"/>
  <c r="AZ31" i="2"/>
  <c r="BE21" i="47"/>
  <c r="BE23" i="47" s="1"/>
  <c r="BF2" i="47"/>
  <c r="BD2" i="31"/>
  <c r="AZ52" i="2"/>
  <c r="BA22" i="2"/>
  <c r="BA57" i="2"/>
  <c r="BB27" i="2"/>
  <c r="BE25" i="48"/>
  <c r="AX90" i="48" l="1"/>
  <c r="AX30" i="48" s="1"/>
  <c r="AV19" i="48"/>
  <c r="AU11" i="48"/>
  <c r="AU31" i="48" s="1"/>
  <c r="AU32" i="48" s="1"/>
  <c r="AU33" i="48" s="1"/>
  <c r="AY176" i="34"/>
  <c r="AY182" i="34"/>
  <c r="AY184" i="34" s="1"/>
  <c r="AY189" i="34"/>
  <c r="AY191" i="34" s="1"/>
  <c r="AY188" i="34"/>
  <c r="AY177" i="34"/>
  <c r="AY178" i="34" s="1"/>
  <c r="AY181" i="34"/>
  <c r="AZ65" i="34"/>
  <c r="AZ73" i="34" s="1"/>
  <c r="AZ103" i="48" s="1"/>
  <c r="AZ24" i="48" s="1"/>
  <c r="AZ167" i="34"/>
  <c r="AZ175" i="34" s="1"/>
  <c r="AZ148" i="34"/>
  <c r="BA29" i="34"/>
  <c r="AX98" i="48"/>
  <c r="AZ156" i="34"/>
  <c r="BC71" i="34"/>
  <c r="BC173" i="34"/>
  <c r="BC154" i="34"/>
  <c r="BD35" i="34"/>
  <c r="AY157" i="34"/>
  <c r="AZ157" i="34" s="1"/>
  <c r="AW193" i="34"/>
  <c r="BB60" i="34"/>
  <c r="BB162" i="34"/>
  <c r="BB143" i="34"/>
  <c r="BC24" i="34"/>
  <c r="BA68" i="34"/>
  <c r="BA170" i="34"/>
  <c r="BA151" i="34"/>
  <c r="BB32" i="34"/>
  <c r="AY74" i="34"/>
  <c r="BA62" i="34"/>
  <c r="BA164" i="34"/>
  <c r="BA145" i="34"/>
  <c r="BB26" i="34"/>
  <c r="BB30" i="34"/>
  <c r="BA168" i="34"/>
  <c r="BA66" i="34"/>
  <c r="BA149" i="34"/>
  <c r="BA59" i="34"/>
  <c r="BA161" i="34"/>
  <c r="BA142" i="34"/>
  <c r="BB23" i="34"/>
  <c r="BC64" i="34"/>
  <c r="BC166" i="34"/>
  <c r="BC147" i="34"/>
  <c r="BD28" i="34"/>
  <c r="BA61" i="34"/>
  <c r="BA144" i="34"/>
  <c r="BA163" i="34"/>
  <c r="BB25" i="34"/>
  <c r="BA70" i="34"/>
  <c r="BA172" i="34"/>
  <c r="BA153" i="34"/>
  <c r="BB34" i="34"/>
  <c r="AZ37" i="34"/>
  <c r="AZ69" i="34"/>
  <c r="AZ171" i="34"/>
  <c r="AZ152" i="34"/>
  <c r="BA33" i="34"/>
  <c r="BA63" i="34"/>
  <c r="BA165" i="34"/>
  <c r="BA146" i="34"/>
  <c r="BB27" i="34"/>
  <c r="AX190" i="34"/>
  <c r="AX192" i="34" s="1"/>
  <c r="AX196" i="34"/>
  <c r="AX183" i="34"/>
  <c r="AX185" i="34" s="1"/>
  <c r="AX195" i="34"/>
  <c r="AZ67" i="34"/>
  <c r="AZ169" i="34"/>
  <c r="AZ150" i="34"/>
  <c r="BA31" i="34"/>
  <c r="AZ23" i="48"/>
  <c r="BB69" i="33"/>
  <c r="BC33" i="33"/>
  <c r="BC26" i="33"/>
  <c r="BB62" i="33"/>
  <c r="BB27" i="33"/>
  <c r="BA63" i="33"/>
  <c r="BC30" i="33"/>
  <c r="BB66" i="33"/>
  <c r="BB65" i="33"/>
  <c r="BC29" i="33"/>
  <c r="AY74" i="33"/>
  <c r="AZ74" i="33" s="1"/>
  <c r="BA59" i="33"/>
  <c r="BB23" i="33"/>
  <c r="BA37" i="33"/>
  <c r="BB67" i="33"/>
  <c r="BC31" i="33"/>
  <c r="BA61" i="33"/>
  <c r="BB25" i="33"/>
  <c r="BA68" i="33"/>
  <c r="BB32" i="33"/>
  <c r="BA70" i="33"/>
  <c r="BB34" i="33"/>
  <c r="BA60" i="33"/>
  <c r="BB24" i="33"/>
  <c r="BA64" i="33"/>
  <c r="BB28" i="33"/>
  <c r="BD71" i="33"/>
  <c r="BE35" i="33"/>
  <c r="BA26" i="32"/>
  <c r="AZ56" i="32"/>
  <c r="AW22" i="48"/>
  <c r="AV27" i="48"/>
  <c r="BB23" i="32"/>
  <c r="BA53" i="32"/>
  <c r="BA21" i="32"/>
  <c r="AZ51" i="32"/>
  <c r="BB28" i="32"/>
  <c r="BA58" i="32"/>
  <c r="BA24" i="32"/>
  <c r="AZ54" i="32"/>
  <c r="BA22" i="32"/>
  <c r="AZ52" i="32"/>
  <c r="BB27" i="32"/>
  <c r="BA57" i="32"/>
  <c r="AZ31" i="32"/>
  <c r="AZ50" i="32"/>
  <c r="BA20" i="32"/>
  <c r="BB29" i="32"/>
  <c r="BA59" i="32"/>
  <c r="BB25" i="32"/>
  <c r="BA55" i="32"/>
  <c r="AY61" i="32"/>
  <c r="AY101" i="48" s="1"/>
  <c r="AY106" i="48" s="1"/>
  <c r="AZ71" i="31"/>
  <c r="AZ155" i="31"/>
  <c r="AZ174" i="31"/>
  <c r="BA35" i="31"/>
  <c r="AW196" i="31"/>
  <c r="AW198" i="31" s="1"/>
  <c r="BA30" i="31"/>
  <c r="AZ66" i="31"/>
  <c r="AZ169" i="31"/>
  <c r="AZ150" i="31"/>
  <c r="AZ68" i="31"/>
  <c r="AZ152" i="31"/>
  <c r="AZ171" i="31"/>
  <c r="BA32" i="31"/>
  <c r="AZ64" i="31"/>
  <c r="AZ167" i="31"/>
  <c r="AZ148" i="31"/>
  <c r="BA28" i="31"/>
  <c r="BB69" i="31"/>
  <c r="BB172" i="31"/>
  <c r="BB153" i="31"/>
  <c r="BC33" i="31"/>
  <c r="AW186" i="31"/>
  <c r="AW194" i="31" s="1"/>
  <c r="AW197" i="31"/>
  <c r="BB61" i="31"/>
  <c r="BB145" i="31"/>
  <c r="BB164" i="31"/>
  <c r="BC25" i="31"/>
  <c r="AW193" i="31"/>
  <c r="AY73" i="31"/>
  <c r="AY97" i="48" s="1"/>
  <c r="AY89" i="48" s="1"/>
  <c r="AY176" i="31"/>
  <c r="AY177" i="31" s="1"/>
  <c r="BC70" i="31"/>
  <c r="BC173" i="31"/>
  <c r="BC154" i="31"/>
  <c r="BD34" i="31"/>
  <c r="AY157" i="31"/>
  <c r="AV198" i="31"/>
  <c r="AW18" i="48"/>
  <c r="AV10" i="48"/>
  <c r="BB63" i="31"/>
  <c r="BB147" i="31"/>
  <c r="BB166" i="31"/>
  <c r="BC27" i="31"/>
  <c r="BA24" i="31"/>
  <c r="AZ60" i="31"/>
  <c r="AZ163" i="31"/>
  <c r="AZ176" i="31" s="1"/>
  <c r="AZ144" i="31"/>
  <c r="AZ37" i="31"/>
  <c r="AX178" i="31"/>
  <c r="AX189" i="31"/>
  <c r="AX182" i="31"/>
  <c r="AX185" i="31"/>
  <c r="BB31" i="31"/>
  <c r="BA151" i="31"/>
  <c r="BA67" i="31"/>
  <c r="BA170" i="31"/>
  <c r="BA29" i="31"/>
  <c r="AZ65" i="31"/>
  <c r="AZ168" i="31"/>
  <c r="AZ149" i="31"/>
  <c r="BB26" i="31"/>
  <c r="BA62" i="31"/>
  <c r="BA165" i="31"/>
  <c r="BA146" i="31"/>
  <c r="AW191" i="30"/>
  <c r="AW193" i="30" s="1"/>
  <c r="AW197" i="30"/>
  <c r="BA32" i="30"/>
  <c r="AZ171" i="30"/>
  <c r="AZ152" i="30"/>
  <c r="AZ68" i="30"/>
  <c r="AZ70" i="30"/>
  <c r="AZ154" i="30"/>
  <c r="AZ173" i="30"/>
  <c r="BA34" i="30"/>
  <c r="BC24" i="30"/>
  <c r="BB144" i="30"/>
  <c r="BB163" i="30"/>
  <c r="BB60" i="30"/>
  <c r="BA29" i="30"/>
  <c r="AZ168" i="30"/>
  <c r="AZ65" i="30"/>
  <c r="AZ149" i="30"/>
  <c r="AW196" i="30"/>
  <c r="AW198" i="30" s="1"/>
  <c r="AW184" i="30"/>
  <c r="AW186" i="30" s="1"/>
  <c r="AW194" i="30" s="1"/>
  <c r="AZ64" i="30"/>
  <c r="AZ167" i="30"/>
  <c r="AZ148" i="30"/>
  <c r="BA28" i="30"/>
  <c r="AX183" i="30"/>
  <c r="AX185" i="30" s="1"/>
  <c r="AX190" i="30"/>
  <c r="AX192" i="30" s="1"/>
  <c r="BB31" i="30"/>
  <c r="BA67" i="30"/>
  <c r="BA170" i="30"/>
  <c r="BA151" i="30"/>
  <c r="AZ71" i="30"/>
  <c r="AZ174" i="30"/>
  <c r="AZ155" i="30"/>
  <c r="BA35" i="30"/>
  <c r="AY73" i="30"/>
  <c r="AY96" i="48" s="1"/>
  <c r="AY88" i="48" s="1"/>
  <c r="AY176" i="30"/>
  <c r="BB30" i="30"/>
  <c r="BA150" i="30"/>
  <c r="BA66" i="30"/>
  <c r="BA169" i="30"/>
  <c r="AZ63" i="30"/>
  <c r="AZ147" i="30"/>
  <c r="AZ166" i="30"/>
  <c r="BA27" i="30"/>
  <c r="AX182" i="30"/>
  <c r="AX178" i="30"/>
  <c r="AX189" i="30"/>
  <c r="BB26" i="30"/>
  <c r="BA165" i="30"/>
  <c r="BA62" i="30"/>
  <c r="BA146" i="30"/>
  <c r="AY157" i="30"/>
  <c r="AW17" i="48"/>
  <c r="AV9" i="48"/>
  <c r="BB69" i="30"/>
  <c r="BB172" i="30"/>
  <c r="BB153" i="30"/>
  <c r="BC33" i="30"/>
  <c r="AX74" i="30"/>
  <c r="AY74" i="30" s="1"/>
  <c r="AZ74" i="30" s="1"/>
  <c r="BB61" i="30"/>
  <c r="BB164" i="30"/>
  <c r="BB145" i="30"/>
  <c r="BC25" i="30"/>
  <c r="BA23" i="30"/>
  <c r="AZ37" i="30"/>
  <c r="AZ59" i="30"/>
  <c r="AZ73" i="30" s="1"/>
  <c r="AZ96" i="48" s="1"/>
  <c r="AZ88" i="48" s="1"/>
  <c r="AZ143" i="30"/>
  <c r="AZ157" i="30" s="1"/>
  <c r="AZ162" i="30"/>
  <c r="AZ176" i="30" s="1"/>
  <c r="BC27" i="29"/>
  <c r="BB166" i="29"/>
  <c r="BB147" i="29"/>
  <c r="BB63" i="29"/>
  <c r="BC23" i="29"/>
  <c r="BB59" i="29"/>
  <c r="BB143" i="29"/>
  <c r="BB162" i="29"/>
  <c r="AX184" i="29"/>
  <c r="AW191" i="29"/>
  <c r="AW193" i="29" s="1"/>
  <c r="AW197" i="29"/>
  <c r="BB31" i="29"/>
  <c r="BA67" i="29"/>
  <c r="BA170" i="29"/>
  <c r="BA151" i="29"/>
  <c r="BA35" i="29"/>
  <c r="AZ71" i="29"/>
  <c r="AZ174" i="29"/>
  <c r="AZ155" i="29"/>
  <c r="AY177" i="29"/>
  <c r="AY190" i="29"/>
  <c r="AY192" i="29" s="1"/>
  <c r="AY183" i="29"/>
  <c r="AW196" i="29"/>
  <c r="AW198" i="29" s="1"/>
  <c r="AW184" i="29"/>
  <c r="AW186" i="29" s="1"/>
  <c r="AW194" i="29" s="1"/>
  <c r="AV198" i="29"/>
  <c r="BA30" i="29"/>
  <c r="AZ66" i="29"/>
  <c r="AZ150" i="29"/>
  <c r="AZ169" i="29"/>
  <c r="BC25" i="29"/>
  <c r="BB164" i="29"/>
  <c r="BB61" i="29"/>
  <c r="BB145" i="29"/>
  <c r="AX191" i="29"/>
  <c r="BC29" i="29"/>
  <c r="BB168" i="29"/>
  <c r="BB149" i="29"/>
  <c r="BB65" i="29"/>
  <c r="AY158" i="29"/>
  <c r="AZ144" i="29"/>
  <c r="AZ163" i="29"/>
  <c r="AZ37" i="29"/>
  <c r="AZ60" i="29"/>
  <c r="BA24" i="29"/>
  <c r="AW16" i="48"/>
  <c r="AV8" i="48"/>
  <c r="BA64" i="29"/>
  <c r="BA167" i="29"/>
  <c r="BA148" i="29"/>
  <c r="BB28" i="29"/>
  <c r="AX183" i="29"/>
  <c r="AX185" i="29" s="1"/>
  <c r="AX190" i="29"/>
  <c r="AX192" i="29" s="1"/>
  <c r="BA26" i="29"/>
  <c r="AZ62" i="29"/>
  <c r="AZ165" i="29"/>
  <c r="AZ146" i="29"/>
  <c r="AY182" i="29"/>
  <c r="AY189" i="29"/>
  <c r="AY178" i="29"/>
  <c r="BB69" i="29"/>
  <c r="BB153" i="29"/>
  <c r="BB172" i="29"/>
  <c r="BC33" i="29"/>
  <c r="AX74" i="29"/>
  <c r="AY73" i="29"/>
  <c r="AY95" i="48" s="1"/>
  <c r="AY87" i="48" s="1"/>
  <c r="BB34" i="29"/>
  <c r="BA70" i="29"/>
  <c r="BA154" i="29"/>
  <c r="BA173" i="29"/>
  <c r="BA29" i="10"/>
  <c r="AZ65" i="10"/>
  <c r="BB24" i="10"/>
  <c r="BA60" i="10"/>
  <c r="AZ67" i="10"/>
  <c r="BA31" i="10"/>
  <c r="BA27" i="10"/>
  <c r="AZ63" i="10"/>
  <c r="AZ73" i="10" s="1"/>
  <c r="AZ94" i="48" s="1"/>
  <c r="AZ86" i="48" s="1"/>
  <c r="AW7" i="48"/>
  <c r="AX15" i="48"/>
  <c r="AY74" i="10"/>
  <c r="BA59" i="10"/>
  <c r="BB23" i="10"/>
  <c r="BB26" i="10"/>
  <c r="BA62" i="10"/>
  <c r="BE35" i="10"/>
  <c r="BD71" i="10"/>
  <c r="BA30" i="10"/>
  <c r="AZ66" i="10"/>
  <c r="BB34" i="10"/>
  <c r="BA70" i="10"/>
  <c r="BA69" i="10"/>
  <c r="BB33" i="10"/>
  <c r="BA61" i="10"/>
  <c r="BB25" i="10"/>
  <c r="BA32" i="10"/>
  <c r="AZ68" i="10"/>
  <c r="BD28" i="10"/>
  <c r="BC64" i="10"/>
  <c r="AY85" i="48"/>
  <c r="BE80" i="43"/>
  <c r="BE85" i="43" s="1"/>
  <c r="BF2" i="43"/>
  <c r="BE79" i="43"/>
  <c r="BE84" i="43" s="1"/>
  <c r="BE77" i="43"/>
  <c r="BE82" i="43" s="1"/>
  <c r="BE78" i="43"/>
  <c r="BE83" i="43" s="1"/>
  <c r="BC23" i="31"/>
  <c r="BB59" i="31"/>
  <c r="BB162" i="31"/>
  <c r="BB143" i="31"/>
  <c r="AX14" i="48"/>
  <c r="AW6" i="48"/>
  <c r="BA52" i="2"/>
  <c r="BB22" i="2"/>
  <c r="BD68" i="29"/>
  <c r="BE2" i="29"/>
  <c r="BD152" i="29"/>
  <c r="BD171" i="29"/>
  <c r="BA53" i="2"/>
  <c r="BB23" i="2"/>
  <c r="BI2" i="32"/>
  <c r="BE2" i="31"/>
  <c r="BA51" i="2"/>
  <c r="BB21" i="2"/>
  <c r="BC50" i="2"/>
  <c r="BD20" i="2"/>
  <c r="BG2" i="10"/>
  <c r="BB57" i="2"/>
  <c r="BC27" i="2"/>
  <c r="BE2" i="30"/>
  <c r="AZ58" i="2"/>
  <c r="BA28" i="2"/>
  <c r="BB56" i="2"/>
  <c r="BC26" i="2"/>
  <c r="BJ2" i="33"/>
  <c r="BB55" i="2"/>
  <c r="BC25" i="2"/>
  <c r="BA59" i="2"/>
  <c r="BB29" i="2"/>
  <c r="BG2" i="47"/>
  <c r="BF21" i="47"/>
  <c r="BF23" i="47" s="1"/>
  <c r="AY62" i="2"/>
  <c r="AZ54" i="2"/>
  <c r="AZ61" i="2" s="1"/>
  <c r="AZ93" i="48" s="1"/>
  <c r="BA24" i="2"/>
  <c r="BK2" i="34"/>
  <c r="BF25" i="48"/>
  <c r="AV11" i="48" l="1"/>
  <c r="AV31" i="48" s="1"/>
  <c r="AV32" i="48" s="1"/>
  <c r="AV33" i="48" s="1"/>
  <c r="AZ189" i="34"/>
  <c r="AZ191" i="34" s="1"/>
  <c r="AZ182" i="34"/>
  <c r="AZ184" i="34" s="1"/>
  <c r="BA67" i="34"/>
  <c r="BA169" i="34"/>
  <c r="BA150" i="34"/>
  <c r="BB31" i="34"/>
  <c r="BB63" i="34"/>
  <c r="BB146" i="34"/>
  <c r="BB165" i="34"/>
  <c r="BC27" i="34"/>
  <c r="BA37" i="34"/>
  <c r="BC60" i="34"/>
  <c r="BC162" i="34"/>
  <c r="BC143" i="34"/>
  <c r="BD24" i="34"/>
  <c r="BB70" i="34"/>
  <c r="BB172" i="34"/>
  <c r="BB153" i="34"/>
  <c r="BC34" i="34"/>
  <c r="BD64" i="34"/>
  <c r="BD166" i="34"/>
  <c r="BD147" i="34"/>
  <c r="BE28" i="34"/>
  <c r="AY183" i="34"/>
  <c r="AY185" i="34" s="1"/>
  <c r="AY195" i="34"/>
  <c r="BA156" i="34"/>
  <c r="BA157" i="34" s="1"/>
  <c r="AZ74" i="34"/>
  <c r="AZ177" i="34"/>
  <c r="AZ178" i="34" s="1"/>
  <c r="AZ181" i="34"/>
  <c r="AZ188" i="34"/>
  <c r="AY190" i="34"/>
  <c r="AY192" i="34" s="1"/>
  <c r="AY196" i="34"/>
  <c r="AX197" i="34"/>
  <c r="BA69" i="34"/>
  <c r="BA73" i="34" s="1"/>
  <c r="BA103" i="48" s="1"/>
  <c r="BA24" i="48" s="1"/>
  <c r="BA152" i="34"/>
  <c r="BA171" i="34"/>
  <c r="BB33" i="34"/>
  <c r="BB68" i="34"/>
  <c r="BB170" i="34"/>
  <c r="BB151" i="34"/>
  <c r="BC32" i="34"/>
  <c r="BD71" i="34"/>
  <c r="BD154" i="34"/>
  <c r="BD173" i="34"/>
  <c r="BE35" i="34"/>
  <c r="AY90" i="48"/>
  <c r="AY30" i="48" s="1"/>
  <c r="AX193" i="34"/>
  <c r="BB61" i="34"/>
  <c r="BB144" i="34"/>
  <c r="BB163" i="34"/>
  <c r="BC25" i="34"/>
  <c r="BB59" i="34"/>
  <c r="BB161" i="34"/>
  <c r="BB142" i="34"/>
  <c r="BC23" i="34"/>
  <c r="BC30" i="34"/>
  <c r="BB149" i="34"/>
  <c r="BB168" i="34"/>
  <c r="BB66" i="34"/>
  <c r="BA65" i="34"/>
  <c r="BA148" i="34"/>
  <c r="BA167" i="34"/>
  <c r="BA175" i="34" s="1"/>
  <c r="BB29" i="34"/>
  <c r="BB37" i="34" s="1"/>
  <c r="BB62" i="34"/>
  <c r="BB164" i="34"/>
  <c r="BB145" i="34"/>
  <c r="BC26" i="34"/>
  <c r="AZ176" i="34"/>
  <c r="BD30" i="33"/>
  <c r="BC66" i="33"/>
  <c r="BB59" i="33"/>
  <c r="BB37" i="33"/>
  <c r="BC23" i="33"/>
  <c r="BC27" i="33"/>
  <c r="BB63" i="33"/>
  <c r="BE71" i="33"/>
  <c r="BF35" i="33"/>
  <c r="BB68" i="33"/>
  <c r="BC32" i="33"/>
  <c r="BA73" i="33"/>
  <c r="BA102" i="48" s="1"/>
  <c r="BA23" i="48" s="1"/>
  <c r="BA74" i="33"/>
  <c r="BD26" i="33"/>
  <c r="BC62" i="33"/>
  <c r="BB70" i="33"/>
  <c r="BC34" i="33"/>
  <c r="BB64" i="33"/>
  <c r="BC28" i="33"/>
  <c r="BB61" i="33"/>
  <c r="BC25" i="33"/>
  <c r="BC65" i="33"/>
  <c r="BD29" i="33"/>
  <c r="BC69" i="33"/>
  <c r="BD33" i="33"/>
  <c r="BB60" i="33"/>
  <c r="BC24" i="33"/>
  <c r="BC67" i="33"/>
  <c r="BD31" i="33"/>
  <c r="BC27" i="32"/>
  <c r="BB57" i="32"/>
  <c r="BC25" i="32"/>
  <c r="BB55" i="32"/>
  <c r="BB21" i="32"/>
  <c r="BA51" i="32"/>
  <c r="BC29" i="32"/>
  <c r="BB59" i="32"/>
  <c r="BA50" i="32"/>
  <c r="BA31" i="32"/>
  <c r="BB20" i="32"/>
  <c r="BB24" i="32"/>
  <c r="BA54" i="32"/>
  <c r="BB22" i="32"/>
  <c r="BA52" i="32"/>
  <c r="BC23" i="32"/>
  <c r="BB53" i="32"/>
  <c r="AZ61" i="32"/>
  <c r="AZ101" i="48" s="1"/>
  <c r="AZ106" i="48" s="1"/>
  <c r="AY62" i="32"/>
  <c r="AX22" i="48"/>
  <c r="AW27" i="48"/>
  <c r="BC28" i="32"/>
  <c r="BB58" i="32"/>
  <c r="BB26" i="32"/>
  <c r="BA56" i="32"/>
  <c r="BC31" i="31"/>
  <c r="BB67" i="31"/>
  <c r="BB151" i="31"/>
  <c r="BB170" i="31"/>
  <c r="BB30" i="31"/>
  <c r="BA66" i="31"/>
  <c r="BA169" i="31"/>
  <c r="BA150" i="31"/>
  <c r="AZ73" i="31"/>
  <c r="AZ97" i="48" s="1"/>
  <c r="AZ89" i="48" s="1"/>
  <c r="BC69" i="31"/>
  <c r="BC172" i="31"/>
  <c r="BC153" i="31"/>
  <c r="BD33" i="31"/>
  <c r="BA68" i="31"/>
  <c r="BA152" i="31"/>
  <c r="BA171" i="31"/>
  <c r="BB32" i="31"/>
  <c r="AY74" i="31"/>
  <c r="AZ177" i="31"/>
  <c r="AZ190" i="31"/>
  <c r="AZ192" i="31" s="1"/>
  <c r="AZ183" i="31"/>
  <c r="AZ185" i="31" s="1"/>
  <c r="AX184" i="31"/>
  <c r="AX186" i="31" s="1"/>
  <c r="AX194" i="31" s="1"/>
  <c r="AX196" i="31"/>
  <c r="AX198" i="31" s="1"/>
  <c r="BB24" i="31"/>
  <c r="BA60" i="31"/>
  <c r="BA163" i="31"/>
  <c r="BA144" i="31"/>
  <c r="BA37" i="31"/>
  <c r="BC26" i="31"/>
  <c r="BB62" i="31"/>
  <c r="BB165" i="31"/>
  <c r="BB146" i="31"/>
  <c r="AW10" i="48"/>
  <c r="AX18" i="48"/>
  <c r="AX197" i="31"/>
  <c r="AX191" i="31"/>
  <c r="AX193" i="31" s="1"/>
  <c r="BC63" i="31"/>
  <c r="BC166" i="31"/>
  <c r="BC147" i="31"/>
  <c r="BD27" i="31"/>
  <c r="AY158" i="31"/>
  <c r="AY178" i="31"/>
  <c r="AY182" i="31"/>
  <c r="AY189" i="31"/>
  <c r="BC61" i="31"/>
  <c r="BC145" i="31"/>
  <c r="BC164" i="31"/>
  <c r="BD25" i="31"/>
  <c r="BD70" i="31"/>
  <c r="BD173" i="31"/>
  <c r="BD154" i="31"/>
  <c r="BE34" i="31"/>
  <c r="BA64" i="31"/>
  <c r="BA148" i="31"/>
  <c r="BA167" i="31"/>
  <c r="BB28" i="31"/>
  <c r="BB29" i="31"/>
  <c r="BA168" i="31"/>
  <c r="BA149" i="31"/>
  <c r="BA65" i="31"/>
  <c r="BA71" i="31"/>
  <c r="BA155" i="31"/>
  <c r="BA174" i="31"/>
  <c r="BB35" i="31"/>
  <c r="AZ157" i="31"/>
  <c r="AY190" i="31"/>
  <c r="AY192" i="31" s="1"/>
  <c r="AY183" i="31"/>
  <c r="AY185" i="31" s="1"/>
  <c r="AW9" i="48"/>
  <c r="AX17" i="48"/>
  <c r="AX184" i="30"/>
  <c r="AX186" i="30" s="1"/>
  <c r="AX196" i="30"/>
  <c r="BC30" i="30"/>
  <c r="BB150" i="30"/>
  <c r="BB169" i="30"/>
  <c r="BB66" i="30"/>
  <c r="AZ183" i="30"/>
  <c r="AZ185" i="30" s="1"/>
  <c r="AZ190" i="30"/>
  <c r="AZ192" i="30" s="1"/>
  <c r="AY182" i="30"/>
  <c r="AY178" i="30"/>
  <c r="AY189" i="30"/>
  <c r="BA63" i="30"/>
  <c r="BA166" i="30"/>
  <c r="BA147" i="30"/>
  <c r="BB27" i="30"/>
  <c r="AY183" i="30"/>
  <c r="AY185" i="30" s="1"/>
  <c r="AY190" i="30"/>
  <c r="AY192" i="30" s="1"/>
  <c r="AZ182" i="30"/>
  <c r="AZ189" i="30"/>
  <c r="AZ178" i="30"/>
  <c r="BC31" i="30"/>
  <c r="BB151" i="30"/>
  <c r="BB170" i="30"/>
  <c r="BB67" i="30"/>
  <c r="BC60" i="30"/>
  <c r="BD24" i="30"/>
  <c r="BC163" i="30"/>
  <c r="BC144" i="30"/>
  <c r="BB32" i="30"/>
  <c r="BA171" i="30"/>
  <c r="BA68" i="30"/>
  <c r="BA152" i="30"/>
  <c r="BC69" i="30"/>
  <c r="BC153" i="30"/>
  <c r="BC172" i="30"/>
  <c r="BD33" i="30"/>
  <c r="BA71" i="30"/>
  <c r="BA174" i="30"/>
  <c r="BA155" i="30"/>
  <c r="BB35" i="30"/>
  <c r="BA70" i="30"/>
  <c r="BA154" i="30"/>
  <c r="BA173" i="30"/>
  <c r="BB34" i="30"/>
  <c r="BB23" i="30"/>
  <c r="BA162" i="30"/>
  <c r="BA59" i="30"/>
  <c r="BA143" i="30"/>
  <c r="BA37" i="30"/>
  <c r="BC26" i="30"/>
  <c r="BB62" i="30"/>
  <c r="BB146" i="30"/>
  <c r="BB165" i="30"/>
  <c r="BA64" i="30"/>
  <c r="BA148" i="30"/>
  <c r="BA167" i="30"/>
  <c r="BB28" i="30"/>
  <c r="AY177" i="30"/>
  <c r="AZ177" i="30" s="1"/>
  <c r="AW19" i="48"/>
  <c r="BC61" i="30"/>
  <c r="BC164" i="30"/>
  <c r="BC145" i="30"/>
  <c r="BD25" i="30"/>
  <c r="AX191" i="30"/>
  <c r="AX193" i="30" s="1"/>
  <c r="AX197" i="30"/>
  <c r="BB29" i="30"/>
  <c r="BA149" i="30"/>
  <c r="BA65" i="30"/>
  <c r="BA168" i="30"/>
  <c r="AY158" i="30"/>
  <c r="AZ158" i="30" s="1"/>
  <c r="BB26" i="29"/>
  <c r="BA165" i="29"/>
  <c r="BA62" i="29"/>
  <c r="BA146" i="29"/>
  <c r="AW8" i="48"/>
  <c r="AX16" i="48"/>
  <c r="BD25" i="29"/>
  <c r="BC164" i="29"/>
  <c r="BC145" i="29"/>
  <c r="BC61" i="29"/>
  <c r="AY185" i="29"/>
  <c r="BA37" i="29"/>
  <c r="BB24" i="29"/>
  <c r="BA144" i="29"/>
  <c r="BA60" i="29"/>
  <c r="BA73" i="29" s="1"/>
  <c r="BA95" i="48" s="1"/>
  <c r="BA163" i="29"/>
  <c r="AZ73" i="29"/>
  <c r="AZ95" i="48" s="1"/>
  <c r="AZ87" i="48" s="1"/>
  <c r="BD29" i="29"/>
  <c r="BC65" i="29"/>
  <c r="BC168" i="29"/>
  <c r="BC149" i="29"/>
  <c r="BC31" i="29"/>
  <c r="BB151" i="29"/>
  <c r="BB67" i="29"/>
  <c r="BB170" i="29"/>
  <c r="BD23" i="29"/>
  <c r="BC162" i="29"/>
  <c r="BC59" i="29"/>
  <c r="BC143" i="29"/>
  <c r="BC34" i="29"/>
  <c r="BB70" i="29"/>
  <c r="BB173" i="29"/>
  <c r="BB154" i="29"/>
  <c r="AY197" i="29"/>
  <c r="AY191" i="29"/>
  <c r="AY193" i="29" s="1"/>
  <c r="BB64" i="29"/>
  <c r="BB167" i="29"/>
  <c r="BB148" i="29"/>
  <c r="BC28" i="29"/>
  <c r="AX193" i="29"/>
  <c r="AY184" i="29"/>
  <c r="AY186" i="29" s="1"/>
  <c r="AY194" i="29" s="1"/>
  <c r="AY196" i="29"/>
  <c r="AY198" i="29" s="1"/>
  <c r="AZ176" i="29"/>
  <c r="AX197" i="29"/>
  <c r="BB30" i="29"/>
  <c r="BA150" i="29"/>
  <c r="BA66" i="29"/>
  <c r="BA169" i="29"/>
  <c r="AY74" i="29"/>
  <c r="AZ74" i="29" s="1"/>
  <c r="AZ157" i="29"/>
  <c r="AX196" i="29"/>
  <c r="AY98" i="48"/>
  <c r="BC69" i="29"/>
  <c r="BC172" i="29"/>
  <c r="BC153" i="29"/>
  <c r="BD33" i="29"/>
  <c r="AZ158" i="29"/>
  <c r="BB35" i="29"/>
  <c r="BA71" i="29"/>
  <c r="BA174" i="29"/>
  <c r="BA155" i="29"/>
  <c r="AX186" i="29"/>
  <c r="BD27" i="29"/>
  <c r="BC166" i="29"/>
  <c r="BC63" i="29"/>
  <c r="BC147" i="29"/>
  <c r="BC26" i="10"/>
  <c r="BB62" i="10"/>
  <c r="BE28" i="10"/>
  <c r="BD64" i="10"/>
  <c r="BB32" i="10"/>
  <c r="BA68" i="10"/>
  <c r="BC34" i="10"/>
  <c r="BB70" i="10"/>
  <c r="BB27" i="10"/>
  <c r="BA63" i="10"/>
  <c r="BB59" i="10"/>
  <c r="BC23" i="10"/>
  <c r="BB30" i="10"/>
  <c r="BA66" i="10"/>
  <c r="BA73" i="10" s="1"/>
  <c r="BA94" i="48" s="1"/>
  <c r="BA86" i="48" s="1"/>
  <c r="BA37" i="10"/>
  <c r="BB61" i="10"/>
  <c r="BC25" i="10"/>
  <c r="BA67" i="10"/>
  <c r="BB31" i="10"/>
  <c r="BF35" i="10"/>
  <c r="BE71" i="10"/>
  <c r="AZ74" i="10"/>
  <c r="BC24" i="10"/>
  <c r="BB60" i="10"/>
  <c r="BB69" i="10"/>
  <c r="BC33" i="10"/>
  <c r="AX7" i="48"/>
  <c r="AY15" i="48"/>
  <c r="BB29" i="10"/>
  <c r="BA65" i="10"/>
  <c r="AZ85" i="48"/>
  <c r="BB59" i="2"/>
  <c r="BC29" i="2"/>
  <c r="BA58" i="2"/>
  <c r="BB28" i="2"/>
  <c r="BF2" i="30"/>
  <c r="BJ2" i="32"/>
  <c r="AY14" i="48"/>
  <c r="AX6" i="48"/>
  <c r="AZ62" i="2"/>
  <c r="BC55" i="2"/>
  <c r="BD25" i="2"/>
  <c r="BF2" i="31"/>
  <c r="BB53" i="2"/>
  <c r="BC23" i="2"/>
  <c r="BC59" i="31"/>
  <c r="BD23" i="31"/>
  <c r="BC162" i="31"/>
  <c r="BC143" i="31"/>
  <c r="BA61" i="2"/>
  <c r="BA93" i="48" s="1"/>
  <c r="BA54" i="2"/>
  <c r="BB24" i="2"/>
  <c r="BC57" i="2"/>
  <c r="BD27" i="2"/>
  <c r="BF2" i="29"/>
  <c r="BE68" i="29"/>
  <c r="BE171" i="29"/>
  <c r="BE152" i="29"/>
  <c r="BB52" i="2"/>
  <c r="BC22" i="2"/>
  <c r="BH2" i="47"/>
  <c r="BG21" i="47"/>
  <c r="BG23" i="47" s="1"/>
  <c r="BK2" i="33"/>
  <c r="BC56" i="2"/>
  <c r="BD26" i="2"/>
  <c r="BD50" i="2"/>
  <c r="BE20" i="2"/>
  <c r="BA31" i="2"/>
  <c r="BH2" i="10"/>
  <c r="BB51" i="2"/>
  <c r="BC21" i="2"/>
  <c r="BF80" i="43"/>
  <c r="BF85" i="43" s="1"/>
  <c r="BG2" i="43"/>
  <c r="BF79" i="43"/>
  <c r="BF84" i="43" s="1"/>
  <c r="BF78" i="43"/>
  <c r="BF83" i="43" s="1"/>
  <c r="BF77" i="43"/>
  <c r="BG25" i="48"/>
  <c r="AW11" i="48" l="1"/>
  <c r="AW31" i="48" s="1"/>
  <c r="AW32" i="48" s="1"/>
  <c r="AW33" i="48" s="1"/>
  <c r="AZ90" i="48"/>
  <c r="AZ30" i="48" s="1"/>
  <c r="AZ98" i="48"/>
  <c r="AX19" i="48"/>
  <c r="BA182" i="34"/>
  <c r="BA184" i="34" s="1"/>
  <c r="BA189" i="34"/>
  <c r="BA191" i="34" s="1"/>
  <c r="BA87" i="48"/>
  <c r="BA176" i="34"/>
  <c r="AY193" i="34"/>
  <c r="AZ190" i="34"/>
  <c r="AZ192" i="34" s="1"/>
  <c r="AZ196" i="34"/>
  <c r="BD60" i="34"/>
  <c r="BD143" i="34"/>
  <c r="BD162" i="34"/>
  <c r="BE24" i="34"/>
  <c r="BE71" i="34"/>
  <c r="BE173" i="34"/>
  <c r="BE154" i="34"/>
  <c r="BF35" i="34"/>
  <c r="BE64" i="34"/>
  <c r="BE147" i="34"/>
  <c r="BE166" i="34"/>
  <c r="BF28" i="34"/>
  <c r="BC62" i="34"/>
  <c r="BC164" i="34"/>
  <c r="BC145" i="34"/>
  <c r="BD26" i="34"/>
  <c r="BB69" i="34"/>
  <c r="BB171" i="34"/>
  <c r="BB152" i="34"/>
  <c r="BC33" i="34"/>
  <c r="AZ183" i="34"/>
  <c r="AZ185" i="34" s="1"/>
  <c r="AZ193" i="34" s="1"/>
  <c r="AZ195" i="34"/>
  <c r="BB67" i="34"/>
  <c r="BB150" i="34"/>
  <c r="BB169" i="34"/>
  <c r="BC31" i="34"/>
  <c r="BC61" i="34"/>
  <c r="BC163" i="34"/>
  <c r="BC144" i="34"/>
  <c r="BD25" i="34"/>
  <c r="BA74" i="34"/>
  <c r="BD30" i="34"/>
  <c r="BC66" i="34"/>
  <c r="BC168" i="34"/>
  <c r="BC149" i="34"/>
  <c r="BC68" i="34"/>
  <c r="BC170" i="34"/>
  <c r="BC151" i="34"/>
  <c r="BD32" i="34"/>
  <c r="BC70" i="34"/>
  <c r="BC153" i="34"/>
  <c r="BC172" i="34"/>
  <c r="BD34" i="34"/>
  <c r="BB65" i="34"/>
  <c r="BB73" i="34" s="1"/>
  <c r="BB103" i="48" s="1"/>
  <c r="BB24" i="48" s="1"/>
  <c r="BB167" i="34"/>
  <c r="BB175" i="34" s="1"/>
  <c r="BB148" i="34"/>
  <c r="BB156" i="34" s="1"/>
  <c r="BC29" i="34"/>
  <c r="BC59" i="34"/>
  <c r="BC161" i="34"/>
  <c r="BC142" i="34"/>
  <c r="BD23" i="34"/>
  <c r="BA177" i="34"/>
  <c r="BA178" i="34" s="1"/>
  <c r="BA181" i="34"/>
  <c r="BA188" i="34"/>
  <c r="BC63" i="34"/>
  <c r="BC165" i="34"/>
  <c r="BC146" i="34"/>
  <c r="BD27" i="34"/>
  <c r="AY197" i="34"/>
  <c r="BD65" i="33"/>
  <c r="BE29" i="33"/>
  <c r="BE26" i="33"/>
  <c r="BD62" i="33"/>
  <c r="BD27" i="33"/>
  <c r="BC63" i="33"/>
  <c r="BD67" i="33"/>
  <c r="BE31" i="33"/>
  <c r="BC61" i="33"/>
  <c r="BD25" i="33"/>
  <c r="BC59" i="33"/>
  <c r="BD23" i="33"/>
  <c r="BC37" i="33"/>
  <c r="BC60" i="33"/>
  <c r="BD24" i="33"/>
  <c r="BC64" i="33"/>
  <c r="BD28" i="33"/>
  <c r="BC68" i="33"/>
  <c r="BD32" i="33"/>
  <c r="BB73" i="33"/>
  <c r="BB102" i="48" s="1"/>
  <c r="BB23" i="48" s="1"/>
  <c r="BD69" i="33"/>
  <c r="BE33" i="33"/>
  <c r="BC70" i="33"/>
  <c r="BD34" i="33"/>
  <c r="BF71" i="33"/>
  <c r="BG35" i="33"/>
  <c r="BE30" i="33"/>
  <c r="BD66" i="33"/>
  <c r="BC26" i="32"/>
  <c r="BB56" i="32"/>
  <c r="BD23" i="32"/>
  <c r="BC53" i="32"/>
  <c r="BD29" i="32"/>
  <c r="BC59" i="32"/>
  <c r="BD28" i="32"/>
  <c r="BC58" i="32"/>
  <c r="BC22" i="32"/>
  <c r="BB52" i="32"/>
  <c r="BC21" i="32"/>
  <c r="BB51" i="32"/>
  <c r="AX27" i="48"/>
  <c r="AY22" i="48"/>
  <c r="BC24" i="32"/>
  <c r="BB54" i="32"/>
  <c r="AZ62" i="32"/>
  <c r="BA62" i="32" s="1"/>
  <c r="BB31" i="32"/>
  <c r="BB50" i="32"/>
  <c r="BC20" i="32"/>
  <c r="BD25" i="32"/>
  <c r="BC55" i="32"/>
  <c r="BA61" i="32"/>
  <c r="BA101" i="48" s="1"/>
  <c r="BA106" i="48" s="1"/>
  <c r="BD27" i="32"/>
  <c r="BC57" i="32"/>
  <c r="BD61" i="31"/>
  <c r="BD164" i="31"/>
  <c r="BD145" i="31"/>
  <c r="BE25" i="31"/>
  <c r="BD63" i="31"/>
  <c r="BD166" i="31"/>
  <c r="BD147" i="31"/>
  <c r="BE27" i="31"/>
  <c r="BB60" i="31"/>
  <c r="BC24" i="31"/>
  <c r="BB144" i="31"/>
  <c r="BB163" i="31"/>
  <c r="BB37" i="31"/>
  <c r="BD26" i="31"/>
  <c r="BC62" i="31"/>
  <c r="BC146" i="31"/>
  <c r="BC165" i="31"/>
  <c r="BD69" i="31"/>
  <c r="BD172" i="31"/>
  <c r="BD153" i="31"/>
  <c r="BE33" i="31"/>
  <c r="BC30" i="31"/>
  <c r="BB150" i="31"/>
  <c r="BB169" i="31"/>
  <c r="BB66" i="31"/>
  <c r="AZ158" i="31"/>
  <c r="AZ189" i="31"/>
  <c r="AZ178" i="31"/>
  <c r="AZ182" i="31"/>
  <c r="BE70" i="31"/>
  <c r="BE173" i="31"/>
  <c r="BE154" i="31"/>
  <c r="BF34" i="31"/>
  <c r="AY191" i="31"/>
  <c r="AY193" i="31" s="1"/>
  <c r="AY197" i="31"/>
  <c r="BB71" i="31"/>
  <c r="BB155" i="31"/>
  <c r="BB174" i="31"/>
  <c r="BC35" i="31"/>
  <c r="AY196" i="31"/>
  <c r="AY184" i="31"/>
  <c r="AY186" i="31" s="1"/>
  <c r="AY194" i="31" s="1"/>
  <c r="BA157" i="31"/>
  <c r="BA177" i="31"/>
  <c r="BC29" i="31"/>
  <c r="BB168" i="31"/>
  <c r="BB65" i="31"/>
  <c r="BB149" i="31"/>
  <c r="AY18" i="48"/>
  <c r="AX10" i="48"/>
  <c r="BA176" i="31"/>
  <c r="AZ74" i="31"/>
  <c r="BA74" i="31" s="1"/>
  <c r="BB64" i="31"/>
  <c r="BB148" i="31"/>
  <c r="BB167" i="31"/>
  <c r="BC28" i="31"/>
  <c r="BA73" i="31"/>
  <c r="BA97" i="48" s="1"/>
  <c r="BA89" i="48" s="1"/>
  <c r="BB68" i="31"/>
  <c r="BB152" i="31"/>
  <c r="BB171" i="31"/>
  <c r="BC32" i="31"/>
  <c r="BD31" i="31"/>
  <c r="BC67" i="31"/>
  <c r="BC151" i="31"/>
  <c r="BC170" i="31"/>
  <c r="BD69" i="30"/>
  <c r="BD172" i="30"/>
  <c r="BD153" i="30"/>
  <c r="BE33" i="30"/>
  <c r="BD31" i="30"/>
  <c r="BC67" i="30"/>
  <c r="BC151" i="30"/>
  <c r="BC170" i="30"/>
  <c r="BD26" i="30"/>
  <c r="BC62" i="30"/>
  <c r="BC165" i="30"/>
  <c r="BC146" i="30"/>
  <c r="BD144" i="30"/>
  <c r="BD163" i="30"/>
  <c r="BD60" i="30"/>
  <c r="BE24" i="30"/>
  <c r="AZ191" i="30"/>
  <c r="AZ193" i="30" s="1"/>
  <c r="AZ197" i="30"/>
  <c r="AY197" i="30"/>
  <c r="AY191" i="30"/>
  <c r="AY193" i="30" s="1"/>
  <c r="BD30" i="30"/>
  <c r="BC66" i="30"/>
  <c r="BC150" i="30"/>
  <c r="BC169" i="30"/>
  <c r="BC29" i="30"/>
  <c r="BB168" i="30"/>
  <c r="BB65" i="30"/>
  <c r="BB149" i="30"/>
  <c r="BB64" i="30"/>
  <c r="BB148" i="30"/>
  <c r="BB167" i="30"/>
  <c r="BC28" i="30"/>
  <c r="AZ184" i="30"/>
  <c r="AZ186" i="30" s="1"/>
  <c r="AZ196" i="30"/>
  <c r="AZ198" i="30" s="1"/>
  <c r="AX198" i="30"/>
  <c r="BC32" i="30"/>
  <c r="BB152" i="30"/>
  <c r="BB171" i="30"/>
  <c r="BB68" i="30"/>
  <c r="BB70" i="30"/>
  <c r="BB154" i="30"/>
  <c r="BB173" i="30"/>
  <c r="BC34" i="30"/>
  <c r="BA157" i="30"/>
  <c r="BB71" i="30"/>
  <c r="BB174" i="30"/>
  <c r="BB155" i="30"/>
  <c r="BC35" i="30"/>
  <c r="AY184" i="30"/>
  <c r="AY186" i="30" s="1"/>
  <c r="AY194" i="30" s="1"/>
  <c r="AY196" i="30"/>
  <c r="AY198" i="30" s="1"/>
  <c r="AX194" i="30"/>
  <c r="BD61" i="30"/>
  <c r="BD164" i="30"/>
  <c r="BD145" i="30"/>
  <c r="BE25" i="30"/>
  <c r="BA73" i="30"/>
  <c r="AX9" i="48"/>
  <c r="AY17" i="48"/>
  <c r="BC23" i="30"/>
  <c r="BB143" i="30"/>
  <c r="BB37" i="30"/>
  <c r="BB162" i="30"/>
  <c r="BB59" i="30"/>
  <c r="BB73" i="30" s="1"/>
  <c r="BB96" i="48" s="1"/>
  <c r="BB88" i="48" s="1"/>
  <c r="BA176" i="30"/>
  <c r="BA177" i="30" s="1"/>
  <c r="BB63" i="30"/>
  <c r="BB147" i="30"/>
  <c r="BB166" i="30"/>
  <c r="BC27" i="30"/>
  <c r="AX194" i="29"/>
  <c r="BD34" i="29"/>
  <c r="BC154" i="29"/>
  <c r="BC173" i="29"/>
  <c r="BC70" i="29"/>
  <c r="BD31" i="29"/>
  <c r="BC151" i="29"/>
  <c r="BC67" i="29"/>
  <c r="BC170" i="29"/>
  <c r="BA157" i="29"/>
  <c r="AX8" i="48"/>
  <c r="AY16" i="48"/>
  <c r="BE25" i="29"/>
  <c r="BD61" i="29"/>
  <c r="BD164" i="29"/>
  <c r="BD145" i="29"/>
  <c r="BC30" i="29"/>
  <c r="BB66" i="29"/>
  <c r="BB169" i="29"/>
  <c r="BB150" i="29"/>
  <c r="BB37" i="29"/>
  <c r="BC24" i="29"/>
  <c r="BB60" i="29"/>
  <c r="BB163" i="29"/>
  <c r="BB144" i="29"/>
  <c r="BE27" i="29"/>
  <c r="BD166" i="29"/>
  <c r="BD63" i="29"/>
  <c r="BD147" i="29"/>
  <c r="BD69" i="29"/>
  <c r="BD172" i="29"/>
  <c r="BD153" i="29"/>
  <c r="BE33" i="29"/>
  <c r="BA176" i="29"/>
  <c r="AX198" i="29"/>
  <c r="AZ177" i="29"/>
  <c r="AZ190" i="29"/>
  <c r="AZ192" i="29" s="1"/>
  <c r="AZ183" i="29"/>
  <c r="AZ185" i="29" s="1"/>
  <c r="BC64" i="29"/>
  <c r="BC167" i="29"/>
  <c r="BC148" i="29"/>
  <c r="BD28" i="29"/>
  <c r="BC35" i="29"/>
  <c r="BB71" i="29"/>
  <c r="BB155" i="29"/>
  <c r="BB174" i="29"/>
  <c r="AZ182" i="29"/>
  <c r="AZ189" i="29"/>
  <c r="AZ178" i="29"/>
  <c r="BE23" i="29"/>
  <c r="BD162" i="29"/>
  <c r="BD59" i="29"/>
  <c r="BD143" i="29"/>
  <c r="BE29" i="29"/>
  <c r="BD65" i="29"/>
  <c r="BD168" i="29"/>
  <c r="BD149" i="29"/>
  <c r="BA158" i="29"/>
  <c r="BA74" i="29"/>
  <c r="BC26" i="29"/>
  <c r="BB146" i="29"/>
  <c r="BB62" i="29"/>
  <c r="BB165" i="29"/>
  <c r="BC30" i="10"/>
  <c r="BB66" i="10"/>
  <c r="BD34" i="10"/>
  <c r="BC70" i="10"/>
  <c r="AZ15" i="48"/>
  <c r="AY7" i="48"/>
  <c r="BC69" i="10"/>
  <c r="BD33" i="10"/>
  <c r="BB67" i="10"/>
  <c r="BC31" i="10"/>
  <c r="BC59" i="10"/>
  <c r="BD23" i="10"/>
  <c r="BC32" i="10"/>
  <c r="BB68" i="10"/>
  <c r="BB37" i="10"/>
  <c r="BD24" i="10"/>
  <c r="BC60" i="10"/>
  <c r="BC61" i="10"/>
  <c r="BD25" i="10"/>
  <c r="BF28" i="10"/>
  <c r="BE64" i="10"/>
  <c r="BG35" i="10"/>
  <c r="BF71" i="10"/>
  <c r="BA74" i="10"/>
  <c r="BC29" i="10"/>
  <c r="BB65" i="10"/>
  <c r="BB73" i="10" s="1"/>
  <c r="BB94" i="48" s="1"/>
  <c r="BB86" i="48" s="1"/>
  <c r="BC27" i="10"/>
  <c r="BC37" i="10" s="1"/>
  <c r="BB63" i="10"/>
  <c r="BD26" i="10"/>
  <c r="BC62" i="10"/>
  <c r="BC52" i="2"/>
  <c r="BD22" i="2"/>
  <c r="BC59" i="2"/>
  <c r="BD29" i="2"/>
  <c r="BG80" i="43"/>
  <c r="BG85" i="43" s="1"/>
  <c r="BH2" i="43"/>
  <c r="BG79" i="43"/>
  <c r="BG84" i="43" s="1"/>
  <c r="BG78" i="43"/>
  <c r="BG83" i="43" s="1"/>
  <c r="BG77" i="43"/>
  <c r="BA85" i="48"/>
  <c r="BK2" i="32"/>
  <c r="BI2" i="10"/>
  <c r="BE23" i="31"/>
  <c r="BD59" i="31"/>
  <c r="BD162" i="31"/>
  <c r="BD143" i="31"/>
  <c r="BG2" i="31"/>
  <c r="BG2" i="30"/>
  <c r="BB54" i="2"/>
  <c r="BB61" i="2" s="1"/>
  <c r="BB93" i="48" s="1"/>
  <c r="BC24" i="2"/>
  <c r="BD55" i="2"/>
  <c r="BE25" i="2"/>
  <c r="BF82" i="43"/>
  <c r="BG82" i="43" s="1"/>
  <c r="BC53" i="2"/>
  <c r="BD23" i="2"/>
  <c r="AZ14" i="48"/>
  <c r="BE50" i="2"/>
  <c r="BF20" i="2"/>
  <c r="BD56" i="2"/>
  <c r="BE26" i="2"/>
  <c r="BG2" i="29"/>
  <c r="BF68" i="29"/>
  <c r="BF171" i="29"/>
  <c r="BF152" i="29"/>
  <c r="BD57" i="2"/>
  <c r="BE27" i="2"/>
  <c r="BA62" i="2"/>
  <c r="BB58" i="2"/>
  <c r="BC28" i="2"/>
  <c r="BB31" i="2"/>
  <c r="BC51" i="2"/>
  <c r="BD21" i="2"/>
  <c r="BI2" i="47"/>
  <c r="BH21" i="47"/>
  <c r="BH23" i="47" s="1"/>
  <c r="BH25" i="48"/>
  <c r="BB157" i="34" l="1"/>
  <c r="BB177" i="34"/>
  <c r="BB178" i="34" s="1"/>
  <c r="BB181" i="34"/>
  <c r="BB188" i="34"/>
  <c r="BB176" i="34"/>
  <c r="BB182" i="34"/>
  <c r="BB184" i="34" s="1"/>
  <c r="BB189" i="34"/>
  <c r="BB191" i="34" s="1"/>
  <c r="BC67" i="34"/>
  <c r="BC73" i="34" s="1"/>
  <c r="BC103" i="48" s="1"/>
  <c r="BC24" i="48" s="1"/>
  <c r="BC169" i="34"/>
  <c r="BC150" i="34"/>
  <c r="BD31" i="34"/>
  <c r="BC65" i="34"/>
  <c r="BC167" i="34"/>
  <c r="BC175" i="34" s="1"/>
  <c r="BC148" i="34"/>
  <c r="BD29" i="34"/>
  <c r="BA183" i="34"/>
  <c r="BA185" i="34" s="1"/>
  <c r="BA195" i="34"/>
  <c r="BA197" i="34" s="1"/>
  <c r="BD61" i="34"/>
  <c r="BD163" i="34"/>
  <c r="BD144" i="34"/>
  <c r="BE25" i="34"/>
  <c r="BD62" i="34"/>
  <c r="BD164" i="34"/>
  <c r="BD145" i="34"/>
  <c r="BE26" i="34"/>
  <c r="BF71" i="34"/>
  <c r="BF154" i="34"/>
  <c r="BF173" i="34"/>
  <c r="BG35" i="34"/>
  <c r="BD59" i="34"/>
  <c r="BD37" i="34"/>
  <c r="BD161" i="34"/>
  <c r="BD142" i="34"/>
  <c r="BE23" i="34"/>
  <c r="AZ197" i="34"/>
  <c r="BD63" i="34"/>
  <c r="BD165" i="34"/>
  <c r="BD146" i="34"/>
  <c r="BE27" i="34"/>
  <c r="BC37" i="34"/>
  <c r="BD70" i="34"/>
  <c r="BD153" i="34"/>
  <c r="BD172" i="34"/>
  <c r="BE34" i="34"/>
  <c r="BC69" i="34"/>
  <c r="BC171" i="34"/>
  <c r="BC152" i="34"/>
  <c r="BC156" i="34" s="1"/>
  <c r="BD33" i="34"/>
  <c r="BF64" i="34"/>
  <c r="BF147" i="34"/>
  <c r="BF166" i="34"/>
  <c r="BG28" i="34"/>
  <c r="BE60" i="34"/>
  <c r="BE143" i="34"/>
  <c r="BE162" i="34"/>
  <c r="BF24" i="34"/>
  <c r="BE30" i="34"/>
  <c r="BD66" i="34"/>
  <c r="BD168" i="34"/>
  <c r="BD149" i="34"/>
  <c r="BA196" i="34"/>
  <c r="BA190" i="34"/>
  <c r="BA192" i="34" s="1"/>
  <c r="BD68" i="34"/>
  <c r="BD151" i="34"/>
  <c r="BD170" i="34"/>
  <c r="BE32" i="34"/>
  <c r="BB74" i="34"/>
  <c r="BD64" i="33"/>
  <c r="BE28" i="33"/>
  <c r="BD60" i="33"/>
  <c r="BE24" i="33"/>
  <c r="BE67" i="33"/>
  <c r="BF31" i="33"/>
  <c r="BE69" i="33"/>
  <c r="BF33" i="33"/>
  <c r="BD59" i="33"/>
  <c r="BE23" i="33"/>
  <c r="BD37" i="33"/>
  <c r="BE27" i="33"/>
  <c r="BD63" i="33"/>
  <c r="BF30" i="33"/>
  <c r="BE66" i="33"/>
  <c r="BD68" i="33"/>
  <c r="BE32" i="33"/>
  <c r="BC73" i="33"/>
  <c r="BC102" i="48" s="1"/>
  <c r="BC23" i="48" s="1"/>
  <c r="BG71" i="33"/>
  <c r="BH35" i="33"/>
  <c r="BB74" i="33"/>
  <c r="BC74" i="33" s="1"/>
  <c r="BF26" i="33"/>
  <c r="BE62" i="33"/>
  <c r="BD61" i="33"/>
  <c r="BE25" i="33"/>
  <c r="BE65" i="33"/>
  <c r="BF29" i="33"/>
  <c r="BD70" i="33"/>
  <c r="BE34" i="33"/>
  <c r="BE27" i="32"/>
  <c r="BD57" i="32"/>
  <c r="BD24" i="32"/>
  <c r="BC54" i="32"/>
  <c r="BE28" i="32"/>
  <c r="BD58" i="32"/>
  <c r="AY27" i="48"/>
  <c r="AZ22" i="48"/>
  <c r="BE29" i="32"/>
  <c r="BD59" i="32"/>
  <c r="BD20" i="32"/>
  <c r="BC31" i="32"/>
  <c r="BC50" i="32"/>
  <c r="BE25" i="32"/>
  <c r="BD55" i="32"/>
  <c r="AY6" i="48"/>
  <c r="BB61" i="32"/>
  <c r="BB101" i="48" s="1"/>
  <c r="BB106" i="48" s="1"/>
  <c r="BD21" i="32"/>
  <c r="BC51" i="32"/>
  <c r="BE23" i="32"/>
  <c r="BD53" i="32"/>
  <c r="BB62" i="32"/>
  <c r="BD22" i="32"/>
  <c r="BC52" i="32"/>
  <c r="BD26" i="32"/>
  <c r="BC56" i="32"/>
  <c r="BE31" i="31"/>
  <c r="BD67" i="31"/>
  <c r="BD151" i="31"/>
  <c r="BD170" i="31"/>
  <c r="BE63" i="31"/>
  <c r="BE166" i="31"/>
  <c r="BE147" i="31"/>
  <c r="BF27" i="31"/>
  <c r="BC68" i="31"/>
  <c r="BC152" i="31"/>
  <c r="BC171" i="31"/>
  <c r="BD32" i="31"/>
  <c r="BD29" i="31"/>
  <c r="BC168" i="31"/>
  <c r="BC149" i="31"/>
  <c r="BC65" i="31"/>
  <c r="AZ196" i="31"/>
  <c r="AZ198" i="31" s="1"/>
  <c r="AZ184" i="31"/>
  <c r="AZ186" i="31" s="1"/>
  <c r="BD30" i="31"/>
  <c r="BC150" i="31"/>
  <c r="BC169" i="31"/>
  <c r="BC66" i="31"/>
  <c r="BE26" i="31"/>
  <c r="BD62" i="31"/>
  <c r="BD146" i="31"/>
  <c r="BD165" i="31"/>
  <c r="BE69" i="31"/>
  <c r="BE172" i="31"/>
  <c r="BE153" i="31"/>
  <c r="BF33" i="31"/>
  <c r="BA190" i="31"/>
  <c r="BA192" i="31" s="1"/>
  <c r="BA183" i="31"/>
  <c r="BA185" i="31" s="1"/>
  <c r="BA182" i="31"/>
  <c r="BA189" i="31"/>
  <c r="BA178" i="31"/>
  <c r="AZ191" i="31"/>
  <c r="AZ193" i="31" s="1"/>
  <c r="AZ197" i="31"/>
  <c r="BB176" i="31"/>
  <c r="BE61" i="31"/>
  <c r="BE164" i="31"/>
  <c r="BE145" i="31"/>
  <c r="BF25" i="31"/>
  <c r="BA158" i="31"/>
  <c r="BB157" i="31"/>
  <c r="BC64" i="31"/>
  <c r="BC148" i="31"/>
  <c r="BC167" i="31"/>
  <c r="BD28" i="31"/>
  <c r="AZ18" i="48"/>
  <c r="AY10" i="48"/>
  <c r="AY198" i="31"/>
  <c r="BF70" i="31"/>
  <c r="BF173" i="31"/>
  <c r="BF154" i="31"/>
  <c r="BG34" i="31"/>
  <c r="BC144" i="31"/>
  <c r="BC60" i="31"/>
  <c r="BC73" i="31" s="1"/>
  <c r="BC97" i="48" s="1"/>
  <c r="BC89" i="48" s="1"/>
  <c r="BD24" i="31"/>
  <c r="BC163" i="31"/>
  <c r="BC37" i="31"/>
  <c r="BC71" i="31"/>
  <c r="BC174" i="31"/>
  <c r="BC155" i="31"/>
  <c r="BD35" i="31"/>
  <c r="BB73" i="31"/>
  <c r="BB97" i="48" s="1"/>
  <c r="BB89" i="48" s="1"/>
  <c r="BE163" i="30"/>
  <c r="BF24" i="30"/>
  <c r="BE60" i="30"/>
  <c r="BE144" i="30"/>
  <c r="BE61" i="30"/>
  <c r="BE164" i="30"/>
  <c r="BE145" i="30"/>
  <c r="BF25" i="30"/>
  <c r="BC64" i="30"/>
  <c r="BC167" i="30"/>
  <c r="BC148" i="30"/>
  <c r="BD28" i="30"/>
  <c r="BB176" i="30"/>
  <c r="BB157" i="30"/>
  <c r="BA189" i="30"/>
  <c r="BA182" i="30"/>
  <c r="BA178" i="30"/>
  <c r="BE30" i="30"/>
  <c r="BD66" i="30"/>
  <c r="BD150" i="30"/>
  <c r="BD169" i="30"/>
  <c r="BE31" i="30"/>
  <c r="BD170" i="30"/>
  <c r="BD151" i="30"/>
  <c r="BD67" i="30"/>
  <c r="BD23" i="30"/>
  <c r="BC37" i="30"/>
  <c r="BC59" i="30"/>
  <c r="BC143" i="30"/>
  <c r="BC157" i="30" s="1"/>
  <c r="BC162" i="30"/>
  <c r="BC176" i="30" s="1"/>
  <c r="BD32" i="30"/>
  <c r="BC152" i="30"/>
  <c r="BC68" i="30"/>
  <c r="BC171" i="30"/>
  <c r="BE69" i="30"/>
  <c r="BE153" i="30"/>
  <c r="BE172" i="30"/>
  <c r="BF33" i="30"/>
  <c r="BC63" i="30"/>
  <c r="BC147" i="30"/>
  <c r="BC166" i="30"/>
  <c r="BD27" i="30"/>
  <c r="AZ17" i="48"/>
  <c r="AY9" i="48"/>
  <c r="BC70" i="30"/>
  <c r="BC173" i="30"/>
  <c r="BC154" i="30"/>
  <c r="BD34" i="30"/>
  <c r="AY19" i="48"/>
  <c r="BA190" i="30"/>
  <c r="BA192" i="30" s="1"/>
  <c r="BA183" i="30"/>
  <c r="BA185" i="30" s="1"/>
  <c r="AX11" i="48"/>
  <c r="AX31" i="48" s="1"/>
  <c r="AX32" i="48" s="1"/>
  <c r="AX33" i="48" s="1"/>
  <c r="BA158" i="30"/>
  <c r="BA96" i="48"/>
  <c r="BA74" i="30"/>
  <c r="BB74" i="30" s="1"/>
  <c r="BC71" i="30"/>
  <c r="BC155" i="30"/>
  <c r="BC174" i="30"/>
  <c r="BD35" i="30"/>
  <c r="BD29" i="30"/>
  <c r="BC168" i="30"/>
  <c r="BC65" i="30"/>
  <c r="BC149" i="30"/>
  <c r="AZ194" i="30"/>
  <c r="BE26" i="30"/>
  <c r="BD146" i="30"/>
  <c r="BD62" i="30"/>
  <c r="BD165" i="30"/>
  <c r="BF25" i="29"/>
  <c r="BE145" i="29"/>
  <c r="BE164" i="29"/>
  <c r="BE61" i="29"/>
  <c r="BD35" i="29"/>
  <c r="BC71" i="29"/>
  <c r="BC174" i="29"/>
  <c r="BC155" i="29"/>
  <c r="AZ196" i="29"/>
  <c r="AZ184" i="29"/>
  <c r="AZ186" i="29" s="1"/>
  <c r="BB73" i="29"/>
  <c r="BB95" i="48" s="1"/>
  <c r="BB87" i="48" s="1"/>
  <c r="AY8" i="48"/>
  <c r="AZ16" i="48"/>
  <c r="BF29" i="29"/>
  <c r="BE168" i="29"/>
  <c r="BE65" i="29"/>
  <c r="BE149" i="29"/>
  <c r="BC60" i="29"/>
  <c r="BC163" i="29"/>
  <c r="BC176" i="29" s="1"/>
  <c r="BD24" i="29"/>
  <c r="BC144" i="29"/>
  <c r="BC37" i="29"/>
  <c r="BE31" i="29"/>
  <c r="BD151" i="29"/>
  <c r="BD67" i="29"/>
  <c r="BD170" i="29"/>
  <c r="BD26" i="29"/>
  <c r="BC62" i="29"/>
  <c r="BC146" i="29"/>
  <c r="BC165" i="29"/>
  <c r="BB158" i="29"/>
  <c r="BF23" i="29"/>
  <c r="BE59" i="29"/>
  <c r="BE143" i="29"/>
  <c r="BE162" i="29"/>
  <c r="BD64" i="29"/>
  <c r="BD148" i="29"/>
  <c r="BD167" i="29"/>
  <c r="BE28" i="29"/>
  <c r="BA177" i="29"/>
  <c r="BA190" i="29"/>
  <c r="BA192" i="29" s="1"/>
  <c r="BA183" i="29"/>
  <c r="BA185" i="29" s="1"/>
  <c r="BF27" i="29"/>
  <c r="BE147" i="29"/>
  <c r="BE166" i="29"/>
  <c r="BE63" i="29"/>
  <c r="BA182" i="29"/>
  <c r="BA178" i="29"/>
  <c r="BA189" i="29"/>
  <c r="BE34" i="29"/>
  <c r="BD173" i="29"/>
  <c r="BD154" i="29"/>
  <c r="BD70" i="29"/>
  <c r="BE69" i="29"/>
  <c r="BE172" i="29"/>
  <c r="BE153" i="29"/>
  <c r="BF33" i="29"/>
  <c r="BB157" i="29"/>
  <c r="BD30" i="29"/>
  <c r="BC169" i="29"/>
  <c r="BC150" i="29"/>
  <c r="BC66" i="29"/>
  <c r="AZ197" i="29"/>
  <c r="AZ191" i="29"/>
  <c r="AZ193" i="29" s="1"/>
  <c r="BB176" i="29"/>
  <c r="BD29" i="10"/>
  <c r="BC65" i="10"/>
  <c r="BD59" i="10"/>
  <c r="BE23" i="10"/>
  <c r="BD61" i="10"/>
  <c r="BE25" i="10"/>
  <c r="BG28" i="10"/>
  <c r="BF64" i="10"/>
  <c r="BA15" i="48"/>
  <c r="AZ7" i="48"/>
  <c r="BB74" i="10"/>
  <c r="BC67" i="10"/>
  <c r="BD31" i="10"/>
  <c r="BE26" i="10"/>
  <c r="BD62" i="10"/>
  <c r="BE24" i="10"/>
  <c r="BD60" i="10"/>
  <c r="BE34" i="10"/>
  <c r="BD70" i="10"/>
  <c r="BH35" i="10"/>
  <c r="BG71" i="10"/>
  <c r="BD32" i="10"/>
  <c r="BC68" i="10"/>
  <c r="BD27" i="10"/>
  <c r="BD37" i="10" s="1"/>
  <c r="BC63" i="10"/>
  <c r="BD69" i="10"/>
  <c r="BE33" i="10"/>
  <c r="BD30" i="10"/>
  <c r="BC66" i="10"/>
  <c r="BC73" i="10" s="1"/>
  <c r="BC94" i="48" s="1"/>
  <c r="BC86" i="48" s="1"/>
  <c r="BB85" i="48"/>
  <c r="BH2" i="29"/>
  <c r="BG68" i="29"/>
  <c r="BG152" i="29"/>
  <c r="BG171" i="29"/>
  <c r="BE56" i="2"/>
  <c r="BF26" i="2"/>
  <c r="BE55" i="2"/>
  <c r="BF25" i="2"/>
  <c r="BB62" i="2"/>
  <c r="BD51" i="2"/>
  <c r="BE21" i="2"/>
  <c r="BC54" i="2"/>
  <c r="BD24" i="2"/>
  <c r="BD31" i="2" s="1"/>
  <c r="BE57" i="2"/>
  <c r="BF27" i="2"/>
  <c r="BF50" i="2"/>
  <c r="BG20" i="2"/>
  <c r="BA14" i="48"/>
  <c r="AZ6" i="48"/>
  <c r="BH2" i="31"/>
  <c r="BI2" i="43"/>
  <c r="BH79" i="43"/>
  <c r="BH84" i="43" s="1"/>
  <c r="BH78" i="43"/>
  <c r="BH83" i="43" s="1"/>
  <c r="BH80" i="43"/>
  <c r="BH85" i="43" s="1"/>
  <c r="BH77" i="43"/>
  <c r="BH82" i="43" s="1"/>
  <c r="BI21" i="47"/>
  <c r="BI23" i="47" s="1"/>
  <c r="BJ2" i="47"/>
  <c r="BD52" i="2"/>
  <c r="BE22" i="2"/>
  <c r="BD53" i="2"/>
  <c r="BE23" i="2"/>
  <c r="BH2" i="30"/>
  <c r="BF23" i="31"/>
  <c r="BE59" i="31"/>
  <c r="BE162" i="31"/>
  <c r="BE143" i="31"/>
  <c r="BJ2" i="10"/>
  <c r="BC31" i="2"/>
  <c r="BC58" i="2"/>
  <c r="BC61" i="2" s="1"/>
  <c r="BC93" i="48" s="1"/>
  <c r="BD28" i="2"/>
  <c r="BD59" i="2"/>
  <c r="BE29" i="2"/>
  <c r="BI25" i="48"/>
  <c r="AY11" i="48" l="1"/>
  <c r="AY31" i="48" s="1"/>
  <c r="AY32" i="48" s="1"/>
  <c r="AY33" i="48" s="1"/>
  <c r="BB98" i="48"/>
  <c r="BC177" i="34"/>
  <c r="BC178" i="34" s="1"/>
  <c r="BC188" i="34"/>
  <c r="BC181" i="34"/>
  <c r="BC176" i="34"/>
  <c r="BC182" i="34"/>
  <c r="BC184" i="34" s="1"/>
  <c r="BC189" i="34"/>
  <c r="BC191" i="34" s="1"/>
  <c r="BA193" i="34"/>
  <c r="BG64" i="34"/>
  <c r="BG147" i="34"/>
  <c r="BG166" i="34"/>
  <c r="BH28" i="34"/>
  <c r="BE63" i="34"/>
  <c r="BE146" i="34"/>
  <c r="BE165" i="34"/>
  <c r="BF27" i="34"/>
  <c r="BD65" i="34"/>
  <c r="BD73" i="34" s="1"/>
  <c r="BD103" i="48" s="1"/>
  <c r="BD24" i="48" s="1"/>
  <c r="BD148" i="34"/>
  <c r="BD156" i="34" s="1"/>
  <c r="BD167" i="34"/>
  <c r="BE29" i="34"/>
  <c r="AZ19" i="48"/>
  <c r="BC74" i="34"/>
  <c r="BE68" i="34"/>
  <c r="BE170" i="34"/>
  <c r="BE151" i="34"/>
  <c r="BF32" i="34"/>
  <c r="BG71" i="34"/>
  <c r="BG173" i="34"/>
  <c r="BG154" i="34"/>
  <c r="BH35" i="34"/>
  <c r="BE61" i="34"/>
  <c r="BE163" i="34"/>
  <c r="BE144" i="34"/>
  <c r="BF25" i="34"/>
  <c r="BF30" i="34"/>
  <c r="BE149" i="34"/>
  <c r="BE66" i="34"/>
  <c r="BE168" i="34"/>
  <c r="BE70" i="34"/>
  <c r="BE153" i="34"/>
  <c r="BE172" i="34"/>
  <c r="BF34" i="34"/>
  <c r="BB190" i="34"/>
  <c r="BB192" i="34" s="1"/>
  <c r="BB196" i="34"/>
  <c r="BF60" i="34"/>
  <c r="BF162" i="34"/>
  <c r="BF143" i="34"/>
  <c r="BG24" i="34"/>
  <c r="BD67" i="34"/>
  <c r="BD150" i="34"/>
  <c r="BD169" i="34"/>
  <c r="BD175" i="34" s="1"/>
  <c r="BE31" i="34"/>
  <c r="BB183" i="34"/>
  <c r="BB185" i="34" s="1"/>
  <c r="BB195" i="34"/>
  <c r="BB197" i="34" s="1"/>
  <c r="BD69" i="34"/>
  <c r="BD152" i="34"/>
  <c r="BD171" i="34"/>
  <c r="BE33" i="34"/>
  <c r="BE59" i="34"/>
  <c r="BE161" i="34"/>
  <c r="BE37" i="34"/>
  <c r="BE142" i="34"/>
  <c r="BF23" i="34"/>
  <c r="BE62" i="34"/>
  <c r="BE145" i="34"/>
  <c r="BE164" i="34"/>
  <c r="BF26" i="34"/>
  <c r="BC157" i="34"/>
  <c r="BF69" i="33"/>
  <c r="BG33" i="33"/>
  <c r="BG26" i="33"/>
  <c r="BF62" i="33"/>
  <c r="BG30" i="33"/>
  <c r="BF66" i="33"/>
  <c r="BF67" i="33"/>
  <c r="BG31" i="33"/>
  <c r="BE70" i="33"/>
  <c r="BF34" i="33"/>
  <c r="BH71" i="33"/>
  <c r="BI35" i="33"/>
  <c r="BF27" i="33"/>
  <c r="BE63" i="33"/>
  <c r="BE60" i="33"/>
  <c r="BF24" i="33"/>
  <c r="BF65" i="33"/>
  <c r="BG29" i="33"/>
  <c r="BE59" i="33"/>
  <c r="BE37" i="33"/>
  <c r="BF23" i="33"/>
  <c r="BE64" i="33"/>
  <c r="BF28" i="33"/>
  <c r="BE61" i="33"/>
  <c r="BF25" i="33"/>
  <c r="BE68" i="33"/>
  <c r="BF32" i="33"/>
  <c r="BD73" i="33"/>
  <c r="BD102" i="48" s="1"/>
  <c r="BD23" i="48" s="1"/>
  <c r="AZ27" i="48"/>
  <c r="BA22" i="48"/>
  <c r="BA6" i="48" s="1"/>
  <c r="BE22" i="32"/>
  <c r="BD52" i="32"/>
  <c r="BC62" i="32"/>
  <c r="BF25" i="32"/>
  <c r="BE55" i="32"/>
  <c r="BF28" i="32"/>
  <c r="BE58" i="32"/>
  <c r="BF23" i="32"/>
  <c r="BE53" i="32"/>
  <c r="BC61" i="32"/>
  <c r="BC101" i="48" s="1"/>
  <c r="BC106" i="48" s="1"/>
  <c r="BE20" i="32"/>
  <c r="BD50" i="32"/>
  <c r="BD61" i="32" s="1"/>
  <c r="BD101" i="48" s="1"/>
  <c r="BD31" i="32"/>
  <c r="BE24" i="32"/>
  <c r="BD54" i="32"/>
  <c r="BE21" i="32"/>
  <c r="BD51" i="32"/>
  <c r="BE26" i="32"/>
  <c r="BD56" i="32"/>
  <c r="BF29" i="32"/>
  <c r="BE59" i="32"/>
  <c r="BF27" i="32"/>
  <c r="BE57" i="32"/>
  <c r="BB183" i="31"/>
  <c r="BB185" i="31" s="1"/>
  <c r="BB190" i="31"/>
  <c r="BB192" i="31" s="1"/>
  <c r="BF69" i="31"/>
  <c r="BF153" i="31"/>
  <c r="BF172" i="31"/>
  <c r="BG33" i="31"/>
  <c r="BF63" i="31"/>
  <c r="BF147" i="31"/>
  <c r="BF166" i="31"/>
  <c r="BG27" i="31"/>
  <c r="BB90" i="48"/>
  <c r="BC176" i="31"/>
  <c r="BB182" i="31"/>
  <c r="BB189" i="31"/>
  <c r="BB178" i="31"/>
  <c r="BF26" i="31"/>
  <c r="BE62" i="31"/>
  <c r="BE146" i="31"/>
  <c r="BE165" i="31"/>
  <c r="BD163" i="31"/>
  <c r="BD60" i="31"/>
  <c r="BD73" i="31" s="1"/>
  <c r="BD97" i="48" s="1"/>
  <c r="BD89" i="48" s="1"/>
  <c r="BE24" i="31"/>
  <c r="BD144" i="31"/>
  <c r="BD37" i="31"/>
  <c r="BB158" i="31"/>
  <c r="BA18" i="48"/>
  <c r="AZ10" i="48"/>
  <c r="BC157" i="31"/>
  <c r="BD64" i="31"/>
  <c r="BD167" i="31"/>
  <c r="BD148" i="31"/>
  <c r="BE28" i="31"/>
  <c r="BF61" i="31"/>
  <c r="BF164" i="31"/>
  <c r="BF145" i="31"/>
  <c r="BG25" i="31"/>
  <c r="BA191" i="31"/>
  <c r="BA193" i="31" s="1"/>
  <c r="BA197" i="31"/>
  <c r="BB177" i="31"/>
  <c r="BD68" i="31"/>
  <c r="BD171" i="31"/>
  <c r="BD152" i="31"/>
  <c r="BE32" i="31"/>
  <c r="BD71" i="31"/>
  <c r="BD174" i="31"/>
  <c r="BD155" i="31"/>
  <c r="BE35" i="31"/>
  <c r="BE29" i="31"/>
  <c r="BD168" i="31"/>
  <c r="BD149" i="31"/>
  <c r="BD65" i="31"/>
  <c r="BG70" i="31"/>
  <c r="BG154" i="31"/>
  <c r="BG173" i="31"/>
  <c r="BH34" i="31"/>
  <c r="BA184" i="31"/>
  <c r="BA186" i="31" s="1"/>
  <c r="BA196" i="31"/>
  <c r="BA198" i="31" s="1"/>
  <c r="BB74" i="31"/>
  <c r="BC74" i="31" s="1"/>
  <c r="BE30" i="31"/>
  <c r="BD150" i="31"/>
  <c r="BD169" i="31"/>
  <c r="BD66" i="31"/>
  <c r="AZ194" i="31"/>
  <c r="BF31" i="31"/>
  <c r="BE67" i="31"/>
  <c r="BE151" i="31"/>
  <c r="BE170" i="31"/>
  <c r="BC189" i="30"/>
  <c r="BC178" i="30"/>
  <c r="BC182" i="30"/>
  <c r="BF31" i="30"/>
  <c r="BE170" i="30"/>
  <c r="BE151" i="30"/>
  <c r="BE67" i="30"/>
  <c r="BB158" i="30"/>
  <c r="BC158" i="30" s="1"/>
  <c r="BB189" i="30"/>
  <c r="BB182" i="30"/>
  <c r="BB178" i="30"/>
  <c r="BE29" i="30"/>
  <c r="BD65" i="30"/>
  <c r="BD149" i="30"/>
  <c r="BD168" i="30"/>
  <c r="BC73" i="30"/>
  <c r="BC96" i="48" s="1"/>
  <c r="BC88" i="48" s="1"/>
  <c r="BB190" i="30"/>
  <c r="BB192" i="30" s="1"/>
  <c r="BB183" i="30"/>
  <c r="BB185" i="30" s="1"/>
  <c r="BD71" i="30"/>
  <c r="BD174" i="30"/>
  <c r="BD155" i="30"/>
  <c r="BE35" i="30"/>
  <c r="BA17" i="48"/>
  <c r="BA19" i="48" s="1"/>
  <c r="AZ9" i="48"/>
  <c r="BD64" i="30"/>
  <c r="BD148" i="30"/>
  <c r="BD167" i="30"/>
  <c r="BE28" i="30"/>
  <c r="BA88" i="48"/>
  <c r="BA90" i="48" s="1"/>
  <c r="BA30" i="48" s="1"/>
  <c r="BA98" i="48"/>
  <c r="BA197" i="30"/>
  <c r="BA191" i="30"/>
  <c r="BA193" i="30" s="1"/>
  <c r="BD63" i="30"/>
  <c r="BD166" i="30"/>
  <c r="BD147" i="30"/>
  <c r="BE27" i="30"/>
  <c r="BE23" i="30"/>
  <c r="BD37" i="30"/>
  <c r="BD59" i="30"/>
  <c r="BD162" i="30"/>
  <c r="BD143" i="30"/>
  <c r="BF26" i="30"/>
  <c r="BE146" i="30"/>
  <c r="BE62" i="30"/>
  <c r="BE165" i="30"/>
  <c r="BF30" i="30"/>
  <c r="BE150" i="30"/>
  <c r="BE66" i="30"/>
  <c r="BE169" i="30"/>
  <c r="BF60" i="30"/>
  <c r="BG24" i="30"/>
  <c r="BF163" i="30"/>
  <c r="BF144" i="30"/>
  <c r="BC190" i="30"/>
  <c r="BC192" i="30" s="1"/>
  <c r="BC183" i="30"/>
  <c r="BC185" i="30" s="1"/>
  <c r="BD70" i="30"/>
  <c r="BD173" i="30"/>
  <c r="BD154" i="30"/>
  <c r="BE34" i="30"/>
  <c r="BF69" i="30"/>
  <c r="BF172" i="30"/>
  <c r="BF153" i="30"/>
  <c r="BG33" i="30"/>
  <c r="BC74" i="30"/>
  <c r="BE32" i="30"/>
  <c r="BD152" i="30"/>
  <c r="BD68" i="30"/>
  <c r="BD171" i="30"/>
  <c r="BA196" i="30"/>
  <c r="BA198" i="30" s="1"/>
  <c r="BA184" i="30"/>
  <c r="BA186" i="30" s="1"/>
  <c r="BA194" i="30" s="1"/>
  <c r="BF61" i="30"/>
  <c r="BF164" i="30"/>
  <c r="BF145" i="30"/>
  <c r="BG25" i="30"/>
  <c r="BB177" i="30"/>
  <c r="BC177" i="30" s="1"/>
  <c r="BE64" i="29"/>
  <c r="BE167" i="29"/>
  <c r="BE148" i="29"/>
  <c r="BF28" i="29"/>
  <c r="BB74" i="29"/>
  <c r="BF31" i="29"/>
  <c r="BE151" i="29"/>
  <c r="BE67" i="29"/>
  <c r="BE170" i="29"/>
  <c r="BA184" i="29"/>
  <c r="BA186" i="29" s="1"/>
  <c r="BA194" i="29" s="1"/>
  <c r="BA196" i="29"/>
  <c r="BG29" i="29"/>
  <c r="BF65" i="29"/>
  <c r="BF168" i="29"/>
  <c r="BF149" i="29"/>
  <c r="BE30" i="29"/>
  <c r="BD66" i="29"/>
  <c r="BD169" i="29"/>
  <c r="BD150" i="29"/>
  <c r="BC157" i="29"/>
  <c r="BA16" i="48"/>
  <c r="AZ8" i="48"/>
  <c r="BE35" i="29"/>
  <c r="BD155" i="29"/>
  <c r="BD174" i="29"/>
  <c r="BD71" i="29"/>
  <c r="BB178" i="29"/>
  <c r="BB182" i="29"/>
  <c r="BB189" i="29"/>
  <c r="BG27" i="29"/>
  <c r="BF63" i="29"/>
  <c r="BF147" i="29"/>
  <c r="BF166" i="29"/>
  <c r="BD60" i="29"/>
  <c r="BD73" i="29" s="1"/>
  <c r="BD95" i="48" s="1"/>
  <c r="BD163" i="29"/>
  <c r="BE24" i="29"/>
  <c r="BD37" i="29"/>
  <c r="BD144" i="29"/>
  <c r="BB190" i="29"/>
  <c r="BB192" i="29" s="1"/>
  <c r="BB183" i="29"/>
  <c r="BB185" i="29" s="1"/>
  <c r="BF69" i="29"/>
  <c r="BF172" i="29"/>
  <c r="BF153" i="29"/>
  <c r="BG33" i="29"/>
  <c r="BF34" i="29"/>
  <c r="BE70" i="29"/>
  <c r="BE154" i="29"/>
  <c r="BE173" i="29"/>
  <c r="BE26" i="29"/>
  <c r="BD146" i="29"/>
  <c r="BD62" i="29"/>
  <c r="BD165" i="29"/>
  <c r="BC183" i="29"/>
  <c r="BC190" i="29"/>
  <c r="BA197" i="29"/>
  <c r="BA191" i="29"/>
  <c r="BA193" i="29" s="1"/>
  <c r="BC73" i="29"/>
  <c r="BC95" i="48" s="1"/>
  <c r="BC87" i="48" s="1"/>
  <c r="AZ194" i="29"/>
  <c r="BB177" i="29"/>
  <c r="BC177" i="29" s="1"/>
  <c r="BG23" i="29"/>
  <c r="BF59" i="29"/>
  <c r="BF162" i="29"/>
  <c r="BF143" i="29"/>
  <c r="AZ198" i="29"/>
  <c r="BG25" i="29"/>
  <c r="BF145" i="29"/>
  <c r="BF164" i="29"/>
  <c r="BF61" i="29"/>
  <c r="BE30" i="10"/>
  <c r="BD66" i="10"/>
  <c r="BI35" i="10"/>
  <c r="BH71" i="10"/>
  <c r="BD67" i="10"/>
  <c r="BE31" i="10"/>
  <c r="BE69" i="10"/>
  <c r="BF33" i="10"/>
  <c r="BE59" i="10"/>
  <c r="BF23" i="10"/>
  <c r="BF34" i="10"/>
  <c r="BE70" i="10"/>
  <c r="BC74" i="10"/>
  <c r="BE27" i="10"/>
  <c r="BD63" i="10"/>
  <c r="BD73" i="10" s="1"/>
  <c r="BD94" i="48" s="1"/>
  <c r="BD86" i="48" s="1"/>
  <c r="BF24" i="10"/>
  <c r="BE60" i="10"/>
  <c r="BH28" i="10"/>
  <c r="BG64" i="10"/>
  <c r="BE61" i="10"/>
  <c r="BF25" i="10"/>
  <c r="BE29" i="10"/>
  <c r="BD65" i="10"/>
  <c r="BE32" i="10"/>
  <c r="BD68" i="10"/>
  <c r="BF26" i="10"/>
  <c r="BE62" i="10"/>
  <c r="BA7" i="48"/>
  <c r="BB15" i="48"/>
  <c r="BC85" i="48"/>
  <c r="BJ21" i="47"/>
  <c r="BJ23" i="47" s="1"/>
  <c r="BK2" i="47"/>
  <c r="BF56" i="2"/>
  <c r="BG26" i="2"/>
  <c r="BG50" i="2"/>
  <c r="BH20" i="2"/>
  <c r="BI80" i="43"/>
  <c r="BI85" i="43" s="1"/>
  <c r="BJ2" i="43"/>
  <c r="BI79" i="43"/>
  <c r="BI84" i="43" s="1"/>
  <c r="BI78" i="43"/>
  <c r="BI83" i="43" s="1"/>
  <c r="BI77" i="43"/>
  <c r="BI82" i="43" s="1"/>
  <c r="BD54" i="2"/>
  <c r="BD61" i="2" s="1"/>
  <c r="BD93" i="48" s="1"/>
  <c r="BE24" i="2"/>
  <c r="BD58" i="2"/>
  <c r="BE28" i="2"/>
  <c r="BE53" i="2"/>
  <c r="BF23" i="2"/>
  <c r="BI2" i="31"/>
  <c r="BE51" i="2"/>
  <c r="BF21" i="2"/>
  <c r="BE31" i="2"/>
  <c r="BG23" i="31"/>
  <c r="BF59" i="31"/>
  <c r="BF162" i="31"/>
  <c r="BF143" i="31"/>
  <c r="BE59" i="2"/>
  <c r="BF29" i="2"/>
  <c r="BF57" i="2"/>
  <c r="BG27" i="2"/>
  <c r="BF55" i="2"/>
  <c r="BG25" i="2"/>
  <c r="BH68" i="29"/>
  <c r="BI2" i="29"/>
  <c r="BH171" i="29"/>
  <c r="BH152" i="29"/>
  <c r="BK2" i="10"/>
  <c r="BI2" i="30"/>
  <c r="BE52" i="2"/>
  <c r="BF22" i="2"/>
  <c r="BB14" i="48"/>
  <c r="BC62" i="2"/>
  <c r="BJ25" i="48"/>
  <c r="AZ11" i="48" l="1"/>
  <c r="AZ31" i="48" s="1"/>
  <c r="AZ32" i="48" s="1"/>
  <c r="AZ33" i="48" s="1"/>
  <c r="BD189" i="34"/>
  <c r="BD191" i="34" s="1"/>
  <c r="BD182" i="34"/>
  <c r="BD184" i="34" s="1"/>
  <c r="BD177" i="34"/>
  <c r="BD178" i="34" s="1"/>
  <c r="BD188" i="34"/>
  <c r="BD181" i="34"/>
  <c r="BH71" i="34"/>
  <c r="BH173" i="34"/>
  <c r="BH154" i="34"/>
  <c r="BI35" i="34"/>
  <c r="BF63" i="34"/>
  <c r="BF146" i="34"/>
  <c r="BF165" i="34"/>
  <c r="BG27" i="34"/>
  <c r="BB193" i="34"/>
  <c r="BD157" i="34"/>
  <c r="BE67" i="34"/>
  <c r="BE169" i="34"/>
  <c r="BE150" i="34"/>
  <c r="BF31" i="34"/>
  <c r="BD74" i="34"/>
  <c r="BF62" i="34"/>
  <c r="BF145" i="34"/>
  <c r="BF164" i="34"/>
  <c r="BG26" i="34"/>
  <c r="BG30" i="34"/>
  <c r="BF66" i="34"/>
  <c r="BF168" i="34"/>
  <c r="BF149" i="34"/>
  <c r="BD87" i="48"/>
  <c r="BE69" i="34"/>
  <c r="BE171" i="34"/>
  <c r="BE152" i="34"/>
  <c r="BF33" i="34"/>
  <c r="BF70" i="34"/>
  <c r="BF153" i="34"/>
  <c r="BF172" i="34"/>
  <c r="BG34" i="34"/>
  <c r="BF61" i="34"/>
  <c r="BF163" i="34"/>
  <c r="BF144" i="34"/>
  <c r="BG25" i="34"/>
  <c r="BE65" i="34"/>
  <c r="BE73" i="34" s="1"/>
  <c r="BE103" i="48" s="1"/>
  <c r="BE24" i="48" s="1"/>
  <c r="BE148" i="34"/>
  <c r="BE156" i="34" s="1"/>
  <c r="BE167" i="34"/>
  <c r="BE175" i="34" s="1"/>
  <c r="BF29" i="34"/>
  <c r="BH64" i="34"/>
  <c r="BH147" i="34"/>
  <c r="BH166" i="34"/>
  <c r="BI28" i="34"/>
  <c r="BD176" i="34"/>
  <c r="BF68" i="34"/>
  <c r="BF151" i="34"/>
  <c r="BF170" i="34"/>
  <c r="BG32" i="34"/>
  <c r="BC183" i="34"/>
  <c r="BC185" i="34" s="1"/>
  <c r="BC193" i="34" s="1"/>
  <c r="BC195" i="34"/>
  <c r="BG60" i="34"/>
  <c r="BG143" i="34"/>
  <c r="BG162" i="34"/>
  <c r="BH24" i="34"/>
  <c r="BC190" i="34"/>
  <c r="BC192" i="34" s="1"/>
  <c r="BC196" i="34"/>
  <c r="BF59" i="34"/>
  <c r="BF161" i="34"/>
  <c r="BF142" i="34"/>
  <c r="BG23" i="34"/>
  <c r="BF59" i="33"/>
  <c r="BF37" i="33"/>
  <c r="BG23" i="33"/>
  <c r="BG27" i="33"/>
  <c r="BF63" i="33"/>
  <c r="BF64" i="33"/>
  <c r="BG28" i="33"/>
  <c r="BI71" i="33"/>
  <c r="BJ35" i="33"/>
  <c r="BH30" i="33"/>
  <c r="BG66" i="33"/>
  <c r="BF68" i="33"/>
  <c r="BG32" i="33"/>
  <c r="BE73" i="33"/>
  <c r="BE102" i="48" s="1"/>
  <c r="BE23" i="48" s="1"/>
  <c r="BG67" i="33"/>
  <c r="BH31" i="33"/>
  <c r="BD106" i="48"/>
  <c r="BG65" i="33"/>
  <c r="BH29" i="33"/>
  <c r="BD74" i="33"/>
  <c r="BH26" i="33"/>
  <c r="BG62" i="33"/>
  <c r="BF61" i="33"/>
  <c r="BG25" i="33"/>
  <c r="BF70" i="33"/>
  <c r="BG34" i="33"/>
  <c r="BG69" i="33"/>
  <c r="BH33" i="33"/>
  <c r="BF60" i="33"/>
  <c r="BG24" i="33"/>
  <c r="BG29" i="32"/>
  <c r="BF59" i="32"/>
  <c r="BG27" i="32"/>
  <c r="BF57" i="32"/>
  <c r="BF24" i="32"/>
  <c r="BE54" i="32"/>
  <c r="BG28" i="32"/>
  <c r="BF58" i="32"/>
  <c r="BD62" i="32"/>
  <c r="BF26" i="32"/>
  <c r="BE56" i="32"/>
  <c r="BG25" i="32"/>
  <c r="BF55" i="32"/>
  <c r="BE50" i="32"/>
  <c r="BE61" i="32" s="1"/>
  <c r="BE101" i="48" s="1"/>
  <c r="BF20" i="32"/>
  <c r="BE31" i="32"/>
  <c r="BF22" i="32"/>
  <c r="BE52" i="32"/>
  <c r="BF21" i="32"/>
  <c r="BE51" i="32"/>
  <c r="BG23" i="32"/>
  <c r="BF53" i="32"/>
  <c r="BA27" i="48"/>
  <c r="BB22" i="48"/>
  <c r="BB184" i="31"/>
  <c r="BB186" i="31" s="1"/>
  <c r="BB196" i="31"/>
  <c r="BG61" i="31"/>
  <c r="BG164" i="31"/>
  <c r="BG145" i="31"/>
  <c r="BH25" i="31"/>
  <c r="BC189" i="31"/>
  <c r="BC178" i="31"/>
  <c r="BC182" i="31"/>
  <c r="BC190" i="31"/>
  <c r="BC192" i="31" s="1"/>
  <c r="BC183" i="31"/>
  <c r="BC185" i="31" s="1"/>
  <c r="BF30" i="31"/>
  <c r="BE169" i="31"/>
  <c r="BE66" i="31"/>
  <c r="BE150" i="31"/>
  <c r="BE68" i="31"/>
  <c r="BE152" i="31"/>
  <c r="BE171" i="31"/>
  <c r="BF32" i="31"/>
  <c r="BG69" i="31"/>
  <c r="BG172" i="31"/>
  <c r="BG153" i="31"/>
  <c r="BH33" i="31"/>
  <c r="BD176" i="31"/>
  <c r="BD74" i="31"/>
  <c r="BA10" i="48"/>
  <c r="BB18" i="48"/>
  <c r="BC158" i="31"/>
  <c r="BG63" i="31"/>
  <c r="BG166" i="31"/>
  <c r="BG147" i="31"/>
  <c r="BH27" i="31"/>
  <c r="BG31" i="31"/>
  <c r="BF151" i="31"/>
  <c r="BF170" i="31"/>
  <c r="BF67" i="31"/>
  <c r="BA194" i="31"/>
  <c r="BF29" i="31"/>
  <c r="BE168" i="31"/>
  <c r="BE149" i="31"/>
  <c r="BE65" i="31"/>
  <c r="BE64" i="31"/>
  <c r="BE167" i="31"/>
  <c r="BE148" i="31"/>
  <c r="BF28" i="31"/>
  <c r="BG26" i="31"/>
  <c r="BF146" i="31"/>
  <c r="BF62" i="31"/>
  <c r="BF165" i="31"/>
  <c r="BH70" i="31"/>
  <c r="BH154" i="31"/>
  <c r="BH173" i="31"/>
  <c r="BI34" i="31"/>
  <c r="BE71" i="31"/>
  <c r="BE174" i="31"/>
  <c r="BE155" i="31"/>
  <c r="BF35" i="31"/>
  <c r="BC177" i="31"/>
  <c r="BD157" i="31"/>
  <c r="BE60" i="31"/>
  <c r="BE73" i="31" s="1"/>
  <c r="BE97" i="48" s="1"/>
  <c r="BE89" i="48" s="1"/>
  <c r="BE163" i="31"/>
  <c r="BE176" i="31" s="1"/>
  <c r="BE144" i="31"/>
  <c r="BF24" i="31"/>
  <c r="BE37" i="31"/>
  <c r="BB191" i="31"/>
  <c r="BB193" i="31" s="1"/>
  <c r="BB197" i="31"/>
  <c r="BF23" i="30"/>
  <c r="BE37" i="30"/>
  <c r="BE59" i="30"/>
  <c r="BE143" i="30"/>
  <c r="BE162" i="30"/>
  <c r="BE71" i="30"/>
  <c r="BE174" i="30"/>
  <c r="BE155" i="30"/>
  <c r="BF35" i="30"/>
  <c r="BE63" i="30"/>
  <c r="BE166" i="30"/>
  <c r="BE147" i="30"/>
  <c r="BF27" i="30"/>
  <c r="BE64" i="30"/>
  <c r="BE167" i="30"/>
  <c r="BE148" i="30"/>
  <c r="BF28" i="30"/>
  <c r="BG30" i="30"/>
  <c r="BF150" i="30"/>
  <c r="BF66" i="30"/>
  <c r="BF169" i="30"/>
  <c r="BE70" i="30"/>
  <c r="BE154" i="30"/>
  <c r="BE173" i="30"/>
  <c r="BF34" i="30"/>
  <c r="BH24" i="30"/>
  <c r="BG144" i="30"/>
  <c r="BG163" i="30"/>
  <c r="BG60" i="30"/>
  <c r="BF29" i="30"/>
  <c r="BE65" i="30"/>
  <c r="BE168" i="30"/>
  <c r="BE149" i="30"/>
  <c r="BG31" i="30"/>
  <c r="BF170" i="30"/>
  <c r="BF151" i="30"/>
  <c r="BF67" i="30"/>
  <c r="BG61" i="30"/>
  <c r="BG164" i="30"/>
  <c r="BG145" i="30"/>
  <c r="BH25" i="30"/>
  <c r="BG26" i="30"/>
  <c r="BF146" i="30"/>
  <c r="BF165" i="30"/>
  <c r="BF62" i="30"/>
  <c r="BB30" i="48"/>
  <c r="BC196" i="30"/>
  <c r="BC198" i="30" s="1"/>
  <c r="BC184" i="30"/>
  <c r="BC186" i="30" s="1"/>
  <c r="BF32" i="30"/>
  <c r="BE171" i="30"/>
  <c r="BE152" i="30"/>
  <c r="BE68" i="30"/>
  <c r="BD157" i="30"/>
  <c r="BB196" i="30"/>
  <c r="BB198" i="30" s="1"/>
  <c r="BB184" i="30"/>
  <c r="BB186" i="30" s="1"/>
  <c r="BB194" i="30" s="1"/>
  <c r="BD176" i="30"/>
  <c r="BB191" i="30"/>
  <c r="BB193" i="30" s="1"/>
  <c r="BB197" i="30"/>
  <c r="BC197" i="30"/>
  <c r="BC191" i="30"/>
  <c r="BC193" i="30" s="1"/>
  <c r="BG69" i="30"/>
  <c r="BG172" i="30"/>
  <c r="BG153" i="30"/>
  <c r="BH33" i="30"/>
  <c r="BD73" i="30"/>
  <c r="BD96" i="48" s="1"/>
  <c r="BD88" i="48" s="1"/>
  <c r="BB17" i="48"/>
  <c r="BA9" i="48"/>
  <c r="BF35" i="29"/>
  <c r="BE71" i="29"/>
  <c r="BE155" i="29"/>
  <c r="BE174" i="29"/>
  <c r="BC90" i="48"/>
  <c r="BC30" i="48" s="1"/>
  <c r="BC192" i="29"/>
  <c r="BD157" i="29"/>
  <c r="BH27" i="29"/>
  <c r="BG63" i="29"/>
  <c r="BG147" i="29"/>
  <c r="BG166" i="29"/>
  <c r="BG31" i="29"/>
  <c r="BF151" i="29"/>
  <c r="BF170" i="29"/>
  <c r="BF67" i="29"/>
  <c r="BC98" i="48"/>
  <c r="BC185" i="29"/>
  <c r="BG34" i="29"/>
  <c r="BF154" i="29"/>
  <c r="BF70" i="29"/>
  <c r="BF173" i="29"/>
  <c r="BB191" i="29"/>
  <c r="BB193" i="29" s="1"/>
  <c r="BB197" i="29"/>
  <c r="BA8" i="48"/>
  <c r="BB16" i="48"/>
  <c r="BC74" i="29"/>
  <c r="BD74" i="29" s="1"/>
  <c r="BH23" i="29"/>
  <c r="BG59" i="29"/>
  <c r="BG143" i="29"/>
  <c r="BG162" i="29"/>
  <c r="BG69" i="29"/>
  <c r="BG172" i="29"/>
  <c r="BG153" i="29"/>
  <c r="BH33" i="29"/>
  <c r="BF24" i="29"/>
  <c r="BE60" i="29"/>
  <c r="BE144" i="29"/>
  <c r="BE163" i="29"/>
  <c r="BE37" i="29"/>
  <c r="BC158" i="29"/>
  <c r="BC178" i="29"/>
  <c r="BC189" i="29"/>
  <c r="BC182" i="29"/>
  <c r="BH29" i="29"/>
  <c r="BG65" i="29"/>
  <c r="BG149" i="29"/>
  <c r="BG168" i="29"/>
  <c r="BB184" i="29"/>
  <c r="BB186" i="29" s="1"/>
  <c r="BB194" i="29" s="1"/>
  <c r="BB196" i="29"/>
  <c r="BD177" i="29"/>
  <c r="BD176" i="29"/>
  <c r="BA198" i="29"/>
  <c r="BF64" i="29"/>
  <c r="BF167" i="29"/>
  <c r="BF148" i="29"/>
  <c r="BG28" i="29"/>
  <c r="BH25" i="29"/>
  <c r="BG61" i="29"/>
  <c r="BG145" i="29"/>
  <c r="BG164" i="29"/>
  <c r="BF26" i="29"/>
  <c r="BE62" i="29"/>
  <c r="BE165" i="29"/>
  <c r="BE146" i="29"/>
  <c r="BF30" i="29"/>
  <c r="BE169" i="29"/>
  <c r="BE150" i="29"/>
  <c r="BE66" i="29"/>
  <c r="BI28" i="10"/>
  <c r="BH64" i="10"/>
  <c r="BF32" i="10"/>
  <c r="BE68" i="10"/>
  <c r="BG34" i="10"/>
  <c r="BF70" i="10"/>
  <c r="BE67" i="10"/>
  <c r="BF31" i="10"/>
  <c r="BG26" i="10"/>
  <c r="BF62" i="10"/>
  <c r="BG24" i="10"/>
  <c r="BF60" i="10"/>
  <c r="BD74" i="10"/>
  <c r="BC15" i="48"/>
  <c r="BB7" i="48"/>
  <c r="BF61" i="10"/>
  <c r="BG25" i="10"/>
  <c r="BF27" i="10"/>
  <c r="BE63" i="10"/>
  <c r="BE73" i="10" s="1"/>
  <c r="BE94" i="48" s="1"/>
  <c r="BE86" i="48" s="1"/>
  <c r="BF59" i="10"/>
  <c r="BF37" i="10"/>
  <c r="BG23" i="10"/>
  <c r="BJ35" i="10"/>
  <c r="BI71" i="10"/>
  <c r="BF29" i="10"/>
  <c r="BE65" i="10"/>
  <c r="BE37" i="10"/>
  <c r="BF69" i="10"/>
  <c r="BG33" i="10"/>
  <c r="BF30" i="10"/>
  <c r="BE66" i="10"/>
  <c r="BD85" i="48"/>
  <c r="BJ80" i="43"/>
  <c r="BJ85" i="43" s="1"/>
  <c r="BJ79" i="43"/>
  <c r="BJ84" i="43" s="1"/>
  <c r="BK2" i="43"/>
  <c r="BJ78" i="43"/>
  <c r="BJ83" i="43" s="1"/>
  <c r="BJ77" i="43"/>
  <c r="BJ82" i="43" s="1"/>
  <c r="BG55" i="2"/>
  <c r="BH25" i="2"/>
  <c r="BG59" i="31"/>
  <c r="BH23" i="31"/>
  <c r="BG162" i="31"/>
  <c r="BG143" i="31"/>
  <c r="BF53" i="2"/>
  <c r="BG23" i="2"/>
  <c r="BG57" i="2"/>
  <c r="BH27" i="2"/>
  <c r="BE54" i="2"/>
  <c r="BE61" i="2" s="1"/>
  <c r="BE93" i="48" s="1"/>
  <c r="BF24" i="2"/>
  <c r="BF59" i="2"/>
  <c r="BG29" i="2"/>
  <c r="BF52" i="2"/>
  <c r="BG22" i="2"/>
  <c r="BJ2" i="31"/>
  <c r="BH50" i="2"/>
  <c r="BI20" i="2"/>
  <c r="BG56" i="2"/>
  <c r="BH26" i="2"/>
  <c r="BC14" i="48"/>
  <c r="BJ2" i="30"/>
  <c r="BI68" i="29"/>
  <c r="BJ2" i="29"/>
  <c r="BI171" i="29"/>
  <c r="BI152" i="29"/>
  <c r="BE58" i="2"/>
  <c r="BF28" i="2"/>
  <c r="BK21" i="47"/>
  <c r="BK23" i="47" s="1"/>
  <c r="BD62" i="2"/>
  <c r="BF51" i="2"/>
  <c r="BG21" i="2"/>
  <c r="BF31" i="2"/>
  <c r="BK25" i="48"/>
  <c r="BA11" i="48" l="1"/>
  <c r="BA31" i="48" s="1"/>
  <c r="BA32" i="48" s="1"/>
  <c r="BA33" i="48" s="1"/>
  <c r="BD90" i="48"/>
  <c r="BE182" i="34"/>
  <c r="BE184" i="34" s="1"/>
  <c r="BE189" i="34"/>
  <c r="BE191" i="34" s="1"/>
  <c r="BE157" i="34"/>
  <c r="BE177" i="34"/>
  <c r="BE178" i="34" s="1"/>
  <c r="BE188" i="34"/>
  <c r="BE181" i="34"/>
  <c r="BF65" i="34"/>
  <c r="BF73" i="34" s="1"/>
  <c r="BF103" i="48" s="1"/>
  <c r="BF24" i="48" s="1"/>
  <c r="BF167" i="34"/>
  <c r="BF175" i="34" s="1"/>
  <c r="BF148" i="34"/>
  <c r="BG29" i="34"/>
  <c r="BG37" i="34" s="1"/>
  <c r="BG70" i="34"/>
  <c r="BG172" i="34"/>
  <c r="BG153" i="34"/>
  <c r="BH34" i="34"/>
  <c r="BB19" i="48"/>
  <c r="BF156" i="34"/>
  <c r="BE74" i="34"/>
  <c r="BH60" i="34"/>
  <c r="BH162" i="34"/>
  <c r="BH143" i="34"/>
  <c r="BI24" i="34"/>
  <c r="BG59" i="34"/>
  <c r="BG161" i="34"/>
  <c r="BG142" i="34"/>
  <c r="BH23" i="34"/>
  <c r="BG63" i="34"/>
  <c r="BG146" i="34"/>
  <c r="BG165" i="34"/>
  <c r="BH27" i="34"/>
  <c r="BE176" i="34"/>
  <c r="BF67" i="34"/>
  <c r="BF150" i="34"/>
  <c r="BF169" i="34"/>
  <c r="BG31" i="34"/>
  <c r="BD195" i="34"/>
  <c r="BD183" i="34"/>
  <c r="BD185" i="34" s="1"/>
  <c r="BD193" i="34" s="1"/>
  <c r="BI64" i="34"/>
  <c r="BI166" i="34"/>
  <c r="BI147" i="34"/>
  <c r="BJ28" i="34"/>
  <c r="BG61" i="34"/>
  <c r="BG163" i="34"/>
  <c r="BG144" i="34"/>
  <c r="BH25" i="34"/>
  <c r="BF69" i="34"/>
  <c r="BF152" i="34"/>
  <c r="BF171" i="34"/>
  <c r="BG33" i="34"/>
  <c r="BH30" i="34"/>
  <c r="BG66" i="34"/>
  <c r="BG149" i="34"/>
  <c r="BG168" i="34"/>
  <c r="BD196" i="34"/>
  <c r="BD190" i="34"/>
  <c r="BD192" i="34" s="1"/>
  <c r="BF37" i="34"/>
  <c r="BC197" i="34"/>
  <c r="BG62" i="34"/>
  <c r="BG164" i="34"/>
  <c r="BG145" i="34"/>
  <c r="BH26" i="34"/>
  <c r="BI71" i="34"/>
  <c r="BI173" i="34"/>
  <c r="BI154" i="34"/>
  <c r="BJ35" i="34"/>
  <c r="BG68" i="34"/>
  <c r="BG151" i="34"/>
  <c r="BG170" i="34"/>
  <c r="BH32" i="34"/>
  <c r="BG61" i="33"/>
  <c r="BH25" i="33"/>
  <c r="BH67" i="33"/>
  <c r="BI31" i="33"/>
  <c r="BG64" i="33"/>
  <c r="BH28" i="33"/>
  <c r="BG60" i="33"/>
  <c r="BH24" i="33"/>
  <c r="BI26" i="33"/>
  <c r="BH62" i="33"/>
  <c r="BG68" i="33"/>
  <c r="BH32" i="33"/>
  <c r="BE106" i="48"/>
  <c r="BH69" i="33"/>
  <c r="BI33" i="33"/>
  <c r="BE74" i="33"/>
  <c r="BH27" i="33"/>
  <c r="BG63" i="33"/>
  <c r="BH65" i="33"/>
  <c r="BI29" i="33"/>
  <c r="BG59" i="33"/>
  <c r="BG73" i="33" s="1"/>
  <c r="BG102" i="48" s="1"/>
  <c r="BG37" i="33"/>
  <c r="BH23" i="33"/>
  <c r="BG70" i="33"/>
  <c r="BH34" i="33"/>
  <c r="BI30" i="33"/>
  <c r="BH66" i="33"/>
  <c r="BJ71" i="33"/>
  <c r="BK35" i="33"/>
  <c r="BK71" i="33" s="1"/>
  <c r="BF73" i="33"/>
  <c r="BF102" i="48" s="1"/>
  <c r="BF23" i="48" s="1"/>
  <c r="BB27" i="48"/>
  <c r="BC22" i="48"/>
  <c r="BB6" i="48"/>
  <c r="BF31" i="32"/>
  <c r="BG20" i="32"/>
  <c r="BF50" i="32"/>
  <c r="BF61" i="32" s="1"/>
  <c r="BF101" i="48" s="1"/>
  <c r="BH28" i="32"/>
  <c r="BG58" i="32"/>
  <c r="BH23" i="32"/>
  <c r="BG53" i="32"/>
  <c r="BG24" i="32"/>
  <c r="BF54" i="32"/>
  <c r="BH25" i="32"/>
  <c r="BG55" i="32"/>
  <c r="BG21" i="32"/>
  <c r="BF51" i="32"/>
  <c r="BH27" i="32"/>
  <c r="BG57" i="32"/>
  <c r="BG26" i="32"/>
  <c r="BF56" i="32"/>
  <c r="BD30" i="48"/>
  <c r="BG22" i="32"/>
  <c r="BF52" i="32"/>
  <c r="BE62" i="32"/>
  <c r="BH29" i="32"/>
  <c r="BG59" i="32"/>
  <c r="BE190" i="31"/>
  <c r="BE192" i="31" s="1"/>
  <c r="BE183" i="31"/>
  <c r="BE185" i="31" s="1"/>
  <c r="BI70" i="31"/>
  <c r="BI173" i="31"/>
  <c r="BI154" i="31"/>
  <c r="BJ34" i="31"/>
  <c r="BH26" i="31"/>
  <c r="BG62" i="31"/>
  <c r="BG165" i="31"/>
  <c r="BG146" i="31"/>
  <c r="BG29" i="31"/>
  <c r="BF168" i="31"/>
  <c r="BF65" i="31"/>
  <c r="BF149" i="31"/>
  <c r="BD190" i="31"/>
  <c r="BD192" i="31" s="1"/>
  <c r="BD183" i="31"/>
  <c r="BD185" i="31" s="1"/>
  <c r="BH69" i="31"/>
  <c r="BH172" i="31"/>
  <c r="BH153" i="31"/>
  <c r="BI33" i="31"/>
  <c r="BD158" i="31"/>
  <c r="BD189" i="31"/>
  <c r="BD182" i="31"/>
  <c r="BD178" i="31"/>
  <c r="BH61" i="31"/>
  <c r="BH164" i="31"/>
  <c r="BH145" i="31"/>
  <c r="BI25" i="31"/>
  <c r="BF64" i="31"/>
  <c r="BF148" i="31"/>
  <c r="BF167" i="31"/>
  <c r="BG28" i="31"/>
  <c r="BC197" i="31"/>
  <c r="BC191" i="31"/>
  <c r="BC193" i="31" s="1"/>
  <c r="BD177" i="31"/>
  <c r="BE177" i="31" s="1"/>
  <c r="BG30" i="31"/>
  <c r="BF169" i="31"/>
  <c r="BF66" i="31"/>
  <c r="BF150" i="31"/>
  <c r="BH31" i="31"/>
  <c r="BG67" i="31"/>
  <c r="BG151" i="31"/>
  <c r="BG170" i="31"/>
  <c r="BF68" i="31"/>
  <c r="BF171" i="31"/>
  <c r="BF152" i="31"/>
  <c r="BG32" i="31"/>
  <c r="BC18" i="48"/>
  <c r="BB10" i="48"/>
  <c r="BF144" i="31"/>
  <c r="BF163" i="31"/>
  <c r="BF60" i="31"/>
  <c r="BG24" i="31"/>
  <c r="BF37" i="31"/>
  <c r="BE74" i="31"/>
  <c r="BB198" i="31"/>
  <c r="BF71" i="31"/>
  <c r="BF174" i="31"/>
  <c r="BF155" i="31"/>
  <c r="BG35" i="31"/>
  <c r="BE157" i="31"/>
  <c r="BH63" i="31"/>
  <c r="BH166" i="31"/>
  <c r="BH147" i="31"/>
  <c r="BI27" i="31"/>
  <c r="BC196" i="31"/>
  <c r="BC198" i="31" s="1"/>
  <c r="BC184" i="31"/>
  <c r="BC186" i="31" s="1"/>
  <c r="BB194" i="31"/>
  <c r="BG29" i="30"/>
  <c r="BF149" i="30"/>
  <c r="BF65" i="30"/>
  <c r="BF168" i="30"/>
  <c r="BD182" i="30"/>
  <c r="BD178" i="30"/>
  <c r="BD189" i="30"/>
  <c r="BF63" i="30"/>
  <c r="BF166" i="30"/>
  <c r="BF147" i="30"/>
  <c r="BG27" i="30"/>
  <c r="BE176" i="30"/>
  <c r="BE157" i="30"/>
  <c r="BB9" i="48"/>
  <c r="BC17" i="48"/>
  <c r="BE73" i="30"/>
  <c r="BE96" i="48" s="1"/>
  <c r="BE88" i="48" s="1"/>
  <c r="BH26" i="30"/>
  <c r="BG146" i="30"/>
  <c r="BG62" i="30"/>
  <c r="BG165" i="30"/>
  <c r="BH31" i="30"/>
  <c r="BG67" i="30"/>
  <c r="BG151" i="30"/>
  <c r="BG170" i="30"/>
  <c r="BH144" i="30"/>
  <c r="BH60" i="30"/>
  <c r="BI24" i="30"/>
  <c r="BH163" i="30"/>
  <c r="BH30" i="30"/>
  <c r="BG66" i="30"/>
  <c r="BG150" i="30"/>
  <c r="BG169" i="30"/>
  <c r="BD98" i="48"/>
  <c r="BH69" i="30"/>
  <c r="BH153" i="30"/>
  <c r="BH172" i="30"/>
  <c r="BI33" i="30"/>
  <c r="BD177" i="30"/>
  <c r="BE177" i="30" s="1"/>
  <c r="BD190" i="30"/>
  <c r="BD192" i="30" s="1"/>
  <c r="BD183" i="30"/>
  <c r="BD185" i="30" s="1"/>
  <c r="BG32" i="30"/>
  <c r="BF171" i="30"/>
  <c r="BF68" i="30"/>
  <c r="BF152" i="30"/>
  <c r="BH61" i="30"/>
  <c r="BH164" i="30"/>
  <c r="BH145" i="30"/>
  <c r="BI25" i="30"/>
  <c r="BF70" i="30"/>
  <c r="BF154" i="30"/>
  <c r="BF173" i="30"/>
  <c r="BG34" i="30"/>
  <c r="BF64" i="30"/>
  <c r="BF167" i="30"/>
  <c r="BF148" i="30"/>
  <c r="BG28" i="30"/>
  <c r="BF71" i="30"/>
  <c r="BF155" i="30"/>
  <c r="BF174" i="30"/>
  <c r="BG35" i="30"/>
  <c r="BG23" i="30"/>
  <c r="BF162" i="30"/>
  <c r="BF176" i="30" s="1"/>
  <c r="BF59" i="30"/>
  <c r="BF143" i="30"/>
  <c r="BF157" i="30" s="1"/>
  <c r="BF37" i="30"/>
  <c r="BD74" i="30"/>
  <c r="BC194" i="30"/>
  <c r="BD158" i="30"/>
  <c r="BE158" i="30" s="1"/>
  <c r="BD182" i="29"/>
  <c r="BD189" i="29"/>
  <c r="BD178" i="29"/>
  <c r="BE176" i="29"/>
  <c r="BG26" i="29"/>
  <c r="BF146" i="29"/>
  <c r="BF165" i="29"/>
  <c r="BF62" i="29"/>
  <c r="BE157" i="29"/>
  <c r="BI29" i="29"/>
  <c r="BH65" i="29"/>
  <c r="BH149" i="29"/>
  <c r="BH168" i="29"/>
  <c r="BE73" i="29"/>
  <c r="BE95" i="48" s="1"/>
  <c r="BE87" i="48" s="1"/>
  <c r="BH31" i="29"/>
  <c r="BG170" i="29"/>
  <c r="BG67" i="29"/>
  <c r="BG151" i="29"/>
  <c r="BD183" i="29"/>
  <c r="BD185" i="29" s="1"/>
  <c r="BD190" i="29"/>
  <c r="BD192" i="29" s="1"/>
  <c r="BC196" i="29"/>
  <c r="BC184" i="29"/>
  <c r="BC186" i="29" s="1"/>
  <c r="BG24" i="29"/>
  <c r="BF60" i="29"/>
  <c r="BF163" i="29"/>
  <c r="BF144" i="29"/>
  <c r="BF37" i="29"/>
  <c r="BI23" i="29"/>
  <c r="BH59" i="29"/>
  <c r="BH143" i="29"/>
  <c r="BH162" i="29"/>
  <c r="BE177" i="29"/>
  <c r="BC191" i="29"/>
  <c r="BC193" i="29" s="1"/>
  <c r="BC197" i="29"/>
  <c r="BH69" i="29"/>
  <c r="BH172" i="29"/>
  <c r="BH153" i="29"/>
  <c r="BI33" i="29"/>
  <c r="BE74" i="29"/>
  <c r="BH34" i="29"/>
  <c r="BG70" i="29"/>
  <c r="BG173" i="29"/>
  <c r="BG154" i="29"/>
  <c r="BG30" i="29"/>
  <c r="BF150" i="29"/>
  <c r="BF66" i="29"/>
  <c r="BF169" i="29"/>
  <c r="BI25" i="29"/>
  <c r="BH164" i="29"/>
  <c r="BH145" i="29"/>
  <c r="BH61" i="29"/>
  <c r="BB198" i="29"/>
  <c r="BC16" i="48"/>
  <c r="BB8" i="48"/>
  <c r="BG64" i="29"/>
  <c r="BG167" i="29"/>
  <c r="BG148" i="29"/>
  <c r="BH28" i="29"/>
  <c r="BD158" i="29"/>
  <c r="BI27" i="29"/>
  <c r="BH166" i="29"/>
  <c r="BH147" i="29"/>
  <c r="BH63" i="29"/>
  <c r="BG35" i="29"/>
  <c r="BF71" i="29"/>
  <c r="BF155" i="29"/>
  <c r="BF174" i="29"/>
  <c r="BE74" i="10"/>
  <c r="BH34" i="10"/>
  <c r="BG70" i="10"/>
  <c r="BG69" i="10"/>
  <c r="BH33" i="10"/>
  <c r="BG27" i="10"/>
  <c r="BF63" i="10"/>
  <c r="BF73" i="10" s="1"/>
  <c r="BF94" i="48" s="1"/>
  <c r="BF86" i="48" s="1"/>
  <c r="BH24" i="10"/>
  <c r="BG60" i="10"/>
  <c r="BG32" i="10"/>
  <c r="BF68" i="10"/>
  <c r="BC7" i="48"/>
  <c r="BD15" i="48"/>
  <c r="BG29" i="10"/>
  <c r="BF65" i="10"/>
  <c r="BG61" i="10"/>
  <c r="BH25" i="10"/>
  <c r="BG30" i="10"/>
  <c r="BF66" i="10"/>
  <c r="BH26" i="10"/>
  <c r="BG62" i="10"/>
  <c r="BJ28" i="10"/>
  <c r="BI64" i="10"/>
  <c r="BG59" i="10"/>
  <c r="BH23" i="10"/>
  <c r="BK35" i="10"/>
  <c r="BK71" i="10" s="1"/>
  <c r="BJ71" i="10"/>
  <c r="BF67" i="10"/>
  <c r="BG31" i="10"/>
  <c r="BE85" i="48"/>
  <c r="BH56" i="2"/>
  <c r="BI26" i="2"/>
  <c r="BH57" i="2"/>
  <c r="BI27" i="2"/>
  <c r="BK80" i="43"/>
  <c r="BK85" i="43" s="1"/>
  <c r="BK79" i="43"/>
  <c r="BK84" i="43" s="1"/>
  <c r="BK78" i="43"/>
  <c r="BK83" i="43" s="1"/>
  <c r="BK77" i="43"/>
  <c r="BK82" i="43" s="1"/>
  <c r="BF58" i="2"/>
  <c r="BG28" i="2"/>
  <c r="BK2" i="31"/>
  <c r="BG53" i="2"/>
  <c r="BH23" i="2"/>
  <c r="BJ68" i="29"/>
  <c r="BK2" i="29"/>
  <c r="BJ171" i="29"/>
  <c r="BJ152" i="29"/>
  <c r="BE62" i="2"/>
  <c r="BG59" i="2"/>
  <c r="BH29" i="2"/>
  <c r="BG51" i="2"/>
  <c r="BH21" i="2"/>
  <c r="BI50" i="2"/>
  <c r="BJ20" i="2"/>
  <c r="BD14" i="48"/>
  <c r="BC6" i="48"/>
  <c r="BK2" i="30"/>
  <c r="BF54" i="2"/>
  <c r="BF61" i="2" s="1"/>
  <c r="BF93" i="48" s="1"/>
  <c r="BG24" i="2"/>
  <c r="BI23" i="31"/>
  <c r="BH59" i="31"/>
  <c r="BH162" i="31"/>
  <c r="BH143" i="31"/>
  <c r="BH55" i="2"/>
  <c r="BI25" i="2"/>
  <c r="BG52" i="2"/>
  <c r="BH22" i="2"/>
  <c r="BB11" i="48" l="1"/>
  <c r="BB31" i="48" s="1"/>
  <c r="BB32" i="48" s="1"/>
  <c r="BB33" i="48" s="1"/>
  <c r="BC19" i="48"/>
  <c r="BF176" i="34"/>
  <c r="BF182" i="34"/>
  <c r="BF184" i="34" s="1"/>
  <c r="BF189" i="34"/>
  <c r="BF191" i="34" s="1"/>
  <c r="BF157" i="34"/>
  <c r="BF177" i="34"/>
  <c r="BF178" i="34" s="1"/>
  <c r="BF188" i="34"/>
  <c r="BF181" i="34"/>
  <c r="BH68" i="34"/>
  <c r="BH151" i="34"/>
  <c r="BH170" i="34"/>
  <c r="BI32" i="34"/>
  <c r="BH62" i="34"/>
  <c r="BH145" i="34"/>
  <c r="BH164" i="34"/>
  <c r="BI26" i="34"/>
  <c r="BH61" i="34"/>
  <c r="BH144" i="34"/>
  <c r="BH163" i="34"/>
  <c r="BI25" i="34"/>
  <c r="BH63" i="34"/>
  <c r="BH165" i="34"/>
  <c r="BH146" i="34"/>
  <c r="BI27" i="34"/>
  <c r="BD197" i="34"/>
  <c r="BH70" i="34"/>
  <c r="BH172" i="34"/>
  <c r="BH153" i="34"/>
  <c r="BI34" i="34"/>
  <c r="BE183" i="34"/>
  <c r="BE185" i="34" s="1"/>
  <c r="BE195" i="34"/>
  <c r="BE197" i="34" s="1"/>
  <c r="BG67" i="34"/>
  <c r="BG150" i="34"/>
  <c r="BG169" i="34"/>
  <c r="BH31" i="34"/>
  <c r="BI60" i="34"/>
  <c r="BI162" i="34"/>
  <c r="BI143" i="34"/>
  <c r="BJ24" i="34"/>
  <c r="BE190" i="34"/>
  <c r="BE192" i="34" s="1"/>
  <c r="BE196" i="34"/>
  <c r="BI30" i="34"/>
  <c r="BH168" i="34"/>
  <c r="BH149" i="34"/>
  <c r="BH66" i="34"/>
  <c r="BJ71" i="34"/>
  <c r="BJ173" i="34"/>
  <c r="BJ154" i="34"/>
  <c r="BK35" i="34"/>
  <c r="BG69" i="34"/>
  <c r="BG171" i="34"/>
  <c r="BG152" i="34"/>
  <c r="BH33" i="34"/>
  <c r="BJ64" i="34"/>
  <c r="BJ147" i="34"/>
  <c r="BJ166" i="34"/>
  <c r="BK28" i="34"/>
  <c r="BH59" i="34"/>
  <c r="BH161" i="34"/>
  <c r="BH142" i="34"/>
  <c r="BH37" i="34"/>
  <c r="BI23" i="34"/>
  <c r="BG65" i="34"/>
  <c r="BG73" i="34" s="1"/>
  <c r="BG103" i="48" s="1"/>
  <c r="BG24" i="48" s="1"/>
  <c r="BG167" i="34"/>
  <c r="BG175" i="34" s="1"/>
  <c r="BG148" i="34"/>
  <c r="BG156" i="34" s="1"/>
  <c r="BH29" i="34"/>
  <c r="BE90" i="48"/>
  <c r="BE30" i="48" s="1"/>
  <c r="BF74" i="34"/>
  <c r="BH59" i="33"/>
  <c r="BH37" i="33"/>
  <c r="BI23" i="33"/>
  <c r="BI69" i="33"/>
  <c r="BJ33" i="33"/>
  <c r="BH60" i="33"/>
  <c r="BI24" i="33"/>
  <c r="BG23" i="48"/>
  <c r="BH64" i="33"/>
  <c r="BI28" i="33"/>
  <c r="BF106" i="48"/>
  <c r="BI65" i="33"/>
  <c r="BJ29" i="33"/>
  <c r="BH68" i="33"/>
  <c r="BI32" i="33"/>
  <c r="BI67" i="33"/>
  <c r="BJ31" i="33"/>
  <c r="BJ30" i="33"/>
  <c r="BI66" i="33"/>
  <c r="BH70" i="33"/>
  <c r="BI34" i="33"/>
  <c r="BI27" i="33"/>
  <c r="BH63" i="33"/>
  <c r="BH73" i="33"/>
  <c r="BH102" i="48" s="1"/>
  <c r="BH61" i="33"/>
  <c r="BI25" i="33"/>
  <c r="BF74" i="33"/>
  <c r="BG74" i="33" s="1"/>
  <c r="BJ26" i="33"/>
  <c r="BI62" i="33"/>
  <c r="BF62" i="32"/>
  <c r="BH21" i="32"/>
  <c r="BG51" i="32"/>
  <c r="BI28" i="32"/>
  <c r="BH58" i="32"/>
  <c r="BI25" i="32"/>
  <c r="BH55" i="32"/>
  <c r="BH20" i="32"/>
  <c r="BG50" i="32"/>
  <c r="BG31" i="32"/>
  <c r="BH22" i="32"/>
  <c r="BG52" i="32"/>
  <c r="BH26" i="32"/>
  <c r="BG56" i="32"/>
  <c r="BH24" i="32"/>
  <c r="BG54" i="32"/>
  <c r="BC27" i="48"/>
  <c r="BD22" i="48"/>
  <c r="BI29" i="32"/>
  <c r="BH59" i="32"/>
  <c r="BI27" i="32"/>
  <c r="BH57" i="32"/>
  <c r="BI23" i="32"/>
  <c r="BH53" i="32"/>
  <c r="BG71" i="31"/>
  <c r="BG155" i="31"/>
  <c r="BG174" i="31"/>
  <c r="BH35" i="31"/>
  <c r="BI26" i="31"/>
  <c r="BH62" i="31"/>
  <c r="BH165" i="31"/>
  <c r="BH146" i="31"/>
  <c r="BC194" i="31"/>
  <c r="BF73" i="31"/>
  <c r="BF97" i="48" s="1"/>
  <c r="BF89" i="48" s="1"/>
  <c r="BE158" i="31"/>
  <c r="BJ70" i="31"/>
  <c r="BJ154" i="31"/>
  <c r="BJ173" i="31"/>
  <c r="BK34" i="31"/>
  <c r="BE189" i="31"/>
  <c r="BE178" i="31"/>
  <c r="BE182" i="31"/>
  <c r="BG68" i="31"/>
  <c r="BG171" i="31"/>
  <c r="BG152" i="31"/>
  <c r="BH32" i="31"/>
  <c r="BD196" i="31"/>
  <c r="BD184" i="31"/>
  <c r="BD186" i="31" s="1"/>
  <c r="BH24" i="31"/>
  <c r="BG144" i="31"/>
  <c r="BG163" i="31"/>
  <c r="BG60" i="31"/>
  <c r="BG37" i="31"/>
  <c r="BD191" i="31"/>
  <c r="BD193" i="31" s="1"/>
  <c r="BD197" i="31"/>
  <c r="BF176" i="31"/>
  <c r="BH30" i="31"/>
  <c r="BG150" i="31"/>
  <c r="BG169" i="31"/>
  <c r="BG66" i="31"/>
  <c r="BI61" i="31"/>
  <c r="BI164" i="31"/>
  <c r="BI145" i="31"/>
  <c r="BJ25" i="31"/>
  <c r="BF157" i="31"/>
  <c r="BF177" i="31"/>
  <c r="BH29" i="31"/>
  <c r="BG149" i="31"/>
  <c r="BG168" i="31"/>
  <c r="BG65" i="31"/>
  <c r="BI63" i="31"/>
  <c r="BI147" i="31"/>
  <c r="BI166" i="31"/>
  <c r="BJ27" i="31"/>
  <c r="BI69" i="31"/>
  <c r="BI172" i="31"/>
  <c r="BI153" i="31"/>
  <c r="BJ33" i="31"/>
  <c r="BC10" i="48"/>
  <c r="BD18" i="48"/>
  <c r="BF74" i="31"/>
  <c r="BI31" i="31"/>
  <c r="BH170" i="31"/>
  <c r="BH67" i="31"/>
  <c r="BH151" i="31"/>
  <c r="BG64" i="31"/>
  <c r="BG148" i="31"/>
  <c r="BG167" i="31"/>
  <c r="BH28" i="31"/>
  <c r="BE98" i="48"/>
  <c r="BF73" i="30"/>
  <c r="BF96" i="48" s="1"/>
  <c r="BF88" i="48" s="1"/>
  <c r="BD17" i="48"/>
  <c r="BC9" i="48"/>
  <c r="BD191" i="30"/>
  <c r="BD193" i="30" s="1"/>
  <c r="BD197" i="30"/>
  <c r="BF183" i="30"/>
  <c r="BF185" i="30" s="1"/>
  <c r="BF190" i="30"/>
  <c r="BF192" i="30" s="1"/>
  <c r="BF177" i="30"/>
  <c r="BF189" i="30"/>
  <c r="BF182" i="30"/>
  <c r="BF178" i="30"/>
  <c r="BH23" i="30"/>
  <c r="BG143" i="30"/>
  <c r="BG59" i="30"/>
  <c r="BG162" i="30"/>
  <c r="BG176" i="30" s="1"/>
  <c r="BG37" i="30"/>
  <c r="BI69" i="30"/>
  <c r="BI153" i="30"/>
  <c r="BI172" i="30"/>
  <c r="BJ33" i="30"/>
  <c r="BI30" i="30"/>
  <c r="BH66" i="30"/>
  <c r="BH169" i="30"/>
  <c r="BH150" i="30"/>
  <c r="BI31" i="30"/>
  <c r="BH170" i="30"/>
  <c r="BH151" i="30"/>
  <c r="BH67" i="30"/>
  <c r="BE178" i="30"/>
  <c r="BE182" i="30"/>
  <c r="BE189" i="30"/>
  <c r="BD184" i="30"/>
  <c r="BD186" i="30" s="1"/>
  <c r="BD194" i="30" s="1"/>
  <c r="BD196" i="30"/>
  <c r="BD198" i="30" s="1"/>
  <c r="BI61" i="30"/>
  <c r="BI145" i="30"/>
  <c r="BI164" i="30"/>
  <c r="BJ25" i="30"/>
  <c r="BF158" i="30"/>
  <c r="BG71" i="30"/>
  <c r="BG155" i="30"/>
  <c r="BG174" i="30"/>
  <c r="BH35" i="30"/>
  <c r="BG70" i="30"/>
  <c r="BG173" i="30"/>
  <c r="BG154" i="30"/>
  <c r="BH34" i="30"/>
  <c r="BE190" i="30"/>
  <c r="BE192" i="30" s="1"/>
  <c r="BE183" i="30"/>
  <c r="BE185" i="30" s="1"/>
  <c r="BG64" i="30"/>
  <c r="BG148" i="30"/>
  <c r="BG167" i="30"/>
  <c r="BH28" i="30"/>
  <c r="BI60" i="30"/>
  <c r="BJ24" i="30"/>
  <c r="BI163" i="30"/>
  <c r="BI144" i="30"/>
  <c r="BG63" i="30"/>
  <c r="BG147" i="30"/>
  <c r="BG166" i="30"/>
  <c r="BH27" i="30"/>
  <c r="BE74" i="30"/>
  <c r="BF74" i="30" s="1"/>
  <c r="BH32" i="30"/>
  <c r="BG152" i="30"/>
  <c r="BG171" i="30"/>
  <c r="BG68" i="30"/>
  <c r="BI26" i="30"/>
  <c r="BH146" i="30"/>
  <c r="BH62" i="30"/>
  <c r="BH165" i="30"/>
  <c r="BH29" i="30"/>
  <c r="BG65" i="30"/>
  <c r="BG149" i="30"/>
  <c r="BG168" i="30"/>
  <c r="BF73" i="29"/>
  <c r="BF95" i="48" s="1"/>
  <c r="BF87" i="48" s="1"/>
  <c r="BI69" i="29"/>
  <c r="BI172" i="29"/>
  <c r="BI153" i="29"/>
  <c r="BJ33" i="29"/>
  <c r="BG60" i="29"/>
  <c r="BG144" i="29"/>
  <c r="BG157" i="29" s="1"/>
  <c r="BG163" i="29"/>
  <c r="BG37" i="29"/>
  <c r="BH24" i="29"/>
  <c r="BI31" i="29"/>
  <c r="BH170" i="29"/>
  <c r="BH67" i="29"/>
  <c r="BH151" i="29"/>
  <c r="BF74" i="29"/>
  <c r="BC8" i="48"/>
  <c r="BD16" i="48"/>
  <c r="BC194" i="29"/>
  <c r="BJ27" i="29"/>
  <c r="BI166" i="29"/>
  <c r="BI147" i="29"/>
  <c r="BI63" i="29"/>
  <c r="BH30" i="29"/>
  <c r="BG150" i="29"/>
  <c r="BG66" i="29"/>
  <c r="BG169" i="29"/>
  <c r="BC198" i="29"/>
  <c r="BH26" i="29"/>
  <c r="BG165" i="29"/>
  <c r="BG146" i="29"/>
  <c r="BG62" i="29"/>
  <c r="BE158" i="29"/>
  <c r="BF158" i="29" s="1"/>
  <c r="BJ23" i="29"/>
  <c r="BI59" i="29"/>
  <c r="BI143" i="29"/>
  <c r="BI162" i="29"/>
  <c r="BE190" i="29"/>
  <c r="BE192" i="29" s="1"/>
  <c r="BE183" i="29"/>
  <c r="BE185" i="29" s="1"/>
  <c r="BH64" i="29"/>
  <c r="BH148" i="29"/>
  <c r="BH167" i="29"/>
  <c r="BI28" i="29"/>
  <c r="BF157" i="29"/>
  <c r="BJ29" i="29"/>
  <c r="BI65" i="29"/>
  <c r="BI149" i="29"/>
  <c r="BI168" i="29"/>
  <c r="BD197" i="29"/>
  <c r="BD191" i="29"/>
  <c r="BD193" i="29" s="1"/>
  <c r="BH35" i="29"/>
  <c r="BG174" i="29"/>
  <c r="BG155" i="29"/>
  <c r="BG71" i="29"/>
  <c r="BJ25" i="29"/>
  <c r="BI61" i="29"/>
  <c r="BI164" i="29"/>
  <c r="BI145" i="29"/>
  <c r="BI34" i="29"/>
  <c r="BH154" i="29"/>
  <c r="BH70" i="29"/>
  <c r="BH173" i="29"/>
  <c r="BF176" i="29"/>
  <c r="BE178" i="29"/>
  <c r="BE189" i="29"/>
  <c r="BE182" i="29"/>
  <c r="BD196" i="29"/>
  <c r="BD184" i="29"/>
  <c r="BD186" i="29" s="1"/>
  <c r="BD7" i="48"/>
  <c r="BE15" i="48"/>
  <c r="BH69" i="10"/>
  <c r="BI33" i="10"/>
  <c r="BH29" i="10"/>
  <c r="BG65" i="10"/>
  <c r="BG73" i="10" s="1"/>
  <c r="BG94" i="48" s="1"/>
  <c r="BG86" i="48" s="1"/>
  <c r="BI26" i="10"/>
  <c r="BH62" i="10"/>
  <c r="BH27" i="10"/>
  <c r="BG63" i="10"/>
  <c r="BH59" i="10"/>
  <c r="BI23" i="10"/>
  <c r="BH30" i="10"/>
  <c r="BG66" i="10"/>
  <c r="BH32" i="10"/>
  <c r="BG68" i="10"/>
  <c r="BG67" i="10"/>
  <c r="BH31" i="10"/>
  <c r="BG37" i="10"/>
  <c r="BH61" i="10"/>
  <c r="BI25" i="10"/>
  <c r="BI24" i="10"/>
  <c r="BH60" i="10"/>
  <c r="BI34" i="10"/>
  <c r="BH70" i="10"/>
  <c r="BK28" i="10"/>
  <c r="BK64" i="10" s="1"/>
  <c r="BJ64" i="10"/>
  <c r="BF74" i="10"/>
  <c r="BF85" i="48"/>
  <c r="BF62" i="2"/>
  <c r="BI56" i="2"/>
  <c r="BJ26" i="2"/>
  <c r="BG54" i="2"/>
  <c r="BH24" i="2"/>
  <c r="BJ50" i="2"/>
  <c r="BK20" i="2"/>
  <c r="BE14" i="48"/>
  <c r="BD6" i="48"/>
  <c r="BG31" i="2"/>
  <c r="BG58" i="2"/>
  <c r="BG61" i="2" s="1"/>
  <c r="BG93" i="48" s="1"/>
  <c r="BH28" i="2"/>
  <c r="BH31" i="2" s="1"/>
  <c r="BH52" i="2"/>
  <c r="BI22" i="2"/>
  <c r="BI55" i="2"/>
  <c r="BJ25" i="2"/>
  <c r="BH51" i="2"/>
  <c r="BI21" i="2"/>
  <c r="BH59" i="2"/>
  <c r="BI29" i="2"/>
  <c r="BK68" i="29"/>
  <c r="BK152" i="29"/>
  <c r="BK171" i="29"/>
  <c r="BJ23" i="31"/>
  <c r="BI59" i="31"/>
  <c r="BI162" i="31"/>
  <c r="BI143" i="31"/>
  <c r="BH53" i="2"/>
  <c r="BI23" i="2"/>
  <c r="BI57" i="2"/>
  <c r="BJ27" i="2"/>
  <c r="BD19" i="48" l="1"/>
  <c r="BF98" i="48"/>
  <c r="BC11" i="48"/>
  <c r="BC31" i="48" s="1"/>
  <c r="BC32" i="48" s="1"/>
  <c r="BC33" i="48" s="1"/>
  <c r="BG188" i="34"/>
  <c r="BG181" i="34"/>
  <c r="BG177" i="34"/>
  <c r="BG178" i="34" s="1"/>
  <c r="BG182" i="34"/>
  <c r="BG184" i="34" s="1"/>
  <c r="BG189" i="34"/>
  <c r="BG191" i="34" s="1"/>
  <c r="BI59" i="34"/>
  <c r="BI161" i="34"/>
  <c r="BI142" i="34"/>
  <c r="BJ23" i="34"/>
  <c r="BI63" i="34"/>
  <c r="BI165" i="34"/>
  <c r="BI146" i="34"/>
  <c r="BJ27" i="34"/>
  <c r="BH69" i="34"/>
  <c r="BH152" i="34"/>
  <c r="BH171" i="34"/>
  <c r="BI33" i="34"/>
  <c r="BE193" i="34"/>
  <c r="BI62" i="34"/>
  <c r="BI145" i="34"/>
  <c r="BI164" i="34"/>
  <c r="BJ26" i="34"/>
  <c r="BF195" i="34"/>
  <c r="BF183" i="34"/>
  <c r="BF185" i="34" s="1"/>
  <c r="BF193" i="34" s="1"/>
  <c r="BG74" i="34"/>
  <c r="BI70" i="34"/>
  <c r="BI172" i="34"/>
  <c r="BI153" i="34"/>
  <c r="BJ34" i="34"/>
  <c r="BF190" i="34"/>
  <c r="BF192" i="34" s="1"/>
  <c r="BF196" i="34"/>
  <c r="BH67" i="34"/>
  <c r="BH150" i="34"/>
  <c r="BH169" i="34"/>
  <c r="BH175" i="34" s="1"/>
  <c r="BI31" i="34"/>
  <c r="BH65" i="34"/>
  <c r="BH73" i="34" s="1"/>
  <c r="BH103" i="48" s="1"/>
  <c r="BH24" i="48" s="1"/>
  <c r="BH167" i="34"/>
  <c r="BH148" i="34"/>
  <c r="BH156" i="34" s="1"/>
  <c r="BI29" i="34"/>
  <c r="BI37" i="34" s="1"/>
  <c r="BJ30" i="34"/>
  <c r="BI149" i="34"/>
  <c r="BI66" i="34"/>
  <c r="BI168" i="34"/>
  <c r="BI61" i="34"/>
  <c r="BI163" i="34"/>
  <c r="BI144" i="34"/>
  <c r="BJ25" i="34"/>
  <c r="BG157" i="34"/>
  <c r="BK64" i="34"/>
  <c r="BK147" i="34"/>
  <c r="BK166" i="34"/>
  <c r="BK71" i="34"/>
  <c r="BK173" i="34"/>
  <c r="BK154" i="34"/>
  <c r="BI68" i="34"/>
  <c r="BI170" i="34"/>
  <c r="BI151" i="34"/>
  <c r="BJ32" i="34"/>
  <c r="BJ60" i="34"/>
  <c r="BJ162" i="34"/>
  <c r="BJ143" i="34"/>
  <c r="BK24" i="34"/>
  <c r="BG176" i="34"/>
  <c r="BH23" i="48"/>
  <c r="BI68" i="33"/>
  <c r="BJ32" i="33"/>
  <c r="BI60" i="33"/>
  <c r="BJ24" i="33"/>
  <c r="BJ27" i="33"/>
  <c r="BI63" i="33"/>
  <c r="BI70" i="33"/>
  <c r="BJ34" i="33"/>
  <c r="BJ65" i="33"/>
  <c r="BK29" i="33"/>
  <c r="BK65" i="33" s="1"/>
  <c r="BJ69" i="33"/>
  <c r="BK33" i="33"/>
  <c r="BK69" i="33" s="1"/>
  <c r="BK26" i="33"/>
  <c r="BK62" i="33" s="1"/>
  <c r="BJ62" i="33"/>
  <c r="BH74" i="33"/>
  <c r="BI59" i="33"/>
  <c r="BJ23" i="33"/>
  <c r="BI37" i="33"/>
  <c r="BI61" i="33"/>
  <c r="BJ25" i="33"/>
  <c r="BK30" i="33"/>
  <c r="BK66" i="33" s="1"/>
  <c r="BJ66" i="33"/>
  <c r="BI64" i="33"/>
  <c r="BJ28" i="33"/>
  <c r="BJ67" i="33"/>
  <c r="BK31" i="33"/>
  <c r="BK67" i="33" s="1"/>
  <c r="BH50" i="32"/>
  <c r="BI20" i="32"/>
  <c r="BH31" i="32"/>
  <c r="BJ23" i="32"/>
  <c r="BI53" i="32"/>
  <c r="BI24" i="32"/>
  <c r="BH54" i="32"/>
  <c r="BJ25" i="32"/>
  <c r="BI55" i="32"/>
  <c r="BJ27" i="32"/>
  <c r="BI57" i="32"/>
  <c r="BI26" i="32"/>
  <c r="BH56" i="32"/>
  <c r="BJ28" i="32"/>
  <c r="BI58" i="32"/>
  <c r="BJ29" i="32"/>
  <c r="BI59" i="32"/>
  <c r="BI22" i="32"/>
  <c r="BH52" i="32"/>
  <c r="BD27" i="48"/>
  <c r="BE22" i="48"/>
  <c r="BI21" i="32"/>
  <c r="BH51" i="32"/>
  <c r="BG61" i="32"/>
  <c r="BG101" i="48" s="1"/>
  <c r="BG106" i="48" s="1"/>
  <c r="BJ69" i="31"/>
  <c r="BJ172" i="31"/>
  <c r="BJ153" i="31"/>
  <c r="BK33" i="31"/>
  <c r="BK70" i="31"/>
  <c r="BK173" i="31"/>
  <c r="BK154" i="31"/>
  <c r="BH68" i="31"/>
  <c r="BH152" i="31"/>
  <c r="BH171" i="31"/>
  <c r="BI32" i="31"/>
  <c r="BJ31" i="31"/>
  <c r="BI151" i="31"/>
  <c r="BI67" i="31"/>
  <c r="BI170" i="31"/>
  <c r="BI29" i="31"/>
  <c r="BH65" i="31"/>
  <c r="BH168" i="31"/>
  <c r="BH149" i="31"/>
  <c r="BG73" i="31"/>
  <c r="BG97" i="48" s="1"/>
  <c r="BG89" i="48" s="1"/>
  <c r="BJ26" i="31"/>
  <c r="BI146" i="31"/>
  <c r="BI165" i="31"/>
  <c r="BI62" i="31"/>
  <c r="BD198" i="31"/>
  <c r="BH64" i="31"/>
  <c r="BH148" i="31"/>
  <c r="BH167" i="31"/>
  <c r="BI28" i="31"/>
  <c r="BG74" i="31"/>
  <c r="BJ63" i="31"/>
  <c r="BJ147" i="31"/>
  <c r="BJ166" i="31"/>
  <c r="BK27" i="31"/>
  <c r="BG176" i="31"/>
  <c r="BF158" i="31"/>
  <c r="BG158" i="31" s="1"/>
  <c r="BH71" i="31"/>
  <c r="BH174" i="31"/>
  <c r="BH155" i="31"/>
  <c r="BI35" i="31"/>
  <c r="BF189" i="31"/>
  <c r="BF178" i="31"/>
  <c r="BF182" i="31"/>
  <c r="BI30" i="31"/>
  <c r="BH169" i="31"/>
  <c r="BH150" i="31"/>
  <c r="BH66" i="31"/>
  <c r="BG157" i="31"/>
  <c r="BE184" i="31"/>
  <c r="BE186" i="31" s="1"/>
  <c r="BE196" i="31"/>
  <c r="BD10" i="48"/>
  <c r="BE18" i="48"/>
  <c r="BJ61" i="31"/>
  <c r="BJ145" i="31"/>
  <c r="BJ164" i="31"/>
  <c r="BK25" i="31"/>
  <c r="BF190" i="31"/>
  <c r="BF192" i="31" s="1"/>
  <c r="BF183" i="31"/>
  <c r="BF185" i="31" s="1"/>
  <c r="BI24" i="31"/>
  <c r="BH60" i="31"/>
  <c r="BH163" i="31"/>
  <c r="BH176" i="31" s="1"/>
  <c r="BH144" i="31"/>
  <c r="BH37" i="31"/>
  <c r="BD194" i="31"/>
  <c r="BE191" i="31"/>
  <c r="BE193" i="31" s="1"/>
  <c r="BE197" i="31"/>
  <c r="BI29" i="30"/>
  <c r="BH168" i="30"/>
  <c r="BH65" i="30"/>
  <c r="BH149" i="30"/>
  <c r="BI32" i="30"/>
  <c r="BH68" i="30"/>
  <c r="BH152" i="30"/>
  <c r="BH171" i="30"/>
  <c r="BJ60" i="30"/>
  <c r="BK24" i="30"/>
  <c r="BJ144" i="30"/>
  <c r="BJ163" i="30"/>
  <c r="BH70" i="30"/>
  <c r="BH173" i="30"/>
  <c r="BH154" i="30"/>
  <c r="BI34" i="30"/>
  <c r="BE196" i="30"/>
  <c r="BE184" i="30"/>
  <c r="BE186" i="30" s="1"/>
  <c r="BG73" i="30"/>
  <c r="BG96" i="48" s="1"/>
  <c r="BG88" i="48" s="1"/>
  <c r="BG190" i="30"/>
  <c r="BG192" i="30" s="1"/>
  <c r="BG183" i="30"/>
  <c r="BG185" i="30" s="1"/>
  <c r="BJ61" i="30"/>
  <c r="BJ145" i="30"/>
  <c r="BJ164" i="30"/>
  <c r="BK25" i="30"/>
  <c r="BJ30" i="30"/>
  <c r="BI66" i="30"/>
  <c r="BI150" i="30"/>
  <c r="BI169" i="30"/>
  <c r="BG157" i="30"/>
  <c r="BH63" i="30"/>
  <c r="BH166" i="30"/>
  <c r="BH147" i="30"/>
  <c r="BI27" i="30"/>
  <c r="BH64" i="30"/>
  <c r="BH167" i="30"/>
  <c r="BH148" i="30"/>
  <c r="BI28" i="30"/>
  <c r="BJ69" i="30"/>
  <c r="BJ172" i="30"/>
  <c r="BJ153" i="30"/>
  <c r="BK33" i="30"/>
  <c r="BI23" i="30"/>
  <c r="BH37" i="30"/>
  <c r="BH143" i="30"/>
  <c r="BH59" i="30"/>
  <c r="BH162" i="30"/>
  <c r="BE197" i="30"/>
  <c r="BE191" i="30"/>
  <c r="BE193" i="30" s="1"/>
  <c r="BJ26" i="30"/>
  <c r="BI146" i="30"/>
  <c r="BI165" i="30"/>
  <c r="BI62" i="30"/>
  <c r="BH71" i="30"/>
  <c r="BH174" i="30"/>
  <c r="BH155" i="30"/>
  <c r="BI35" i="30"/>
  <c r="BF184" i="30"/>
  <c r="BF186" i="30" s="1"/>
  <c r="BF196" i="30"/>
  <c r="BE17" i="48"/>
  <c r="BD9" i="48"/>
  <c r="BJ31" i="30"/>
  <c r="BI170" i="30"/>
  <c r="BI151" i="30"/>
  <c r="BI67" i="30"/>
  <c r="BF191" i="30"/>
  <c r="BF193" i="30" s="1"/>
  <c r="BF197" i="30"/>
  <c r="BG177" i="30"/>
  <c r="BF183" i="29"/>
  <c r="BF185" i="29" s="1"/>
  <c r="BF190" i="29"/>
  <c r="BF192" i="29" s="1"/>
  <c r="BI30" i="29"/>
  <c r="BH66" i="29"/>
  <c r="BH150" i="29"/>
  <c r="BH169" i="29"/>
  <c r="BF177" i="29"/>
  <c r="BK25" i="29"/>
  <c r="BJ61" i="29"/>
  <c r="BJ145" i="29"/>
  <c r="BJ164" i="29"/>
  <c r="BG73" i="29"/>
  <c r="BG95" i="48" s="1"/>
  <c r="BG87" i="48" s="1"/>
  <c r="BG182" i="29"/>
  <c r="BG189" i="29"/>
  <c r="BF90" i="48"/>
  <c r="BF30" i="48" s="1"/>
  <c r="BJ69" i="29"/>
  <c r="BJ153" i="29"/>
  <c r="BJ172" i="29"/>
  <c r="BK33" i="29"/>
  <c r="BD194" i="29"/>
  <c r="BK29" i="29"/>
  <c r="BJ149" i="29"/>
  <c r="BJ168" i="29"/>
  <c r="BJ65" i="29"/>
  <c r="BI26" i="29"/>
  <c r="BH165" i="29"/>
  <c r="BH62" i="29"/>
  <c r="BH146" i="29"/>
  <c r="BD198" i="29"/>
  <c r="BF182" i="29"/>
  <c r="BF178" i="29"/>
  <c r="BF189" i="29"/>
  <c r="BK27" i="29"/>
  <c r="BJ147" i="29"/>
  <c r="BJ63" i="29"/>
  <c r="BJ166" i="29"/>
  <c r="BJ31" i="29"/>
  <c r="BI170" i="29"/>
  <c r="BI67" i="29"/>
  <c r="BI151" i="29"/>
  <c r="BE196" i="29"/>
  <c r="BE184" i="29"/>
  <c r="BE186" i="29" s="1"/>
  <c r="BE194" i="29" s="1"/>
  <c r="BJ34" i="29"/>
  <c r="BI154" i="29"/>
  <c r="BI70" i="29"/>
  <c r="BI173" i="29"/>
  <c r="BI35" i="29"/>
  <c r="BH155" i="29"/>
  <c r="BH174" i="29"/>
  <c r="BH71" i="29"/>
  <c r="BI64" i="29"/>
  <c r="BI167" i="29"/>
  <c r="BI148" i="29"/>
  <c r="BJ28" i="29"/>
  <c r="BH60" i="29"/>
  <c r="BI24" i="29"/>
  <c r="BH144" i="29"/>
  <c r="BH163" i="29"/>
  <c r="BH176" i="29" s="1"/>
  <c r="BH37" i="29"/>
  <c r="BE191" i="29"/>
  <c r="BE193" i="29" s="1"/>
  <c r="BE197" i="29"/>
  <c r="BK23" i="29"/>
  <c r="BJ59" i="29"/>
  <c r="BJ162" i="29"/>
  <c r="BJ143" i="29"/>
  <c r="BE16" i="48"/>
  <c r="BD8" i="48"/>
  <c r="BG158" i="29"/>
  <c r="BG176" i="29"/>
  <c r="BI30" i="10"/>
  <c r="BH66" i="10"/>
  <c r="BI59" i="10"/>
  <c r="BJ23" i="10"/>
  <c r="BJ26" i="10"/>
  <c r="BI62" i="10"/>
  <c r="BJ34" i="10"/>
  <c r="BI70" i="10"/>
  <c r="BH37" i="10"/>
  <c r="BI29" i="10"/>
  <c r="BH65" i="10"/>
  <c r="BJ24" i="10"/>
  <c r="BI60" i="10"/>
  <c r="BH67" i="10"/>
  <c r="BI31" i="10"/>
  <c r="BI69" i="10"/>
  <c r="BJ33" i="10"/>
  <c r="BI27" i="10"/>
  <c r="BH63" i="10"/>
  <c r="BE7" i="48"/>
  <c r="BF15" i="48"/>
  <c r="BH73" i="10"/>
  <c r="BH94" i="48" s="1"/>
  <c r="BH86" i="48" s="1"/>
  <c r="BG74" i="10"/>
  <c r="BI61" i="10"/>
  <c r="BJ25" i="10"/>
  <c r="BI32" i="10"/>
  <c r="BH68" i="10"/>
  <c r="BI59" i="2"/>
  <c r="BJ29" i="2"/>
  <c r="BI52" i="2"/>
  <c r="BJ22" i="2"/>
  <c r="BJ57" i="2"/>
  <c r="BK27" i="2"/>
  <c r="BK57" i="2" s="1"/>
  <c r="BH54" i="2"/>
  <c r="BH61" i="2" s="1"/>
  <c r="BH93" i="48" s="1"/>
  <c r="BI24" i="2"/>
  <c r="BI53" i="2"/>
  <c r="BJ23" i="2"/>
  <c r="BK23" i="31"/>
  <c r="BJ59" i="31"/>
  <c r="BJ162" i="31"/>
  <c r="BJ143" i="31"/>
  <c r="BI51" i="2"/>
  <c r="BJ21" i="2"/>
  <c r="BI31" i="2"/>
  <c r="BJ56" i="2"/>
  <c r="BK26" i="2"/>
  <c r="BK56" i="2" s="1"/>
  <c r="BG62" i="2"/>
  <c r="BH58" i="2"/>
  <c r="BI28" i="2"/>
  <c r="BJ55" i="2"/>
  <c r="BK25" i="2"/>
  <c r="BK55" i="2" s="1"/>
  <c r="BF14" i="48"/>
  <c r="BE6" i="48"/>
  <c r="BK50" i="2"/>
  <c r="BD11" i="48" l="1"/>
  <c r="BD31" i="48" s="1"/>
  <c r="BD32" i="48" s="1"/>
  <c r="BD33" i="48" s="1"/>
  <c r="BH157" i="34"/>
  <c r="BH181" i="34"/>
  <c r="BH177" i="34"/>
  <c r="BH178" i="34" s="1"/>
  <c r="BH188" i="34"/>
  <c r="BH182" i="34"/>
  <c r="BH184" i="34" s="1"/>
  <c r="BH189" i="34"/>
  <c r="BH191" i="34" s="1"/>
  <c r="BJ70" i="34"/>
  <c r="BJ153" i="34"/>
  <c r="BJ172" i="34"/>
  <c r="BK34" i="34"/>
  <c r="BJ62" i="34"/>
  <c r="BJ145" i="34"/>
  <c r="BJ164" i="34"/>
  <c r="BK26" i="34"/>
  <c r="BI67" i="34"/>
  <c r="BI169" i="34"/>
  <c r="BI150" i="34"/>
  <c r="BJ31" i="34"/>
  <c r="BJ68" i="34"/>
  <c r="BJ151" i="34"/>
  <c r="BJ170" i="34"/>
  <c r="BK32" i="34"/>
  <c r="BI73" i="34"/>
  <c r="BI103" i="48" s="1"/>
  <c r="BI24" i="48" s="1"/>
  <c r="BJ63" i="34"/>
  <c r="BJ165" i="34"/>
  <c r="BJ146" i="34"/>
  <c r="BK27" i="34"/>
  <c r="BK30" i="34"/>
  <c r="BJ66" i="34"/>
  <c r="BJ168" i="34"/>
  <c r="BJ149" i="34"/>
  <c r="BH176" i="34"/>
  <c r="BJ61" i="34"/>
  <c r="BJ163" i="34"/>
  <c r="BJ144" i="34"/>
  <c r="BK25" i="34"/>
  <c r="BI65" i="34"/>
  <c r="BI148" i="34"/>
  <c r="BI156" i="34" s="1"/>
  <c r="BI167" i="34"/>
  <c r="BI175" i="34" s="1"/>
  <c r="BJ29" i="34"/>
  <c r="BH74" i="34"/>
  <c r="BK60" i="34"/>
  <c r="BK162" i="34"/>
  <c r="BK143" i="34"/>
  <c r="BI69" i="34"/>
  <c r="BI152" i="34"/>
  <c r="BI171" i="34"/>
  <c r="BJ33" i="34"/>
  <c r="BG183" i="34"/>
  <c r="BG185" i="34" s="1"/>
  <c r="BG195" i="34"/>
  <c r="BJ59" i="34"/>
  <c r="BJ142" i="34"/>
  <c r="BJ37" i="34"/>
  <c r="BJ161" i="34"/>
  <c r="BK23" i="34"/>
  <c r="BF197" i="34"/>
  <c r="BG190" i="34"/>
  <c r="BG192" i="34" s="1"/>
  <c r="BG196" i="34"/>
  <c r="BK27" i="33"/>
  <c r="BK63" i="33" s="1"/>
  <c r="BJ63" i="33"/>
  <c r="BJ61" i="33"/>
  <c r="BK25" i="33"/>
  <c r="BK61" i="33" s="1"/>
  <c r="BJ60" i="33"/>
  <c r="BK24" i="33"/>
  <c r="BK60" i="33" s="1"/>
  <c r="BJ68" i="33"/>
  <c r="BK32" i="33"/>
  <c r="BK68" i="33" s="1"/>
  <c r="BJ59" i="33"/>
  <c r="BJ73" i="33" s="1"/>
  <c r="BJ102" i="48" s="1"/>
  <c r="BK23" i="33"/>
  <c r="BJ37" i="33"/>
  <c r="BJ64" i="33"/>
  <c r="BK28" i="33"/>
  <c r="BK64" i="33" s="1"/>
  <c r="BI73" i="33"/>
  <c r="BI102" i="48" s="1"/>
  <c r="BI23" i="48" s="1"/>
  <c r="BJ23" i="48" s="1"/>
  <c r="BJ70" i="33"/>
  <c r="BK34" i="33"/>
  <c r="BK70" i="33" s="1"/>
  <c r="BK29" i="32"/>
  <c r="BK59" i="32" s="1"/>
  <c r="BJ59" i="32"/>
  <c r="BK25" i="32"/>
  <c r="BK55" i="32" s="1"/>
  <c r="BJ55" i="32"/>
  <c r="BJ21" i="32"/>
  <c r="BI51" i="32"/>
  <c r="BK28" i="32"/>
  <c r="BK58" i="32" s="1"/>
  <c r="BJ58" i="32"/>
  <c r="BJ24" i="32"/>
  <c r="BI54" i="32"/>
  <c r="BE27" i="48"/>
  <c r="BF22" i="48"/>
  <c r="BJ26" i="32"/>
  <c r="BI56" i="32"/>
  <c r="BK23" i="32"/>
  <c r="BK53" i="32" s="1"/>
  <c r="BJ53" i="32"/>
  <c r="BJ22" i="32"/>
  <c r="BI52" i="32"/>
  <c r="BK27" i="32"/>
  <c r="BK57" i="32" s="1"/>
  <c r="BJ57" i="32"/>
  <c r="BI50" i="32"/>
  <c r="BI61" i="32" s="1"/>
  <c r="BI101" i="48" s="1"/>
  <c r="BI31" i="32"/>
  <c r="BJ20" i="32"/>
  <c r="BG85" i="48"/>
  <c r="BG90" i="48" s="1"/>
  <c r="BG30" i="48" s="1"/>
  <c r="BG62" i="32"/>
  <c r="BH61" i="32"/>
  <c r="BH101" i="48" s="1"/>
  <c r="BH106" i="48" s="1"/>
  <c r="BH183" i="31"/>
  <c r="BH190" i="31"/>
  <c r="BH73" i="31"/>
  <c r="BH97" i="48" s="1"/>
  <c r="BH89" i="48" s="1"/>
  <c r="BI144" i="31"/>
  <c r="BJ24" i="31"/>
  <c r="BI60" i="31"/>
  <c r="BI163" i="31"/>
  <c r="BI37" i="31"/>
  <c r="BJ30" i="31"/>
  <c r="BI169" i="31"/>
  <c r="BI66" i="31"/>
  <c r="BI150" i="31"/>
  <c r="BH74" i="31"/>
  <c r="BE10" i="48"/>
  <c r="BF18" i="48"/>
  <c r="BF196" i="31"/>
  <c r="BF184" i="31"/>
  <c r="BF186" i="31" s="1"/>
  <c r="BH158" i="31"/>
  <c r="BI64" i="31"/>
  <c r="BI148" i="31"/>
  <c r="BI167" i="31"/>
  <c r="BJ28" i="31"/>
  <c r="BK26" i="31"/>
  <c r="BJ146" i="31"/>
  <c r="BJ62" i="31"/>
  <c r="BJ165" i="31"/>
  <c r="BE198" i="31"/>
  <c r="BG190" i="31"/>
  <c r="BG192" i="31" s="1"/>
  <c r="BG183" i="31"/>
  <c r="BG185" i="31" s="1"/>
  <c r="BK31" i="31"/>
  <c r="BJ151" i="31"/>
  <c r="BJ67" i="31"/>
  <c r="BJ170" i="31"/>
  <c r="BK69" i="31"/>
  <c r="BK153" i="31"/>
  <c r="BK172" i="31"/>
  <c r="BK61" i="31"/>
  <c r="BK164" i="31"/>
  <c r="BK145" i="31"/>
  <c r="BE194" i="31"/>
  <c r="BF197" i="31"/>
  <c r="BF191" i="31"/>
  <c r="BF193" i="31" s="1"/>
  <c r="BG177" i="31"/>
  <c r="BH177" i="31" s="1"/>
  <c r="BI68" i="31"/>
  <c r="BI171" i="31"/>
  <c r="BI152" i="31"/>
  <c r="BJ32" i="31"/>
  <c r="BJ29" i="31"/>
  <c r="BI149" i="31"/>
  <c r="BI65" i="31"/>
  <c r="BI168" i="31"/>
  <c r="BG189" i="31"/>
  <c r="BG182" i="31"/>
  <c r="BG178" i="31"/>
  <c r="BK63" i="31"/>
  <c r="BK166" i="31"/>
  <c r="BK147" i="31"/>
  <c r="BE19" i="48"/>
  <c r="BH157" i="31"/>
  <c r="BI71" i="31"/>
  <c r="BI174" i="31"/>
  <c r="BI155" i="31"/>
  <c r="BJ35" i="31"/>
  <c r="BK31" i="30"/>
  <c r="BJ67" i="30"/>
  <c r="BJ151" i="30"/>
  <c r="BJ170" i="30"/>
  <c r="BH73" i="30"/>
  <c r="BH96" i="48" s="1"/>
  <c r="BH88" i="48" s="1"/>
  <c r="BI64" i="30"/>
  <c r="BI167" i="30"/>
  <c r="BI148" i="30"/>
  <c r="BJ28" i="30"/>
  <c r="BG158" i="30"/>
  <c r="BG178" i="30"/>
  <c r="BG189" i="30"/>
  <c r="BG182" i="30"/>
  <c r="BH157" i="30"/>
  <c r="BG74" i="30"/>
  <c r="BH74" i="30" s="1"/>
  <c r="BI70" i="30"/>
  <c r="BI154" i="30"/>
  <c r="BI173" i="30"/>
  <c r="BJ34" i="30"/>
  <c r="BE9" i="48"/>
  <c r="BF17" i="48"/>
  <c r="BJ32" i="30"/>
  <c r="BI171" i="30"/>
  <c r="BI152" i="30"/>
  <c r="BI68" i="30"/>
  <c r="BF198" i="30"/>
  <c r="BJ23" i="30"/>
  <c r="BI59" i="30"/>
  <c r="BI162" i="30"/>
  <c r="BI37" i="30"/>
  <c r="BI143" i="30"/>
  <c r="BF194" i="30"/>
  <c r="BK26" i="30"/>
  <c r="BJ146" i="30"/>
  <c r="BJ165" i="30"/>
  <c r="BJ62" i="30"/>
  <c r="BK69" i="30"/>
  <c r="BK172" i="30"/>
  <c r="BK153" i="30"/>
  <c r="BI63" i="30"/>
  <c r="BI166" i="30"/>
  <c r="BI147" i="30"/>
  <c r="BJ27" i="30"/>
  <c r="BK30" i="30"/>
  <c r="BJ169" i="30"/>
  <c r="BJ150" i="30"/>
  <c r="BJ66" i="30"/>
  <c r="BH176" i="30"/>
  <c r="BH177" i="30" s="1"/>
  <c r="BI71" i="30"/>
  <c r="BI155" i="30"/>
  <c r="BI174" i="30"/>
  <c r="BJ35" i="30"/>
  <c r="BK61" i="30"/>
  <c r="BK164" i="30"/>
  <c r="BK145" i="30"/>
  <c r="BE194" i="30"/>
  <c r="BK60" i="30"/>
  <c r="BK144" i="30"/>
  <c r="BK163" i="30"/>
  <c r="BE198" i="30"/>
  <c r="BJ29" i="30"/>
  <c r="BI65" i="30"/>
  <c r="BI149" i="30"/>
  <c r="BI168" i="30"/>
  <c r="BG190" i="29"/>
  <c r="BG192" i="29" s="1"/>
  <c r="BG183" i="29"/>
  <c r="BG185" i="29" s="1"/>
  <c r="BF196" i="29"/>
  <c r="BF184" i="29"/>
  <c r="BF186" i="29" s="1"/>
  <c r="BG177" i="29"/>
  <c r="BH177" i="29" s="1"/>
  <c r="BK31" i="29"/>
  <c r="BJ151" i="29"/>
  <c r="BJ67" i="29"/>
  <c r="BJ170" i="29"/>
  <c r="BK65" i="29"/>
  <c r="BK168" i="29"/>
  <c r="BK149" i="29"/>
  <c r="BG178" i="29"/>
  <c r="BG74" i="29"/>
  <c r="BH74" i="29" s="1"/>
  <c r="BG197" i="29"/>
  <c r="BG191" i="29"/>
  <c r="BG193" i="29" s="1"/>
  <c r="BG98" i="48"/>
  <c r="BK34" i="29"/>
  <c r="BJ70" i="29"/>
  <c r="BJ154" i="29"/>
  <c r="BJ173" i="29"/>
  <c r="BG184" i="29"/>
  <c r="BG196" i="29"/>
  <c r="BG198" i="29" s="1"/>
  <c r="BE8" i="48"/>
  <c r="BF16" i="48"/>
  <c r="BH183" i="29"/>
  <c r="BH185" i="29" s="1"/>
  <c r="BH190" i="29"/>
  <c r="BK69" i="29"/>
  <c r="BK172" i="29"/>
  <c r="BK153" i="29"/>
  <c r="BH157" i="29"/>
  <c r="BH158" i="29" s="1"/>
  <c r="BE198" i="29"/>
  <c r="BI60" i="29"/>
  <c r="BJ24" i="29"/>
  <c r="BI144" i="29"/>
  <c r="BI163" i="29"/>
  <c r="BI37" i="29"/>
  <c r="BK147" i="29"/>
  <c r="BK166" i="29"/>
  <c r="BK63" i="29"/>
  <c r="BJ26" i="29"/>
  <c r="BI146" i="29"/>
  <c r="BI62" i="29"/>
  <c r="BI165" i="29"/>
  <c r="BJ30" i="29"/>
  <c r="BI66" i="29"/>
  <c r="BI169" i="29"/>
  <c r="BI150" i="29"/>
  <c r="BH73" i="29"/>
  <c r="BH95" i="48" s="1"/>
  <c r="BH87" i="48" s="1"/>
  <c r="BJ35" i="29"/>
  <c r="BI174" i="29"/>
  <c r="BI71" i="29"/>
  <c r="BI155" i="29"/>
  <c r="BF191" i="29"/>
  <c r="BF193" i="29" s="1"/>
  <c r="BF197" i="29"/>
  <c r="BK143" i="29"/>
  <c r="BK162" i="29"/>
  <c r="BK59" i="29"/>
  <c r="BJ64" i="29"/>
  <c r="BJ167" i="29"/>
  <c r="BJ148" i="29"/>
  <c r="BK28" i="29"/>
  <c r="BK164" i="29"/>
  <c r="BK145" i="29"/>
  <c r="BK61" i="29"/>
  <c r="BK26" i="10"/>
  <c r="BK62" i="10" s="1"/>
  <c r="BJ62" i="10"/>
  <c r="BG15" i="48"/>
  <c r="BF7" i="48"/>
  <c r="BJ32" i="10"/>
  <c r="BI68" i="10"/>
  <c r="BK24" i="10"/>
  <c r="BK60" i="10" s="1"/>
  <c r="BJ60" i="10"/>
  <c r="BJ59" i="10"/>
  <c r="BK23" i="10"/>
  <c r="BJ27" i="10"/>
  <c r="BI63" i="10"/>
  <c r="BJ69" i="10"/>
  <c r="BK33" i="10"/>
  <c r="BK69" i="10" s="1"/>
  <c r="BJ29" i="10"/>
  <c r="BI65" i="10"/>
  <c r="BI73" i="10" s="1"/>
  <c r="BI94" i="48" s="1"/>
  <c r="BH74" i="10"/>
  <c r="BK34" i="10"/>
  <c r="BK70" i="10" s="1"/>
  <c r="BJ70" i="10"/>
  <c r="BJ61" i="10"/>
  <c r="BK25" i="10"/>
  <c r="BK61" i="10" s="1"/>
  <c r="BI37" i="10"/>
  <c r="BI67" i="10"/>
  <c r="BJ31" i="10"/>
  <c r="BJ30" i="10"/>
  <c r="BI66" i="10"/>
  <c r="BH85" i="48"/>
  <c r="BH62" i="2"/>
  <c r="BK59" i="31"/>
  <c r="BK162" i="31"/>
  <c r="BK143" i="31"/>
  <c r="BJ53" i="2"/>
  <c r="BK23" i="2"/>
  <c r="BK53" i="2" s="1"/>
  <c r="BJ59" i="2"/>
  <c r="BK29" i="2"/>
  <c r="BK59" i="2" s="1"/>
  <c r="BG14" i="48"/>
  <c r="BF6" i="48"/>
  <c r="BI58" i="2"/>
  <c r="BJ28" i="2"/>
  <c r="BJ51" i="2"/>
  <c r="BK21" i="2"/>
  <c r="BI54" i="2"/>
  <c r="BI61" i="2" s="1"/>
  <c r="BI93" i="48" s="1"/>
  <c r="BJ24" i="2"/>
  <c r="BJ31" i="2" s="1"/>
  <c r="BJ52" i="2"/>
  <c r="BK22" i="2"/>
  <c r="BK52" i="2" s="1"/>
  <c r="BI189" i="34" l="1"/>
  <c r="BI191" i="34" s="1"/>
  <c r="BI182" i="34"/>
  <c r="BI184" i="34" s="1"/>
  <c r="BI177" i="34"/>
  <c r="BI178" i="34" s="1"/>
  <c r="BI181" i="34"/>
  <c r="BI188" i="34"/>
  <c r="BH90" i="48"/>
  <c r="BH30" i="48" s="1"/>
  <c r="BJ73" i="34"/>
  <c r="BJ103" i="48" s="1"/>
  <c r="BJ24" i="48" s="1"/>
  <c r="BK68" i="34"/>
  <c r="BK151" i="34"/>
  <c r="BK170" i="34"/>
  <c r="BK61" i="34"/>
  <c r="BK163" i="34"/>
  <c r="BK144" i="34"/>
  <c r="BK149" i="34"/>
  <c r="BK66" i="34"/>
  <c r="BK168" i="34"/>
  <c r="BG197" i="34"/>
  <c r="BK63" i="34"/>
  <c r="BK165" i="34"/>
  <c r="BK146" i="34"/>
  <c r="BH196" i="34"/>
  <c r="BH190" i="34"/>
  <c r="BH192" i="34" s="1"/>
  <c r="BK62" i="34"/>
  <c r="BK164" i="34"/>
  <c r="BK145" i="34"/>
  <c r="BG193" i="34"/>
  <c r="BI74" i="34"/>
  <c r="BJ67" i="34"/>
  <c r="BJ169" i="34"/>
  <c r="BJ150" i="34"/>
  <c r="BK31" i="34"/>
  <c r="BH98" i="48"/>
  <c r="BJ69" i="34"/>
  <c r="BJ152" i="34"/>
  <c r="BJ171" i="34"/>
  <c r="BK33" i="34"/>
  <c r="BJ65" i="34"/>
  <c r="BJ167" i="34"/>
  <c r="BJ175" i="34" s="1"/>
  <c r="BJ148" i="34"/>
  <c r="BJ156" i="34" s="1"/>
  <c r="BK29" i="34"/>
  <c r="BI176" i="34"/>
  <c r="BK70" i="34"/>
  <c r="BK172" i="34"/>
  <c r="BK153" i="34"/>
  <c r="BH183" i="34"/>
  <c r="BH185" i="34" s="1"/>
  <c r="BH193" i="34" s="1"/>
  <c r="BH195" i="34"/>
  <c r="BH197" i="34" s="1"/>
  <c r="BK59" i="34"/>
  <c r="BK161" i="34"/>
  <c r="BK142" i="34"/>
  <c r="BI157" i="34"/>
  <c r="BI106" i="48"/>
  <c r="BK23" i="48"/>
  <c r="BI86" i="48"/>
  <c r="BK59" i="33"/>
  <c r="BK73" i="33" s="1"/>
  <c r="BK102" i="48" s="1"/>
  <c r="BK37" i="33"/>
  <c r="BI74" i="33"/>
  <c r="BJ74" i="33" s="1"/>
  <c r="BK74" i="33" s="1"/>
  <c r="BK26" i="32"/>
  <c r="BK56" i="32" s="1"/>
  <c r="BJ56" i="32"/>
  <c r="BK21" i="32"/>
  <c r="BK51" i="32" s="1"/>
  <c r="BJ51" i="32"/>
  <c r="BF27" i="48"/>
  <c r="BG22" i="48"/>
  <c r="BK20" i="32"/>
  <c r="BJ50" i="32"/>
  <c r="BJ31" i="32"/>
  <c r="BH62" i="32"/>
  <c r="BI62" i="32" s="1"/>
  <c r="BK22" i="32"/>
  <c r="BK52" i="32" s="1"/>
  <c r="BJ52" i="32"/>
  <c r="BK24" i="32"/>
  <c r="BK54" i="32" s="1"/>
  <c r="BJ54" i="32"/>
  <c r="BG184" i="31"/>
  <c r="BG186" i="31" s="1"/>
  <c r="BG196" i="31"/>
  <c r="BF10" i="48"/>
  <c r="BG18" i="48"/>
  <c r="BG191" i="31"/>
  <c r="BG193" i="31" s="1"/>
  <c r="BG197" i="31"/>
  <c r="BI73" i="31"/>
  <c r="BI97" i="48" s="1"/>
  <c r="BI89" i="48" s="1"/>
  <c r="BF19" i="48"/>
  <c r="BH178" i="31"/>
  <c r="BH182" i="31"/>
  <c r="BH189" i="31"/>
  <c r="BI177" i="31"/>
  <c r="BJ60" i="31"/>
  <c r="BK24" i="31"/>
  <c r="BJ163" i="31"/>
  <c r="BJ144" i="31"/>
  <c r="BJ37" i="31"/>
  <c r="BI176" i="31"/>
  <c r="BI157" i="31"/>
  <c r="BI158" i="31" s="1"/>
  <c r="BE11" i="48"/>
  <c r="BE31" i="48" s="1"/>
  <c r="BE32" i="48" s="1"/>
  <c r="BE33" i="48" s="1"/>
  <c r="BK29" i="31"/>
  <c r="BJ149" i="31"/>
  <c r="BJ65" i="31"/>
  <c r="BJ168" i="31"/>
  <c r="BF194" i="31"/>
  <c r="BJ64" i="31"/>
  <c r="BJ167" i="31"/>
  <c r="BJ148" i="31"/>
  <c r="BK28" i="31"/>
  <c r="BJ71" i="31"/>
  <c r="BJ155" i="31"/>
  <c r="BJ174" i="31"/>
  <c r="BK35" i="31"/>
  <c r="BJ68" i="31"/>
  <c r="BJ152" i="31"/>
  <c r="BJ171" i="31"/>
  <c r="BK32" i="31"/>
  <c r="BF198" i="31"/>
  <c r="BK30" i="31"/>
  <c r="BJ169" i="31"/>
  <c r="BJ66" i="31"/>
  <c r="BJ150" i="31"/>
  <c r="BH192" i="31"/>
  <c r="BK67" i="31"/>
  <c r="BK170" i="31"/>
  <c r="BK151" i="31"/>
  <c r="BK146" i="31"/>
  <c r="BK165" i="31"/>
  <c r="BK62" i="31"/>
  <c r="BH185" i="31"/>
  <c r="BK29" i="30"/>
  <c r="BJ168" i="30"/>
  <c r="BJ149" i="30"/>
  <c r="BJ65" i="30"/>
  <c r="BI176" i="30"/>
  <c r="BG17" i="48"/>
  <c r="BF9" i="48"/>
  <c r="BH189" i="30"/>
  <c r="BH182" i="30"/>
  <c r="BH178" i="30"/>
  <c r="BK32" i="30"/>
  <c r="BJ68" i="30"/>
  <c r="BJ152" i="30"/>
  <c r="BJ171" i="30"/>
  <c r="BJ71" i="30"/>
  <c r="BJ155" i="30"/>
  <c r="BJ174" i="30"/>
  <c r="BK35" i="30"/>
  <c r="BK66" i="30"/>
  <c r="BK169" i="30"/>
  <c r="BK150" i="30"/>
  <c r="BI73" i="30"/>
  <c r="BI96" i="48" s="1"/>
  <c r="BI88" i="48" s="1"/>
  <c r="BG196" i="30"/>
  <c r="BG198" i="30" s="1"/>
  <c r="BG184" i="30"/>
  <c r="BG186" i="30" s="1"/>
  <c r="BJ63" i="30"/>
  <c r="BJ166" i="30"/>
  <c r="BJ147" i="30"/>
  <c r="BK27" i="30"/>
  <c r="BK23" i="30"/>
  <c r="BJ37" i="30"/>
  <c r="BJ162" i="30"/>
  <c r="BJ176" i="30" s="1"/>
  <c r="BJ59" i="30"/>
  <c r="BJ143" i="30"/>
  <c r="BG197" i="30"/>
  <c r="BG191" i="30"/>
  <c r="BG193" i="30" s="1"/>
  <c r="BI157" i="30"/>
  <c r="BI74" i="30"/>
  <c r="BJ70" i="30"/>
  <c r="BJ154" i="30"/>
  <c r="BJ173" i="30"/>
  <c r="BK34" i="30"/>
  <c r="BK146" i="30"/>
  <c r="BK62" i="30"/>
  <c r="BK165" i="30"/>
  <c r="BH158" i="30"/>
  <c r="BI158" i="30" s="1"/>
  <c r="BH190" i="30"/>
  <c r="BH192" i="30" s="1"/>
  <c r="BH183" i="30"/>
  <c r="BH185" i="30" s="1"/>
  <c r="BJ64" i="30"/>
  <c r="BJ148" i="30"/>
  <c r="BJ167" i="30"/>
  <c r="BK28" i="30"/>
  <c r="BK151" i="30"/>
  <c r="BK67" i="30"/>
  <c r="BK170" i="30"/>
  <c r="BI158" i="29"/>
  <c r="BK30" i="29"/>
  <c r="BJ150" i="29"/>
  <c r="BJ169" i="29"/>
  <c r="BJ66" i="29"/>
  <c r="BI176" i="29"/>
  <c r="BI157" i="29"/>
  <c r="BH192" i="29"/>
  <c r="BK35" i="29"/>
  <c r="BJ71" i="29"/>
  <c r="BJ155" i="29"/>
  <c r="BJ174" i="29"/>
  <c r="BK24" i="29"/>
  <c r="BJ60" i="29"/>
  <c r="BJ163" i="29"/>
  <c r="BJ144" i="29"/>
  <c r="BJ37" i="29"/>
  <c r="BK70" i="29"/>
  <c r="BK173" i="29"/>
  <c r="BK154" i="29"/>
  <c r="BI177" i="29"/>
  <c r="BK26" i="29"/>
  <c r="BJ165" i="29"/>
  <c r="BJ62" i="29"/>
  <c r="BJ146" i="29"/>
  <c r="BI73" i="29"/>
  <c r="BI95" i="48" s="1"/>
  <c r="BI87" i="48" s="1"/>
  <c r="BF8" i="48"/>
  <c r="BG16" i="48"/>
  <c r="BF194" i="29"/>
  <c r="BF198" i="29"/>
  <c r="BH178" i="29"/>
  <c r="BH189" i="29"/>
  <c r="BH182" i="29"/>
  <c r="BK64" i="29"/>
  <c r="BK167" i="29"/>
  <c r="BK148" i="29"/>
  <c r="BG186" i="29"/>
  <c r="BG194" i="29" s="1"/>
  <c r="BI74" i="29"/>
  <c r="BK170" i="29"/>
  <c r="BK151" i="29"/>
  <c r="BK67" i="29"/>
  <c r="BK32" i="10"/>
  <c r="BK68" i="10" s="1"/>
  <c r="BJ68" i="10"/>
  <c r="BK27" i="10"/>
  <c r="BK63" i="10" s="1"/>
  <c r="BJ63" i="10"/>
  <c r="BK29" i="10"/>
  <c r="BK65" i="10" s="1"/>
  <c r="BJ65" i="10"/>
  <c r="BK59" i="10"/>
  <c r="BG7" i="48"/>
  <c r="BH15" i="48"/>
  <c r="BK30" i="10"/>
  <c r="BK66" i="10" s="1"/>
  <c r="BJ66" i="10"/>
  <c r="BJ73" i="10" s="1"/>
  <c r="BJ94" i="48" s="1"/>
  <c r="BJ86" i="48" s="1"/>
  <c r="BJ37" i="10"/>
  <c r="BJ67" i="10"/>
  <c r="BK31" i="10"/>
  <c r="BK67" i="10" s="1"/>
  <c r="BI74" i="10"/>
  <c r="BI85" i="48"/>
  <c r="BJ58" i="2"/>
  <c r="BK28" i="2"/>
  <c r="BK58" i="2" s="1"/>
  <c r="BK51" i="2"/>
  <c r="BJ54" i="2"/>
  <c r="BK24" i="2"/>
  <c r="BK54" i="2" s="1"/>
  <c r="BJ61" i="2"/>
  <c r="BJ93" i="48" s="1"/>
  <c r="BH14" i="48"/>
  <c r="BG6" i="48"/>
  <c r="BI62" i="2"/>
  <c r="BG19" i="48" l="1"/>
  <c r="BJ177" i="34"/>
  <c r="BJ178" i="34" s="1"/>
  <c r="BJ181" i="34"/>
  <c r="BJ188" i="34"/>
  <c r="BJ189" i="34"/>
  <c r="BJ191" i="34" s="1"/>
  <c r="BJ182" i="34"/>
  <c r="BJ184" i="34" s="1"/>
  <c r="BK67" i="34"/>
  <c r="BK169" i="34"/>
  <c r="BK150" i="34"/>
  <c r="BJ157" i="34"/>
  <c r="BK69" i="34"/>
  <c r="BK171" i="34"/>
  <c r="BK152" i="34"/>
  <c r="BI196" i="34"/>
  <c r="BI190" i="34"/>
  <c r="BI192" i="34" s="1"/>
  <c r="BJ74" i="34"/>
  <c r="BI183" i="34"/>
  <c r="BI185" i="34" s="1"/>
  <c r="BI195" i="34"/>
  <c r="BJ176" i="34"/>
  <c r="BK37" i="34"/>
  <c r="BK65" i="34"/>
  <c r="BK73" i="34" s="1"/>
  <c r="BK103" i="48" s="1"/>
  <c r="BK24" i="48" s="1"/>
  <c r="BK148" i="34"/>
  <c r="BK156" i="34" s="1"/>
  <c r="BK167" i="34"/>
  <c r="BK175" i="34" s="1"/>
  <c r="BJ61" i="32"/>
  <c r="BJ101" i="48" s="1"/>
  <c r="BJ106" i="48" s="1"/>
  <c r="BK50" i="32"/>
  <c r="BK61" i="32" s="1"/>
  <c r="BK101" i="48" s="1"/>
  <c r="BK31" i="32"/>
  <c r="BG27" i="48"/>
  <c r="BH22" i="48"/>
  <c r="BJ62" i="32"/>
  <c r="BJ73" i="31"/>
  <c r="BJ97" i="48" s="1"/>
  <c r="BJ89" i="48" s="1"/>
  <c r="BK71" i="31"/>
  <c r="BK174" i="31"/>
  <c r="BK155" i="31"/>
  <c r="BI74" i="31"/>
  <c r="BJ74" i="31" s="1"/>
  <c r="BJ176" i="31"/>
  <c r="BI182" i="31"/>
  <c r="BI178" i="31"/>
  <c r="BI189" i="31"/>
  <c r="BH18" i="48"/>
  <c r="BG10" i="48"/>
  <c r="BI98" i="48"/>
  <c r="BK150" i="31"/>
  <c r="BK66" i="31"/>
  <c r="BK169" i="31"/>
  <c r="BI190" i="31"/>
  <c r="BI192" i="31" s="1"/>
  <c r="BI183" i="31"/>
  <c r="BI185" i="31" s="1"/>
  <c r="BH197" i="31"/>
  <c r="BH191" i="31"/>
  <c r="BH193" i="31" s="1"/>
  <c r="BK168" i="31"/>
  <c r="BK149" i="31"/>
  <c r="BK65" i="31"/>
  <c r="BH196" i="31"/>
  <c r="BH184" i="31"/>
  <c r="BH186" i="31" s="1"/>
  <c r="BG198" i="31"/>
  <c r="BK64" i="31"/>
  <c r="BK148" i="31"/>
  <c r="BK167" i="31"/>
  <c r="BK60" i="31"/>
  <c r="BK144" i="31"/>
  <c r="BK157" i="31" s="1"/>
  <c r="BK163" i="31"/>
  <c r="BK37" i="31"/>
  <c r="BK68" i="31"/>
  <c r="BK152" i="31"/>
  <c r="BK171" i="31"/>
  <c r="BJ157" i="31"/>
  <c r="BG194" i="31"/>
  <c r="BJ183" i="30"/>
  <c r="BJ190" i="30"/>
  <c r="BJ192" i="30" s="1"/>
  <c r="BH17" i="48"/>
  <c r="BG9" i="48"/>
  <c r="BI189" i="30"/>
  <c r="BI182" i="30"/>
  <c r="BI178" i="30"/>
  <c r="BK63" i="30"/>
  <c r="BK147" i="30"/>
  <c r="BK166" i="30"/>
  <c r="BK64" i="30"/>
  <c r="BK167" i="30"/>
  <c r="BK148" i="30"/>
  <c r="BK68" i="30"/>
  <c r="BK152" i="30"/>
  <c r="BK171" i="30"/>
  <c r="BI90" i="48"/>
  <c r="BI30" i="48" s="1"/>
  <c r="BK71" i="30"/>
  <c r="BK155" i="30"/>
  <c r="BK174" i="30"/>
  <c r="BK143" i="30"/>
  <c r="BK162" i="30"/>
  <c r="BK176" i="30" s="1"/>
  <c r="BK59" i="30"/>
  <c r="BK73" i="30" s="1"/>
  <c r="BK96" i="48" s="1"/>
  <c r="BK88" i="48" s="1"/>
  <c r="BK37" i="30"/>
  <c r="BF11" i="48"/>
  <c r="BF31" i="48" s="1"/>
  <c r="BF32" i="48" s="1"/>
  <c r="BF33" i="48" s="1"/>
  <c r="BK70" i="30"/>
  <c r="BK173" i="30"/>
  <c r="BK154" i="30"/>
  <c r="BJ157" i="30"/>
  <c r="BH184" i="30"/>
  <c r="BH186" i="30" s="1"/>
  <c r="BH194" i="30" s="1"/>
  <c r="BH196" i="30"/>
  <c r="BH198" i="30" s="1"/>
  <c r="BK65" i="30"/>
  <c r="BK149" i="30"/>
  <c r="BK168" i="30"/>
  <c r="BJ158" i="30"/>
  <c r="BI190" i="30"/>
  <c r="BI192" i="30" s="1"/>
  <c r="BI183" i="30"/>
  <c r="BI185" i="30" s="1"/>
  <c r="BJ73" i="30"/>
  <c r="BJ96" i="48" s="1"/>
  <c r="BJ88" i="48" s="1"/>
  <c r="BG194" i="30"/>
  <c r="BH197" i="30"/>
  <c r="BH191" i="30"/>
  <c r="BH193" i="30" s="1"/>
  <c r="BI177" i="30"/>
  <c r="BJ177" i="30" s="1"/>
  <c r="BH197" i="29"/>
  <c r="BH191" i="29"/>
  <c r="BH193" i="29" s="1"/>
  <c r="BJ157" i="29"/>
  <c r="BJ176" i="29"/>
  <c r="BI189" i="29"/>
  <c r="BI182" i="29"/>
  <c r="BI178" i="29"/>
  <c r="BK165" i="29"/>
  <c r="BK146" i="29"/>
  <c r="BK62" i="29"/>
  <c r="BJ73" i="29"/>
  <c r="BJ95" i="48" s="1"/>
  <c r="BJ87" i="48" s="1"/>
  <c r="BI190" i="29"/>
  <c r="BI192" i="29" s="1"/>
  <c r="BI183" i="29"/>
  <c r="BI185" i="29" s="1"/>
  <c r="BJ177" i="29"/>
  <c r="BK60" i="29"/>
  <c r="BK73" i="29" s="1"/>
  <c r="BK95" i="48" s="1"/>
  <c r="BK163" i="29"/>
  <c r="BK144" i="29"/>
  <c r="BK37" i="29"/>
  <c r="BH16" i="48"/>
  <c r="BH19" i="48" s="1"/>
  <c r="BG8" i="48"/>
  <c r="BK169" i="29"/>
  <c r="BK66" i="29"/>
  <c r="BK150" i="29"/>
  <c r="BH184" i="29"/>
  <c r="BH186" i="29" s="1"/>
  <c r="BH194" i="29" s="1"/>
  <c r="BH196" i="29"/>
  <c r="BH198" i="29" s="1"/>
  <c r="BK174" i="29"/>
  <c r="BK71" i="29"/>
  <c r="BK155" i="29"/>
  <c r="BJ158" i="29"/>
  <c r="BH7" i="48"/>
  <c r="BI15" i="48"/>
  <c r="BJ74" i="10"/>
  <c r="BK74" i="10" s="1"/>
  <c r="BK37" i="10"/>
  <c r="BK73" i="10"/>
  <c r="BK94" i="48" s="1"/>
  <c r="BK86" i="48" s="1"/>
  <c r="BK61" i="2"/>
  <c r="BK93" i="48" s="1"/>
  <c r="BJ62" i="2"/>
  <c r="BI14" i="48"/>
  <c r="BH6" i="48"/>
  <c r="BK31" i="2"/>
  <c r="BG11" i="48" l="1"/>
  <c r="BG31" i="48" s="1"/>
  <c r="BG32" i="48" s="1"/>
  <c r="BG33" i="48" s="1"/>
  <c r="BK189" i="34"/>
  <c r="BK191" i="34" s="1"/>
  <c r="BK182" i="34"/>
  <c r="BK184" i="34" s="1"/>
  <c r="BK157" i="34"/>
  <c r="BK181" i="34"/>
  <c r="BK188" i="34"/>
  <c r="BK177" i="34"/>
  <c r="BK178" i="34" s="1"/>
  <c r="BK74" i="34"/>
  <c r="BK176" i="34"/>
  <c r="BK87" i="48"/>
  <c r="BK106" i="48"/>
  <c r="BJ190" i="34"/>
  <c r="BJ192" i="34" s="1"/>
  <c r="BJ196" i="34"/>
  <c r="BI197" i="34"/>
  <c r="BJ183" i="34"/>
  <c r="BJ185" i="34" s="1"/>
  <c r="BJ193" i="34" s="1"/>
  <c r="BJ195" i="34"/>
  <c r="BJ197" i="34" s="1"/>
  <c r="BI193" i="34"/>
  <c r="BJ85" i="48"/>
  <c r="BK62" i="32"/>
  <c r="BH27" i="48"/>
  <c r="BI22" i="48"/>
  <c r="BK178" i="31"/>
  <c r="BK189" i="31"/>
  <c r="BK182" i="31"/>
  <c r="BJ190" i="31"/>
  <c r="BJ192" i="31" s="1"/>
  <c r="BJ183" i="31"/>
  <c r="BJ185" i="31" s="1"/>
  <c r="BJ182" i="31"/>
  <c r="BJ178" i="31"/>
  <c r="BJ189" i="31"/>
  <c r="BK74" i="31"/>
  <c r="BK73" i="31"/>
  <c r="BK97" i="48" s="1"/>
  <c r="BK89" i="48" s="1"/>
  <c r="BH10" i="48"/>
  <c r="BI18" i="48"/>
  <c r="BJ177" i="31"/>
  <c r="BK177" i="31" s="1"/>
  <c r="BH194" i="31"/>
  <c r="BI191" i="31"/>
  <c r="BI193" i="31" s="1"/>
  <c r="BI197" i="31"/>
  <c r="BI184" i="31"/>
  <c r="BI186" i="31" s="1"/>
  <c r="BI194" i="31" s="1"/>
  <c r="BI196" i="31"/>
  <c r="BK176" i="31"/>
  <c r="BH198" i="31"/>
  <c r="BJ158" i="31"/>
  <c r="BK158" i="31" s="1"/>
  <c r="BK183" i="30"/>
  <c r="BK185" i="30" s="1"/>
  <c r="BK190" i="30"/>
  <c r="BK192" i="30" s="1"/>
  <c r="BJ98" i="48"/>
  <c r="BJ178" i="30"/>
  <c r="BJ182" i="30"/>
  <c r="BJ189" i="30"/>
  <c r="BK157" i="30"/>
  <c r="BI196" i="30"/>
  <c r="BI198" i="30" s="1"/>
  <c r="BI184" i="30"/>
  <c r="BI186" i="30" s="1"/>
  <c r="BJ90" i="48"/>
  <c r="BJ30" i="48" s="1"/>
  <c r="BI191" i="30"/>
  <c r="BI193" i="30" s="1"/>
  <c r="BI197" i="30"/>
  <c r="BK177" i="30"/>
  <c r="BJ74" i="30"/>
  <c r="BK74" i="30" s="1"/>
  <c r="BI17" i="48"/>
  <c r="BH9" i="48"/>
  <c r="BJ185" i="30"/>
  <c r="BI184" i="29"/>
  <c r="BI186" i="29" s="1"/>
  <c r="BI196" i="29"/>
  <c r="BI197" i="29"/>
  <c r="BI191" i="29"/>
  <c r="BI193" i="29" s="1"/>
  <c r="BJ190" i="29"/>
  <c r="BJ192" i="29" s="1"/>
  <c r="BJ183" i="29"/>
  <c r="BJ185" i="29" s="1"/>
  <c r="BI16" i="48"/>
  <c r="BH8" i="48"/>
  <c r="BJ74" i="29"/>
  <c r="BK74" i="29" s="1"/>
  <c r="BJ178" i="29"/>
  <c r="BJ182" i="29"/>
  <c r="BJ189" i="29"/>
  <c r="BK157" i="29"/>
  <c r="BK176" i="29"/>
  <c r="BK177" i="29" s="1"/>
  <c r="BI7" i="48"/>
  <c r="BJ15" i="48"/>
  <c r="BK62" i="2"/>
  <c r="BK85" i="48"/>
  <c r="BJ14" i="48"/>
  <c r="BI6" i="48"/>
  <c r="BK98" i="48" l="1"/>
  <c r="BH11" i="48"/>
  <c r="BH31" i="48" s="1"/>
  <c r="BH32" i="48" s="1"/>
  <c r="BH33" i="48" s="1"/>
  <c r="BK90" i="48"/>
  <c r="BK30" i="48" s="1"/>
  <c r="BK196" i="34"/>
  <c r="BK190" i="34"/>
  <c r="BK192" i="34" s="1"/>
  <c r="BK183" i="34"/>
  <c r="BK185" i="34" s="1"/>
  <c r="BK193" i="34" s="1"/>
  <c r="BK195" i="34"/>
  <c r="BK197" i="34" s="1"/>
  <c r="BJ22" i="48"/>
  <c r="BI27" i="48"/>
  <c r="BJ197" i="31"/>
  <c r="BJ191" i="31"/>
  <c r="BJ193" i="31" s="1"/>
  <c r="BJ196" i="31"/>
  <c r="BJ198" i="31" s="1"/>
  <c r="BJ184" i="31"/>
  <c r="BJ186" i="31" s="1"/>
  <c r="BJ194" i="31" s="1"/>
  <c r="BJ18" i="48"/>
  <c r="BI10" i="48"/>
  <c r="BK183" i="31"/>
  <c r="BK185" i="31" s="1"/>
  <c r="BK190" i="31"/>
  <c r="BK192" i="31" s="1"/>
  <c r="BK184" i="31"/>
  <c r="BI198" i="31"/>
  <c r="BK191" i="31"/>
  <c r="BK189" i="30"/>
  <c r="BK182" i="30"/>
  <c r="BK178" i="30"/>
  <c r="BJ17" i="48"/>
  <c r="BI9" i="48"/>
  <c r="BJ197" i="30"/>
  <c r="BJ191" i="30"/>
  <c r="BJ193" i="30" s="1"/>
  <c r="BK158" i="30"/>
  <c r="BJ184" i="30"/>
  <c r="BJ186" i="30" s="1"/>
  <c r="BJ196" i="30"/>
  <c r="BJ198" i="30" s="1"/>
  <c r="BI19" i="48"/>
  <c r="BI194" i="30"/>
  <c r="BK189" i="29"/>
  <c r="BK182" i="29"/>
  <c r="BK178" i="29"/>
  <c r="BJ197" i="29"/>
  <c r="BJ191" i="29"/>
  <c r="BJ193" i="29" s="1"/>
  <c r="BJ184" i="29"/>
  <c r="BJ186" i="29" s="1"/>
  <c r="BJ194" i="29" s="1"/>
  <c r="BJ196" i="29"/>
  <c r="BJ198" i="29" s="1"/>
  <c r="BK158" i="29"/>
  <c r="BI198" i="29"/>
  <c r="BI194" i="29"/>
  <c r="BJ16" i="48"/>
  <c r="BI8" i="48"/>
  <c r="BK183" i="29"/>
  <c r="BK185" i="29" s="1"/>
  <c r="BK190" i="29"/>
  <c r="BK192" i="29" s="1"/>
  <c r="BK15" i="48"/>
  <c r="BK7" i="48" s="1"/>
  <c r="BJ7" i="48"/>
  <c r="BK14" i="48"/>
  <c r="BJ6" i="48"/>
  <c r="BI11" i="48" l="1"/>
  <c r="BI31" i="48" s="1"/>
  <c r="BI32" i="48" s="1"/>
  <c r="BI33" i="48" s="1"/>
  <c r="BK22" i="48"/>
  <c r="BK27" i="48" s="1"/>
  <c r="BJ27" i="48"/>
  <c r="BK197" i="31"/>
  <c r="BJ10" i="48"/>
  <c r="BK18" i="48"/>
  <c r="BK10" i="48" s="1"/>
  <c r="BK193" i="31"/>
  <c r="BK196" i="31"/>
  <c r="BK198" i="31" s="1"/>
  <c r="BK186" i="31"/>
  <c r="BK194" i="31" s="1"/>
  <c r="BK17" i="48"/>
  <c r="BK9" i="48" s="1"/>
  <c r="BJ9" i="48"/>
  <c r="BK184" i="30"/>
  <c r="BK186" i="30" s="1"/>
  <c r="BK196" i="30"/>
  <c r="BJ194" i="30"/>
  <c r="BK191" i="30"/>
  <c r="BK193" i="30" s="1"/>
  <c r="BK197" i="30"/>
  <c r="BK16" i="48"/>
  <c r="BK8" i="48" s="1"/>
  <c r="BJ8" i="48"/>
  <c r="BK196" i="29"/>
  <c r="BK184" i="29"/>
  <c r="BK186" i="29" s="1"/>
  <c r="BJ19" i="48"/>
  <c r="BK191" i="29"/>
  <c r="BK193" i="29" s="1"/>
  <c r="BK197" i="29"/>
  <c r="BJ11" i="48" l="1"/>
  <c r="BJ31" i="48" s="1"/>
  <c r="BJ32" i="48" s="1"/>
  <c r="BJ33" i="48" s="1"/>
  <c r="BK19" i="48"/>
  <c r="BK6" i="48"/>
  <c r="BK11" i="48" s="1"/>
  <c r="BK31" i="48" s="1"/>
  <c r="BK32" i="48" s="1"/>
  <c r="BK33" i="48" s="1"/>
  <c r="BK198" i="30"/>
  <c r="BK194" i="30"/>
  <c r="BK194" i="29"/>
  <c r="BK198" i="29"/>
</calcChain>
</file>

<file path=xl/sharedStrings.xml><?xml version="1.0" encoding="utf-8"?>
<sst xmlns="http://schemas.openxmlformats.org/spreadsheetml/2006/main" count="3860" uniqueCount="273">
  <si>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</si>
  <si>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</si>
  <si>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</si>
  <si>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</si>
  <si>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</si>
  <si>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</si>
  <si>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</si>
  <si>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</si>
  <si>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</si>
  <si>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</si>
  <si>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</si>
  <si>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</si>
  <si>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</si>
  <si>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</si>
  <si>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</si>
  <si>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</si>
  <si>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</si>
  <si>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</si>
  <si>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</si>
  <si>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</si>
  <si>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</si>
  <si>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</si>
  <si>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</si>
  <si>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</si>
  <si>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</si>
  <si>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</si>
  <si>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</si>
  <si>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</si>
  <si>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</si>
  <si>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</si>
  <si>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</si>
  <si>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</si>
  <si>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</si>
  <si>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</si>
  <si>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</si>
  <si>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Low-Income</t>
  </si>
  <si>
    <t>Grand Total</t>
  </si>
  <si>
    <t>kWh Savings</t>
  </si>
  <si>
    <t>Industrial</t>
  </si>
  <si>
    <t xml:space="preserve">Cumulative TD </t>
  </si>
  <si>
    <t>Commercial</t>
  </si>
  <si>
    <t>ALL</t>
  </si>
  <si>
    <t>C/I Breakdown</t>
  </si>
  <si>
    <t>Motors(uses bus. load shape)</t>
  </si>
  <si>
    <t>Monthly Total</t>
  </si>
  <si>
    <t>LOW INCOME                       1M TOTAL</t>
  </si>
  <si>
    <t>Dec</t>
  </si>
  <si>
    <t>Nov</t>
  </si>
  <si>
    <t>Oct</t>
  </si>
  <si>
    <t>Sep</t>
  </si>
  <si>
    <t>Aug</t>
  </si>
  <si>
    <t>Jul</t>
  </si>
  <si>
    <t>Jun</t>
  </si>
  <si>
    <t>May</t>
  </si>
  <si>
    <t>Apr</t>
  </si>
  <si>
    <t>Mar</t>
  </si>
  <si>
    <t>Feb</t>
  </si>
  <si>
    <t>Jan</t>
  </si>
  <si>
    <t>Single Family Income Eligible</t>
  </si>
  <si>
    <t>Res Demand Response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</si>
  <si>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</si>
  <si>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</si>
  <si>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</si>
  <si>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</si>
  <si>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</si>
  <si>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</si>
  <si>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</si>
  <si>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</si>
  <si>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</si>
  <si>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</si>
  <si>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</si>
  <si>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</si>
  <si>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</si>
  <si>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</si>
  <si>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</si>
  <si>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</si>
  <si>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</si>
  <si>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</si>
  <si>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</si>
  <si>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</si>
  <si>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</si>
  <si>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LOW INCOME TOTAL</t>
  </si>
  <si>
    <t>TOTAL                               (W/O LOW INCOME OR DR)</t>
  </si>
  <si>
    <t>BIZ Place Holder 1</t>
  </si>
  <si>
    <t>Multifamily Income Eligible Res</t>
  </si>
  <si>
    <t>Biz Demand Response</t>
  </si>
  <si>
    <t>Standard</t>
  </si>
  <si>
    <t>Small Business Direct Install</t>
  </si>
  <si>
    <t>Retro-Commissioning</t>
  </si>
  <si>
    <t>New Construction</t>
  </si>
  <si>
    <t>Custom</t>
  </si>
  <si>
    <t>Business Social Services</t>
  </si>
  <si>
    <t>Multifamily Market Rate               Res</t>
  </si>
  <si>
    <t xml:space="preserve">Monthly TD </t>
  </si>
  <si>
    <t>Misc. End Use</t>
  </si>
  <si>
    <t xml:space="preserve"> Cumulative 2M</t>
  </si>
  <si>
    <t xml:space="preserve"> Cumulative 3M</t>
  </si>
  <si>
    <t xml:space="preserve"> Cumulative 4M</t>
  </si>
  <si>
    <t xml:space="preserve"> Cumulative 11M</t>
  </si>
  <si>
    <t>Rate Class</t>
  </si>
  <si>
    <t>X</t>
  </si>
  <si>
    <t>Non-Low Income</t>
  </si>
  <si>
    <t>x</t>
  </si>
  <si>
    <t>Margin                                    Rates</t>
  </si>
  <si>
    <r>
      <t xml:space="preserve">1M - RES </t>
    </r>
    <r>
      <rPr>
        <sz val="16"/>
        <color theme="1"/>
        <rFont val="Calibri"/>
        <family val="2"/>
        <scheme val="minor"/>
      </rPr>
      <t>(Gross Values)</t>
    </r>
  </si>
  <si>
    <r>
      <t xml:space="preserve">2M - SGS </t>
    </r>
    <r>
      <rPr>
        <sz val="16"/>
        <color theme="1"/>
        <rFont val="Calibri"/>
        <family val="2"/>
        <scheme val="minor"/>
      </rPr>
      <t>(Gross Values)</t>
    </r>
  </si>
  <si>
    <r>
      <t>3M - LGS</t>
    </r>
    <r>
      <rPr>
        <sz val="16"/>
        <color theme="1"/>
        <rFont val="Calibri"/>
        <family val="2"/>
        <scheme val="minor"/>
      </rPr>
      <t xml:space="preserve"> (Gross Values)</t>
    </r>
  </si>
  <si>
    <r>
      <t>4M - SPS</t>
    </r>
    <r>
      <rPr>
        <sz val="16"/>
        <color theme="1"/>
        <rFont val="Calibri"/>
        <family val="2"/>
        <scheme val="minor"/>
      </rPr>
      <t xml:space="preserve"> (Gross Values)</t>
    </r>
  </si>
  <si>
    <r>
      <t xml:space="preserve">11M - LPS </t>
    </r>
    <r>
      <rPr>
        <sz val="16"/>
        <color theme="1"/>
        <rFont val="Calibri"/>
        <family val="2"/>
        <scheme val="minor"/>
      </rPr>
      <t>(Gross Values)</t>
    </r>
  </si>
  <si>
    <r>
      <t>SUM (2M+3M+4M+11M)</t>
    </r>
    <r>
      <rPr>
        <sz val="16"/>
        <color theme="1"/>
        <rFont val="Calibri"/>
        <family val="2"/>
        <scheme val="minor"/>
      </rPr>
      <t xml:space="preserve"> - Gross Values</t>
    </r>
  </si>
  <si>
    <t>Total Chk.</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</si>
  <si>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</si>
  <si>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</si>
  <si>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</si>
  <si>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</si>
  <si>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</si>
  <si>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</si>
  <si>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</si>
  <si>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</si>
  <si>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</si>
  <si>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</si>
  <si>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</si>
  <si>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</si>
  <si>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</si>
  <si>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</si>
  <si>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</si>
  <si>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</si>
  <si>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</si>
  <si>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</si>
  <si>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</si>
  <si>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</si>
  <si>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</si>
  <si>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</si>
  <si>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</si>
  <si>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</si>
  <si>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Monthly TD TOTALS Check - Row 73</t>
  </si>
  <si>
    <t>Income Eligible</t>
  </si>
  <si>
    <t>Non-Income Eligible</t>
  </si>
  <si>
    <t>Single Family Income Eligible - Grants</t>
  </si>
  <si>
    <r>
      <t xml:space="preserve">1M TOTAL                            (W/O LOW INCOME)               </t>
    </r>
    <r>
      <rPr>
        <b/>
        <i/>
        <sz val="12"/>
        <color theme="1"/>
        <rFont val="Calibri"/>
        <family val="2"/>
        <scheme val="minor"/>
      </rPr>
      <t>(w/ DR efficiency but not DR events)</t>
    </r>
  </si>
  <si>
    <t>from Kenny's LM file</t>
  </si>
  <si>
    <t>inputs ---&gt;</t>
  </si>
  <si>
    <t>Incremental (per month) proportions (Dec is weighted avg of Dec-19 through 2020)</t>
  </si>
  <si>
    <t>Incremental Proportions</t>
  </si>
  <si>
    <t>Incremental</t>
  </si>
  <si>
    <t>difference</t>
  </si>
  <si>
    <t>no BIZ data in Feb</t>
  </si>
  <si>
    <t>HER savings moved to rebasing at end of PY</t>
  </si>
  <si>
    <t>Rebasing 4/1/20 for each class except HER + HER transfer (b/c we've moved HER to 2020, then no rebasing here)</t>
  </si>
  <si>
    <t>Rebasing 4/1/20</t>
  </si>
  <si>
    <t>check</t>
  </si>
  <si>
    <t>Total Check</t>
  </si>
  <si>
    <t>Res Demand Response - Event Savings</t>
  </si>
  <si>
    <t>^ MEEIA 2019-21 NTG for all MEEIA 2019-21 earned savings</t>
  </si>
  <si>
    <t>o20: HER kWh can only count toward program year to avoid double-counting; total was moved from the TD calc in 2019 as of 12/31/19 to the TD report in 2020 for 1/1/20</t>
  </si>
  <si>
    <t>^ cumulative check includes HER kWh transferred from MEEIA 2 in cell D17:</t>
  </si>
  <si>
    <t>cumulative kWh check:</t>
  </si>
  <si>
    <t>^ cumulative check:</t>
  </si>
  <si>
    <t>verified</t>
  </si>
  <si>
    <t>verififed</t>
  </si>
  <si>
    <t>Cumulative check:</t>
  </si>
  <si>
    <t>1M Monthly</t>
  </si>
  <si>
    <t>1M Cumulative</t>
  </si>
  <si>
    <t>To prevent double-counting HER, ended HER TD in MEEIA 2016-18 on 2/28/19 and moved evaluated cumulative savings to MEEIA 2019-21 TD</t>
  </si>
  <si>
    <t>^ sum:</t>
  </si>
  <si>
    <t>Savings is not counted as new monthly savings; savings is cumulative in the TD calculation on tab "1M-RES" because savings is moved from M2 to avoid double-counting in TD files</t>
  </si>
  <si>
    <t>Sum of Monthly Savings earned in MEEIA 2019-21 Plan Year 2019:</t>
  </si>
  <si>
    <t>HER Savings (defined as cumulative savings from MEEIA 2016-18, rather than monthly savings earned 3/1/19-12/31/19):</t>
  </si>
  <si>
    <t>Total Ex Post Gross Savings:</t>
  </si>
  <si>
    <t>&lt;-- HER evaluated savings</t>
  </si>
  <si>
    <t>HER cumulative savings:</t>
  </si>
  <si>
    <t>SFIE + SFIE Grants:</t>
  </si>
  <si>
    <t>RES MFIE + BIZ MFIE:</t>
  </si>
  <si>
    <t>RES MFMR + BIZ MFIE:</t>
  </si>
  <si>
    <t>RES MFMR + BIZ MFMR:</t>
  </si>
  <si>
    <t>Monthly TD - Deemed</t>
  </si>
  <si>
    <t>Monthly TD - Evaluated</t>
  </si>
  <si>
    <t>Deemed Cumulative Jan 19-July 20</t>
  </si>
  <si>
    <t>Evaluated Monthly TD Aug 20</t>
  </si>
  <si>
    <t>True-up (without interest)</t>
  </si>
  <si>
    <t>Evaluated Monthly Savings --&gt;</t>
  </si>
  <si>
    <t xml:space="preserve">&lt;-- Deemed Monthly Savings  </t>
  </si>
  <si>
    <t xml:space="preserve">  Evaluated Monthly Savings --&gt;</t>
  </si>
  <si>
    <t xml:space="preserve">Evaluated TD </t>
  </si>
  <si>
    <t>Difference</t>
  </si>
  <si>
    <t>Matches True-up?</t>
  </si>
  <si>
    <t>August Check</t>
  </si>
  <si>
    <t>&lt;-- Deemed Monthly Savings (fixed values from pre-true-up file)</t>
  </si>
  <si>
    <t>Reporting Month</t>
  </si>
  <si>
    <t>Reviewer Name</t>
  </si>
  <si>
    <t>Review Date</t>
  </si>
  <si>
    <t>SOX Audit Completed</t>
  </si>
  <si>
    <t>Reviewer Remarks</t>
  </si>
  <si>
    <t>Audit Notes</t>
  </si>
  <si>
    <t>August</t>
  </si>
  <si>
    <t>September</t>
  </si>
  <si>
    <t>October</t>
  </si>
  <si>
    <t>November</t>
  </si>
  <si>
    <t>December</t>
  </si>
  <si>
    <t>Changed TD Calc for Aug 2020 since the true-up occurred on savings through July 2020 savings.</t>
  </si>
  <si>
    <t>Accounting TD (row 11)</t>
  </si>
  <si>
    <t>TD = MS * NMR * NTGF</t>
  </si>
  <si>
    <t>Throughput disincentive</t>
  </si>
  <si>
    <t xml:space="preserve">MS </t>
  </si>
  <si>
    <t>Monthly Savings</t>
  </si>
  <si>
    <t>NMR</t>
  </si>
  <si>
    <t>Net Margin Revenue</t>
  </si>
  <si>
    <t>NTGF</t>
  </si>
  <si>
    <t>Net to gross factor</t>
  </si>
  <si>
    <t>MS = ((MAS cm/2)+CAS pm - RB )* LS</t>
  </si>
  <si>
    <t>MAS</t>
  </si>
  <si>
    <t xml:space="preserve">CM </t>
  </si>
  <si>
    <t>Current Month</t>
  </si>
  <si>
    <t>CAS</t>
  </si>
  <si>
    <t>Cumulative MAS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</si>
  <si>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</si>
  <si>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</si>
  <si>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</si>
  <si>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</si>
  <si>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</si>
  <si>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</si>
  <si>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</si>
  <si>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</si>
  <si>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</si>
  <si>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</si>
  <si>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</si>
  <si>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</si>
  <si>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</si>
  <si>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</si>
  <si>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Remove tab</t>
  </si>
  <si>
    <t>March 2019-July 2020: TD calculation based on deemed savings and 85% NTG</t>
  </si>
  <si>
    <t>True-up calculated through July 2020: $343,208.82 ($343,874.22 with interest).  Evaluated NTG determined to be 76.774979%.</t>
  </si>
  <si>
    <t>August 2020-October 2020: Incremental monthly TD calculation based on evaluated savings and evaluated NTG 76.774979%.</t>
  </si>
  <si>
    <t>But incremental monthly TD based on evaluated TD beginning in August is added the incremental monthly TD from March 2019-July 2020 based on deemed savings and 85% NTG.</t>
  </si>
  <si>
    <t>Therefore in this file on the "Revised Summary" tab, cells C111:132 the incremental monthly TD for March 2019-July 2020 is copied here as fixed values from previous month's file.</t>
  </si>
  <si>
    <t>The "Revised Summary" tab, cells V85:V106 is the incremental monthly TD for August 2020</t>
  </si>
  <si>
    <t>These incremental values are added together as cumulative TD on the "Revised Summary" tab, cells C6:V27</t>
  </si>
  <si>
    <t>A check is added to show that the calculated TD here for July 2020 and August 2020 compared to the TD purely calculated based on evaluation is the True-up amount without interest $343,208.82)</t>
  </si>
  <si>
    <t>see "Revised Summary", cells T30:V33</t>
  </si>
  <si>
    <t>Note and Source: Values were taken directly from file "2020-07 M3 TD Calc PY2019_run 2020-08-07 w LI_static" and paste as values.  This file is the SOX record for the 2020-07</t>
  </si>
  <si>
    <t>Rider states: "The company shall make a Rider EEIC filing each calendar year to be effective for application to the usage on and after the firest date of the subsequent February… Rider EEIC filings shall be made at least 60 days prior to their effective dates."</t>
  </si>
  <si>
    <t>Craig Aubuchon</t>
  </si>
  <si>
    <t>Yes</t>
  </si>
  <si>
    <t>See Audit Notes</t>
  </si>
  <si>
    <t>No changes to savings entered on "1M-RES" through "Res DRENE" tabs, but reviewed checks in green text</t>
  </si>
  <si>
    <t>Extended TD calc to September and extended check on "Revised Summary" tab, cells W30:W33 to show that the calculated TD for September 2020 compared to the TD calculated purely based on evaluation is the True-up amount without interest $343,208.82</t>
  </si>
  <si>
    <t>Extended TD calc to October and extended check on "Revised Summary" tab, cells X30:X33 to show that the calculated TD for October 2020 compared to the TD calculated purely based on evaluation is the True-up amount without interest $343,208.82</t>
  </si>
  <si>
    <t>Discussed process by which team verifies no incemental 2019 savings.</t>
  </si>
  <si>
    <t>Extended TD calc to November and extended check on "Revised Summary" tab, cells Y30:Y33 to show that the calculated TD for November 2020 compared to the TD calculated purely based on evaluation is the True-up amount without interest $343,208.82. Note that TD True Up amount was filed as part of annual Rider EEIC on or around 12/3/2020.</t>
  </si>
  <si>
    <t>Extended TD calc to December and extended check on "Revised Summary" tab, cells Z30:Z33 to show that the calculated TD for December 2020 compared to the TD calculated purely based on evaluation is the True-up amount without interest $343,208.82. Compared the December TD amount to the calculation submitted with Rider EEIC  (developed by Energy Efficiency Analyst and Power Accounting) to confirm TD values aligned for December.</t>
  </si>
  <si>
    <t xml:space="preserve">Extended TD calc to January and extended check on "Revised Summary" tab, cells AA30:AA33 to show that the calculated TD for January compared to the TD calculated purely based on evaluation is the True-up amount without interest $343,208.82. </t>
  </si>
  <si>
    <t xml:space="preserve">Extended TD calc to February and extended check on "Revised Summary" tab, cells AB30:AB33 to show that the calculated TD for February compared to the TD calculated purely based on evaluation is the True-up amount without interest $343,208.82. </t>
  </si>
  <si>
    <t xml:space="preserve">Extended TD calc to March and extended check on "Revised Summary" tab, cells AC30:AC33 to show that the calculated TD for March compared to the TD calculated purely based on evaluation is the True-up amount without interest $343,208.82. </t>
  </si>
  <si>
    <t xml:space="preserve">Extended TD calc to April and extended check on "Revised Summary" tab, cells AD30:AD33 to show that the calculated TD for April compared to the TD calculated purely based on evaluation is the True-up amount without interest $343,208.82. </t>
  </si>
  <si>
    <t xml:space="preserve">Extended TD calc to May and extended check on "Revised Summary" tab, cells AE30:AE33 to show that the calculated TD for May compared to the TD calculated purely based on evaluation is the True-up amount without interest $343,208.82. </t>
  </si>
  <si>
    <t>Craig Aubuchon and Laureen Welikson</t>
  </si>
  <si>
    <t xml:space="preserve">Extended TD calc to June and extended check on "Revised Summary" tab, cells AF30:AF33 to show that the calculated TD for June compared to the TD calculated purely based on evaluation is the True-up amount without interest $343,208.82. </t>
  </si>
  <si>
    <t xml:space="preserve">Extended TD calc to July and extended check on "Revised Summary" tab, cells AG30:AG33 to show that the calculated TD for July compared to the TD calculated purely based on evaluation is the True-up amount without interest $343,208.82. </t>
  </si>
  <si>
    <t>Laureen Welikson</t>
  </si>
  <si>
    <t xml:space="preserve">Extended TD calc to August and extended check on "Revised Summary" tab, cells AH30:AH33 to show that the calculated TD for August compared to the TD calculated purely based on evaluation is the True-up amount without interest $343,208.82. </t>
  </si>
  <si>
    <t>Extended TD calc to September and extended check on "Revised Summary" tab, cells AI30:AI33 to show that the calculated TD for September compared to the TD calculated purely based on evaluation is the True-up amount without interest $343,208.82. Incremental monthly TD for Sept 21 matches Sept 20 which is accurate (both based on full final evaluated savings, same load and margin rate and NTG)</t>
  </si>
  <si>
    <t>Extended TD calc to October and extended check on "Revised Summary" tab, cells AJ30:AJ33 to show that the calculated TD for October compared to the TD calculated purely based on evaluation is the True-up amount without interest $343,208.82. Incremental monthly TD for Oct 21 matches Oct 20 which is accurate (both based on full final evaluated savings, same load and margin rate and NTG)</t>
  </si>
  <si>
    <t>Extended TD calc to November and extended check on "Revised Summary" tab, cells AK30:AK33 to show that the calculated TD for November compared to the TD calculated purely based on evaluation is the True-up amount without interest $343,208.82. Incremental monthly TD for Nov 21 matches Nov 20 which is accurate (both based on full final evaluated savings, same load and margin rate and NTG)</t>
  </si>
  <si>
    <t>Extended TD calc to December and extended check on "Revised Summary" tab, cells AL30:AL33 to show that the calculated TD for December compared to the TD calculated purely based on evaluation is the True-up amount without interest $343,208.82. Incremental monthly TD for Dec 21 matches Dec 20 which is accurate (both based on full final evaluated savings, same load and margin rate and NTG)</t>
  </si>
  <si>
    <t>Extended TD calc to January and extended check on "Revised Summary" tab, cells AM30:AM33 to show that the calculated TD for January compared to the TD calculated purely based on evaluation is the True-up amount without interest $343,208.82. Incremental monthly TD for Jan 22 matches Jan 21 which is accurate (both based on full final evaluated savings, same load and margin rate and NTG)</t>
  </si>
  <si>
    <t>Extended TD calc to February and extended check on "Revised Summary" tab, cells AN30:AN33 to show that the calculated TD for February compared to the TD calculated purely based on evaluation is the True-up amount without interest $343,208.82. Incremental monthly TD for Feb 22 matches Feb 21 which is accurate (both based on full final evaluated savings, same load and margin rate and NTG)</t>
  </si>
  <si>
    <t>3/1/22 - rebasing values from ER-2021-0240 rate case, based on savings through 4/30/21</t>
  </si>
  <si>
    <t>3/1/22 Margin Rates not updated in this file; not applicable because fully rebased 2/28/22</t>
  </si>
  <si>
    <t>3/1/22 TD is fully rebased (no more monthly TD because savings is fully shifted to the base rate)</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</si>
  <si>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$14,090,948.45.  </t>
  </si>
  <si>
    <t>Extended check on "Revised Summary" tab, cells AO30:AO33 and beyond, to show that the calculated TD for March compared to the TD calculated purely based on evaluation is the True-up amount without interest -$343,208.82.  Same is true for all following months.</t>
  </si>
  <si>
    <t>meeia</t>
  </si>
  <si>
    <t>MEEIA 3 Program Year 2019 - TD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</si>
</sst>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0.00_);[Red]\(0.00\)"/>
    <numFmt numFmtId="174" formatCode="_(* #,##0.0_);_(* \(#,##0.0\);_(* &quot;-&quot;?_);_(@_)"/>
    <numFmt numFmtId="175" formatCode="_(* #,##0.000000_);_(* \(#,##0.000000\);_(* &quot;-&quot;??????_);_(@_)"/>
    <numFmt numFmtId="176" formatCode="mm/dd/yy;@"/>
    <numFmt numFmtId="177" formatCode="mmm\-yyyy"/>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sz val="11"/>
      <color rgb="FF0000FF"/>
      <name val="Calibri"/>
      <family val="2"/>
      <scheme val="minor"/>
    </font>
    <font>
      <sz val="11"/>
      <color rgb="FFFF0000"/>
      <name val="Calibri"/>
      <family val="2"/>
      <scheme val="minor"/>
    </font>
    <font>
      <b/>
      <sz val="11"/>
      <color rgb="FF0000FF"/>
      <name val="Calibri"/>
      <family val="2"/>
      <scheme val="minor"/>
    </font>
    <font>
      <b/>
      <i/>
      <sz val="12"/>
      <color theme="1"/>
      <name val="Calibri"/>
      <family val="2"/>
      <scheme val="minor"/>
    </font>
    <font>
      <sz val="11"/>
      <color theme="0" tint="-0.34998626667073579"/>
      <name val="Calibri"/>
      <family val="2"/>
      <scheme val="minor"/>
    </font>
    <font>
      <b/>
      <sz val="11"/>
      <color rgb="FFFF0000"/>
      <name val="Calibri"/>
      <family val="2"/>
      <scheme val="minor"/>
    </font>
    <font>
      <sz val="12"/>
      <color rgb="FFFF0000"/>
      <name val="Calibri"/>
      <family val="2"/>
      <scheme val="minor"/>
    </font>
    <font>
      <b/>
      <sz val="11"/>
      <color rgb="FF00B050"/>
      <name val="Calibri"/>
      <family val="2"/>
      <scheme val="minor"/>
    </font>
    <font>
      <sz val="11"/>
      <name val="Calibri"/>
      <family val="2"/>
    </font>
    <font>
      <b/>
      <i/>
      <sz val="11"/>
      <color rgb="FF00B050"/>
      <name val="Calibri"/>
      <family val="2"/>
      <scheme val="minor"/>
    </font>
    <font>
      <i/>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rgb="FFFFFFFF"/>
      </patternFill>
    </fill>
    <fill>
      <patternFill patternType="gray125">
        <bgColor theme="0" tint="-0.14999847407452621"/>
      </patternFill>
    </fill>
    <fill>
      <patternFill patternType="gray125">
        <bgColor theme="2"/>
      </patternFill>
    </fill>
    <fill>
      <patternFill patternType="solid">
        <fgColor indexed="65"/>
        <bgColor indexed="64"/>
      </patternFill>
    </fill>
    <fill>
      <patternFill patternType="solid">
        <fgColor rgb="FFFFCCFF"/>
        <bgColor indexed="64"/>
      </patternFill>
    </fill>
    <fill>
      <patternFill patternType="solid">
        <fgColor theme="9" tint="0.79998168889431442"/>
        <bgColor indexed="64"/>
      </patternFill>
    </fill>
    <fill>
      <patternFill patternType="solid">
        <fgColor rgb="FFDFC9EF"/>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left>
      <right/>
      <top style="thin">
        <color theme="0"/>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medium">
        <color indexed="64"/>
      </left>
      <right style="thin">
        <color theme="0"/>
      </right>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medium">
        <color indexed="64"/>
      </bottom>
      <diagonal/>
    </border>
    <border>
      <left/>
      <right style="thick">
        <color auto="1"/>
      </right>
      <top/>
      <bottom style="thin">
        <color indexed="64"/>
      </bottom>
      <diagonal/>
    </border>
    <border>
      <left style="thin">
        <color indexed="64"/>
      </left>
      <right style="thick">
        <color auto="1"/>
      </right>
      <top style="medium">
        <color indexed="64"/>
      </top>
      <bottom/>
      <diagonal/>
    </border>
    <border>
      <left/>
      <right style="thick">
        <color auto="1"/>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cellStyleXfs>
  <cellXfs count="703">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0" fillId="2" borderId="1" xfId="1" applyNumberFormat="1" applyFont="1" applyFill="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5" fontId="5" fillId="2" borderId="12" xfId="0" applyNumberFormat="1" applyFont="1" applyFill="1" applyBorder="1" applyAlignment="1">
      <alignment horizontal="center"/>
    </xf>
    <xf numFmtId="0" fontId="0" fillId="0" borderId="14" xfId="0" applyBorder="1"/>
    <xf numFmtId="0" fontId="0" fillId="2" borderId="14" xfId="0" applyFill="1" applyBorder="1"/>
    <xf numFmtId="0" fontId="8" fillId="2" borderId="14" xfId="0" applyFont="1" applyFill="1" applyBorder="1"/>
    <xf numFmtId="0" fontId="8" fillId="2" borderId="19" xfId="0" applyFont="1" applyFill="1" applyBorder="1"/>
    <xf numFmtId="0" fontId="0" fillId="0" borderId="19"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2" xfId="0" applyBorder="1"/>
    <xf numFmtId="0" fontId="0" fillId="0" borderId="23" xfId="0" applyBorder="1"/>
    <xf numFmtId="0" fontId="0" fillId="0" borderId="24"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2" fillId="2" borderId="27" xfId="0" applyFont="1" applyFill="1" applyBorder="1"/>
    <xf numFmtId="0" fontId="4" fillId="2" borderId="33" xfId="0" applyFont="1" applyFill="1" applyBorder="1"/>
    <xf numFmtId="0" fontId="6" fillId="2" borderId="9" xfId="0" applyFont="1" applyFill="1" applyBorder="1"/>
    <xf numFmtId="0" fontId="8" fillId="2" borderId="3" xfId="0" applyFont="1" applyFill="1" applyBorder="1"/>
    <xf numFmtId="0" fontId="5" fillId="0" borderId="38" xfId="0" applyFont="1" applyBorder="1"/>
    <xf numFmtId="0" fontId="0" fillId="0" borderId="43" xfId="0" applyBorder="1"/>
    <xf numFmtId="0" fontId="4" fillId="2" borderId="24" xfId="0" applyFont="1" applyFill="1" applyBorder="1"/>
    <xf numFmtId="164" fontId="0" fillId="0" borderId="48" xfId="1" applyNumberFormat="1" applyFont="1" applyBorder="1"/>
    <xf numFmtId="0" fontId="0" fillId="0" borderId="49" xfId="0" applyBorder="1"/>
    <xf numFmtId="0" fontId="5" fillId="0" borderId="3" xfId="0" applyFont="1" applyBorder="1"/>
    <xf numFmtId="0" fontId="5" fillId="2" borderId="3" xfId="0" applyFont="1" applyFill="1" applyBorder="1"/>
    <xf numFmtId="165" fontId="0" fillId="0" borderId="11" xfId="0" applyNumberFormat="1" applyBorder="1" applyAlignment="1">
      <alignment horizontal="center"/>
    </xf>
    <xf numFmtId="165" fontId="0" fillId="0" borderId="9" xfId="0" applyNumberFormat="1" applyBorder="1" applyAlignment="1">
      <alignment horizontal="center"/>
    </xf>
    <xf numFmtId="166" fontId="0" fillId="2" borderId="19" xfId="2" applyNumberFormat="1" applyFont="1" applyFill="1" applyBorder="1"/>
    <xf numFmtId="166" fontId="0" fillId="0" borderId="16" xfId="2" applyNumberFormat="1" applyFont="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12" xfId="0" applyNumberFormat="1" applyBorder="1" applyAlignment="1">
      <alignment horizontal="center"/>
    </xf>
    <xf numFmtId="164" fontId="2" fillId="0" borderId="27" xfId="1" applyNumberFormat="1" applyFont="1" applyBorder="1"/>
    <xf numFmtId="164" fontId="0" fillId="0" borderId="16" xfId="0" applyNumberFormat="1" applyBorder="1"/>
    <xf numFmtId="0" fontId="8" fillId="2" borderId="38" xfId="0" applyFont="1" applyFill="1" applyBorder="1"/>
    <xf numFmtId="0" fontId="0" fillId="2" borderId="58" xfId="0" applyFill="1" applyBorder="1"/>
    <xf numFmtId="0" fontId="5" fillId="2" borderId="59" xfId="0" applyFont="1" applyFill="1" applyBorder="1"/>
    <xf numFmtId="164" fontId="2" fillId="0" borderId="40" xfId="1" applyNumberFormat="1" applyFont="1" applyBorder="1"/>
    <xf numFmtId="0" fontId="14" fillId="0" borderId="14" xfId="0" applyFont="1" applyBorder="1"/>
    <xf numFmtId="0" fontId="0" fillId="0" borderId="0" xfId="0" applyAlignment="1">
      <alignment horizontal="center"/>
    </xf>
    <xf numFmtId="164" fontId="2" fillId="0" borderId="29" xfId="1" applyNumberFormat="1" applyFont="1" applyBorder="1"/>
    <xf numFmtId="164" fontId="2" fillId="0" borderId="28" xfId="1" applyNumberFormat="1" applyFont="1" applyBorder="1"/>
    <xf numFmtId="0" fontId="2" fillId="0" borderId="27" xfId="0" applyFont="1" applyBorder="1"/>
    <xf numFmtId="164" fontId="2" fillId="0" borderId="60" xfId="1" applyNumberFormat="1" applyFont="1" applyBorder="1"/>
    <xf numFmtId="164" fontId="0" fillId="0" borderId="16" xfId="1" applyNumberFormat="1" applyFont="1" applyBorder="1"/>
    <xf numFmtId="0" fontId="14" fillId="0" borderId="61" xfId="0" applyFont="1" applyBorder="1"/>
    <xf numFmtId="164" fontId="2" fillId="0" borderId="15" xfId="1" applyNumberFormat="1" applyFont="1" applyBorder="1"/>
    <xf numFmtId="164" fontId="2" fillId="0" borderId="13" xfId="1" applyNumberFormat="1" applyFont="1" applyBorder="1"/>
    <xf numFmtId="164" fontId="0" fillId="0" borderId="12" xfId="1" applyNumberFormat="1" applyFont="1" applyBorder="1"/>
    <xf numFmtId="0" fontId="0" fillId="0" borderId="62" xfId="0" applyBorder="1"/>
    <xf numFmtId="0" fontId="2" fillId="0" borderId="56" xfId="0" applyFont="1" applyBorder="1" applyAlignment="1">
      <alignment horizontal="center"/>
    </xf>
    <xf numFmtId="0" fontId="0" fillId="0" borderId="57" xfId="0" applyBorder="1" applyAlignment="1">
      <alignment horizontal="center"/>
    </xf>
    <xf numFmtId="0" fontId="0" fillId="0" borderId="63" xfId="0" applyBorder="1" applyAlignment="1">
      <alignment horizontal="center"/>
    </xf>
    <xf numFmtId="0" fontId="13" fillId="0" borderId="0" xfId="0" applyFont="1" applyAlignment="1">
      <alignment horizontal="center"/>
    </xf>
    <xf numFmtId="164" fontId="2" fillId="0" borderId="34" xfId="1" applyNumberFormat="1" applyFont="1" applyBorder="1"/>
    <xf numFmtId="0" fontId="2" fillId="0" borderId="36" xfId="0" applyFont="1" applyBorder="1"/>
    <xf numFmtId="0" fontId="14" fillId="0" borderId="65" xfId="0" applyFont="1" applyBorder="1"/>
    <xf numFmtId="0" fontId="0" fillId="0" borderId="67" xfId="0" applyBorder="1"/>
    <xf numFmtId="0" fontId="0" fillId="2" borderId="67" xfId="0" applyFill="1" applyBorder="1"/>
    <xf numFmtId="0" fontId="0" fillId="0" borderId="68" xfId="0" applyBorder="1"/>
    <xf numFmtId="0" fontId="0" fillId="0" borderId="70" xfId="0" applyBorder="1" applyAlignment="1">
      <alignment horizontal="center"/>
    </xf>
    <xf numFmtId="0" fontId="0" fillId="0" borderId="6" xfId="0" applyBorder="1" applyAlignment="1">
      <alignment horizontal="center"/>
    </xf>
    <xf numFmtId="0" fontId="14" fillId="0" borderId="19" xfId="0" applyFont="1" applyBorder="1"/>
    <xf numFmtId="0" fontId="0" fillId="0" borderId="11" xfId="0" applyBorder="1"/>
    <xf numFmtId="0" fontId="0" fillId="0" borderId="0" xfId="0" applyAlignment="1">
      <alignment horizontal="center" vertical="center"/>
    </xf>
    <xf numFmtId="164" fontId="2" fillId="0" borderId="30" xfId="1" applyNumberFormat="1" applyFont="1" applyBorder="1"/>
    <xf numFmtId="164" fontId="2" fillId="0" borderId="10" xfId="1" applyNumberFormat="1" applyFont="1" applyBorder="1"/>
    <xf numFmtId="0" fontId="2" fillId="0" borderId="40" xfId="0" applyFont="1" applyBorder="1" applyAlignment="1">
      <alignment horizontal="center"/>
    </xf>
    <xf numFmtId="0" fontId="13" fillId="0" borderId="0" xfId="0" applyFont="1" applyAlignment="1">
      <alignment horizontal="center" vertical="center"/>
    </xf>
    <xf numFmtId="0" fontId="0" fillId="0" borderId="61" xfId="0" applyBorder="1"/>
    <xf numFmtId="164" fontId="0" fillId="0" borderId="71" xfId="1" applyNumberFormat="1" applyFont="1" applyBorder="1"/>
    <xf numFmtId="166" fontId="0" fillId="2" borderId="1" xfId="2" applyNumberFormat="1" applyFont="1" applyFill="1" applyBorder="1"/>
    <xf numFmtId="165" fontId="0" fillId="0" borderId="1" xfId="0" applyNumberFormat="1" applyBorder="1" applyAlignment="1">
      <alignment horizontal="center"/>
    </xf>
    <xf numFmtId="166" fontId="0" fillId="0" borderId="1" xfId="2" applyNumberFormat="1" applyFont="1" applyBorder="1"/>
    <xf numFmtId="0" fontId="0" fillId="0" borderId="6" xfId="0" applyBorder="1"/>
    <xf numFmtId="165" fontId="0" fillId="2" borderId="12" xfId="0" applyNumberFormat="1" applyFill="1" applyBorder="1" applyAlignment="1">
      <alignment horizontal="center" vertical="center"/>
    </xf>
    <xf numFmtId="0" fontId="0" fillId="0" borderId="8" xfId="0" applyBorder="1"/>
    <xf numFmtId="165" fontId="5" fillId="2" borderId="11" xfId="0" applyNumberFormat="1" applyFont="1" applyFill="1" applyBorder="1" applyAlignment="1">
      <alignment horizontal="center"/>
    </xf>
    <xf numFmtId="0" fontId="2" fillId="0" borderId="6" xfId="0" applyFont="1" applyBorder="1"/>
    <xf numFmtId="166" fontId="0" fillId="2" borderId="16" xfId="2" applyNumberFormat="1" applyFont="1" applyFill="1" applyBorder="1"/>
    <xf numFmtId="0" fontId="2" fillId="0" borderId="11" xfId="0" applyFont="1" applyBorder="1"/>
    <xf numFmtId="0" fontId="5" fillId="0" borderId="14" xfId="0" applyFont="1" applyBorder="1"/>
    <xf numFmtId="0" fontId="5" fillId="2" borderId="14" xfId="0" applyFont="1" applyFill="1" applyBorder="1"/>
    <xf numFmtId="0" fontId="5" fillId="0" borderId="19" xfId="0" applyFont="1" applyBorder="1"/>
    <xf numFmtId="0" fontId="2" fillId="0" borderId="3" xfId="0" applyFont="1" applyBorder="1"/>
    <xf numFmtId="0" fontId="16" fillId="0" borderId="8" xfId="0" applyFont="1" applyBorder="1" applyAlignment="1">
      <alignment vertical="center"/>
    </xf>
    <xf numFmtId="0" fontId="16" fillId="0" borderId="32" xfId="0" applyFont="1" applyBorder="1" applyAlignment="1">
      <alignment vertical="center"/>
    </xf>
    <xf numFmtId="0" fontId="16" fillId="0" borderId="55" xfId="0" applyFont="1" applyBorder="1" applyAlignment="1">
      <alignment vertical="center"/>
    </xf>
    <xf numFmtId="0" fontId="16" fillId="0" borderId="8" xfId="0" applyFont="1" applyBorder="1"/>
    <xf numFmtId="0" fontId="16" fillId="0" borderId="32" xfId="0" applyFont="1" applyBorder="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2" xfId="0" applyFont="1" applyBorder="1" applyAlignment="1">
      <alignment vertical="center"/>
    </xf>
    <xf numFmtId="0" fontId="17" fillId="0" borderId="55" xfId="0" applyFont="1" applyBorder="1" applyAlignment="1">
      <alignment vertical="center"/>
    </xf>
    <xf numFmtId="0" fontId="0" fillId="0" borderId="3" xfId="0" applyBorder="1"/>
    <xf numFmtId="164" fontId="0" fillId="0" borderId="1" xfId="1" applyNumberFormat="1" applyFont="1" applyFill="1" applyBorder="1"/>
    <xf numFmtId="164" fontId="0" fillId="0" borderId="12" xfId="1" applyNumberFormat="1" applyFont="1" applyBorder="1" applyProtection="1"/>
    <xf numFmtId="164" fontId="0" fillId="0" borderId="1" xfId="1" applyNumberFormat="1" applyFont="1" applyBorder="1" applyProtection="1"/>
    <xf numFmtId="164" fontId="0" fillId="0" borderId="16" xfId="1" applyNumberFormat="1" applyFont="1" applyBorder="1" applyProtection="1"/>
    <xf numFmtId="164" fontId="2" fillId="0" borderId="34" xfId="1" applyNumberFormat="1" applyFont="1" applyBorder="1" applyProtection="1"/>
    <xf numFmtId="164" fontId="2" fillId="0" borderId="28" xfId="1" applyNumberFormat="1" applyFont="1" applyBorder="1" applyProtection="1"/>
    <xf numFmtId="0" fontId="0" fillId="0" borderId="0" xfId="0" applyAlignment="1" applyProtection="1">
      <alignment horizontal="center"/>
      <protection locked="0"/>
    </xf>
    <xf numFmtId="0" fontId="2" fillId="14" borderId="1" xfId="0" applyFont="1" applyFill="1" applyBorder="1" applyAlignment="1">
      <alignment horizontal="center"/>
    </xf>
    <xf numFmtId="165" fontId="24" fillId="14" borderId="1" xfId="0" applyNumberFormat="1" applyFont="1" applyFill="1" applyBorder="1" applyAlignment="1">
      <alignment horizontal="center"/>
    </xf>
    <xf numFmtId="0" fontId="5" fillId="0" borderId="1" xfId="0" applyFont="1" applyBorder="1" applyAlignment="1">
      <alignment horizontal="left"/>
    </xf>
    <xf numFmtId="169" fontId="5" fillId="0" borderId="1" xfId="4" applyNumberFormat="1" applyFont="1" applyFill="1" applyBorder="1" applyAlignment="1">
      <alignment horizontal="center"/>
    </xf>
    <xf numFmtId="0" fontId="5" fillId="0" borderId="1" xfId="0" applyFont="1" applyBorder="1"/>
    <xf numFmtId="0" fontId="5" fillId="0" borderId="16" xfId="0" applyFont="1" applyBorder="1"/>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0" fontId="2" fillId="14" borderId="12" xfId="0" applyFont="1" applyFill="1" applyBorder="1" applyAlignment="1">
      <alignment horizontal="center"/>
    </xf>
    <xf numFmtId="165" fontId="24" fillId="14" borderId="3" xfId="0" applyNumberFormat="1" applyFont="1" applyFill="1" applyBorder="1" applyAlignment="1">
      <alignment horizontal="center"/>
    </xf>
    <xf numFmtId="170" fontId="5" fillId="0" borderId="3" xfId="4" applyNumberFormat="1" applyFont="1" applyFill="1" applyBorder="1" applyAlignment="1">
      <alignment horizontal="center"/>
    </xf>
    <xf numFmtId="170" fontId="5" fillId="0" borderId="1" xfId="4" applyNumberFormat="1" applyFont="1" applyFill="1" applyBorder="1" applyAlignment="1">
      <alignment horizontal="center"/>
    </xf>
    <xf numFmtId="170" fontId="5" fillId="0" borderId="38"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0" fontId="6" fillId="14" borderId="9" xfId="0" applyFont="1" applyFill="1" applyBorder="1"/>
    <xf numFmtId="165" fontId="5" fillId="14" borderId="12" xfId="0" applyNumberFormat="1" applyFont="1" applyFill="1" applyBorder="1" applyAlignment="1">
      <alignment horizontal="center"/>
    </xf>
    <xf numFmtId="0" fontId="5" fillId="0" borderId="3" xfId="0" applyFont="1" applyBorder="1" applyAlignment="1">
      <alignment horizontal="left"/>
    </xf>
    <xf numFmtId="44" fontId="0" fillId="0" borderId="1" xfId="2" applyFont="1" applyFill="1" applyBorder="1"/>
    <xf numFmtId="43" fontId="5" fillId="0" borderId="0" xfId="4" applyNumberFormat="1" applyFont="1" applyFill="1" applyBorder="1" applyAlignment="1">
      <alignment horizontal="center"/>
    </xf>
    <xf numFmtId="0" fontId="24" fillId="14" borderId="2" xfId="0" applyFont="1" applyFill="1" applyBorder="1"/>
    <xf numFmtId="165" fontId="5" fillId="14" borderId="27" xfId="4" applyNumberFormat="1" applyFont="1" applyFill="1" applyBorder="1" applyAlignment="1">
      <alignment horizontal="center"/>
    </xf>
    <xf numFmtId="165" fontId="5" fillId="14" borderId="28" xfId="4" applyNumberFormat="1" applyFont="1" applyFill="1" applyBorder="1" applyAlignment="1">
      <alignment horizontal="center"/>
    </xf>
    <xf numFmtId="165" fontId="5" fillId="14" borderId="44" xfId="4" applyNumberFormat="1" applyFont="1" applyFill="1" applyBorder="1" applyAlignment="1">
      <alignment horizontal="center"/>
    </xf>
    <xf numFmtId="165" fontId="5" fillId="14" borderId="29" xfId="4" applyNumberFormat="1" applyFont="1" applyFill="1" applyBorder="1" applyAlignment="1">
      <alignment horizontal="center"/>
    </xf>
    <xf numFmtId="0" fontId="5" fillId="0" borderId="10" xfId="0" applyFont="1" applyBorder="1"/>
    <xf numFmtId="171" fontId="5" fillId="0" borderId="51" xfId="4" applyNumberFormat="1" applyFont="1" applyFill="1" applyBorder="1" applyAlignment="1">
      <alignment horizontal="center"/>
    </xf>
    <xf numFmtId="0" fontId="5" fillId="0" borderId="81" xfId="0" applyFont="1" applyBorder="1"/>
    <xf numFmtId="171" fontId="5" fillId="0" borderId="16" xfId="4" applyNumberFormat="1" applyFont="1" applyFill="1" applyBorder="1" applyAlignment="1">
      <alignment horizontal="center"/>
    </xf>
    <xf numFmtId="168" fontId="5" fillId="0" borderId="51" xfId="4" applyNumberFormat="1" applyFont="1" applyFill="1" applyBorder="1" applyAlignment="1">
      <alignment horizontal="center"/>
    </xf>
    <xf numFmtId="168" fontId="5" fillId="0" borderId="80" xfId="4" applyNumberFormat="1" applyFont="1" applyFill="1" applyBorder="1" applyAlignment="1">
      <alignment horizontal="center"/>
    </xf>
    <xf numFmtId="168" fontId="5" fillId="0" borderId="12" xfId="4" applyNumberFormat="1" applyFont="1" applyFill="1" applyBorder="1" applyAlignment="1">
      <alignment horizontal="center"/>
    </xf>
    <xf numFmtId="0" fontId="5" fillId="0" borderId="31" xfId="0" applyFont="1" applyBorder="1"/>
    <xf numFmtId="168" fontId="5" fillId="0" borderId="16" xfId="4" applyNumberFormat="1" applyFont="1" applyFill="1" applyBorder="1" applyAlignment="1">
      <alignment horizontal="center"/>
    </xf>
    <xf numFmtId="168" fontId="5" fillId="0" borderId="82" xfId="4" applyNumberFormat="1" applyFont="1" applyFill="1" applyBorder="1" applyAlignment="1">
      <alignment horizontal="center"/>
    </xf>
    <xf numFmtId="168" fontId="5" fillId="0" borderId="83" xfId="4" applyNumberFormat="1" applyFont="1" applyFill="1" applyBorder="1" applyAlignment="1">
      <alignment horizontal="center"/>
    </xf>
    <xf numFmtId="0" fontId="24" fillId="0" borderId="0" xfId="0" applyFont="1"/>
    <xf numFmtId="0" fontId="25" fillId="0" borderId="40" xfId="0" applyFont="1" applyBorder="1"/>
    <xf numFmtId="168" fontId="25" fillId="0" borderId="45" xfId="4" applyNumberFormat="1" applyFont="1" applyFill="1" applyBorder="1" applyAlignment="1">
      <alignment horizontal="center"/>
    </xf>
    <xf numFmtId="168" fontId="25" fillId="0" borderId="28" xfId="4" applyNumberFormat="1" applyFont="1" applyFill="1" applyBorder="1" applyAlignment="1">
      <alignment horizontal="center"/>
    </xf>
    <xf numFmtId="9" fontId="25" fillId="0" borderId="28" xfId="4" applyNumberFormat="1" applyFont="1" applyFill="1" applyBorder="1" applyAlignment="1">
      <alignment horizontal="center"/>
    </xf>
    <xf numFmtId="9" fontId="24" fillId="0" borderId="28" xfId="4" applyNumberFormat="1" applyFont="1" applyFill="1" applyBorder="1" applyAlignment="1">
      <alignment horizontal="center"/>
    </xf>
    <xf numFmtId="171" fontId="5" fillId="0" borderId="12" xfId="4" applyNumberFormat="1" applyFont="1" applyFill="1" applyBorder="1" applyAlignment="1">
      <alignment horizontal="center"/>
    </xf>
    <xf numFmtId="171" fontId="5" fillId="0" borderId="71" xfId="4" applyNumberFormat="1" applyFont="1" applyFill="1" applyBorder="1" applyAlignment="1">
      <alignment horizontal="center"/>
    </xf>
    <xf numFmtId="168" fontId="5" fillId="0" borderId="75"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3" xfId="0" applyNumberFormat="1" applyFont="1" applyFill="1" applyBorder="1"/>
    <xf numFmtId="165" fontId="2" fillId="14" borderId="1" xfId="0" applyNumberFormat="1" applyFont="1" applyFill="1" applyBorder="1" applyAlignment="1">
      <alignment horizontal="center"/>
    </xf>
    <xf numFmtId="168" fontId="5" fillId="0" borderId="65" xfId="4" applyNumberFormat="1" applyFont="1" applyFill="1" applyBorder="1" applyAlignment="1">
      <alignment horizontal="center"/>
    </xf>
    <xf numFmtId="168" fontId="5" fillId="0" borderId="38" xfId="4" applyNumberFormat="1" applyFont="1" applyFill="1" applyBorder="1" applyAlignment="1">
      <alignment horizontal="center"/>
    </xf>
    <xf numFmtId="168" fontId="25" fillId="0" borderId="57" xfId="4" applyNumberFormat="1" applyFont="1" applyFill="1" applyBorder="1" applyAlignment="1">
      <alignment horizontal="center"/>
    </xf>
    <xf numFmtId="9" fontId="24" fillId="0" borderId="57" xfId="4" applyNumberFormat="1" applyFont="1" applyFill="1" applyBorder="1" applyAlignment="1">
      <alignment horizontal="center"/>
    </xf>
    <xf numFmtId="9" fontId="5" fillId="0" borderId="28" xfId="4" applyNumberFormat="1" applyFont="1" applyFill="1" applyBorder="1" applyAlignment="1">
      <alignment horizontal="center"/>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68"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23" fillId="13" borderId="77" xfId="0" applyFont="1" applyFill="1" applyBorder="1" applyAlignment="1">
      <alignment horizontal="center"/>
    </xf>
    <xf numFmtId="0" fontId="23" fillId="13" borderId="78" xfId="0" applyFont="1" applyFill="1" applyBorder="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6" fillId="0" borderId="0" xfId="0" applyFont="1"/>
    <xf numFmtId="0" fontId="26" fillId="0" borderId="0" xfId="0" applyFont="1" applyAlignment="1">
      <alignment horizontal="center" wrapText="1"/>
    </xf>
    <xf numFmtId="0" fontId="26" fillId="0" borderId="0" xfId="0" applyFont="1" applyAlignment="1">
      <alignment horizontal="right"/>
    </xf>
    <xf numFmtId="3" fontId="26" fillId="0" borderId="0" xfId="0" applyNumberFormat="1" applyFont="1"/>
    <xf numFmtId="3" fontId="26" fillId="0" borderId="0" xfId="0" applyNumberFormat="1" applyFont="1" applyAlignment="1">
      <alignment horizontal="center" wrapText="1"/>
    </xf>
    <xf numFmtId="3" fontId="26" fillId="0" borderId="4" xfId="0" applyNumberFormat="1" applyFont="1" applyBorder="1" applyAlignment="1">
      <alignment wrapText="1"/>
    </xf>
    <xf numFmtId="0" fontId="27" fillId="0" borderId="0" xfId="0" applyFont="1"/>
    <xf numFmtId="3" fontId="26" fillId="0" borderId="0" xfId="1" applyNumberFormat="1" applyFont="1" applyFill="1" applyBorder="1"/>
    <xf numFmtId="164" fontId="0" fillId="0" borderId="12" xfId="1" applyNumberFormat="1" applyFont="1" applyFill="1" applyBorder="1"/>
    <xf numFmtId="0" fontId="26" fillId="0" borderId="0" xfId="0" applyFont="1" applyAlignment="1">
      <alignment horizontal="center"/>
    </xf>
    <xf numFmtId="9" fontId="3" fillId="2" borderId="57" xfId="3" applyFont="1" applyFill="1" applyBorder="1" applyAlignment="1">
      <alignment wrapText="1"/>
    </xf>
    <xf numFmtId="9" fontId="3" fillId="2" borderId="32" xfId="3" applyFont="1" applyFill="1" applyBorder="1" applyAlignment="1">
      <alignment wrapText="1"/>
    </xf>
    <xf numFmtId="0" fontId="27" fillId="0" borderId="23" xfId="0" applyFont="1" applyBorder="1"/>
    <xf numFmtId="9" fontId="32" fillId="2" borderId="57" xfId="3" applyFont="1" applyFill="1" applyBorder="1" applyAlignment="1"/>
    <xf numFmtId="164" fontId="0" fillId="14" borderId="1" xfId="1" applyNumberFormat="1" applyFont="1" applyFill="1" applyBorder="1"/>
    <xf numFmtId="164" fontId="0" fillId="14" borderId="16" xfId="0" applyNumberFormat="1" applyFill="1" applyBorder="1"/>
    <xf numFmtId="164" fontId="0" fillId="17" borderId="1" xfId="1" applyNumberFormat="1" applyFont="1" applyFill="1" applyBorder="1"/>
    <xf numFmtId="164" fontId="0" fillId="17" borderId="16" xfId="0" applyNumberFormat="1" applyFill="1" applyBorder="1"/>
    <xf numFmtId="171" fontId="5" fillId="14" borderId="51" xfId="4" applyNumberFormat="1" applyFont="1" applyFill="1" applyBorder="1" applyAlignment="1">
      <alignment horizontal="center"/>
    </xf>
    <xf numFmtId="171" fontId="5" fillId="14" borderId="80" xfId="4" applyNumberFormat="1" applyFont="1" applyFill="1" applyBorder="1" applyAlignment="1">
      <alignment horizontal="center"/>
    </xf>
    <xf numFmtId="171" fontId="5" fillId="14" borderId="16" xfId="4" applyNumberFormat="1" applyFont="1" applyFill="1" applyBorder="1" applyAlignment="1">
      <alignment horizontal="center"/>
    </xf>
    <xf numFmtId="171" fontId="5" fillId="14" borderId="82" xfId="4" applyNumberFormat="1" applyFont="1" applyFill="1" applyBorder="1" applyAlignment="1">
      <alignment horizontal="center"/>
    </xf>
    <xf numFmtId="168" fontId="5" fillId="14" borderId="12" xfId="4" applyNumberFormat="1" applyFont="1" applyFill="1" applyBorder="1" applyAlignment="1">
      <alignment horizontal="center"/>
    </xf>
    <xf numFmtId="168" fontId="5" fillId="14" borderId="70" xfId="4" applyNumberFormat="1" applyFont="1" applyFill="1" applyBorder="1" applyAlignment="1">
      <alignment horizontal="center"/>
    </xf>
    <xf numFmtId="168" fontId="5" fillId="14" borderId="80" xfId="4" applyNumberFormat="1" applyFont="1" applyFill="1" applyBorder="1" applyAlignment="1">
      <alignment horizontal="center"/>
    </xf>
    <xf numFmtId="168" fontId="5" fillId="14" borderId="16" xfId="4" applyNumberFormat="1" applyFont="1" applyFill="1" applyBorder="1" applyAlignment="1">
      <alignment horizontal="center"/>
    </xf>
    <xf numFmtId="168" fontId="5" fillId="14" borderId="83" xfId="4" applyNumberFormat="1" applyFont="1" applyFill="1" applyBorder="1" applyAlignment="1">
      <alignment horizontal="center"/>
    </xf>
    <xf numFmtId="168" fontId="5" fillId="14" borderId="82" xfId="4" applyNumberFormat="1" applyFont="1" applyFill="1" applyBorder="1" applyAlignment="1">
      <alignment horizontal="center"/>
    </xf>
    <xf numFmtId="168" fontId="25" fillId="14" borderId="28" xfId="4" applyNumberFormat="1" applyFont="1" applyFill="1" applyBorder="1" applyAlignment="1">
      <alignment horizontal="center"/>
    </xf>
    <xf numFmtId="9" fontId="25" fillId="14" borderId="28" xfId="4" applyNumberFormat="1" applyFont="1" applyFill="1" applyBorder="1" applyAlignment="1">
      <alignment horizontal="center"/>
    </xf>
    <xf numFmtId="9" fontId="5" fillId="14" borderId="28" xfId="4" applyNumberFormat="1" applyFont="1" applyFill="1" applyBorder="1" applyAlignment="1">
      <alignment horizontal="center"/>
    </xf>
    <xf numFmtId="171" fontId="5" fillId="14" borderId="12" xfId="4" applyNumberFormat="1" applyFont="1" applyFill="1" applyBorder="1" applyAlignment="1">
      <alignment horizontal="center"/>
    </xf>
    <xf numFmtId="171" fontId="5" fillId="14" borderId="75" xfId="4" applyNumberFormat="1" applyFont="1" applyFill="1" applyBorder="1" applyAlignment="1">
      <alignment horizontal="center"/>
    </xf>
    <xf numFmtId="171" fontId="5" fillId="14" borderId="71" xfId="4" applyNumberFormat="1" applyFont="1" applyFill="1" applyBorder="1" applyAlignment="1">
      <alignment horizontal="center"/>
    </xf>
    <xf numFmtId="171" fontId="5" fillId="14" borderId="85" xfId="4" applyNumberFormat="1" applyFont="1" applyFill="1" applyBorder="1" applyAlignment="1">
      <alignment horizontal="center"/>
    </xf>
    <xf numFmtId="168" fontId="5" fillId="14" borderId="51" xfId="4" applyNumberFormat="1" applyFont="1" applyFill="1" applyBorder="1" applyAlignment="1">
      <alignment horizontal="center"/>
    </xf>
    <xf numFmtId="168" fontId="5" fillId="14" borderId="75" xfId="4" applyNumberFormat="1" applyFont="1" applyFill="1" applyBorder="1" applyAlignment="1">
      <alignment horizontal="center"/>
    </xf>
    <xf numFmtId="44" fontId="5" fillId="0" borderId="1" xfId="2" applyFont="1" applyBorder="1"/>
    <xf numFmtId="164" fontId="5" fillId="0" borderId="1" xfId="1" applyNumberFormat="1" applyFont="1" applyBorder="1"/>
    <xf numFmtId="44" fontId="5" fillId="0" borderId="16" xfId="2" applyFont="1" applyBorder="1"/>
    <xf numFmtId="44" fontId="0" fillId="0" borderId="16" xfId="2" applyFont="1" applyFill="1" applyBorder="1"/>
    <xf numFmtId="0" fontId="7" fillId="0" borderId="7" xfId="0" applyFont="1" applyBorder="1"/>
    <xf numFmtId="0" fontId="7" fillId="0" borderId="0" xfId="0" applyFont="1"/>
    <xf numFmtId="9" fontId="24" fillId="14" borderId="28" xfId="4" applyNumberFormat="1" applyFont="1" applyFill="1" applyBorder="1" applyAlignment="1">
      <alignment horizontal="center"/>
    </xf>
    <xf numFmtId="9" fontId="5" fillId="14" borderId="0" xfId="4" applyNumberFormat="1" applyFont="1" applyFill="1" applyBorder="1" applyAlignment="1">
      <alignment horizontal="center"/>
    </xf>
    <xf numFmtId="44" fontId="5" fillId="14" borderId="0" xfId="4" applyNumberFormat="1" applyFont="1" applyFill="1" applyBorder="1" applyAlignment="1"/>
    <xf numFmtId="44" fontId="5" fillId="14" borderId="0" xfId="4" applyNumberFormat="1" applyFont="1" applyFill="1" applyBorder="1" applyAlignment="1">
      <alignment horizontal="center"/>
    </xf>
    <xf numFmtId="44" fontId="5" fillId="14" borderId="0" xfId="4" applyNumberFormat="1" applyFont="1" applyFill="1" applyBorder="1" applyAlignment="1">
      <alignment horizontal="right"/>
    </xf>
    <xf numFmtId="172" fontId="5" fillId="14" borderId="0" xfId="4" applyNumberFormat="1" applyFont="1" applyFill="1" applyBorder="1" applyAlignment="1">
      <alignment horizontal="center"/>
    </xf>
    <xf numFmtId="172" fontId="5" fillId="14" borderId="0" xfId="4" applyNumberFormat="1" applyFont="1" applyFill="1" applyBorder="1" applyAlignment="1">
      <alignment horizontal="right"/>
    </xf>
    <xf numFmtId="168" fontId="25" fillId="14" borderId="44" xfId="4" applyNumberFormat="1" applyFont="1" applyFill="1" applyBorder="1" applyAlignment="1">
      <alignment horizontal="center"/>
    </xf>
    <xf numFmtId="168" fontId="25" fillId="14" borderId="57" xfId="4" applyNumberFormat="1" applyFont="1" applyFill="1" applyBorder="1" applyAlignment="1">
      <alignment horizontal="center"/>
    </xf>
    <xf numFmtId="9" fontId="25" fillId="14" borderId="57" xfId="4" applyNumberFormat="1" applyFont="1" applyFill="1" applyBorder="1" applyAlignment="1">
      <alignment horizontal="center"/>
    </xf>
    <xf numFmtId="9" fontId="24" fillId="14" borderId="57" xfId="4" applyNumberFormat="1" applyFont="1" applyFill="1" applyBorder="1" applyAlignment="1">
      <alignment horizontal="center"/>
    </xf>
    <xf numFmtId="0" fontId="7" fillId="2" borderId="0" xfId="0" applyFont="1" applyFill="1"/>
    <xf numFmtId="164" fontId="5" fillId="0" borderId="37" xfId="1" applyNumberFormat="1" applyFont="1" applyFill="1" applyBorder="1"/>
    <xf numFmtId="0" fontId="2" fillId="0" borderId="40" xfId="0" applyFont="1" applyBorder="1"/>
    <xf numFmtId="170" fontId="27" fillId="0" borderId="0" xfId="4" applyNumberFormat="1" applyFont="1" applyFill="1" applyBorder="1" applyAlignment="1">
      <alignment horizontal="center"/>
    </xf>
    <xf numFmtId="173" fontId="27" fillId="0" borderId="0" xfId="4" applyNumberFormat="1" applyFont="1" applyFill="1" applyBorder="1" applyAlignment="1">
      <alignment horizontal="center"/>
    </xf>
    <xf numFmtId="173" fontId="27" fillId="0" borderId="0" xfId="0" applyNumberFormat="1" applyFont="1"/>
    <xf numFmtId="164" fontId="27" fillId="0" borderId="1" xfId="1" applyNumberFormat="1" applyFont="1" applyBorder="1"/>
    <xf numFmtId="164" fontId="1" fillId="0" borderId="1" xfId="1" applyNumberFormat="1" applyFont="1" applyFill="1" applyBorder="1"/>
    <xf numFmtId="41" fontId="27" fillId="0" borderId="0" xfId="0" applyNumberFormat="1" applyFont="1"/>
    <xf numFmtId="166" fontId="0" fillId="16" borderId="16" xfId="2" applyNumberFormat="1" applyFont="1" applyFill="1" applyBorder="1"/>
    <xf numFmtId="166" fontId="0" fillId="16" borderId="1" xfId="2" applyNumberFormat="1" applyFont="1" applyFill="1" applyBorder="1"/>
    <xf numFmtId="0" fontId="0" fillId="15" borderId="0" xfId="0" applyFill="1" applyAlignment="1" applyProtection="1">
      <alignment horizontal="center"/>
      <protection locked="0"/>
    </xf>
    <xf numFmtId="164" fontId="26" fillId="0" borderId="0" xfId="0" applyNumberFormat="1" applyFont="1"/>
    <xf numFmtId="0" fontId="28" fillId="0" borderId="0" xfId="0" applyFont="1"/>
    <xf numFmtId="0" fontId="31" fillId="0" borderId="0" xfId="0" applyFont="1"/>
    <xf numFmtId="41" fontId="0" fillId="0" borderId="0" xfId="0" applyNumberFormat="1"/>
    <xf numFmtId="169" fontId="5" fillId="10" borderId="1" xfId="4" applyNumberFormat="1" applyFont="1" applyFill="1" applyBorder="1" applyAlignment="1">
      <alignment horizontal="center"/>
    </xf>
    <xf numFmtId="175" fontId="0" fillId="0" borderId="0" xfId="0" applyNumberFormat="1"/>
    <xf numFmtId="169" fontId="34" fillId="18" borderId="1" xfId="4" applyNumberFormat="1" applyFont="1" applyFill="1" applyBorder="1" applyAlignment="1">
      <alignment horizontal="center"/>
    </xf>
    <xf numFmtId="44" fontId="27" fillId="0" borderId="0" xfId="0" applyNumberFormat="1" applyFont="1"/>
    <xf numFmtId="44" fontId="0" fillId="0" borderId="0" xfId="0" applyNumberFormat="1"/>
    <xf numFmtId="167" fontId="5" fillId="10" borderId="1" xfId="3" applyNumberFormat="1" applyFont="1" applyFill="1" applyBorder="1"/>
    <xf numFmtId="167" fontId="5" fillId="10" borderId="16" xfId="3" applyNumberFormat="1" applyFont="1" applyFill="1" applyBorder="1"/>
    <xf numFmtId="167" fontId="5" fillId="8" borderId="1" xfId="3" applyNumberFormat="1" applyFont="1" applyFill="1" applyBorder="1"/>
    <xf numFmtId="167" fontId="5" fillId="8" borderId="16" xfId="3" applyNumberFormat="1" applyFont="1" applyFill="1" applyBorder="1"/>
    <xf numFmtId="166" fontId="0" fillId="0" borderId="14" xfId="2" applyNumberFormat="1" applyFont="1" applyFill="1" applyBorder="1"/>
    <xf numFmtId="166" fontId="0" fillId="0" borderId="1" xfId="2" applyNumberFormat="1" applyFont="1" applyFill="1" applyBorder="1"/>
    <xf numFmtId="166" fontId="0" fillId="0" borderId="19" xfId="2" applyNumberFormat="1" applyFont="1" applyFill="1" applyBorder="1"/>
    <xf numFmtId="166" fontId="0" fillId="0" borderId="16" xfId="2" applyNumberFormat="1" applyFont="1" applyFill="1" applyBorder="1"/>
    <xf numFmtId="0" fontId="16" fillId="0" borderId="55" xfId="0" applyFont="1" applyBorder="1"/>
    <xf numFmtId="164" fontId="0" fillId="0" borderId="12" xfId="1" applyNumberFormat="1" applyFont="1" applyFill="1" applyBorder="1" applyProtection="1"/>
    <xf numFmtId="164" fontId="0" fillId="0" borderId="1" xfId="1" applyNumberFormat="1" applyFont="1" applyFill="1" applyBorder="1" applyProtection="1"/>
    <xf numFmtId="164" fontId="0" fillId="0" borderId="16" xfId="1" applyNumberFormat="1" applyFont="1" applyFill="1" applyBorder="1" applyProtection="1"/>
    <xf numFmtId="164" fontId="2" fillId="0" borderId="34" xfId="1" applyNumberFormat="1" applyFont="1" applyFill="1" applyBorder="1" applyProtection="1"/>
    <xf numFmtId="164" fontId="2" fillId="0" borderId="28" xfId="1" applyNumberFormat="1" applyFont="1" applyFill="1" applyBorder="1" applyProtection="1"/>
    <xf numFmtId="0" fontId="19" fillId="0" borderId="0" xfId="0" applyFont="1"/>
    <xf numFmtId="164" fontId="2" fillId="0" borderId="13" xfId="1" applyNumberFormat="1" applyFont="1" applyFill="1" applyBorder="1"/>
    <xf numFmtId="164" fontId="2" fillId="0" borderId="15" xfId="1" applyNumberFormat="1" applyFont="1" applyFill="1" applyBorder="1"/>
    <xf numFmtId="164" fontId="2" fillId="0" borderId="17" xfId="1" applyNumberFormat="1" applyFont="1" applyFill="1" applyBorder="1"/>
    <xf numFmtId="164" fontId="2" fillId="0" borderId="35" xfId="1" applyNumberFormat="1" applyFont="1" applyFill="1" applyBorder="1"/>
    <xf numFmtId="0" fontId="28" fillId="0" borderId="0" xfId="0" applyFont="1" applyAlignment="1">
      <alignment horizontal="right"/>
    </xf>
    <xf numFmtId="164" fontId="2" fillId="0" borderId="60" xfId="1" applyNumberFormat="1" applyFont="1" applyFill="1" applyBorder="1"/>
    <xf numFmtId="164" fontId="2" fillId="0" borderId="29" xfId="1" applyNumberFormat="1" applyFont="1" applyFill="1" applyBorder="1"/>
    <xf numFmtId="0" fontId="2" fillId="0" borderId="69" xfId="0" applyFont="1" applyBorder="1" applyAlignment="1">
      <alignment horizontal="center"/>
    </xf>
    <xf numFmtId="164" fontId="2" fillId="0" borderId="50" xfId="1" applyNumberFormat="1" applyFont="1" applyFill="1" applyBorder="1"/>
    <xf numFmtId="164" fontId="2" fillId="0" borderId="66" xfId="1" applyNumberFormat="1" applyFont="1" applyFill="1" applyBorder="1"/>
    <xf numFmtId="164" fontId="2" fillId="0" borderId="64" xfId="1" applyNumberFormat="1" applyFont="1" applyFill="1" applyBorder="1"/>
    <xf numFmtId="0" fontId="0" fillId="0" borderId="28" xfId="0" applyBorder="1" applyAlignment="1">
      <alignment horizontal="center"/>
    </xf>
    <xf numFmtId="0" fontId="0" fillId="0" borderId="29" xfId="0" applyBorder="1" applyAlignment="1">
      <alignment horizontal="center"/>
    </xf>
    <xf numFmtId="0" fontId="13" fillId="0" borderId="0" xfId="0" applyFont="1" applyAlignment="1">
      <alignment vertical="center"/>
    </xf>
    <xf numFmtId="0" fontId="30" fillId="0" borderId="0" xfId="0" applyFont="1"/>
    <xf numFmtId="0" fontId="17" fillId="0" borderId="0" xfId="0" applyFont="1" applyAlignment="1">
      <alignment vertical="center"/>
    </xf>
    <xf numFmtId="0" fontId="0" fillId="1" borderId="0" xfId="0" applyFill="1"/>
    <xf numFmtId="165" fontId="0" fillId="1" borderId="53" xfId="0" applyNumberFormat="1" applyFill="1" applyBorder="1" applyAlignment="1">
      <alignment horizontal="center"/>
    </xf>
    <xf numFmtId="165" fontId="0" fillId="1" borderId="51" xfId="0" applyNumberFormat="1" applyFill="1" applyBorder="1" applyAlignment="1">
      <alignment horizontal="center"/>
    </xf>
    <xf numFmtId="165" fontId="0" fillId="1" borderId="52" xfId="0" applyNumberFormat="1" applyFill="1" applyBorder="1" applyAlignment="1">
      <alignment horizontal="center"/>
    </xf>
    <xf numFmtId="44" fontId="2" fillId="1" borderId="0" xfId="2" applyFont="1" applyFill="1" applyBorder="1"/>
    <xf numFmtId="0" fontId="7" fillId="1" borderId="0" xfId="0" applyFont="1" applyFill="1"/>
    <xf numFmtId="44" fontId="33" fillId="1" borderId="0" xfId="2" applyFont="1" applyFill="1" applyBorder="1"/>
    <xf numFmtId="0" fontId="27" fillId="1" borderId="0" xfId="0" applyFont="1" applyFill="1"/>
    <xf numFmtId="165" fontId="0" fillId="1" borderId="40" xfId="0" applyNumberFormat="1" applyFill="1" applyBorder="1" applyAlignment="1">
      <alignment horizontal="center"/>
    </xf>
    <xf numFmtId="165" fontId="0" fillId="1" borderId="0" xfId="0" applyNumberFormat="1" applyFill="1"/>
    <xf numFmtId="0" fontId="2" fillId="1" borderId="20" xfId="0" applyFont="1" applyFill="1" applyBorder="1"/>
    <xf numFmtId="9" fontId="0" fillId="1" borderId="12" xfId="3" applyFont="1" applyFill="1" applyBorder="1"/>
    <xf numFmtId="9" fontId="0" fillId="1" borderId="51" xfId="3" applyFont="1" applyFill="1" applyBorder="1"/>
    <xf numFmtId="168" fontId="0" fillId="19" borderId="51" xfId="3" applyNumberFormat="1" applyFont="1" applyFill="1" applyBorder="1"/>
    <xf numFmtId="9" fontId="0" fillId="1" borderId="13" xfId="3" applyFont="1" applyFill="1" applyBorder="1"/>
    <xf numFmtId="1" fontId="0" fillId="1" borderId="0" xfId="0" applyNumberFormat="1" applyFill="1"/>
    <xf numFmtId="0" fontId="2" fillId="1" borderId="1" xfId="0" applyFont="1" applyFill="1" applyBorder="1"/>
    <xf numFmtId="9" fontId="0" fillId="1" borderId="1" xfId="3" applyFont="1" applyFill="1" applyBorder="1"/>
    <xf numFmtId="168" fontId="0" fillId="19" borderId="1" xfId="3" applyNumberFormat="1" applyFont="1" applyFill="1" applyBorder="1"/>
    <xf numFmtId="9" fontId="0" fillId="1" borderId="15" xfId="3" applyFont="1" applyFill="1" applyBorder="1"/>
    <xf numFmtId="0" fontId="2" fillId="20" borderId="16" xfId="0" applyFont="1" applyFill="1" applyBorder="1"/>
    <xf numFmtId="9" fontId="0" fillId="20" borderId="16" xfId="3" applyFont="1" applyFill="1" applyBorder="1"/>
    <xf numFmtId="168" fontId="0" fillId="19" borderId="16" xfId="3" applyNumberFormat="1" applyFont="1" applyFill="1" applyBorder="1"/>
    <xf numFmtId="9" fontId="0" fillId="20" borderId="17" xfId="3" applyFont="1" applyFill="1" applyBorder="1"/>
    <xf numFmtId="0" fontId="0" fillId="20" borderId="0" xfId="0" applyFill="1"/>
    <xf numFmtId="1" fontId="0" fillId="20" borderId="0" xfId="0" applyNumberFormat="1" applyFill="1"/>
    <xf numFmtId="0" fontId="2" fillId="1" borderId="12" xfId="0" applyFont="1" applyFill="1" applyBorder="1"/>
    <xf numFmtId="9" fontId="0" fillId="1" borderId="20" xfId="3" applyFont="1" applyFill="1" applyBorder="1"/>
    <xf numFmtId="168" fontId="0" fillId="1" borderId="20" xfId="3" applyNumberFormat="1" applyFont="1" applyFill="1" applyBorder="1"/>
    <xf numFmtId="168" fontId="0" fillId="19" borderId="20" xfId="3" applyNumberFormat="1" applyFont="1" applyFill="1" applyBorder="1"/>
    <xf numFmtId="9" fontId="0" fillId="1" borderId="25" xfId="3" applyFont="1" applyFill="1" applyBorder="1"/>
    <xf numFmtId="9" fontId="27" fillId="2" borderId="57" xfId="3" applyFont="1" applyFill="1" applyBorder="1" applyAlignment="1">
      <alignment vertical="center"/>
    </xf>
    <xf numFmtId="9" fontId="27" fillId="2" borderId="57" xfId="3" applyFont="1" applyFill="1" applyBorder="1" applyAlignment="1">
      <alignment horizontal="right" vertical="center"/>
    </xf>
    <xf numFmtId="0" fontId="33" fillId="2" borderId="0" xfId="0" applyFont="1" applyFill="1" applyAlignment="1">
      <alignment horizontal="center" vertical="center"/>
    </xf>
    <xf numFmtId="168" fontId="10" fillId="2" borderId="28" xfId="3" applyNumberFormat="1" applyFont="1" applyFill="1" applyBorder="1" applyAlignment="1">
      <alignment horizontal="center"/>
    </xf>
    <xf numFmtId="168" fontId="10" fillId="2" borderId="45" xfId="3" applyNumberFormat="1" applyFont="1" applyFill="1" applyBorder="1" applyAlignment="1">
      <alignment horizontal="center"/>
    </xf>
    <xf numFmtId="168" fontId="0" fillId="2" borderId="28" xfId="3" applyNumberFormat="1" applyFont="1" applyFill="1" applyBorder="1" applyAlignment="1">
      <alignment horizontal="center"/>
    </xf>
    <xf numFmtId="168" fontId="1" fillId="0" borderId="28" xfId="3" applyNumberFormat="1" applyFont="1" applyFill="1" applyBorder="1" applyAlignment="1">
      <alignment horizontal="center"/>
    </xf>
    <xf numFmtId="0" fontId="33" fillId="2" borderId="0" xfId="0" applyFont="1" applyFill="1" applyAlignment="1">
      <alignment horizontal="center"/>
    </xf>
    <xf numFmtId="164" fontId="0" fillId="2" borderId="0" xfId="1" applyNumberFormat="1" applyFont="1" applyFill="1" applyBorder="1"/>
    <xf numFmtId="164" fontId="0" fillId="2" borderId="0" xfId="0" applyNumberFormat="1" applyFill="1"/>
    <xf numFmtId="0" fontId="33" fillId="2" borderId="0" xfId="0" applyFont="1" applyFill="1" applyAlignment="1">
      <alignment horizontal="right" vertical="center"/>
    </xf>
    <xf numFmtId="168" fontId="2" fillId="16" borderId="28" xfId="3" applyNumberFormat="1" applyFont="1" applyFill="1" applyBorder="1" applyAlignment="1">
      <alignment horizontal="center"/>
    </xf>
    <xf numFmtId="0" fontId="0" fillId="21" borderId="0" xfId="0" applyFill="1"/>
    <xf numFmtId="0" fontId="0" fillId="21" borderId="14" xfId="0" applyFill="1" applyBorder="1"/>
    <xf numFmtId="164" fontId="0" fillId="21" borderId="1" xfId="1" applyNumberFormat="1" applyFont="1" applyFill="1" applyBorder="1"/>
    <xf numFmtId="0" fontId="14" fillId="21" borderId="14" xfId="0" applyFont="1" applyFill="1" applyBorder="1"/>
    <xf numFmtId="0" fontId="0" fillId="21" borderId="19" xfId="0" applyFill="1" applyBorder="1"/>
    <xf numFmtId="164" fontId="0" fillId="21" borderId="16" xfId="0" applyNumberFormat="1" applyFill="1" applyBorder="1"/>
    <xf numFmtId="164" fontId="33" fillId="0" borderId="0" xfId="1" applyNumberFormat="1" applyFont="1" applyFill="1" applyBorder="1"/>
    <xf numFmtId="0" fontId="35" fillId="2" borderId="33" xfId="0" applyFont="1" applyFill="1" applyBorder="1"/>
    <xf numFmtId="164" fontId="33" fillId="2" borderId="0" xfId="1" applyNumberFormat="1" applyFont="1" applyFill="1" applyBorder="1"/>
    <xf numFmtId="0" fontId="33" fillId="2" borderId="33" xfId="0" applyFont="1" applyFill="1" applyBorder="1" applyAlignment="1">
      <alignment horizontal="right"/>
    </xf>
    <xf numFmtId="164" fontId="33" fillId="2" borderId="33" xfId="0" applyNumberFormat="1" applyFont="1" applyFill="1" applyBorder="1"/>
    <xf numFmtId="0" fontId="0" fillId="2" borderId="23" xfId="0" applyFill="1" applyBorder="1"/>
    <xf numFmtId="0" fontId="0" fillId="2" borderId="22" xfId="0" applyFill="1" applyBorder="1"/>
    <xf numFmtId="0" fontId="27" fillId="2" borderId="23" xfId="0" applyFont="1" applyFill="1" applyBorder="1"/>
    <xf numFmtId="164" fontId="5" fillId="0" borderId="1" xfId="1" applyNumberFormat="1" applyFont="1" applyFill="1" applyBorder="1"/>
    <xf numFmtId="164" fontId="0" fillId="2" borderId="47" xfId="1" applyNumberFormat="1" applyFont="1" applyFill="1" applyBorder="1"/>
    <xf numFmtId="164" fontId="0" fillId="2" borderId="48" xfId="1" applyNumberFormat="1" applyFont="1" applyFill="1" applyBorder="1"/>
    <xf numFmtId="164" fontId="7" fillId="2" borderId="0" xfId="1" applyNumberFormat="1" applyFont="1" applyFill="1" applyBorder="1"/>
    <xf numFmtId="167" fontId="5" fillId="2" borderId="1" xfId="3" applyNumberFormat="1" applyFont="1" applyFill="1" applyBorder="1"/>
    <xf numFmtId="44" fontId="0" fillId="21" borderId="1" xfId="2" applyFont="1" applyFill="1" applyBorder="1"/>
    <xf numFmtId="0" fontId="15" fillId="2" borderId="14" xfId="0" applyFont="1" applyFill="1" applyBorder="1"/>
    <xf numFmtId="44" fontId="0" fillId="21" borderId="17" xfId="2" applyFont="1" applyFill="1" applyBorder="1"/>
    <xf numFmtId="44" fontId="5" fillId="0" borderId="0" xfId="2" applyFont="1"/>
    <xf numFmtId="44" fontId="2" fillId="2" borderId="0" xfId="0" applyNumberFormat="1" applyFont="1" applyFill="1" applyAlignment="1">
      <alignment wrapText="1"/>
    </xf>
    <xf numFmtId="164" fontId="0" fillId="21" borderId="48" xfId="1" applyNumberFormat="1" applyFont="1" applyFill="1" applyBorder="1"/>
    <xf numFmtId="44" fontId="0" fillId="2" borderId="0" xfId="0" applyNumberFormat="1" applyFill="1"/>
    <xf numFmtId="43" fontId="2" fillId="2" borderId="0" xfId="0" applyNumberFormat="1" applyFont="1" applyFill="1" applyAlignment="1">
      <alignment wrapText="1"/>
    </xf>
    <xf numFmtId="164" fontId="33" fillId="2" borderId="48" xfId="1" applyNumberFormat="1" applyFont="1" applyFill="1" applyBorder="1" applyAlignment="1">
      <alignment horizontal="center"/>
    </xf>
    <xf numFmtId="0" fontId="0" fillId="2" borderId="0" xfId="0" applyFill="1" applyAlignment="1">
      <alignment vertical="center"/>
    </xf>
    <xf numFmtId="0" fontId="2" fillId="21" borderId="40" xfId="0" applyFont="1" applyFill="1" applyBorder="1"/>
    <xf numFmtId="165" fontId="0" fillId="21" borderId="45" xfId="0" applyNumberFormat="1" applyFill="1" applyBorder="1" applyAlignment="1">
      <alignment horizontal="center"/>
    </xf>
    <xf numFmtId="165" fontId="0" fillId="21" borderId="29" xfId="0" applyNumberFormat="1" applyFill="1" applyBorder="1" applyAlignment="1">
      <alignment horizontal="center"/>
    </xf>
    <xf numFmtId="0" fontId="2" fillId="21" borderId="10" xfId="0" applyFont="1" applyFill="1" applyBorder="1"/>
    <xf numFmtId="44" fontId="0" fillId="21" borderId="3" xfId="0" applyNumberFormat="1" applyFill="1" applyBorder="1"/>
    <xf numFmtId="0" fontId="2" fillId="21" borderId="30" xfId="0" applyFont="1" applyFill="1" applyBorder="1"/>
    <xf numFmtId="44" fontId="0" fillId="21" borderId="38" xfId="0" applyNumberFormat="1" applyFill="1" applyBorder="1"/>
    <xf numFmtId="0" fontId="2" fillId="21" borderId="0" xfId="0" applyFont="1" applyFill="1"/>
    <xf numFmtId="44" fontId="2" fillId="21" borderId="34" xfId="2" applyFont="1" applyFill="1" applyBorder="1"/>
    <xf numFmtId="44" fontId="2" fillId="21" borderId="35" xfId="2" applyFont="1" applyFill="1" applyBorder="1"/>
    <xf numFmtId="0" fontId="2" fillId="21" borderId="39" xfId="0" applyFont="1" applyFill="1" applyBorder="1"/>
    <xf numFmtId="44" fontId="0" fillId="21" borderId="37" xfId="0" applyNumberFormat="1" applyFill="1" applyBorder="1"/>
    <xf numFmtId="0" fontId="2" fillId="21" borderId="31" xfId="0" applyFont="1" applyFill="1" applyBorder="1"/>
    <xf numFmtId="0" fontId="2" fillId="21" borderId="5" xfId="0" applyFont="1" applyFill="1" applyBorder="1"/>
    <xf numFmtId="44" fontId="2" fillId="21" borderId="46" xfId="0" applyNumberFormat="1" applyFont="1" applyFill="1" applyBorder="1"/>
    <xf numFmtId="44" fontId="2" fillId="21" borderId="34" xfId="0" applyNumberFormat="1" applyFont="1" applyFill="1" applyBorder="1"/>
    <xf numFmtId="44" fontId="2" fillId="21" borderId="35" xfId="0" applyNumberFormat="1" applyFont="1" applyFill="1" applyBorder="1"/>
    <xf numFmtId="0" fontId="2" fillId="21" borderId="2" xfId="0" applyFont="1" applyFill="1" applyBorder="1"/>
    <xf numFmtId="165" fontId="0" fillId="21" borderId="53" xfId="0" applyNumberFormat="1" applyFill="1" applyBorder="1" applyAlignment="1">
      <alignment horizontal="center"/>
    </xf>
    <xf numFmtId="165" fontId="0" fillId="21" borderId="52" xfId="0" applyNumberFormat="1" applyFill="1" applyBorder="1" applyAlignment="1">
      <alignment horizontal="center"/>
    </xf>
    <xf numFmtId="44" fontId="0" fillId="21" borderId="9" xfId="0" applyNumberFormat="1" applyFill="1" applyBorder="1"/>
    <xf numFmtId="44" fontId="0" fillId="21" borderId="38" xfId="2" applyFont="1" applyFill="1" applyBorder="1"/>
    <xf numFmtId="44" fontId="2" fillId="21" borderId="46" xfId="2" applyFont="1" applyFill="1" applyBorder="1"/>
    <xf numFmtId="0" fontId="7" fillId="21" borderId="0" xfId="0" applyFont="1" applyFill="1"/>
    <xf numFmtId="165" fontId="0" fillId="21" borderId="0" xfId="0" applyNumberFormat="1" applyFill="1"/>
    <xf numFmtId="44" fontId="0" fillId="21" borderId="13" xfId="0" applyNumberFormat="1" applyFill="1" applyBorder="1"/>
    <xf numFmtId="44" fontId="0" fillId="21" borderId="15" xfId="0" applyNumberFormat="1" applyFill="1" applyBorder="1"/>
    <xf numFmtId="0" fontId="0" fillId="21" borderId="57" xfId="0" applyFill="1" applyBorder="1"/>
    <xf numFmtId="44" fontId="0" fillId="21" borderId="17" xfId="0" applyNumberFormat="1" applyFill="1" applyBorder="1"/>
    <xf numFmtId="165" fontId="0" fillId="0" borderId="45" xfId="0" applyNumberFormat="1" applyBorder="1" applyAlignment="1">
      <alignment horizontal="center"/>
    </xf>
    <xf numFmtId="0" fontId="2" fillId="0" borderId="39" xfId="0" applyFont="1" applyBorder="1"/>
    <xf numFmtId="164" fontId="0" fillId="0" borderId="37" xfId="1" applyNumberFormat="1" applyFont="1" applyFill="1" applyBorder="1"/>
    <xf numFmtId="164" fontId="0" fillId="0" borderId="54" xfId="1" applyNumberFormat="1" applyFont="1" applyFill="1" applyBorder="1"/>
    <xf numFmtId="0" fontId="2" fillId="0" borderId="30" xfId="0" applyFont="1" applyBorder="1"/>
    <xf numFmtId="0" fontId="2" fillId="0" borderId="31" xfId="0" applyFont="1" applyBorder="1"/>
    <xf numFmtId="164" fontId="0" fillId="0" borderId="21" xfId="1" applyNumberFormat="1" applyFont="1" applyFill="1" applyBorder="1"/>
    <xf numFmtId="164" fontId="0" fillId="0" borderId="26" xfId="1" applyNumberFormat="1" applyFont="1" applyFill="1" applyBorder="1"/>
    <xf numFmtId="0" fontId="2" fillId="0" borderId="5" xfId="0" applyFont="1" applyBorder="1"/>
    <xf numFmtId="164" fontId="2" fillId="0" borderId="27" xfId="1" applyNumberFormat="1" applyFont="1" applyFill="1" applyBorder="1"/>
    <xf numFmtId="164" fontId="2" fillId="0" borderId="45" xfId="1" applyNumberFormat="1" applyFont="1" applyFill="1" applyBorder="1"/>
    <xf numFmtId="164" fontId="2" fillId="0" borderId="56" xfId="1" applyNumberFormat="1" applyFont="1" applyFill="1" applyBorder="1"/>
    <xf numFmtId="1" fontId="0" fillId="0" borderId="0" xfId="0" applyNumberFormat="1"/>
    <xf numFmtId="1" fontId="33" fillId="0" borderId="0" xfId="0" applyNumberFormat="1" applyFont="1" applyAlignment="1">
      <alignment horizontal="right"/>
    </xf>
    <xf numFmtId="1" fontId="33" fillId="0" borderId="0" xfId="0" applyNumberFormat="1" applyFont="1"/>
    <xf numFmtId="164" fontId="2" fillId="0" borderId="46" xfId="1" applyNumberFormat="1" applyFont="1" applyFill="1" applyBorder="1"/>
    <xf numFmtId="164" fontId="2" fillId="0" borderId="55" xfId="1" applyNumberFormat="1" applyFont="1" applyFill="1" applyBorder="1"/>
    <xf numFmtId="1" fontId="27" fillId="0" borderId="0" xfId="0" applyNumberFormat="1" applyFont="1"/>
    <xf numFmtId="0" fontId="2" fillId="0" borderId="2" xfId="0" applyFont="1" applyBorder="1"/>
    <xf numFmtId="0" fontId="2" fillId="0" borderId="10" xfId="0" applyFont="1" applyBorder="1"/>
    <xf numFmtId="164" fontId="0" fillId="0" borderId="3" xfId="1" applyNumberFormat="1" applyFont="1" applyFill="1" applyBorder="1"/>
    <xf numFmtId="164" fontId="0" fillId="0" borderId="38" xfId="1" applyNumberFormat="1" applyFont="1" applyFill="1" applyBorder="1"/>
    <xf numFmtId="44" fontId="0" fillId="0" borderId="37" xfId="0" applyNumberFormat="1" applyBorder="1"/>
    <xf numFmtId="168" fontId="24" fillId="0" borderId="44" xfId="3" applyNumberFormat="1" applyFont="1" applyFill="1" applyBorder="1" applyAlignment="1">
      <alignment horizontal="center"/>
    </xf>
    <xf numFmtId="174" fontId="0" fillId="2" borderId="22" xfId="0" applyNumberFormat="1" applyFill="1" applyBorder="1"/>
    <xf numFmtId="0" fontId="0" fillId="0" borderId="89" xfId="0" applyBorder="1"/>
    <xf numFmtId="174" fontId="0" fillId="0" borderId="0" xfId="0" applyNumberFormat="1"/>
    <xf numFmtId="3" fontId="5" fillId="0" borderId="0" xfId="0" applyNumberFormat="1" applyFont="1" applyAlignment="1">
      <alignment horizontal="center" wrapText="1"/>
    </xf>
    <xf numFmtId="0" fontId="5" fillId="0" borderId="0" xfId="0" applyFont="1" applyAlignment="1">
      <alignment horizontal="center"/>
    </xf>
    <xf numFmtId="41" fontId="5" fillId="0" borderId="0" xfId="0" applyNumberFormat="1" applyFont="1"/>
    <xf numFmtId="41" fontId="27" fillId="0" borderId="87" xfId="0" applyNumberFormat="1" applyFont="1" applyBorder="1"/>
    <xf numFmtId="164" fontId="27" fillId="0" borderId="87" xfId="1" applyNumberFormat="1" applyFont="1" applyFill="1" applyBorder="1"/>
    <xf numFmtId="0" fontId="36" fillId="0" borderId="87" xfId="0" applyFont="1" applyBorder="1"/>
    <xf numFmtId="0" fontId="27" fillId="0" borderId="88" xfId="0" applyFont="1" applyBorder="1"/>
    <xf numFmtId="174" fontId="27" fillId="0" borderId="88" xfId="0" applyNumberFormat="1" applyFont="1" applyBorder="1"/>
    <xf numFmtId="164" fontId="27" fillId="0" borderId="1" xfId="1" applyNumberFormat="1" applyFont="1" applyFill="1" applyBorder="1"/>
    <xf numFmtId="41" fontId="27" fillId="0" borderId="0" xfId="0" applyNumberFormat="1" applyFont="1" applyAlignment="1">
      <alignment horizontal="right"/>
    </xf>
    <xf numFmtId="0" fontId="7" fillId="21" borderId="0" xfId="0" applyFont="1" applyFill="1" applyAlignment="1">
      <alignment horizontal="right"/>
    </xf>
    <xf numFmtId="164" fontId="7" fillId="21" borderId="0" xfId="0" applyNumberFormat="1" applyFont="1" applyFill="1"/>
    <xf numFmtId="41" fontId="7" fillId="21" borderId="0" xfId="0" applyNumberFormat="1" applyFont="1" applyFill="1"/>
    <xf numFmtId="0" fontId="24" fillId="14" borderId="12" xfId="0" applyFont="1" applyFill="1" applyBorder="1" applyAlignment="1">
      <alignment horizontal="center"/>
    </xf>
    <xf numFmtId="164" fontId="7" fillId="0" borderId="0" xfId="0" applyNumberFormat="1" applyFont="1"/>
    <xf numFmtId="0" fontId="7" fillId="0" borderId="0" xfId="0" applyFont="1" applyAlignment="1">
      <alignment horizontal="right"/>
    </xf>
    <xf numFmtId="165" fontId="0" fillId="0" borderId="28" xfId="0" applyNumberFormat="1" applyBorder="1" applyAlignment="1">
      <alignment horizontal="center"/>
    </xf>
    <xf numFmtId="165" fontId="0" fillId="0" borderId="29" xfId="0" applyNumberFormat="1" applyBorder="1" applyAlignment="1">
      <alignment horizontal="center"/>
    </xf>
    <xf numFmtId="44" fontId="0" fillId="0" borderId="3" xfId="0" applyNumberFormat="1" applyBorder="1"/>
    <xf numFmtId="0" fontId="2" fillId="0" borderId="81" xfId="0" applyFont="1" applyBorder="1"/>
    <xf numFmtId="44" fontId="0" fillId="0" borderId="86" xfId="0" applyNumberFormat="1" applyBorder="1"/>
    <xf numFmtId="44" fontId="0" fillId="0" borderId="16" xfId="0" applyNumberFormat="1" applyBorder="1"/>
    <xf numFmtId="44" fontId="0" fillId="0" borderId="38" xfId="0" applyNumberFormat="1" applyBorder="1"/>
    <xf numFmtId="44" fontId="2" fillId="0" borderId="45" xfId="2" applyFont="1" applyFill="1" applyBorder="1"/>
    <xf numFmtId="44" fontId="2" fillId="0" borderId="28" xfId="2" applyFont="1" applyFill="1" applyBorder="1"/>
    <xf numFmtId="44" fontId="2" fillId="0" borderId="34" xfId="2" applyFont="1" applyFill="1" applyBorder="1"/>
    <xf numFmtId="44" fontId="2" fillId="0" borderId="35" xfId="2" applyFont="1" applyFill="1" applyBorder="1"/>
    <xf numFmtId="0" fontId="2" fillId="0" borderId="32" xfId="0" applyFont="1" applyBorder="1"/>
    <xf numFmtId="44" fontId="2" fillId="0" borderId="32" xfId="2" applyFont="1" applyFill="1" applyBorder="1"/>
    <xf numFmtId="44" fontId="31" fillId="0" borderId="32" xfId="2" applyFont="1" applyFill="1" applyBorder="1"/>
    <xf numFmtId="44" fontId="7" fillId="0" borderId="32" xfId="2" applyFont="1" applyFill="1" applyBorder="1"/>
    <xf numFmtId="44" fontId="7" fillId="0" borderId="0" xfId="0" applyNumberFormat="1" applyFont="1"/>
    <xf numFmtId="44" fontId="2" fillId="0" borderId="46" xfId="0" applyNumberFormat="1" applyFont="1" applyBorder="1"/>
    <xf numFmtId="44" fontId="2" fillId="0" borderId="34" xfId="0" applyNumberFormat="1" applyFont="1" applyBorder="1"/>
    <xf numFmtId="44" fontId="2" fillId="0" borderId="35" xfId="0" applyNumberFormat="1" applyFont="1" applyBorder="1"/>
    <xf numFmtId="165" fontId="0" fillId="0" borderId="53" xfId="0" applyNumberFormat="1" applyBorder="1" applyAlignment="1">
      <alignment horizontal="center"/>
    </xf>
    <xf numFmtId="165" fontId="0" fillId="0" borderId="51" xfId="0" applyNumberFormat="1" applyBorder="1" applyAlignment="1">
      <alignment horizontal="center"/>
    </xf>
    <xf numFmtId="165" fontId="0" fillId="0" borderId="52" xfId="0" applyNumberFormat="1" applyBorder="1" applyAlignment="1">
      <alignment horizontal="center"/>
    </xf>
    <xf numFmtId="44" fontId="0" fillId="0" borderId="9" xfId="0" applyNumberFormat="1" applyBorder="1"/>
    <xf numFmtId="44" fontId="0" fillId="0" borderId="38" xfId="2" applyFont="1" applyFill="1" applyBorder="1"/>
    <xf numFmtId="44" fontId="2" fillId="0" borderId="46" xfId="2" applyFont="1" applyFill="1" applyBorder="1"/>
    <xf numFmtId="44" fontId="2" fillId="0" borderId="0" xfId="2" applyFont="1" applyFill="1" applyBorder="1"/>
    <xf numFmtId="44" fontId="7" fillId="0" borderId="70" xfId="2" applyFont="1" applyFill="1" applyBorder="1"/>
    <xf numFmtId="9" fontId="0" fillId="20" borderId="71" xfId="3" applyFont="1" applyFill="1" applyBorder="1"/>
    <xf numFmtId="168" fontId="0" fillId="0" borderId="0" xfId="3" applyNumberFormat="1" applyFont="1" applyFill="1" applyBorder="1"/>
    <xf numFmtId="44" fontId="2" fillId="3" borderId="34" xfId="2" applyFont="1" applyFill="1" applyBorder="1"/>
    <xf numFmtId="165" fontId="0" fillId="17" borderId="45" xfId="0" applyNumberFormat="1" applyFill="1" applyBorder="1" applyAlignment="1">
      <alignment horizontal="center"/>
    </xf>
    <xf numFmtId="44" fontId="0" fillId="17" borderId="3" xfId="0" applyNumberFormat="1" applyFill="1" applyBorder="1"/>
    <xf numFmtId="44" fontId="2" fillId="17" borderId="46" xfId="2" applyFont="1" applyFill="1" applyBorder="1"/>
    <xf numFmtId="44" fontId="2" fillId="17" borderId="34" xfId="2" applyFont="1" applyFill="1" applyBorder="1"/>
    <xf numFmtId="0" fontId="0" fillId="17" borderId="0" xfId="0" applyFill="1"/>
    <xf numFmtId="44" fontId="0" fillId="17" borderId="37" xfId="0" applyNumberFormat="1" applyFill="1" applyBorder="1"/>
    <xf numFmtId="44" fontId="0" fillId="17" borderId="38" xfId="0" applyNumberFormat="1" applyFill="1" applyBorder="1"/>
    <xf numFmtId="44" fontId="2" fillId="17" borderId="46" xfId="0" applyNumberFormat="1" applyFont="1" applyFill="1" applyBorder="1"/>
    <xf numFmtId="44" fontId="2" fillId="17" borderId="34" xfId="0" applyNumberFormat="1" applyFont="1" applyFill="1" applyBorder="1"/>
    <xf numFmtId="165" fontId="0" fillId="17" borderId="53" xfId="0" applyNumberFormat="1" applyFill="1" applyBorder="1" applyAlignment="1">
      <alignment horizontal="center"/>
    </xf>
    <xf numFmtId="44" fontId="0" fillId="17" borderId="9" xfId="0" applyNumberFormat="1" applyFill="1" applyBorder="1"/>
    <xf numFmtId="44" fontId="0" fillId="17" borderId="38" xfId="2" applyFont="1" applyFill="1" applyBorder="1"/>
    <xf numFmtId="44" fontId="0" fillId="22" borderId="0" xfId="2" applyFont="1" applyFill="1"/>
    <xf numFmtId="0" fontId="0" fillId="3" borderId="0" xfId="0" applyFill="1"/>
    <xf numFmtId="44" fontId="0" fillId="17" borderId="86" xfId="0" applyNumberFormat="1" applyFill="1" applyBorder="1"/>
    <xf numFmtId="44" fontId="0" fillId="21" borderId="86" xfId="0" applyNumberFormat="1" applyFill="1" applyBorder="1"/>
    <xf numFmtId="44" fontId="2" fillId="17" borderId="45" xfId="2" applyFont="1" applyFill="1" applyBorder="1"/>
    <xf numFmtId="44" fontId="2" fillId="17" borderId="28" xfId="2" applyFont="1" applyFill="1" applyBorder="1"/>
    <xf numFmtId="44" fontId="2" fillId="3" borderId="28" xfId="2" applyFont="1" applyFill="1" applyBorder="1"/>
    <xf numFmtId="44" fontId="0" fillId="23" borderId="9" xfId="0" applyNumberFormat="1" applyFill="1" applyBorder="1"/>
    <xf numFmtId="44" fontId="0" fillId="23" borderId="3" xfId="0" applyNumberFormat="1" applyFill="1" applyBorder="1"/>
    <xf numFmtId="44" fontId="0" fillId="23" borderId="38" xfId="2" applyFont="1" applyFill="1" applyBorder="1"/>
    <xf numFmtId="44" fontId="0" fillId="23" borderId="37" xfId="0" applyNumberFormat="1" applyFill="1" applyBorder="1"/>
    <xf numFmtId="44" fontId="0" fillId="23" borderId="38" xfId="0" applyNumberFormat="1" applyFill="1" applyBorder="1"/>
    <xf numFmtId="44" fontId="0" fillId="8" borderId="3" xfId="0" applyNumberFormat="1" applyFill="1" applyBorder="1"/>
    <xf numFmtId="44" fontId="0" fillId="8" borderId="37" xfId="0" applyNumberFormat="1" applyFill="1" applyBorder="1"/>
    <xf numFmtId="44" fontId="0" fillId="8" borderId="38" xfId="0" applyNumberFormat="1" applyFill="1" applyBorder="1"/>
    <xf numFmtId="44" fontId="0" fillId="8" borderId="9" xfId="0" applyNumberFormat="1" applyFill="1" applyBorder="1"/>
    <xf numFmtId="44" fontId="0" fillId="8" borderId="38" xfId="2" applyFont="1" applyFill="1" applyBorder="1"/>
    <xf numFmtId="44" fontId="0" fillId="17" borderId="1" xfId="2" applyFont="1" applyFill="1" applyBorder="1"/>
    <xf numFmtId="44" fontId="0" fillId="17" borderId="16" xfId="2" applyFont="1" applyFill="1" applyBorder="1"/>
    <xf numFmtId="0" fontId="0" fillId="3" borderId="0" xfId="0" applyFill="1" applyAlignment="1">
      <alignment horizontal="right"/>
    </xf>
    <xf numFmtId="44" fontId="2" fillId="3" borderId="46" xfId="2" applyFont="1" applyFill="1" applyBorder="1"/>
    <xf numFmtId="0" fontId="0" fillId="3" borderId="0" xfId="0" quotePrefix="1" applyFill="1"/>
    <xf numFmtId="0" fontId="0" fillId="3" borderId="90" xfId="0" applyFill="1" applyBorder="1" applyAlignment="1">
      <alignment horizontal="right"/>
    </xf>
    <xf numFmtId="0" fontId="0" fillId="0" borderId="90" xfId="0" applyBorder="1" applyAlignment="1" applyProtection="1">
      <alignment horizontal="center"/>
      <protection locked="0"/>
    </xf>
    <xf numFmtId="165" fontId="0" fillId="0" borderId="91" xfId="0" applyNumberFormat="1" applyBorder="1" applyAlignment="1">
      <alignment horizontal="center"/>
    </xf>
    <xf numFmtId="44" fontId="0" fillId="0" borderId="92" xfId="0" applyNumberFormat="1" applyBorder="1"/>
    <xf numFmtId="44" fontId="0" fillId="0" borderId="93" xfId="0" applyNumberFormat="1" applyBorder="1"/>
    <xf numFmtId="44" fontId="2" fillId="0" borderId="94" xfId="2" applyFont="1" applyFill="1" applyBorder="1"/>
    <xf numFmtId="165" fontId="0" fillId="0" borderId="95" xfId="0" applyNumberFormat="1" applyBorder="1" applyAlignment="1">
      <alignment horizontal="center"/>
    </xf>
    <xf numFmtId="44" fontId="0" fillId="23" borderId="96" xfId="0" applyNumberFormat="1" applyFill="1" applyBorder="1"/>
    <xf numFmtId="44" fontId="0" fillId="23" borderId="92" xfId="0" applyNumberFormat="1" applyFill="1" applyBorder="1"/>
    <xf numFmtId="44" fontId="0" fillId="23" borderId="93" xfId="0" applyNumberFormat="1" applyFill="1" applyBorder="1"/>
    <xf numFmtId="44" fontId="2" fillId="0" borderId="94" xfId="0" applyNumberFormat="1" applyFont="1" applyBorder="1"/>
    <xf numFmtId="165" fontId="0" fillId="0" borderId="97" xfId="0" applyNumberFormat="1" applyBorder="1" applyAlignment="1">
      <alignment horizontal="center"/>
    </xf>
    <xf numFmtId="44" fontId="0" fillId="23" borderId="98" xfId="0" applyNumberFormat="1" applyFill="1" applyBorder="1"/>
    <xf numFmtId="44" fontId="0" fillId="23" borderId="93" xfId="2" applyFont="1" applyFill="1" applyBorder="1"/>
    <xf numFmtId="44" fontId="7" fillId="0" borderId="90" xfId="0" applyNumberFormat="1" applyFont="1" applyBorder="1"/>
    <xf numFmtId="44" fontId="33" fillId="0" borderId="0" xfId="2" applyFont="1" applyFill="1" applyBorder="1"/>
    <xf numFmtId="44" fontId="7" fillId="0" borderId="0" xfId="2" applyFont="1" applyFill="1" applyBorder="1"/>
    <xf numFmtId="44" fontId="7" fillId="0" borderId="0" xfId="2" applyFont="1" applyFill="1" applyBorder="1" applyAlignment="1">
      <alignment horizontal="right"/>
    </xf>
    <xf numFmtId="44" fontId="31" fillId="22" borderId="0" xfId="2" applyFont="1" applyFill="1" applyBorder="1"/>
    <xf numFmtId="0" fontId="0" fillId="0" borderId="0" xfId="0" applyAlignment="1">
      <alignment vertical="top"/>
    </xf>
    <xf numFmtId="0" fontId="0" fillId="0" borderId="21" xfId="0" applyBorder="1" applyAlignment="1">
      <alignment vertical="top"/>
    </xf>
    <xf numFmtId="0" fontId="0" fillId="0" borderId="0" xfId="0" quotePrefix="1" applyAlignment="1">
      <alignment vertical="top"/>
    </xf>
    <xf numFmtId="0" fontId="0" fillId="0" borderId="0" xfId="0" applyAlignment="1">
      <alignment vertical="top" wrapText="1"/>
    </xf>
    <xf numFmtId="0" fontId="0" fillId="0" borderId="21" xfId="0" applyBorder="1" applyAlignment="1">
      <alignment vertical="top" wrapText="1"/>
    </xf>
    <xf numFmtId="0" fontId="0" fillId="0" borderId="70" xfId="0" applyBorder="1" applyAlignment="1">
      <alignment vertical="top"/>
    </xf>
    <xf numFmtId="0" fontId="0" fillId="0" borderId="53" xfId="0" applyBorder="1" applyAlignment="1">
      <alignment vertical="top"/>
    </xf>
    <xf numFmtId="0" fontId="0" fillId="0" borderId="32" xfId="0" applyBorder="1" applyAlignment="1">
      <alignment vertical="top"/>
    </xf>
    <xf numFmtId="0" fontId="0" fillId="0" borderId="46" xfId="0" applyBorder="1" applyAlignment="1">
      <alignment vertical="top"/>
    </xf>
    <xf numFmtId="0" fontId="0" fillId="0" borderId="0" xfId="0" applyAlignment="1">
      <alignment horizontal="left" vertical="top" wrapText="1"/>
    </xf>
    <xf numFmtId="0" fontId="0" fillId="0" borderId="21" xfId="0" applyBorder="1" applyAlignment="1">
      <alignment horizontal="left" vertical="top" wrapText="1"/>
    </xf>
    <xf numFmtId="0" fontId="0" fillId="0" borderId="0" xfId="0" applyAlignment="1">
      <alignment horizontal="center" vertical="top"/>
    </xf>
    <xf numFmtId="0" fontId="2" fillId="0" borderId="85" xfId="0" applyFont="1" applyBorder="1" applyAlignment="1">
      <alignment horizontal="center" vertical="top"/>
    </xf>
    <xf numFmtId="0" fontId="2" fillId="0" borderId="79" xfId="0" applyFont="1" applyBorder="1" applyAlignment="1">
      <alignment horizontal="center" vertical="top"/>
    </xf>
    <xf numFmtId="0" fontId="2" fillId="0" borderId="86" xfId="0" applyFont="1" applyBorder="1" applyAlignment="1">
      <alignment vertical="top"/>
    </xf>
    <xf numFmtId="0" fontId="2" fillId="0" borderId="80" xfId="0" applyFont="1" applyBorder="1" applyAlignment="1">
      <alignment horizontal="center" vertical="top"/>
    </xf>
    <xf numFmtId="0" fontId="2" fillId="0" borderId="70" xfId="0" applyFont="1" applyBorder="1" applyAlignment="1">
      <alignment horizontal="center" vertical="top"/>
    </xf>
    <xf numFmtId="176" fontId="2" fillId="0" borderId="70" xfId="0" applyNumberFormat="1" applyFont="1" applyBorder="1" applyAlignment="1">
      <alignment horizontal="center" vertical="top"/>
    </xf>
    <xf numFmtId="0" fontId="2" fillId="0" borderId="53" xfId="0" applyFont="1" applyBorder="1" applyAlignment="1">
      <alignment horizontal="center" vertical="top"/>
    </xf>
    <xf numFmtId="0" fontId="2" fillId="0" borderId="99" xfId="0" applyFont="1" applyBorder="1" applyAlignment="1">
      <alignment horizontal="center" vertical="top"/>
    </xf>
    <xf numFmtId="0" fontId="2" fillId="0" borderId="0" xfId="0" applyFont="1" applyAlignment="1">
      <alignment horizontal="center" vertical="top"/>
    </xf>
    <xf numFmtId="176" fontId="2" fillId="0" borderId="0" xfId="0" applyNumberFormat="1" applyFont="1" applyAlignment="1">
      <alignment horizontal="center" vertical="top"/>
    </xf>
    <xf numFmtId="0" fontId="2" fillId="0" borderId="21" xfId="0" applyFont="1" applyBorder="1" applyAlignment="1">
      <alignment horizontal="center" vertical="top"/>
    </xf>
    <xf numFmtId="0" fontId="2" fillId="0" borderId="32" xfId="0" applyFont="1" applyBorder="1" applyAlignment="1">
      <alignment horizontal="center" vertical="top"/>
    </xf>
    <xf numFmtId="176" fontId="2" fillId="0" borderId="32" xfId="0" applyNumberFormat="1" applyFont="1" applyBorder="1" applyAlignment="1">
      <alignment horizontal="center" vertical="top"/>
    </xf>
    <xf numFmtId="0" fontId="2" fillId="0" borderId="46" xfId="0" applyFont="1" applyBorder="1" applyAlignment="1">
      <alignment horizontal="center" vertical="top"/>
    </xf>
    <xf numFmtId="0" fontId="2" fillId="0" borderId="100" xfId="0" applyFont="1" applyBorder="1" applyAlignment="1">
      <alignment horizontal="center" vertical="top"/>
    </xf>
    <xf numFmtId="0" fontId="2" fillId="0" borderId="44" xfId="0" applyFont="1" applyBorder="1" applyAlignment="1">
      <alignment horizontal="center" vertical="top"/>
    </xf>
    <xf numFmtId="0" fontId="2" fillId="0" borderId="57" xfId="0" applyFont="1" applyBorder="1" applyAlignment="1">
      <alignment horizontal="center" vertical="top"/>
    </xf>
    <xf numFmtId="176" fontId="2" fillId="0" borderId="57" xfId="0" applyNumberFormat="1" applyFont="1" applyBorder="1" applyAlignment="1">
      <alignment horizontal="center" vertical="top"/>
    </xf>
    <xf numFmtId="0" fontId="2" fillId="0" borderId="45" xfId="0" applyFont="1" applyBorder="1" applyAlignment="1">
      <alignment horizontal="center" vertical="top"/>
    </xf>
    <xf numFmtId="177" fontId="2" fillId="0" borderId="44" xfId="0" applyNumberFormat="1" applyFont="1" applyBorder="1" applyAlignment="1">
      <alignment horizontal="center" vertical="top"/>
    </xf>
    <xf numFmtId="0" fontId="27" fillId="16" borderId="22" xfId="0" applyFont="1" applyFill="1" applyBorder="1"/>
    <xf numFmtId="164" fontId="27" fillId="16" borderId="1" xfId="1" applyNumberFormat="1" applyFont="1" applyFill="1" applyBorder="1"/>
    <xf numFmtId="44" fontId="0" fillId="16" borderId="3" xfId="0" applyNumberFormat="1" applyFill="1" applyBorder="1"/>
    <xf numFmtId="44" fontId="0" fillId="16" borderId="38" xfId="0" applyNumberFormat="1" applyFill="1" applyBorder="1"/>
    <xf numFmtId="44" fontId="2" fillId="16" borderId="34" xfId="2" applyFont="1" applyFill="1" applyBorder="1"/>
    <xf numFmtId="44" fontId="31" fillId="16" borderId="0" xfId="2" applyFont="1" applyFill="1" applyBorder="1"/>
    <xf numFmtId="166" fontId="0" fillId="17" borderId="16" xfId="2" applyNumberFormat="1" applyFont="1" applyFill="1" applyBorder="1"/>
    <xf numFmtId="166" fontId="0" fillId="17" borderId="1" xfId="2" applyNumberFormat="1" applyFont="1" applyFill="1" applyBorder="1"/>
    <xf numFmtId="44" fontId="2" fillId="0" borderId="84" xfId="2" applyFont="1" applyFill="1" applyBorder="1"/>
    <xf numFmtId="44" fontId="31" fillId="16" borderId="101" xfId="0" applyNumberFormat="1" applyFont="1" applyFill="1" applyBorder="1"/>
    <xf numFmtId="44" fontId="2" fillId="16" borderId="102" xfId="2" applyFont="1" applyFill="1" applyBorder="1"/>
    <xf numFmtId="44" fontId="2" fillId="16" borderId="103" xfId="2" applyFont="1" applyFill="1" applyBorder="1"/>
    <xf numFmtId="44" fontId="31" fillId="16" borderId="104" xfId="2" applyFont="1" applyFill="1" applyBorder="1"/>
    <xf numFmtId="44" fontId="31" fillId="16" borderId="105" xfId="2" applyFont="1" applyFill="1" applyBorder="1"/>
    <xf numFmtId="44" fontId="2" fillId="16" borderId="106" xfId="2" applyFont="1" applyFill="1" applyBorder="1"/>
    <xf numFmtId="44" fontId="2" fillId="3" borderId="45" xfId="2" applyFont="1" applyFill="1" applyBorder="1"/>
    <xf numFmtId="44" fontId="2" fillId="3" borderId="94" xfId="2" applyFont="1" applyFill="1" applyBorder="1"/>
    <xf numFmtId="177" fontId="2" fillId="0" borderId="80" xfId="0" applyNumberFormat="1" applyFont="1" applyBorder="1" applyAlignment="1">
      <alignment horizontal="center" vertical="top"/>
    </xf>
    <xf numFmtId="177" fontId="2" fillId="0" borderId="100" xfId="0" applyNumberFormat="1" applyFont="1" applyBorder="1" applyAlignment="1">
      <alignment horizontal="center" vertical="top"/>
    </xf>
    <xf numFmtId="0" fontId="9" fillId="0" borderId="0" xfId="0" applyFont="1"/>
    <xf numFmtId="0" fontId="2" fillId="10" borderId="18" xfId="0" applyFont="1" applyFill="1" applyBorder="1" applyAlignment="1">
      <alignment horizontal="center"/>
    </xf>
    <xf numFmtId="0" fontId="23" fillId="13" borderId="18" xfId="0" applyFont="1" applyFill="1" applyBorder="1" applyAlignment="1">
      <alignment horizontal="center"/>
    </xf>
    <xf numFmtId="0" fontId="0" fillId="0" borderId="100" xfId="0" applyBorder="1" applyAlignment="1">
      <alignment horizontal="left" vertical="top" wrapText="1"/>
    </xf>
    <xf numFmtId="0" fontId="0" fillId="0" borderId="32" xfId="0" applyBorder="1" applyAlignment="1">
      <alignment horizontal="left" vertical="top" wrapText="1"/>
    </xf>
    <xf numFmtId="0" fontId="0" fillId="0" borderId="46" xfId="0" applyBorder="1" applyAlignment="1">
      <alignment horizontal="left" vertical="top" wrapText="1"/>
    </xf>
    <xf numFmtId="0" fontId="2" fillId="24" borderId="0" xfId="0" applyFont="1" applyFill="1" applyAlignment="1">
      <alignment horizontal="center"/>
    </xf>
    <xf numFmtId="0" fontId="0" fillId="0" borderId="44" xfId="0" applyBorder="1" applyAlignment="1">
      <alignment horizontal="left" vertical="top" wrapText="1"/>
    </xf>
    <xf numFmtId="0" fontId="0" fillId="0" borderId="57" xfId="0" applyBorder="1" applyAlignment="1">
      <alignment horizontal="left" vertical="top" wrapText="1"/>
    </xf>
    <xf numFmtId="0" fontId="0" fillId="0" borderId="45" xfId="0" applyBorder="1" applyAlignment="1">
      <alignment horizontal="left" vertical="top" wrapText="1"/>
    </xf>
    <xf numFmtId="0" fontId="0" fillId="0" borderId="80"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2" fillId="0" borderId="79" xfId="0" applyFont="1" applyBorder="1" applyAlignment="1">
      <alignment horizontal="center" vertical="top"/>
    </xf>
    <xf numFmtId="0" fontId="2" fillId="0" borderId="86" xfId="0" applyFont="1" applyBorder="1" applyAlignment="1">
      <alignment horizontal="center" vertical="top"/>
    </xf>
    <xf numFmtId="0" fontId="0" fillId="0" borderId="99" xfId="0"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13" fillId="1" borderId="41" xfId="0" applyFont="1" applyFill="1" applyBorder="1" applyAlignment="1">
      <alignment horizontal="center" vertical="center"/>
    </xf>
    <xf numFmtId="0" fontId="13" fillId="1" borderId="42" xfId="0" applyFont="1" applyFill="1" applyBorder="1" applyAlignment="1">
      <alignment horizontal="center" vertical="center"/>
    </xf>
    <xf numFmtId="0" fontId="13" fillId="1" borderId="36" xfId="0" applyFont="1" applyFill="1" applyBorder="1" applyAlignment="1">
      <alignment horizontal="center" vertical="center"/>
    </xf>
    <xf numFmtId="0" fontId="12" fillId="0" borderId="0" xfId="0" applyFont="1" applyAlignment="1">
      <alignment horizontal="center" vertical="center"/>
    </xf>
    <xf numFmtId="0" fontId="11" fillId="21" borderId="0" xfId="0" applyFont="1" applyFill="1" applyAlignment="1">
      <alignment horizontal="center" vertical="center"/>
    </xf>
    <xf numFmtId="0" fontId="11" fillId="21" borderId="0" xfId="0" applyFont="1" applyFill="1" applyAlignment="1">
      <alignment horizontal="left" vertical="center"/>
    </xf>
    <xf numFmtId="0" fontId="11" fillId="0" borderId="0" xfId="0" applyFont="1" applyAlignment="1">
      <alignment horizontal="center" vertical="center"/>
    </xf>
    <xf numFmtId="0" fontId="11" fillId="1" borderId="0" xfId="0" applyFont="1" applyFill="1" applyAlignment="1">
      <alignment horizontal="center" vertical="center"/>
    </xf>
    <xf numFmtId="0" fontId="11" fillId="1" borderId="32"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7" fillId="14" borderId="6" xfId="0" applyFont="1" applyFill="1" applyBorder="1" applyAlignment="1">
      <alignment horizontal="center" vertical="center"/>
    </xf>
    <xf numFmtId="0" fontId="17" fillId="14" borderId="70" xfId="0" applyFont="1" applyFill="1" applyBorder="1" applyAlignment="1">
      <alignment horizontal="center" vertical="center"/>
    </xf>
    <xf numFmtId="0" fontId="17" fillId="14" borderId="69" xfId="0" applyFont="1" applyFill="1" applyBorder="1" applyAlignment="1">
      <alignment horizontal="center" vertic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3" borderId="6" xfId="0" applyFont="1" applyFill="1" applyBorder="1" applyAlignment="1">
      <alignment horizontal="center" textRotation="90" wrapText="1"/>
    </xf>
    <xf numFmtId="0" fontId="13"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6" fillId="14" borderId="70" xfId="0" applyFont="1" applyFill="1" applyBorder="1" applyAlignment="1">
      <alignment horizontal="center" vertical="center"/>
    </xf>
    <xf numFmtId="0" fontId="16" fillId="14" borderId="69" xfId="0" applyFont="1" applyFill="1" applyBorder="1" applyAlignment="1">
      <alignment horizontal="center" vertical="center"/>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1" fillId="14" borderId="70" xfId="0" applyFont="1" applyFill="1" applyBorder="1" applyAlignment="1">
      <alignment horizontal="center" vertical="center"/>
    </xf>
    <xf numFmtId="0" fontId="11" fillId="14" borderId="69" xfId="0" applyFont="1" applyFill="1" applyBorder="1" applyAlignment="1">
      <alignment horizontal="center" vertical="center"/>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3" fontId="26" fillId="0" borderId="4" xfId="0" applyNumberFormat="1" applyFont="1" applyBorder="1" applyAlignment="1">
      <alignment horizontal="center"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9" fillId="3" borderId="31"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12" borderId="41" xfId="0" applyFont="1" applyFill="1" applyBorder="1" applyAlignment="1">
      <alignment horizontal="center" vertical="center" textRotation="90" wrapText="1"/>
    </xf>
    <xf numFmtId="0" fontId="9" fillId="12" borderId="42" xfId="0" applyFont="1" applyFill="1" applyBorder="1" applyAlignment="1">
      <alignment horizontal="center" vertical="center" textRotation="90" wrapText="1"/>
    </xf>
    <xf numFmtId="0" fontId="9" fillId="12" borderId="36" xfId="0" applyFont="1" applyFill="1" applyBorder="1" applyAlignment="1">
      <alignment horizontal="center" vertical="center" textRotation="90" wrapText="1"/>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3" fillId="13" borderId="77" xfId="0" applyFont="1" applyFill="1" applyBorder="1" applyAlignment="1">
      <alignment horizontal="center"/>
    </xf>
    <xf numFmtId="0" fontId="23" fillId="13" borderId="70" xfId="0" applyFont="1" applyFill="1" applyBorder="1" applyAlignment="1">
      <alignment horizontal="center"/>
    </xf>
    <xf numFmtId="0" fontId="23" fillId="13" borderId="78" xfId="0" applyFont="1" applyFill="1" applyBorder="1" applyAlignment="1">
      <alignment horizontal="center"/>
    </xf>
    <xf numFmtId="0" fontId="5" fillId="0" borderId="70" xfId="0" applyFont="1" applyBorder="1" applyAlignment="1">
      <alignment horizontal="left" wrapText="1"/>
    </xf>
    <xf numFmtId="0" fontId="5" fillId="0" borderId="0" xfId="0" applyFont="1" applyAlignment="1">
      <alignment horizontal="left" wrapText="1"/>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Alignment="1">
      <alignment horizontal="center"/>
    </xf>
    <xf numFmtId="0" fontId="9" fillId="7" borderId="41" xfId="0" applyFont="1" applyFill="1" applyBorder="1" applyAlignment="1">
      <alignment horizontal="center" vertical="center" textRotation="90" wrapText="1" readingOrder="1"/>
    </xf>
    <xf numFmtId="0" fontId="9" fillId="7" borderId="42" xfId="0" applyFont="1" applyFill="1" applyBorder="1" applyAlignment="1">
      <alignment horizontal="center" vertical="center" textRotation="90" wrapText="1" readingOrder="1"/>
    </xf>
    <xf numFmtId="0" fontId="9" fillId="7" borderId="36" xfId="0" applyFont="1" applyFill="1" applyBorder="1" applyAlignment="1">
      <alignment horizontal="center" vertical="center" textRotation="90" wrapText="1" readingOrder="1"/>
    </xf>
    <xf numFmtId="0" fontId="2" fillId="10" borderId="68" xfId="0" applyFont="1" applyFill="1" applyBorder="1" applyAlignment="1">
      <alignment horizontal="center"/>
    </xf>
    <xf numFmtId="0" fontId="23" fillId="13" borderId="9" xfId="0" applyFont="1" applyFill="1" applyBorder="1" applyAlignment="1">
      <alignment horizontal="center"/>
    </xf>
    <xf numFmtId="0" fontId="2" fillId="5" borderId="72" xfId="0" applyFont="1" applyFill="1" applyBorder="1" applyAlignment="1">
      <alignment horizontal="center"/>
    </xf>
    <xf numFmtId="0" fontId="2" fillId="5" borderId="3" xfId="0" applyFont="1" applyFill="1" applyBorder="1" applyAlignment="1">
      <alignment horizontal="center"/>
    </xf>
    <xf numFmtId="0" fontId="9" fillId="12" borderId="71" xfId="0" applyFont="1" applyFill="1" applyBorder="1" applyAlignment="1">
      <alignment horizontal="center" vertical="center" textRotation="90" wrapText="1"/>
    </xf>
    <xf numFmtId="0" fontId="9" fillId="12" borderId="84" xfId="0" applyFont="1" applyFill="1" applyBorder="1" applyAlignment="1">
      <alignment horizontal="center" vertical="center" textRotation="90" wrapText="1"/>
    </xf>
    <xf numFmtId="0" fontId="9" fillId="12" borderId="20" xfId="0" applyFont="1" applyFill="1" applyBorder="1" applyAlignment="1">
      <alignment horizontal="center" vertical="center" textRotation="90" wrapText="1"/>
    </xf>
    <xf numFmtId="0" fontId="23" fillId="13" borderId="18" xfId="0" applyFont="1" applyFill="1" applyBorder="1" applyAlignment="1">
      <alignment horizontal="center"/>
    </xf>
    <xf numFmtId="0" fontId="23" fillId="13" borderId="72" xfId="0" applyFont="1" applyFill="1" applyBorder="1" applyAlignment="1">
      <alignment horizontal="center"/>
    </xf>
    <xf numFmtId="0" fontId="23" fillId="13" borderId="3" xfId="0" applyFont="1" applyFill="1" applyBorder="1" applyAlignment="1">
      <alignment horizontal="center"/>
    </xf>
    <xf numFmtId="0" fontId="2" fillId="10" borderId="18" xfId="0" applyFont="1" applyFill="1" applyBorder="1" applyAlignment="1">
      <alignment horizontal="center"/>
    </xf>
    <xf numFmtId="0" fontId="2" fillId="10" borderId="72" xfId="0" applyFont="1" applyFill="1" applyBorder="1" applyAlignment="1">
      <alignment horizontal="center"/>
    </xf>
    <xf numFmtId="0" fontId="2" fillId="10" borderId="3" xfId="0" applyFont="1" applyFill="1"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9" borderId="6" xfId="0" applyFont="1" applyFill="1" applyBorder="1" applyAlignment="1">
      <alignment horizontal="center" vertical="center" textRotation="90" wrapText="1" readingOrder="1"/>
    </xf>
    <xf numFmtId="0" fontId="9" fillId="9" borderId="7" xfId="0" applyFont="1" applyFill="1" applyBorder="1" applyAlignment="1">
      <alignment horizontal="center" vertical="center" textRotation="90" wrapText="1" readingOrder="1"/>
    </xf>
    <xf numFmtId="0" fontId="9" fillId="9" borderId="8"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1">
    <dxf>
      <font>
        <b/>
        <i val="0"/>
        <color rgb="FFFF0000"/>
      </font>
    </dxf>
  </dxfs>
  <tableStyles count="0" defaultTableStyle="TableStyleMedium2" defaultPivotStyle="PivotStyleLight16"/>
  <colors>
    <mruColors>
      <color rgb="FFFFFF99"/>
      <color rgb="FFFFCCFF"/>
      <color rgb="FFDCC5ED"/>
      <color rgb="FFFFCCCC"/>
      <color rgb="FF0000FF"/>
      <color rgb="FF9BD7FF"/>
      <color rgb="FFB0E098"/>
      <color rgb="FFFFFF66"/>
      <color rgb="FFF5B2A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topLeftCell="A25" workbookViewId="0">
      <selection activeCell="E44" sqref="E44"/>
    </sheetView>
  </sheetViews>
  <sheetFormatPr defaultColWidth="8.6328125" defaultRowHeight="14.5" x14ac:dyDescent="0.35"/>
  <cols>
    <col min="1" max="1" width="16.36328125" style="527" customWidth="1"/>
    <col min="2" max="2" width="15.08984375" style="527" customWidth="1"/>
    <col min="3" max="3" width="12.90625" style="527" customWidth="1"/>
    <col min="4" max="4" width="20.54296875" style="527" customWidth="1"/>
    <col min="5" max="5" width="17.08984375" style="527" customWidth="1"/>
    <col min="6" max="6" width="6" style="527" customWidth="1"/>
    <col min="7" max="12" width="22.36328125" style="527" customWidth="1"/>
    <col min="13" max="13" width="25.36328125" style="527" customWidth="1"/>
    <col min="14" max="16384" width="8.6328125" style="527"/>
  </cols>
  <sheetData>
    <row r="1" spans="1:13" x14ac:dyDescent="0.35">
      <c r="A1" s="538"/>
      <c r="B1" s="538"/>
      <c r="C1" s="538"/>
      <c r="D1" s="538"/>
    </row>
    <row r="2" spans="1:13" ht="15" thickBot="1" x14ac:dyDescent="0.4">
      <c r="A2" s="539" t="s">
        <v>188</v>
      </c>
      <c r="B2" s="540" t="s">
        <v>189</v>
      </c>
      <c r="C2" s="540" t="s">
        <v>190</v>
      </c>
      <c r="D2" s="540" t="s">
        <v>191</v>
      </c>
      <c r="E2" s="541" t="s">
        <v>192</v>
      </c>
      <c r="F2" s="591" t="s">
        <v>193</v>
      </c>
      <c r="G2" s="591"/>
      <c r="H2" s="591"/>
      <c r="I2" s="591"/>
      <c r="J2" s="591"/>
      <c r="K2" s="591"/>
      <c r="L2" s="591"/>
      <c r="M2" s="592"/>
    </row>
    <row r="3" spans="1:13" x14ac:dyDescent="0.35">
      <c r="A3" s="542" t="s">
        <v>194</v>
      </c>
      <c r="B3" s="543" t="s">
        <v>241</v>
      </c>
      <c r="C3" s="544">
        <v>44078</v>
      </c>
      <c r="D3" s="543" t="s">
        <v>242</v>
      </c>
      <c r="E3" s="545" t="s">
        <v>243</v>
      </c>
      <c r="F3" s="532" t="s">
        <v>199</v>
      </c>
      <c r="G3" s="532"/>
      <c r="H3" s="532"/>
      <c r="I3" s="532"/>
      <c r="J3" s="532"/>
      <c r="K3" s="532"/>
      <c r="L3" s="532"/>
      <c r="M3" s="533"/>
    </row>
    <row r="4" spans="1:13" x14ac:dyDescent="0.35">
      <c r="A4" s="546"/>
      <c r="B4" s="547"/>
      <c r="C4" s="548"/>
      <c r="D4" s="547"/>
      <c r="E4" s="549"/>
      <c r="F4" s="527" t="s">
        <v>230</v>
      </c>
      <c r="H4" s="530"/>
      <c r="I4" s="530"/>
      <c r="J4" s="530"/>
      <c r="K4" s="530"/>
      <c r="L4" s="530"/>
      <c r="M4" s="531"/>
    </row>
    <row r="5" spans="1:13" x14ac:dyDescent="0.35">
      <c r="A5" s="546"/>
      <c r="B5" s="547"/>
      <c r="C5" s="548"/>
      <c r="D5" s="547"/>
      <c r="E5" s="549"/>
      <c r="F5" s="527" t="s">
        <v>231</v>
      </c>
      <c r="H5" s="536"/>
      <c r="I5" s="536"/>
      <c r="J5" s="536"/>
      <c r="K5" s="536"/>
      <c r="L5" s="536"/>
      <c r="M5" s="537"/>
    </row>
    <row r="6" spans="1:13" x14ac:dyDescent="0.35">
      <c r="A6" s="546"/>
      <c r="B6" s="547"/>
      <c r="C6" s="548"/>
      <c r="D6" s="547"/>
      <c r="E6" s="549"/>
      <c r="F6" s="527" t="s">
        <v>232</v>
      </c>
      <c r="H6" s="536"/>
      <c r="I6" s="536"/>
      <c r="J6" s="536"/>
      <c r="K6" s="536"/>
      <c r="L6" s="536"/>
      <c r="M6" s="537"/>
    </row>
    <row r="7" spans="1:13" x14ac:dyDescent="0.35">
      <c r="A7" s="546"/>
      <c r="B7" s="547"/>
      <c r="C7" s="548"/>
      <c r="D7" s="547"/>
      <c r="E7" s="549"/>
      <c r="F7" s="529"/>
      <c r="G7" s="527" t="s">
        <v>233</v>
      </c>
      <c r="H7" s="536"/>
      <c r="I7" s="536"/>
      <c r="J7" s="536"/>
      <c r="K7" s="536"/>
      <c r="L7" s="536"/>
      <c r="M7" s="537"/>
    </row>
    <row r="8" spans="1:13" x14ac:dyDescent="0.35">
      <c r="A8" s="546"/>
      <c r="B8" s="547"/>
      <c r="C8" s="548"/>
      <c r="D8" s="547"/>
      <c r="E8" s="549"/>
      <c r="G8" s="527" t="s">
        <v>234</v>
      </c>
      <c r="M8" s="528"/>
    </row>
    <row r="9" spans="1:13" ht="14.15" customHeight="1" x14ac:dyDescent="0.35">
      <c r="A9" s="546"/>
      <c r="B9" s="547"/>
      <c r="C9" s="548"/>
      <c r="D9" s="547"/>
      <c r="E9" s="549"/>
      <c r="G9" s="527" t="s">
        <v>235</v>
      </c>
      <c r="M9" s="528"/>
    </row>
    <row r="10" spans="1:13" x14ac:dyDescent="0.35">
      <c r="A10" s="546"/>
      <c r="B10" s="547"/>
      <c r="C10" s="548"/>
      <c r="D10" s="547"/>
      <c r="E10" s="549"/>
      <c r="G10" s="527" t="s">
        <v>236</v>
      </c>
      <c r="M10" s="528"/>
    </row>
    <row r="11" spans="1:13" x14ac:dyDescent="0.35">
      <c r="B11" s="547"/>
      <c r="C11" s="548"/>
      <c r="D11" s="547"/>
      <c r="E11" s="549"/>
      <c r="F11" s="527" t="s">
        <v>237</v>
      </c>
      <c r="M11" s="528"/>
    </row>
    <row r="12" spans="1:13" x14ac:dyDescent="0.35">
      <c r="B12" s="547"/>
      <c r="C12" s="548"/>
      <c r="D12" s="547"/>
      <c r="E12" s="549"/>
      <c r="G12" s="527" t="s">
        <v>238</v>
      </c>
      <c r="M12" s="528"/>
    </row>
    <row r="13" spans="1:13" ht="29.4" customHeight="1" x14ac:dyDescent="0.35">
      <c r="B13" s="547"/>
      <c r="C13" s="548"/>
      <c r="D13" s="547"/>
      <c r="E13" s="549"/>
      <c r="F13" s="593" t="s">
        <v>240</v>
      </c>
      <c r="G13" s="594"/>
      <c r="H13" s="594"/>
      <c r="I13" s="594"/>
      <c r="J13" s="594"/>
      <c r="K13" s="594"/>
      <c r="L13" s="594"/>
      <c r="M13" s="595"/>
    </row>
    <row r="14" spans="1:13" ht="15" thickBot="1" x14ac:dyDescent="0.4">
      <c r="A14" s="534"/>
      <c r="B14" s="550"/>
      <c r="C14" s="551"/>
      <c r="D14" s="550"/>
      <c r="E14" s="552"/>
      <c r="F14" s="534"/>
      <c r="G14" s="534"/>
      <c r="H14" s="534"/>
      <c r="I14" s="534"/>
      <c r="J14" s="534"/>
      <c r="K14" s="534"/>
      <c r="L14" s="534"/>
      <c r="M14" s="535"/>
    </row>
    <row r="15" spans="1:13" ht="29" customHeight="1" x14ac:dyDescent="0.35">
      <c r="A15" s="546" t="s">
        <v>195</v>
      </c>
      <c r="B15" s="547" t="s">
        <v>241</v>
      </c>
      <c r="C15" s="548">
        <v>44109</v>
      </c>
      <c r="D15" s="547" t="s">
        <v>242</v>
      </c>
      <c r="E15" s="549" t="s">
        <v>243</v>
      </c>
      <c r="F15" s="588" t="s">
        <v>245</v>
      </c>
      <c r="G15" s="589"/>
      <c r="H15" s="589"/>
      <c r="I15" s="589"/>
      <c r="J15" s="589"/>
      <c r="K15" s="589"/>
      <c r="L15" s="589"/>
      <c r="M15" s="590"/>
    </row>
    <row r="16" spans="1:13" x14ac:dyDescent="0.35">
      <c r="A16" s="546"/>
      <c r="B16" s="547"/>
      <c r="C16" s="548"/>
      <c r="D16" s="547"/>
      <c r="E16" s="549"/>
      <c r="F16" s="527" t="s">
        <v>244</v>
      </c>
      <c r="M16" s="528"/>
    </row>
    <row r="17" spans="1:13" ht="15" thickBot="1" x14ac:dyDescent="0.4">
      <c r="A17" s="553"/>
      <c r="B17" s="550"/>
      <c r="C17" s="551"/>
      <c r="D17" s="550"/>
      <c r="E17" s="552"/>
      <c r="F17" s="534"/>
      <c r="G17" s="534"/>
      <c r="H17" s="534"/>
      <c r="I17" s="534"/>
      <c r="J17" s="534"/>
      <c r="K17" s="534"/>
      <c r="L17" s="534"/>
      <c r="M17" s="535"/>
    </row>
    <row r="18" spans="1:13" ht="29.15" customHeight="1" x14ac:dyDescent="0.35">
      <c r="A18" s="546" t="s">
        <v>196</v>
      </c>
      <c r="B18" s="547" t="s">
        <v>241</v>
      </c>
      <c r="C18" s="548">
        <v>44139</v>
      </c>
      <c r="D18" s="547" t="s">
        <v>242</v>
      </c>
      <c r="E18" s="549" t="s">
        <v>243</v>
      </c>
      <c r="F18" s="588" t="s">
        <v>246</v>
      </c>
      <c r="G18" s="589"/>
      <c r="H18" s="589"/>
      <c r="I18" s="589"/>
      <c r="J18" s="589"/>
      <c r="K18" s="589"/>
      <c r="L18" s="589"/>
      <c r="M18" s="590"/>
    </row>
    <row r="19" spans="1:13" x14ac:dyDescent="0.35">
      <c r="B19" s="547"/>
      <c r="C19" s="548"/>
      <c r="D19" s="547"/>
      <c r="E19" s="549"/>
      <c r="F19" s="527" t="s">
        <v>244</v>
      </c>
      <c r="M19" s="528"/>
    </row>
    <row r="20" spans="1:13" ht="15" thickBot="1" x14ac:dyDescent="0.4">
      <c r="A20" s="534"/>
      <c r="B20" s="550"/>
      <c r="C20" s="551"/>
      <c r="D20" s="550"/>
      <c r="E20" s="552"/>
      <c r="F20" s="534" t="s">
        <v>247</v>
      </c>
      <c r="G20" s="534"/>
      <c r="H20" s="534"/>
      <c r="I20" s="534"/>
      <c r="J20" s="534"/>
      <c r="K20" s="534"/>
      <c r="L20" s="534"/>
      <c r="M20" s="535"/>
    </row>
    <row r="21" spans="1:13" ht="33.9" customHeight="1" thickBot="1" x14ac:dyDescent="0.4">
      <c r="A21" s="546" t="s">
        <v>197</v>
      </c>
      <c r="B21" s="547" t="s">
        <v>241</v>
      </c>
      <c r="C21" s="548">
        <v>44168</v>
      </c>
      <c r="D21" s="547" t="s">
        <v>242</v>
      </c>
      <c r="E21" s="549" t="s">
        <v>243</v>
      </c>
      <c r="F21" s="588" t="s">
        <v>248</v>
      </c>
      <c r="G21" s="589"/>
      <c r="H21" s="589"/>
      <c r="I21" s="589"/>
      <c r="J21" s="589"/>
      <c r="K21" s="589"/>
      <c r="L21" s="589"/>
      <c r="M21" s="590"/>
    </row>
    <row r="22" spans="1:13" ht="47.4" customHeight="1" thickBot="1" x14ac:dyDescent="0.4">
      <c r="A22" s="554" t="s">
        <v>198</v>
      </c>
      <c r="B22" s="555" t="s">
        <v>241</v>
      </c>
      <c r="C22" s="556">
        <v>44202</v>
      </c>
      <c r="D22" s="555" t="s">
        <v>242</v>
      </c>
      <c r="E22" s="557" t="s">
        <v>243</v>
      </c>
      <c r="F22" s="585" t="s">
        <v>249</v>
      </c>
      <c r="G22" s="586"/>
      <c r="H22" s="586"/>
      <c r="I22" s="586"/>
      <c r="J22" s="586"/>
      <c r="K22" s="586"/>
      <c r="L22" s="586"/>
      <c r="M22" s="587"/>
    </row>
    <row r="23" spans="1:13" ht="33.65" customHeight="1" thickBot="1" x14ac:dyDescent="0.4">
      <c r="A23" s="558">
        <v>44197</v>
      </c>
      <c r="B23" s="555" t="s">
        <v>241</v>
      </c>
      <c r="C23" s="556">
        <v>44230</v>
      </c>
      <c r="D23" s="555" t="s">
        <v>242</v>
      </c>
      <c r="E23" s="557" t="s">
        <v>243</v>
      </c>
      <c r="F23" s="585" t="s">
        <v>250</v>
      </c>
      <c r="G23" s="586"/>
      <c r="H23" s="586"/>
      <c r="I23" s="586"/>
      <c r="J23" s="586"/>
      <c r="K23" s="586"/>
      <c r="L23" s="586"/>
      <c r="M23" s="587"/>
    </row>
    <row r="24" spans="1:13" ht="33.65" customHeight="1" thickBot="1" x14ac:dyDescent="0.4">
      <c r="A24" s="558">
        <v>44228</v>
      </c>
      <c r="B24" s="555" t="s">
        <v>241</v>
      </c>
      <c r="C24" s="556">
        <v>44258</v>
      </c>
      <c r="D24" s="555" t="s">
        <v>242</v>
      </c>
      <c r="E24" s="557" t="s">
        <v>243</v>
      </c>
      <c r="F24" s="585" t="s">
        <v>251</v>
      </c>
      <c r="G24" s="586"/>
      <c r="H24" s="586"/>
      <c r="I24" s="586"/>
      <c r="J24" s="586"/>
      <c r="K24" s="586"/>
      <c r="L24" s="586"/>
      <c r="M24" s="587"/>
    </row>
    <row r="25" spans="1:13" ht="33.65" customHeight="1" thickBot="1" x14ac:dyDescent="0.4">
      <c r="A25" s="558">
        <v>44256</v>
      </c>
      <c r="B25" s="555" t="s">
        <v>241</v>
      </c>
      <c r="C25" s="556">
        <v>44292</v>
      </c>
      <c r="D25" s="555" t="s">
        <v>242</v>
      </c>
      <c r="E25" s="557" t="s">
        <v>243</v>
      </c>
      <c r="F25" s="585" t="s">
        <v>252</v>
      </c>
      <c r="G25" s="586"/>
      <c r="H25" s="586"/>
      <c r="I25" s="586"/>
      <c r="J25" s="586"/>
      <c r="K25" s="586"/>
      <c r="L25" s="586"/>
      <c r="M25" s="587"/>
    </row>
    <row r="26" spans="1:13" ht="33.65" customHeight="1" thickBot="1" x14ac:dyDescent="0.4">
      <c r="A26" s="558">
        <v>44287</v>
      </c>
      <c r="B26" s="555" t="s">
        <v>241</v>
      </c>
      <c r="C26" s="556">
        <v>44321</v>
      </c>
      <c r="D26" s="555" t="s">
        <v>242</v>
      </c>
      <c r="E26" s="557" t="s">
        <v>243</v>
      </c>
      <c r="F26" s="585" t="s">
        <v>253</v>
      </c>
      <c r="G26" s="586"/>
      <c r="H26" s="586"/>
      <c r="I26" s="586"/>
      <c r="J26" s="586"/>
      <c r="K26" s="586"/>
      <c r="L26" s="586"/>
      <c r="M26" s="587"/>
    </row>
    <row r="27" spans="1:13" ht="33.65" customHeight="1" thickBot="1" x14ac:dyDescent="0.4">
      <c r="A27" s="558">
        <v>44317</v>
      </c>
      <c r="B27" s="555" t="s">
        <v>255</v>
      </c>
      <c r="C27" s="556">
        <v>44350</v>
      </c>
      <c r="D27" s="555" t="s">
        <v>242</v>
      </c>
      <c r="E27" s="557" t="s">
        <v>243</v>
      </c>
      <c r="F27" s="585" t="s">
        <v>254</v>
      </c>
      <c r="G27" s="586"/>
      <c r="H27" s="586"/>
      <c r="I27" s="586"/>
      <c r="J27" s="586"/>
      <c r="K27" s="586"/>
      <c r="L27" s="586"/>
      <c r="M27" s="587"/>
    </row>
    <row r="28" spans="1:13" ht="33.65" customHeight="1" thickBot="1" x14ac:dyDescent="0.4">
      <c r="A28" s="558">
        <v>44348</v>
      </c>
      <c r="B28" s="555" t="s">
        <v>255</v>
      </c>
      <c r="C28" s="556">
        <v>44383</v>
      </c>
      <c r="D28" s="555" t="s">
        <v>242</v>
      </c>
      <c r="E28" s="557" t="s">
        <v>243</v>
      </c>
      <c r="F28" s="585" t="s">
        <v>256</v>
      </c>
      <c r="G28" s="586"/>
      <c r="H28" s="586"/>
      <c r="I28" s="586"/>
      <c r="J28" s="586"/>
      <c r="K28" s="586"/>
      <c r="L28" s="586"/>
      <c r="M28" s="587"/>
    </row>
    <row r="29" spans="1:13" ht="33.65" customHeight="1" thickBot="1" x14ac:dyDescent="0.4">
      <c r="A29" s="558">
        <v>44378</v>
      </c>
      <c r="B29" s="555" t="s">
        <v>258</v>
      </c>
      <c r="C29" s="556">
        <v>44412</v>
      </c>
      <c r="D29" s="555" t="s">
        <v>242</v>
      </c>
      <c r="E29" s="557" t="s">
        <v>243</v>
      </c>
      <c r="F29" s="585" t="s">
        <v>257</v>
      </c>
      <c r="G29" s="586"/>
      <c r="H29" s="586"/>
      <c r="I29" s="586"/>
      <c r="J29" s="586"/>
      <c r="K29" s="586"/>
      <c r="L29" s="586"/>
      <c r="M29" s="587"/>
    </row>
    <row r="30" spans="1:13" ht="33.65" customHeight="1" thickBot="1" x14ac:dyDescent="0.4">
      <c r="A30" s="558">
        <v>44409</v>
      </c>
      <c r="B30" s="555" t="s">
        <v>258</v>
      </c>
      <c r="C30" s="556">
        <v>44442</v>
      </c>
      <c r="D30" s="555" t="s">
        <v>242</v>
      </c>
      <c r="E30" s="557" t="s">
        <v>243</v>
      </c>
      <c r="F30" s="585" t="s">
        <v>259</v>
      </c>
      <c r="G30" s="586"/>
      <c r="H30" s="586"/>
      <c r="I30" s="586"/>
      <c r="J30" s="586"/>
      <c r="K30" s="586"/>
      <c r="L30" s="586"/>
      <c r="M30" s="587"/>
    </row>
    <row r="31" spans="1:13" ht="31.25" customHeight="1" thickBot="1" x14ac:dyDescent="0.4">
      <c r="A31" s="558">
        <v>44440</v>
      </c>
      <c r="B31" s="555" t="s">
        <v>258</v>
      </c>
      <c r="C31" s="556">
        <v>44474</v>
      </c>
      <c r="D31" s="555" t="s">
        <v>242</v>
      </c>
      <c r="E31" s="557" t="s">
        <v>243</v>
      </c>
      <c r="F31" s="585" t="s">
        <v>260</v>
      </c>
      <c r="G31" s="586"/>
      <c r="H31" s="586"/>
      <c r="I31" s="586"/>
      <c r="J31" s="586"/>
      <c r="K31" s="586"/>
      <c r="L31" s="586"/>
      <c r="M31" s="587"/>
    </row>
    <row r="32" spans="1:13" ht="33.65" customHeight="1" thickBot="1" x14ac:dyDescent="0.4">
      <c r="A32" s="558">
        <v>44470</v>
      </c>
      <c r="B32" s="555" t="s">
        <v>258</v>
      </c>
      <c r="C32" s="556">
        <v>44504</v>
      </c>
      <c r="D32" s="555" t="s">
        <v>242</v>
      </c>
      <c r="E32" s="557" t="s">
        <v>243</v>
      </c>
      <c r="F32" s="585" t="s">
        <v>261</v>
      </c>
      <c r="G32" s="586"/>
      <c r="H32" s="586"/>
      <c r="I32" s="586"/>
      <c r="J32" s="586"/>
      <c r="K32" s="586"/>
      <c r="L32" s="586"/>
      <c r="M32" s="587"/>
    </row>
    <row r="33" spans="1:13" ht="33.65" customHeight="1" thickBot="1" x14ac:dyDescent="0.4">
      <c r="A33" s="558">
        <v>44501</v>
      </c>
      <c r="B33" s="555" t="s">
        <v>258</v>
      </c>
      <c r="C33" s="556">
        <v>44536</v>
      </c>
      <c r="D33" s="555" t="s">
        <v>242</v>
      </c>
      <c r="E33" s="557" t="s">
        <v>243</v>
      </c>
      <c r="F33" s="585" t="s">
        <v>262</v>
      </c>
      <c r="G33" s="586"/>
      <c r="H33" s="586"/>
      <c r="I33" s="586"/>
      <c r="J33" s="586"/>
      <c r="K33" s="586"/>
      <c r="L33" s="586"/>
      <c r="M33" s="587"/>
    </row>
    <row r="34" spans="1:13" ht="33.65" customHeight="1" thickBot="1" x14ac:dyDescent="0.4">
      <c r="A34" s="558">
        <v>44531</v>
      </c>
      <c r="B34" s="555" t="s">
        <v>258</v>
      </c>
      <c r="C34" s="556">
        <v>44566</v>
      </c>
      <c r="D34" s="555" t="s">
        <v>242</v>
      </c>
      <c r="E34" s="557" t="s">
        <v>243</v>
      </c>
      <c r="F34" s="585" t="s">
        <v>263</v>
      </c>
      <c r="G34" s="586"/>
      <c r="H34" s="586"/>
      <c r="I34" s="586"/>
      <c r="J34" s="586"/>
      <c r="K34" s="586"/>
      <c r="L34" s="586"/>
      <c r="M34" s="587"/>
    </row>
    <row r="35" spans="1:13" ht="33.65" customHeight="1" thickBot="1" x14ac:dyDescent="0.4">
      <c r="A35" s="558">
        <v>44562</v>
      </c>
      <c r="B35" s="555" t="s">
        <v>258</v>
      </c>
      <c r="C35" s="556">
        <v>44595</v>
      </c>
      <c r="D35" s="555" t="s">
        <v>242</v>
      </c>
      <c r="E35" s="557" t="s">
        <v>243</v>
      </c>
      <c r="F35" s="585" t="s">
        <v>264</v>
      </c>
      <c r="G35" s="586"/>
      <c r="H35" s="586"/>
      <c r="I35" s="586"/>
      <c r="J35" s="586"/>
      <c r="K35" s="586"/>
      <c r="L35" s="586"/>
      <c r="M35" s="587"/>
    </row>
    <row r="36" spans="1:13" ht="33.65" customHeight="1" thickBot="1" x14ac:dyDescent="0.4">
      <c r="A36" s="558">
        <v>44593</v>
      </c>
      <c r="B36" s="555" t="s">
        <v>258</v>
      </c>
      <c r="C36" s="556">
        <v>44623</v>
      </c>
      <c r="D36" s="555" t="s">
        <v>242</v>
      </c>
      <c r="E36" s="557" t="s">
        <v>243</v>
      </c>
      <c r="F36" s="585" t="s">
        <v>265</v>
      </c>
      <c r="G36" s="586"/>
      <c r="H36" s="586"/>
      <c r="I36" s="586"/>
      <c r="J36" s="586"/>
      <c r="K36" s="586"/>
      <c r="L36" s="586"/>
      <c r="M36" s="587"/>
    </row>
    <row r="37" spans="1:13" ht="44.4" customHeight="1" x14ac:dyDescent="0.35">
      <c r="A37" s="576">
        <v>44621</v>
      </c>
      <c r="B37" s="543" t="s">
        <v>258</v>
      </c>
      <c r="C37" s="544">
        <v>44650</v>
      </c>
      <c r="D37" s="543" t="s">
        <v>242</v>
      </c>
      <c r="E37" s="545" t="s">
        <v>243</v>
      </c>
      <c r="F37" s="588" t="s">
        <v>269</v>
      </c>
      <c r="G37" s="589"/>
      <c r="H37" s="589"/>
      <c r="I37" s="589"/>
      <c r="J37" s="589"/>
      <c r="K37" s="589"/>
      <c r="L37" s="589"/>
      <c r="M37" s="590"/>
    </row>
    <row r="38" spans="1:13" ht="30.65" customHeight="1" thickBot="1" x14ac:dyDescent="0.4">
      <c r="A38" s="577"/>
      <c r="B38" s="550"/>
      <c r="C38" s="551"/>
      <c r="D38" s="550"/>
      <c r="E38" s="552"/>
      <c r="F38" s="581" t="s">
        <v>270</v>
      </c>
      <c r="G38" s="582"/>
      <c r="H38" s="582"/>
      <c r="I38" s="582"/>
      <c r="J38" s="582"/>
      <c r="K38" s="582"/>
      <c r="L38" s="582"/>
      <c r="M38" s="583"/>
    </row>
    <row r="40" spans="1:13" x14ac:dyDescent="0.35">
      <c r="A40" s="584" t="s">
        <v>271</v>
      </c>
      <c r="B40" s="584"/>
    </row>
  </sheetData>
  <mergeCells count="23">
    <mergeCell ref="F35:M35"/>
    <mergeCell ref="F22:M22"/>
    <mergeCell ref="F2:M2"/>
    <mergeCell ref="F13:M13"/>
    <mergeCell ref="F15:M15"/>
    <mergeCell ref="F18:M18"/>
    <mergeCell ref="F21:M21"/>
    <mergeCell ref="F38:M38"/>
    <mergeCell ref="A40:B40"/>
    <mergeCell ref="F25:M25"/>
    <mergeCell ref="F24:M24"/>
    <mergeCell ref="F23:M23"/>
    <mergeCell ref="F26:M26"/>
    <mergeCell ref="F27:M27"/>
    <mergeCell ref="F28:M28"/>
    <mergeCell ref="F29:M29"/>
    <mergeCell ref="F30:M30"/>
    <mergeCell ref="F36:M36"/>
    <mergeCell ref="F37:M37"/>
    <mergeCell ref="F31:M31"/>
    <mergeCell ref="F32:M32"/>
    <mergeCell ref="F33:M33"/>
    <mergeCell ref="F34:M34"/>
  </mergeCells>
  <pageMargins left="0.7" right="0.7" top="0.75" bottom="0.75" header="0.3" footer="0.3"/>
  <pageSetup orientation="portrait" horizontalDpi="1200" verticalDpi="1200" r:id="rId1"/>
  <headerFooter>
    <oddFooter>&amp;RSchedule JNG-D7.C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M212"/>
  <sheetViews>
    <sheetView zoomScale="80" zoomScaleNormal="80" workbookViewId="0">
      <pane xSplit="2" topLeftCell="C1" activePane="topRight" state="frozen"/>
      <selection activeCell="J98" sqref="J98"/>
      <selection pane="topRight" activeCell="I25" sqref="I25"/>
    </sheetView>
  </sheetViews>
  <sheetFormatPr defaultRowHeight="14.5" x14ac:dyDescent="0.35"/>
  <cols>
    <col min="1" max="1" width="9.453125" customWidth="1"/>
    <col min="2" max="2" width="24.54296875" customWidth="1"/>
    <col min="3" max="4" width="11" bestFit="1" customWidth="1"/>
    <col min="5" max="6" width="11.54296875" bestFit="1" customWidth="1"/>
    <col min="7" max="13" width="12.54296875" bestFit="1" customWidth="1"/>
    <col min="14" max="15" width="14.453125" bestFit="1" customWidth="1"/>
    <col min="16" max="18" width="13.453125" customWidth="1"/>
    <col min="19" max="19" width="13.453125" bestFit="1" customWidth="1"/>
    <col min="20" max="24" width="14.453125" bestFit="1" customWidth="1"/>
    <col min="25" max="26" width="13.453125" bestFit="1" customWidth="1"/>
    <col min="27" max="63" width="1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ENTRY'!AE177,"ok","ERROR")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'2M - SGS'!C4</f>
        <v>43466</v>
      </c>
      <c r="D4" s="10">
        <f>'2M - SGS'!D4</f>
        <v>43497</v>
      </c>
      <c r="E4" s="10">
        <f>'2M - SGS'!E4</f>
        <v>43525</v>
      </c>
      <c r="F4" s="10">
        <f>'2M - SGS'!F4</f>
        <v>43556</v>
      </c>
      <c r="G4" s="10">
        <f>'2M - SGS'!G4</f>
        <v>43586</v>
      </c>
      <c r="H4" s="10">
        <f>'2M - SGS'!H4</f>
        <v>43617</v>
      </c>
      <c r="I4" s="10">
        <f>'2M - SGS'!I4</f>
        <v>43647</v>
      </c>
      <c r="J4" s="10">
        <f>'2M - SGS'!J4</f>
        <v>43678</v>
      </c>
      <c r="K4" s="10">
        <f>'2M - SGS'!K4</f>
        <v>43709</v>
      </c>
      <c r="L4" s="10">
        <f>'2M - SGS'!L4</f>
        <v>43739</v>
      </c>
      <c r="M4" s="10">
        <f>'2M - SGS'!M4</f>
        <v>43770</v>
      </c>
      <c r="N4" s="10">
        <f>'2M - SGS'!N4</f>
        <v>43800</v>
      </c>
      <c r="O4" s="10">
        <f>'2M - SGS'!O4</f>
        <v>43831</v>
      </c>
      <c r="P4" s="10">
        <f>'2M - SGS'!P4</f>
        <v>43862</v>
      </c>
      <c r="Q4" s="10">
        <f>'2M - SGS'!Q4</f>
        <v>43891</v>
      </c>
      <c r="R4" s="10">
        <f>'2M - SGS'!R4</f>
        <v>43922</v>
      </c>
      <c r="S4" s="10">
        <f>'2M - SGS'!S4</f>
        <v>43952</v>
      </c>
      <c r="T4" s="10">
        <f>'2M - SGS'!T4</f>
        <v>43983</v>
      </c>
      <c r="U4" s="10">
        <f>'2M - SGS'!U4</f>
        <v>44013</v>
      </c>
      <c r="V4" s="10">
        <f>'2M - SGS'!V4</f>
        <v>44044</v>
      </c>
      <c r="W4" s="10">
        <f>'2M - SGS'!W4</f>
        <v>44075</v>
      </c>
      <c r="X4" s="10">
        <f>'2M - SGS'!X4</f>
        <v>44105</v>
      </c>
      <c r="Y4" s="10">
        <f>'2M - SGS'!Y4</f>
        <v>44136</v>
      </c>
      <c r="Z4" s="10">
        <f>'2M - SGS'!Z4</f>
        <v>44166</v>
      </c>
      <c r="AA4" s="10">
        <f>'2M - SGS'!AA4</f>
        <v>44197</v>
      </c>
      <c r="AB4" s="10">
        <f>'2M - SGS'!AB4</f>
        <v>44228</v>
      </c>
      <c r="AC4" s="10">
        <f>'2M - SGS'!AC4</f>
        <v>44256</v>
      </c>
      <c r="AD4" s="10">
        <f>'2M - SGS'!AD4</f>
        <v>44287</v>
      </c>
      <c r="AE4" s="10">
        <f>'2M - SGS'!AE4</f>
        <v>44317</v>
      </c>
      <c r="AF4" s="10">
        <f>'2M - SGS'!AF4</f>
        <v>44348</v>
      </c>
      <c r="AG4" s="10">
        <f>'2M - SGS'!AG4</f>
        <v>44378</v>
      </c>
      <c r="AH4" s="10">
        <f>'2M - SGS'!AH4</f>
        <v>44409</v>
      </c>
      <c r="AI4" s="10">
        <f>'2M - SGS'!AI4</f>
        <v>44440</v>
      </c>
      <c r="AJ4" s="10">
        <f>'2M - SGS'!AJ4</f>
        <v>44470</v>
      </c>
      <c r="AK4" s="10">
        <f>'2M - SGS'!AK4</f>
        <v>44501</v>
      </c>
      <c r="AL4" s="10">
        <f>'2M - SGS'!AL4</f>
        <v>44531</v>
      </c>
      <c r="AM4" s="10">
        <f>'2M - SGS'!AM4</f>
        <v>44562</v>
      </c>
      <c r="AN4" s="10">
        <f>'2M - SGS'!AN4</f>
        <v>44593</v>
      </c>
      <c r="AO4" s="10">
        <f>'2M - SGS'!AO4</f>
        <v>44621</v>
      </c>
      <c r="AP4" s="10">
        <f>'2M - SGS'!AP4</f>
        <v>44652</v>
      </c>
      <c r="AQ4" s="10">
        <f>'2M - SGS'!AQ4</f>
        <v>44682</v>
      </c>
      <c r="AR4" s="10">
        <f>'2M - SGS'!AR4</f>
        <v>44713</v>
      </c>
      <c r="AS4" s="10">
        <f>'2M - SGS'!AS4</f>
        <v>44743</v>
      </c>
      <c r="AT4" s="10">
        <f>'2M - SGS'!AT4</f>
        <v>44774</v>
      </c>
      <c r="AU4" s="10">
        <f>'2M - SGS'!AU4</f>
        <v>44805</v>
      </c>
      <c r="AV4" s="10">
        <f>'2M - SGS'!AV4</f>
        <v>44835</v>
      </c>
      <c r="AW4" s="10">
        <f>'2M - SGS'!AW4</f>
        <v>44866</v>
      </c>
      <c r="AX4" s="10">
        <f>'2M - SGS'!AX4</f>
        <v>44896</v>
      </c>
      <c r="AY4" s="10">
        <f>'2M - SGS'!AY4</f>
        <v>44927</v>
      </c>
      <c r="AZ4" s="10">
        <f>'2M - SGS'!AZ4</f>
        <v>44958</v>
      </c>
      <c r="BA4" s="10">
        <f>'2M - SGS'!BA4</f>
        <v>44986</v>
      </c>
      <c r="BB4" s="10">
        <f>'2M - SGS'!BB4</f>
        <v>45017</v>
      </c>
      <c r="BC4" s="10">
        <f>'2M - SGS'!BC4</f>
        <v>45047</v>
      </c>
      <c r="BD4" s="10">
        <f>'2M - SGS'!BD4</f>
        <v>45078</v>
      </c>
      <c r="BE4" s="10">
        <f>'2M - SGS'!BE4</f>
        <v>45108</v>
      </c>
      <c r="BF4" s="10">
        <f>'2M - SGS'!BF4</f>
        <v>45139</v>
      </c>
      <c r="BG4" s="10">
        <f>'2M - SGS'!BG4</f>
        <v>45170</v>
      </c>
      <c r="BH4" s="10">
        <f>'2M - SGS'!BH4</f>
        <v>45200</v>
      </c>
      <c r="BI4" s="10">
        <f>'2M - SGS'!BI4</f>
        <v>45231</v>
      </c>
      <c r="BJ4" s="10">
        <f>'2M - SGS'!BJ4</f>
        <v>45261</v>
      </c>
      <c r="BK4" s="10">
        <f>'2M - SGS'!BK4</f>
        <v>45292</v>
      </c>
    </row>
    <row r="5" spans="1:65" ht="15" customHeight="1" x14ac:dyDescent="0.35">
      <c r="A5" s="637"/>
      <c r="B5" s="11" t="s">
        <v>20</v>
      </c>
      <c r="C5" s="3">
        <f>'BIZ kWh ENTRY'!S164</f>
        <v>0</v>
      </c>
      <c r="D5" s="3">
        <f>'BIZ kWh ENTRY'!T164</f>
        <v>0</v>
      </c>
      <c r="E5" s="3">
        <f>'BIZ kWh ENTRY'!U164</f>
        <v>0</v>
      </c>
      <c r="F5" s="3">
        <f>'BIZ kWh ENTRY'!V164</f>
        <v>0</v>
      </c>
      <c r="G5" s="3">
        <f>'BIZ kWh ENTRY'!W164</f>
        <v>0</v>
      </c>
      <c r="H5" s="3">
        <f>'BIZ kWh ENTRY'!X164</f>
        <v>0</v>
      </c>
      <c r="I5" s="3">
        <f>'BIZ kWh ENTRY'!Y164</f>
        <v>417621.45797280443</v>
      </c>
      <c r="J5" s="3">
        <f>'BIZ kWh ENTRY'!Z164</f>
        <v>155964.82319083848</v>
      </c>
      <c r="K5" s="3">
        <f>'BIZ kWh ENTRY'!AA164</f>
        <v>90226.425786884807</v>
      </c>
      <c r="L5" s="112">
        <f>'BIZ kWh ENTRY'!AB164</f>
        <v>212888.73126104235</v>
      </c>
      <c r="M5" s="112">
        <f>'BIZ kWh ENTRY'!AC164</f>
        <v>672138.33235395583</v>
      </c>
      <c r="N5" s="112">
        <f>'BIZ kWh ENTRY'!AD164</f>
        <v>320924.26833123906</v>
      </c>
      <c r="O5" s="210">
        <v>0</v>
      </c>
      <c r="P5" s="210">
        <v>0</v>
      </c>
      <c r="Q5" s="210">
        <v>0</v>
      </c>
      <c r="R5" s="210">
        <v>0</v>
      </c>
      <c r="S5" s="210">
        <v>0</v>
      </c>
      <c r="T5" s="210">
        <v>0</v>
      </c>
      <c r="U5" s="210">
        <v>0</v>
      </c>
      <c r="V5" s="210">
        <v>0</v>
      </c>
      <c r="W5" s="210">
        <v>0</v>
      </c>
      <c r="X5" s="210">
        <v>0</v>
      </c>
      <c r="Y5" s="210">
        <v>0</v>
      </c>
      <c r="Z5" s="210">
        <v>0</v>
      </c>
      <c r="AA5" s="210">
        <v>0</v>
      </c>
      <c r="AB5" s="210">
        <v>0</v>
      </c>
      <c r="AC5" s="210">
        <v>0</v>
      </c>
      <c r="AD5" s="210">
        <v>0</v>
      </c>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35">
      <c r="A6" s="637"/>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4592.477975279312</v>
      </c>
      <c r="L6" s="112">
        <f>'BIZ kWh ENTRY'!AB165</f>
        <v>0</v>
      </c>
      <c r="M6" s="112">
        <f>'BIZ kWh ENTRY'!AC165</f>
        <v>31517.343944518307</v>
      </c>
      <c r="N6" s="112">
        <f>'BIZ kWh ENTRY'!AD165</f>
        <v>83697.361759994732</v>
      </c>
      <c r="O6" s="210">
        <v>0</v>
      </c>
      <c r="P6" s="210">
        <v>0</v>
      </c>
      <c r="Q6" s="210">
        <v>0</v>
      </c>
      <c r="R6" s="210">
        <v>0</v>
      </c>
      <c r="S6" s="210">
        <v>0</v>
      </c>
      <c r="T6" s="210">
        <v>0</v>
      </c>
      <c r="U6" s="210">
        <v>0</v>
      </c>
      <c r="V6" s="210">
        <v>0</v>
      </c>
      <c r="W6" s="210">
        <v>0</v>
      </c>
      <c r="X6" s="210">
        <v>0</v>
      </c>
      <c r="Y6" s="210">
        <v>0</v>
      </c>
      <c r="Z6" s="210">
        <v>0</v>
      </c>
      <c r="AA6" s="210">
        <v>0</v>
      </c>
      <c r="AB6" s="210">
        <v>0</v>
      </c>
      <c r="AC6" s="210">
        <v>0</v>
      </c>
      <c r="AD6" s="210">
        <v>0</v>
      </c>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35">
      <c r="A7" s="637"/>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7192.3005138034296</v>
      </c>
      <c r="K7" s="3">
        <f>'BIZ kWh ENTRY'!AA166</f>
        <v>0</v>
      </c>
      <c r="L7" s="112">
        <f>'BIZ kWh ENTRY'!AB166</f>
        <v>0</v>
      </c>
      <c r="M7" s="112">
        <f>'BIZ kWh ENTRY'!AC166</f>
        <v>9624.8288316720282</v>
      </c>
      <c r="N7" s="112">
        <f>'BIZ kWh ENTRY'!AD166</f>
        <v>0</v>
      </c>
      <c r="O7" s="210">
        <v>0</v>
      </c>
      <c r="P7" s="210">
        <v>0</v>
      </c>
      <c r="Q7" s="210">
        <v>0</v>
      </c>
      <c r="R7" s="210">
        <v>0</v>
      </c>
      <c r="S7" s="210">
        <v>0</v>
      </c>
      <c r="T7" s="210">
        <v>0</v>
      </c>
      <c r="U7" s="210">
        <v>0</v>
      </c>
      <c r="V7" s="210">
        <v>0</v>
      </c>
      <c r="W7" s="210">
        <v>0</v>
      </c>
      <c r="X7" s="210">
        <v>0</v>
      </c>
      <c r="Y7" s="210">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35">
      <c r="A8" s="637"/>
      <c r="B8" s="11" t="s">
        <v>1</v>
      </c>
      <c r="C8" s="3">
        <f>'BIZ kWh ENTRY'!S167</f>
        <v>0</v>
      </c>
      <c r="D8" s="3">
        <f>'BIZ kWh ENTRY'!T167</f>
        <v>0</v>
      </c>
      <c r="E8" s="3">
        <f>'BIZ kWh ENTRY'!U167</f>
        <v>0</v>
      </c>
      <c r="F8" s="3">
        <f>'BIZ kWh ENTRY'!V167</f>
        <v>6427.8439291514624</v>
      </c>
      <c r="G8" s="3">
        <f>'BIZ kWh ENTRY'!W167</f>
        <v>19033.595682532243</v>
      </c>
      <c r="H8" s="3">
        <f>'BIZ kWh ENTRY'!X167</f>
        <v>185492.10311964841</v>
      </c>
      <c r="I8" s="3">
        <f>'BIZ kWh ENTRY'!Y167</f>
        <v>219022.48346688438</v>
      </c>
      <c r="J8" s="3">
        <f>'BIZ kWh ENTRY'!Z167</f>
        <v>27822.34333525016</v>
      </c>
      <c r="K8" s="3">
        <f>'BIZ kWh ENTRY'!AA167</f>
        <v>182330.24238930893</v>
      </c>
      <c r="L8" s="112">
        <f>'BIZ kWh ENTRY'!AB167</f>
        <v>172991.3850466157</v>
      </c>
      <c r="M8" s="112">
        <f>'BIZ kWh ENTRY'!AC167</f>
        <v>487355.38619300089</v>
      </c>
      <c r="N8" s="112">
        <f>'BIZ kWh ENTRY'!AD167</f>
        <v>734416.15286638157</v>
      </c>
      <c r="O8" s="210">
        <v>0</v>
      </c>
      <c r="P8" s="210">
        <v>0</v>
      </c>
      <c r="Q8" s="210">
        <v>0</v>
      </c>
      <c r="R8" s="210">
        <v>0</v>
      </c>
      <c r="S8" s="210">
        <v>0</v>
      </c>
      <c r="T8" s="210">
        <v>0</v>
      </c>
      <c r="U8" s="210">
        <v>0</v>
      </c>
      <c r="V8" s="210">
        <v>0</v>
      </c>
      <c r="W8" s="210">
        <v>0</v>
      </c>
      <c r="X8" s="210">
        <v>0</v>
      </c>
      <c r="Y8" s="210">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35">
      <c r="A9" s="637"/>
      <c r="B9" s="12" t="s">
        <v>22</v>
      </c>
      <c r="C9" s="3">
        <f>'BIZ kWh ENTRY'!S168</f>
        <v>0</v>
      </c>
      <c r="D9" s="3">
        <f>'BIZ kWh ENTRY'!T168</f>
        <v>0</v>
      </c>
      <c r="E9" s="3">
        <f>'BIZ kWh ENTRY'!U168</f>
        <v>0</v>
      </c>
      <c r="F9" s="3">
        <f>'BIZ kWh ENTRY'!V168</f>
        <v>0</v>
      </c>
      <c r="G9" s="3">
        <f>'BIZ kWh ENTRY'!W168</f>
        <v>0</v>
      </c>
      <c r="H9" s="3">
        <f>'BIZ kWh ENTRY'!X168</f>
        <v>148788.68659199998</v>
      </c>
      <c r="I9" s="3">
        <f>'BIZ kWh ENTRY'!Y168</f>
        <v>0</v>
      </c>
      <c r="J9" s="3">
        <f>'BIZ kWh ENTRY'!Z168</f>
        <v>0</v>
      </c>
      <c r="K9" s="3">
        <f>'BIZ kWh ENTRY'!AA168</f>
        <v>0</v>
      </c>
      <c r="L9" s="112">
        <f>'BIZ kWh ENTRY'!AB168</f>
        <v>0</v>
      </c>
      <c r="M9" s="112">
        <f>'BIZ kWh ENTRY'!AC168</f>
        <v>0</v>
      </c>
      <c r="N9" s="112">
        <f>'BIZ kWh ENTRY'!AD168</f>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35">
      <c r="A10" s="637"/>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2">
        <f>'BIZ kWh ENTRY'!AB169</f>
        <v>0</v>
      </c>
      <c r="M10" s="112">
        <f>'BIZ kWh ENTRY'!AC169</f>
        <v>0</v>
      </c>
      <c r="N10" s="112">
        <f>'BIZ kWh ENTRY'!AD169</f>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35">
      <c r="A11" s="637"/>
      <c r="B11" s="11" t="s">
        <v>3</v>
      </c>
      <c r="C11" s="3">
        <f>'BIZ kWh ENTRY'!S170</f>
        <v>0</v>
      </c>
      <c r="D11" s="3">
        <f>'BIZ kWh ENTRY'!T170</f>
        <v>0</v>
      </c>
      <c r="E11" s="3">
        <f>'BIZ kWh ENTRY'!U170</f>
        <v>0</v>
      </c>
      <c r="F11" s="3">
        <f>'BIZ kWh ENTRY'!V170</f>
        <v>0</v>
      </c>
      <c r="G11" s="3">
        <f>'BIZ kWh ENTRY'!W170</f>
        <v>0</v>
      </c>
      <c r="H11" s="3">
        <f>'BIZ kWh ENTRY'!X170</f>
        <v>203914.15660156962</v>
      </c>
      <c r="I11" s="3">
        <f>'BIZ kWh ENTRY'!Y170</f>
        <v>190192.99097252346</v>
      </c>
      <c r="J11" s="3">
        <f>'BIZ kWh ENTRY'!Z170</f>
        <v>173096.27782872258</v>
      </c>
      <c r="K11" s="3">
        <f>'BIZ kWh ENTRY'!AA170</f>
        <v>1011717.4480323327</v>
      </c>
      <c r="L11" s="112">
        <f>'BIZ kWh ENTRY'!AB170</f>
        <v>162060.24447377917</v>
      </c>
      <c r="M11" s="112">
        <f>'BIZ kWh ENTRY'!AC170</f>
        <v>576762.10006232071</v>
      </c>
      <c r="N11" s="112">
        <f>'BIZ kWh ENTRY'!AD170</f>
        <v>3503849.9638652918</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35">
      <c r="A12" s="637"/>
      <c r="B12" s="11" t="s">
        <v>4</v>
      </c>
      <c r="C12" s="3">
        <f>'BIZ kWh ENTRY'!S171</f>
        <v>0</v>
      </c>
      <c r="D12" s="3">
        <f>'BIZ kWh ENTRY'!T171</f>
        <v>0</v>
      </c>
      <c r="E12" s="3">
        <f>'BIZ kWh ENTRY'!U171</f>
        <v>131130.40232611424</v>
      </c>
      <c r="F12" s="3">
        <f>'BIZ kWh ENTRY'!V171</f>
        <v>649128.90805155423</v>
      </c>
      <c r="G12" s="3">
        <f>'BIZ kWh ENTRY'!W171</f>
        <v>1267147.2401766535</v>
      </c>
      <c r="H12" s="3">
        <f>'BIZ kWh ENTRY'!X171</f>
        <v>2526591.3082058239</v>
      </c>
      <c r="I12" s="3">
        <f>'BIZ kWh ENTRY'!Y171</f>
        <v>2182772.520191737</v>
      </c>
      <c r="J12" s="3">
        <f>'BIZ kWh ENTRY'!Z171</f>
        <v>4573655.0615593949</v>
      </c>
      <c r="K12" s="3">
        <f>'BIZ kWh ENTRY'!AA171</f>
        <v>6052039.7184292655</v>
      </c>
      <c r="L12" s="112">
        <f>'BIZ kWh ENTRY'!AB171</f>
        <v>3588139.7469437844</v>
      </c>
      <c r="M12" s="112">
        <f>'BIZ kWh ENTRY'!AC171</f>
        <v>7133285.8972632159</v>
      </c>
      <c r="N12" s="112">
        <f>'BIZ kWh ENTRY'!AD171</f>
        <v>14531022.152254781</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35">
      <c r="A13" s="637"/>
      <c r="B13" s="11" t="s">
        <v>5</v>
      </c>
      <c r="C13" s="3">
        <f>'BIZ kWh ENTRY'!S172</f>
        <v>0</v>
      </c>
      <c r="D13" s="3">
        <f>'BIZ kWh ENTRY'!T172</f>
        <v>0</v>
      </c>
      <c r="E13" s="3">
        <f>'BIZ kWh ENTRY'!U172</f>
        <v>0</v>
      </c>
      <c r="F13" s="3">
        <f>'BIZ kWh ENTRY'!V172</f>
        <v>0</v>
      </c>
      <c r="G13" s="3">
        <f>'BIZ kWh ENTRY'!W172</f>
        <v>0</v>
      </c>
      <c r="H13" s="3">
        <f>'BIZ kWh ENTRY'!X172</f>
        <v>3598.7372749977403</v>
      </c>
      <c r="I13" s="3">
        <f>'BIZ kWh ENTRY'!Y172</f>
        <v>34485.875723979385</v>
      </c>
      <c r="J13" s="3">
        <f>'BIZ kWh ENTRY'!Z172</f>
        <v>0</v>
      </c>
      <c r="K13" s="3">
        <f>'BIZ kWh ENTRY'!AA172</f>
        <v>0</v>
      </c>
      <c r="L13" s="112">
        <f>'BIZ kWh ENTRY'!AB172</f>
        <v>12604.918130564218</v>
      </c>
      <c r="M13" s="112">
        <f>'BIZ kWh ENTRY'!AC172</f>
        <v>129084.85719589065</v>
      </c>
      <c r="N13" s="112">
        <f>'BIZ kWh ENTRY'!AD172</f>
        <v>124152.70092019319</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35">
      <c r="A14" s="637"/>
      <c r="B14" s="11" t="s">
        <v>23</v>
      </c>
      <c r="C14" s="3">
        <f>'BIZ kWh ENTRY'!S173</f>
        <v>0</v>
      </c>
      <c r="D14" s="3">
        <f>'BIZ kWh ENTRY'!T173</f>
        <v>0</v>
      </c>
      <c r="E14" s="3">
        <f>'BIZ kWh ENTRY'!U173</f>
        <v>0</v>
      </c>
      <c r="F14" s="3">
        <f>'BIZ kWh ENTRY'!V173</f>
        <v>0</v>
      </c>
      <c r="G14" s="3">
        <f>'BIZ kWh ENTRY'!W173</f>
        <v>17205.308497442446</v>
      </c>
      <c r="H14" s="3">
        <f>'BIZ kWh ENTRY'!X173</f>
        <v>37852.960417988368</v>
      </c>
      <c r="I14" s="3">
        <f>'BIZ kWh ENTRY'!Y173</f>
        <v>2580.8420504597593</v>
      </c>
      <c r="J14" s="3">
        <f>'BIZ kWh ENTRY'!Z173</f>
        <v>14625.381963850534</v>
      </c>
      <c r="K14" s="3">
        <f>'BIZ kWh ENTRY'!AA173</f>
        <v>0</v>
      </c>
      <c r="L14" s="112">
        <f>'BIZ kWh ENTRY'!AB173</f>
        <v>113829.0127907678</v>
      </c>
      <c r="M14" s="112">
        <f>'BIZ kWh ENTRY'!AC173</f>
        <v>30111.349783476937</v>
      </c>
      <c r="N14" s="112">
        <f>'BIZ kWh ENTRY'!AD173</f>
        <v>548498.972763089</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35">
      <c r="A15" s="637"/>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2">
        <f>'BIZ kWh ENTRY'!AB174</f>
        <v>0</v>
      </c>
      <c r="M15" s="112">
        <f>'BIZ kWh ENTRY'!AC174</f>
        <v>0</v>
      </c>
      <c r="N15" s="112">
        <f>'BIZ kWh ENTRY'!AD174</f>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35">
      <c r="A16" s="637"/>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56598.641906537188</v>
      </c>
      <c r="K16" s="3">
        <f>'BIZ kWh ENTRY'!AA175</f>
        <v>73392.981302323766</v>
      </c>
      <c r="L16" s="112">
        <f>'BIZ kWh ENTRY'!AB175</f>
        <v>0</v>
      </c>
      <c r="M16" s="112">
        <f>'BIZ kWh ENTRY'!AC175</f>
        <v>734498.24751632765</v>
      </c>
      <c r="N16" s="112">
        <f>'BIZ kWh ENTRY'!AD175</f>
        <v>45772.987675786644</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35">
      <c r="A17" s="637"/>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38737.34971232825</v>
      </c>
      <c r="K17" s="3">
        <f>'BIZ kWh ENTRY'!AA176</f>
        <v>0</v>
      </c>
      <c r="L17" s="112">
        <f>'BIZ kWh ENTRY'!AB176</f>
        <v>0</v>
      </c>
      <c r="M17" s="112">
        <f>'BIZ kWh ENTRY'!AC176</f>
        <v>0</v>
      </c>
      <c r="N17" s="112">
        <f>'BIZ kWh ENTRY'!AD176</f>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35">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 thickBot="1" x14ac:dyDescent="0.4">
      <c r="A19" s="638"/>
      <c r="B19" s="15" t="str">
        <f>' 1M - RES'!B16</f>
        <v>Monthly kWh</v>
      </c>
      <c r="C19" s="48">
        <f>SUM(C5:C17)</f>
        <v>0</v>
      </c>
      <c r="D19" s="48">
        <f t="shared" ref="D19:N19" si="1">SUM(D5:D17)</f>
        <v>0</v>
      </c>
      <c r="E19" s="48">
        <f t="shared" si="1"/>
        <v>131130.40232611424</v>
      </c>
      <c r="F19" s="48">
        <f t="shared" si="1"/>
        <v>655556.75198070565</v>
      </c>
      <c r="G19" s="48">
        <f t="shared" si="1"/>
        <v>1303386.1443566282</v>
      </c>
      <c r="H19" s="48">
        <f t="shared" si="1"/>
        <v>3106237.9522120277</v>
      </c>
      <c r="I19" s="48">
        <f t="shared" si="1"/>
        <v>3046676.1703783884</v>
      </c>
      <c r="J19" s="48">
        <f t="shared" si="1"/>
        <v>5047692.1800107257</v>
      </c>
      <c r="K19" s="48">
        <f t="shared" si="1"/>
        <v>7414299.2939153956</v>
      </c>
      <c r="L19" s="48">
        <f t="shared" si="1"/>
        <v>4262514.0386465536</v>
      </c>
      <c r="M19" s="48">
        <f t="shared" si="1"/>
        <v>9804378.3431443796</v>
      </c>
      <c r="N19" s="48">
        <f t="shared" si="1"/>
        <v>19892334.560436755</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35">
      <c r="A20" s="44"/>
      <c r="B20" s="25"/>
      <c r="C20" s="9"/>
      <c r="D20" s="30"/>
      <c r="E20" s="9"/>
      <c r="F20" s="30"/>
      <c r="G20" s="30"/>
      <c r="H20" s="9"/>
      <c r="I20" s="30"/>
      <c r="J20" s="30"/>
      <c r="K20" s="9"/>
      <c r="L20" s="30"/>
      <c r="M20" s="30"/>
      <c r="N20" s="30"/>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c r="D23" s="345">
        <f>IF(SUM($C$19:$N$19)=0,0,C23+D5)</f>
        <v>0</v>
      </c>
      <c r="E23" s="345">
        <f>IF(SUM($C$19:$N$19)=0,0,D23+E5)</f>
        <v>0</v>
      </c>
      <c r="F23" s="345">
        <f t="shared" ref="F23:BK24" si="6">IF(SUM($C$19:$N$19)=0,0,E23+F5)</f>
        <v>0</v>
      </c>
      <c r="G23" s="345">
        <f t="shared" si="6"/>
        <v>0</v>
      </c>
      <c r="H23" s="345">
        <f t="shared" si="6"/>
        <v>0</v>
      </c>
      <c r="I23" s="345">
        <f t="shared" si="6"/>
        <v>417621.45797280443</v>
      </c>
      <c r="J23" s="345">
        <f t="shared" si="6"/>
        <v>573586.28116364288</v>
      </c>
      <c r="K23" s="345">
        <f t="shared" si="6"/>
        <v>663812.70695052773</v>
      </c>
      <c r="L23" s="345">
        <f t="shared" si="6"/>
        <v>876701.43821157003</v>
      </c>
      <c r="M23" s="345">
        <f t="shared" si="6"/>
        <v>1548839.7705655259</v>
      </c>
      <c r="N23" s="345">
        <f t="shared" si="6"/>
        <v>1869764.0388967649</v>
      </c>
      <c r="O23" s="345">
        <f t="shared" si="6"/>
        <v>1869764.0388967649</v>
      </c>
      <c r="P23" s="345">
        <f t="shared" si="6"/>
        <v>1869764.0388967649</v>
      </c>
      <c r="Q23" s="345">
        <f t="shared" si="6"/>
        <v>1869764.0388967649</v>
      </c>
      <c r="R23" s="345">
        <f t="shared" si="6"/>
        <v>1869764.0388967649</v>
      </c>
      <c r="S23" s="345">
        <f t="shared" si="6"/>
        <v>1869764.0388967649</v>
      </c>
      <c r="T23" s="345">
        <f t="shared" si="6"/>
        <v>1869764.0388967649</v>
      </c>
      <c r="U23" s="345">
        <f t="shared" si="6"/>
        <v>1869764.0388967649</v>
      </c>
      <c r="V23" s="345">
        <f t="shared" si="6"/>
        <v>1869764.0388967649</v>
      </c>
      <c r="W23" s="345">
        <f t="shared" si="6"/>
        <v>1869764.0388967649</v>
      </c>
      <c r="X23" s="345">
        <f t="shared" si="6"/>
        <v>1869764.0388967649</v>
      </c>
      <c r="Y23" s="345">
        <f t="shared" si="6"/>
        <v>1869764.0388967649</v>
      </c>
      <c r="Z23" s="345">
        <f t="shared" si="6"/>
        <v>1869764.0388967649</v>
      </c>
      <c r="AA23" s="345">
        <f t="shared" si="6"/>
        <v>1869764.0388967649</v>
      </c>
      <c r="AB23" s="345">
        <f t="shared" si="6"/>
        <v>1869764.0388967649</v>
      </c>
      <c r="AC23" s="345">
        <f t="shared" si="6"/>
        <v>1869764.0388967649</v>
      </c>
      <c r="AD23" s="345">
        <f t="shared" si="6"/>
        <v>1869764.0388967649</v>
      </c>
      <c r="AE23" s="345">
        <f t="shared" si="6"/>
        <v>1869764.0388967649</v>
      </c>
      <c r="AF23" s="345">
        <f t="shared" si="6"/>
        <v>1869764.0388967649</v>
      </c>
      <c r="AG23" s="345">
        <f t="shared" si="6"/>
        <v>1869764.0388967649</v>
      </c>
      <c r="AH23" s="345">
        <f t="shared" si="6"/>
        <v>1869764.0388967649</v>
      </c>
      <c r="AI23" s="345">
        <f t="shared" si="6"/>
        <v>1869764.0388967649</v>
      </c>
      <c r="AJ23" s="345">
        <f t="shared" si="6"/>
        <v>1869764.0388967649</v>
      </c>
      <c r="AK23" s="345">
        <f t="shared" si="6"/>
        <v>1869764.0388967649</v>
      </c>
      <c r="AL23" s="345">
        <f t="shared" si="6"/>
        <v>1869764.0388967649</v>
      </c>
      <c r="AM23" s="345">
        <f t="shared" si="6"/>
        <v>1869764.0388967649</v>
      </c>
      <c r="AN23" s="345">
        <f t="shared" si="6"/>
        <v>1869764.0388967649</v>
      </c>
      <c r="AO23" s="345">
        <f t="shared" si="6"/>
        <v>1869764.0388967649</v>
      </c>
      <c r="AP23" s="345">
        <f t="shared" si="6"/>
        <v>1869764.0388967649</v>
      </c>
      <c r="AQ23" s="345">
        <f t="shared" si="6"/>
        <v>1869764.0388967649</v>
      </c>
      <c r="AR23" s="345">
        <f t="shared" si="6"/>
        <v>1869764.0388967649</v>
      </c>
      <c r="AS23" s="345">
        <f t="shared" si="6"/>
        <v>1869764.0388967649</v>
      </c>
      <c r="AT23" s="345">
        <f t="shared" si="6"/>
        <v>1869764.0388967649</v>
      </c>
      <c r="AU23" s="345">
        <f t="shared" si="6"/>
        <v>1869764.0388967649</v>
      </c>
      <c r="AV23" s="345">
        <f t="shared" si="6"/>
        <v>1869764.0388967649</v>
      </c>
      <c r="AW23" s="345">
        <f t="shared" si="6"/>
        <v>1869764.0388967649</v>
      </c>
      <c r="AX23" s="345">
        <f t="shared" si="6"/>
        <v>1869764.0388967649</v>
      </c>
      <c r="AY23" s="345">
        <f t="shared" si="6"/>
        <v>1869764.0388967649</v>
      </c>
      <c r="AZ23" s="345">
        <f t="shared" si="6"/>
        <v>1869764.0388967649</v>
      </c>
      <c r="BA23" s="345">
        <f t="shared" si="6"/>
        <v>1869764.0388967649</v>
      </c>
      <c r="BB23" s="345">
        <f t="shared" si="6"/>
        <v>1869764.0388967649</v>
      </c>
      <c r="BC23" s="345">
        <f t="shared" si="6"/>
        <v>1869764.0388967649</v>
      </c>
      <c r="BD23" s="345">
        <f t="shared" si="6"/>
        <v>1869764.0388967649</v>
      </c>
      <c r="BE23" s="345">
        <f t="shared" si="6"/>
        <v>1869764.0388967649</v>
      </c>
      <c r="BF23" s="345">
        <f t="shared" si="6"/>
        <v>1869764.0388967649</v>
      </c>
      <c r="BG23" s="345">
        <f t="shared" si="6"/>
        <v>1869764.0388967649</v>
      </c>
      <c r="BH23" s="345">
        <f t="shared" si="6"/>
        <v>1869764.0388967649</v>
      </c>
      <c r="BI23" s="345">
        <f t="shared" si="6"/>
        <v>1869764.0388967649</v>
      </c>
      <c r="BJ23" s="345">
        <f t="shared" si="6"/>
        <v>1869764.0388967649</v>
      </c>
      <c r="BK23" s="345">
        <f t="shared" si="6"/>
        <v>1869764.0388967649</v>
      </c>
    </row>
    <row r="24" spans="1:63" s="343" customFormat="1" x14ac:dyDescent="0.35">
      <c r="A24" s="640"/>
      <c r="B24" s="12" t="str">
        <f t="shared" si="5"/>
        <v>Building Shell</v>
      </c>
      <c r="C24" s="345"/>
      <c r="D24" s="345">
        <f>IF(SUM($C$19:$N$19)=0,0,C24+D6)</f>
        <v>0</v>
      </c>
      <c r="E24" s="345">
        <f>IF(SUM($C$19:$N$19)=0,0,D24+E6)</f>
        <v>0</v>
      </c>
      <c r="F24" s="345">
        <f t="shared" si="6"/>
        <v>0</v>
      </c>
      <c r="G24" s="345">
        <f t="shared" si="6"/>
        <v>0</v>
      </c>
      <c r="H24" s="345">
        <f t="shared" si="6"/>
        <v>0</v>
      </c>
      <c r="I24" s="345">
        <f t="shared" si="6"/>
        <v>0</v>
      </c>
      <c r="J24" s="345">
        <f t="shared" si="6"/>
        <v>0</v>
      </c>
      <c r="K24" s="345">
        <f t="shared" si="6"/>
        <v>4592.477975279312</v>
      </c>
      <c r="L24" s="345">
        <f t="shared" si="6"/>
        <v>4592.477975279312</v>
      </c>
      <c r="M24" s="345">
        <f t="shared" si="6"/>
        <v>36109.821919797621</v>
      </c>
      <c r="N24" s="345">
        <f t="shared" si="6"/>
        <v>119807.18367979236</v>
      </c>
      <c r="O24" s="345">
        <f t="shared" si="6"/>
        <v>119807.18367979236</v>
      </c>
      <c r="P24" s="345">
        <f t="shared" si="6"/>
        <v>119807.18367979236</v>
      </c>
      <c r="Q24" s="345">
        <f t="shared" si="6"/>
        <v>119807.18367979236</v>
      </c>
      <c r="R24" s="345">
        <f t="shared" si="6"/>
        <v>119807.18367979236</v>
      </c>
      <c r="S24" s="345">
        <f t="shared" si="6"/>
        <v>119807.18367979236</v>
      </c>
      <c r="T24" s="345">
        <f t="shared" si="6"/>
        <v>119807.18367979236</v>
      </c>
      <c r="U24" s="345">
        <f t="shared" si="6"/>
        <v>119807.18367979236</v>
      </c>
      <c r="V24" s="345">
        <f t="shared" si="6"/>
        <v>119807.18367979236</v>
      </c>
      <c r="W24" s="345">
        <f t="shared" si="6"/>
        <v>119807.18367979236</v>
      </c>
      <c r="X24" s="345">
        <f t="shared" si="6"/>
        <v>119807.18367979236</v>
      </c>
      <c r="Y24" s="345">
        <f t="shared" si="6"/>
        <v>119807.18367979236</v>
      </c>
      <c r="Z24" s="345">
        <f t="shared" si="6"/>
        <v>119807.18367979236</v>
      </c>
      <c r="AA24" s="345">
        <f t="shared" si="6"/>
        <v>119807.18367979236</v>
      </c>
      <c r="AB24" s="345">
        <f t="shared" si="6"/>
        <v>119807.18367979236</v>
      </c>
      <c r="AC24" s="345">
        <f t="shared" si="6"/>
        <v>119807.18367979236</v>
      </c>
      <c r="AD24" s="345">
        <f t="shared" si="6"/>
        <v>119807.18367979236</v>
      </c>
      <c r="AE24" s="345">
        <f t="shared" si="6"/>
        <v>119807.18367979236</v>
      </c>
      <c r="AF24" s="345">
        <f t="shared" si="6"/>
        <v>119807.18367979236</v>
      </c>
      <c r="AG24" s="345">
        <f t="shared" si="6"/>
        <v>119807.18367979236</v>
      </c>
      <c r="AH24" s="345">
        <f t="shared" si="6"/>
        <v>119807.18367979236</v>
      </c>
      <c r="AI24" s="345">
        <f t="shared" si="6"/>
        <v>119807.18367979236</v>
      </c>
      <c r="AJ24" s="345">
        <f t="shared" si="6"/>
        <v>119807.18367979236</v>
      </c>
      <c r="AK24" s="345">
        <f t="shared" si="6"/>
        <v>119807.18367979236</v>
      </c>
      <c r="AL24" s="345">
        <f t="shared" si="6"/>
        <v>119807.18367979236</v>
      </c>
      <c r="AM24" s="345">
        <f t="shared" si="6"/>
        <v>119807.18367979236</v>
      </c>
      <c r="AN24" s="345">
        <f t="shared" si="6"/>
        <v>119807.18367979236</v>
      </c>
      <c r="AO24" s="345">
        <f t="shared" si="6"/>
        <v>119807.18367979236</v>
      </c>
      <c r="AP24" s="345">
        <f t="shared" si="6"/>
        <v>119807.18367979236</v>
      </c>
      <c r="AQ24" s="345">
        <f t="shared" si="6"/>
        <v>119807.18367979236</v>
      </c>
      <c r="AR24" s="345">
        <f t="shared" si="6"/>
        <v>119807.18367979236</v>
      </c>
      <c r="AS24" s="345">
        <f t="shared" si="6"/>
        <v>119807.18367979236</v>
      </c>
      <c r="AT24" s="345">
        <f t="shared" si="6"/>
        <v>119807.18367979236</v>
      </c>
      <c r="AU24" s="345">
        <f t="shared" si="6"/>
        <v>119807.18367979236</v>
      </c>
      <c r="AV24" s="345">
        <f t="shared" si="6"/>
        <v>119807.18367979236</v>
      </c>
      <c r="AW24" s="345">
        <f t="shared" si="6"/>
        <v>119807.18367979236</v>
      </c>
      <c r="AX24" s="345">
        <f t="shared" si="6"/>
        <v>119807.18367979236</v>
      </c>
      <c r="AY24" s="345">
        <f t="shared" si="6"/>
        <v>119807.18367979236</v>
      </c>
      <c r="AZ24" s="345">
        <f t="shared" si="6"/>
        <v>119807.18367979236</v>
      </c>
      <c r="BA24" s="345">
        <f t="shared" si="6"/>
        <v>119807.18367979236</v>
      </c>
      <c r="BB24" s="345">
        <f t="shared" si="6"/>
        <v>119807.18367979236</v>
      </c>
      <c r="BC24" s="345">
        <f t="shared" si="6"/>
        <v>119807.18367979236</v>
      </c>
      <c r="BD24" s="345">
        <f t="shared" si="6"/>
        <v>119807.18367979236</v>
      </c>
      <c r="BE24" s="345">
        <f t="shared" si="6"/>
        <v>119807.18367979236</v>
      </c>
      <c r="BF24" s="345">
        <f t="shared" si="6"/>
        <v>119807.18367979236</v>
      </c>
      <c r="BG24" s="345">
        <f t="shared" si="6"/>
        <v>119807.18367979236</v>
      </c>
      <c r="BH24" s="345">
        <f t="shared" si="6"/>
        <v>119807.18367979236</v>
      </c>
      <c r="BI24" s="345">
        <f t="shared" si="6"/>
        <v>119807.18367979236</v>
      </c>
      <c r="BJ24" s="345">
        <f t="shared" si="6"/>
        <v>119807.18367979236</v>
      </c>
      <c r="BK24" s="345">
        <f t="shared" si="6"/>
        <v>119807.18367979236</v>
      </c>
    </row>
    <row r="25" spans="1:63" s="343" customFormat="1" x14ac:dyDescent="0.35">
      <c r="A25" s="640"/>
      <c r="B25" s="344" t="str">
        <f t="shared" si="5"/>
        <v>Cooking</v>
      </c>
      <c r="C25" s="345"/>
      <c r="D25" s="345">
        <f t="shared" ref="D25:BK28" si="7">IF(SUM($C$19:$N$19)=0,0,C25+D7)</f>
        <v>0</v>
      </c>
      <c r="E25" s="345">
        <f t="shared" si="7"/>
        <v>0</v>
      </c>
      <c r="F25" s="345">
        <f t="shared" si="7"/>
        <v>0</v>
      </c>
      <c r="G25" s="345">
        <f t="shared" si="7"/>
        <v>0</v>
      </c>
      <c r="H25" s="345">
        <f t="shared" si="7"/>
        <v>0</v>
      </c>
      <c r="I25" s="345">
        <f t="shared" si="7"/>
        <v>0</v>
      </c>
      <c r="J25" s="345">
        <f t="shared" si="7"/>
        <v>7192.3005138034296</v>
      </c>
      <c r="K25" s="345">
        <f t="shared" si="7"/>
        <v>7192.3005138034296</v>
      </c>
      <c r="L25" s="345">
        <f t="shared" si="7"/>
        <v>7192.3005138034296</v>
      </c>
      <c r="M25" s="345">
        <f t="shared" si="7"/>
        <v>16817.129345475456</v>
      </c>
      <c r="N25" s="345">
        <f t="shared" si="7"/>
        <v>16817.129345475456</v>
      </c>
      <c r="O25" s="345">
        <f t="shared" si="7"/>
        <v>16817.129345475456</v>
      </c>
      <c r="P25" s="345">
        <f t="shared" si="7"/>
        <v>16817.129345475456</v>
      </c>
      <c r="Q25" s="345">
        <f t="shared" si="7"/>
        <v>16817.129345475456</v>
      </c>
      <c r="R25" s="345">
        <f t="shared" si="7"/>
        <v>16817.129345475456</v>
      </c>
      <c r="S25" s="345">
        <f t="shared" si="7"/>
        <v>16817.129345475456</v>
      </c>
      <c r="T25" s="345">
        <f t="shared" si="7"/>
        <v>16817.129345475456</v>
      </c>
      <c r="U25" s="345">
        <f t="shared" si="7"/>
        <v>16817.129345475456</v>
      </c>
      <c r="V25" s="345">
        <f t="shared" si="7"/>
        <v>16817.129345475456</v>
      </c>
      <c r="W25" s="345">
        <f t="shared" si="7"/>
        <v>16817.129345475456</v>
      </c>
      <c r="X25" s="345">
        <f t="shared" si="7"/>
        <v>16817.129345475456</v>
      </c>
      <c r="Y25" s="345">
        <f t="shared" si="7"/>
        <v>16817.129345475456</v>
      </c>
      <c r="Z25" s="345">
        <f t="shared" si="7"/>
        <v>16817.129345475456</v>
      </c>
      <c r="AA25" s="345">
        <f t="shared" si="7"/>
        <v>16817.129345475456</v>
      </c>
      <c r="AB25" s="345">
        <f t="shared" si="7"/>
        <v>16817.129345475456</v>
      </c>
      <c r="AC25" s="345">
        <f t="shared" si="7"/>
        <v>16817.129345475456</v>
      </c>
      <c r="AD25" s="345">
        <f t="shared" si="7"/>
        <v>16817.129345475456</v>
      </c>
      <c r="AE25" s="345">
        <f t="shared" si="7"/>
        <v>16817.129345475456</v>
      </c>
      <c r="AF25" s="345">
        <f t="shared" si="7"/>
        <v>16817.129345475456</v>
      </c>
      <c r="AG25" s="345">
        <f t="shared" si="7"/>
        <v>16817.129345475456</v>
      </c>
      <c r="AH25" s="345">
        <f t="shared" si="7"/>
        <v>16817.129345475456</v>
      </c>
      <c r="AI25" s="345">
        <f t="shared" si="7"/>
        <v>16817.129345475456</v>
      </c>
      <c r="AJ25" s="345">
        <f t="shared" si="7"/>
        <v>16817.129345475456</v>
      </c>
      <c r="AK25" s="345">
        <f t="shared" si="7"/>
        <v>16817.129345475456</v>
      </c>
      <c r="AL25" s="345">
        <f t="shared" si="7"/>
        <v>16817.129345475456</v>
      </c>
      <c r="AM25" s="345">
        <f t="shared" si="7"/>
        <v>16817.129345475456</v>
      </c>
      <c r="AN25" s="345">
        <f t="shared" si="7"/>
        <v>16817.129345475456</v>
      </c>
      <c r="AO25" s="345">
        <f t="shared" si="7"/>
        <v>16817.129345475456</v>
      </c>
      <c r="AP25" s="345">
        <f t="shared" si="7"/>
        <v>16817.129345475456</v>
      </c>
      <c r="AQ25" s="345">
        <f t="shared" si="7"/>
        <v>16817.129345475456</v>
      </c>
      <c r="AR25" s="345">
        <f t="shared" si="7"/>
        <v>16817.129345475456</v>
      </c>
      <c r="AS25" s="345">
        <f t="shared" si="7"/>
        <v>16817.129345475456</v>
      </c>
      <c r="AT25" s="345">
        <f t="shared" si="7"/>
        <v>16817.129345475456</v>
      </c>
      <c r="AU25" s="345">
        <f t="shared" si="7"/>
        <v>16817.129345475456</v>
      </c>
      <c r="AV25" s="345">
        <f t="shared" si="7"/>
        <v>16817.129345475456</v>
      </c>
      <c r="AW25" s="345">
        <f t="shared" si="7"/>
        <v>16817.129345475456</v>
      </c>
      <c r="AX25" s="345">
        <f t="shared" si="7"/>
        <v>16817.129345475456</v>
      </c>
      <c r="AY25" s="345">
        <f t="shared" si="7"/>
        <v>16817.129345475456</v>
      </c>
      <c r="AZ25" s="345">
        <f t="shared" si="7"/>
        <v>16817.129345475456</v>
      </c>
      <c r="BA25" s="345">
        <f t="shared" si="7"/>
        <v>16817.129345475456</v>
      </c>
      <c r="BB25" s="345">
        <f t="shared" si="7"/>
        <v>16817.129345475456</v>
      </c>
      <c r="BC25" s="345">
        <f t="shared" si="7"/>
        <v>16817.129345475456</v>
      </c>
      <c r="BD25" s="345">
        <f t="shared" si="7"/>
        <v>16817.129345475456</v>
      </c>
      <c r="BE25" s="345">
        <f t="shared" si="7"/>
        <v>16817.129345475456</v>
      </c>
      <c r="BF25" s="345">
        <f t="shared" si="7"/>
        <v>16817.129345475456</v>
      </c>
      <c r="BG25" s="345">
        <f t="shared" si="7"/>
        <v>16817.129345475456</v>
      </c>
      <c r="BH25" s="345">
        <f t="shared" si="7"/>
        <v>16817.129345475456</v>
      </c>
      <c r="BI25" s="345">
        <f t="shared" si="7"/>
        <v>16817.129345475456</v>
      </c>
      <c r="BJ25" s="345">
        <f t="shared" si="7"/>
        <v>16817.129345475456</v>
      </c>
      <c r="BK25" s="345">
        <f t="shared" si="7"/>
        <v>16817.129345475456</v>
      </c>
    </row>
    <row r="26" spans="1:63" s="343" customFormat="1" x14ac:dyDescent="0.35">
      <c r="A26" s="640"/>
      <c r="B26" s="344" t="str">
        <f t="shared" si="5"/>
        <v>Cooling</v>
      </c>
      <c r="C26" s="345"/>
      <c r="D26" s="345">
        <f t="shared" si="7"/>
        <v>0</v>
      </c>
      <c r="E26" s="345">
        <f t="shared" si="7"/>
        <v>0</v>
      </c>
      <c r="F26" s="345">
        <f t="shared" si="7"/>
        <v>6427.8439291514624</v>
      </c>
      <c r="G26" s="345">
        <f t="shared" si="7"/>
        <v>25461.439611683705</v>
      </c>
      <c r="H26" s="345">
        <f t="shared" si="7"/>
        <v>210953.54273133213</v>
      </c>
      <c r="I26" s="345">
        <f t="shared" si="7"/>
        <v>429976.02619821648</v>
      </c>
      <c r="J26" s="345">
        <f t="shared" si="7"/>
        <v>457798.36953346664</v>
      </c>
      <c r="K26" s="345">
        <f t="shared" si="7"/>
        <v>640128.61192277563</v>
      </c>
      <c r="L26" s="345">
        <f t="shared" si="7"/>
        <v>813119.99696939136</v>
      </c>
      <c r="M26" s="345">
        <f t="shared" si="7"/>
        <v>1300475.3831623923</v>
      </c>
      <c r="N26" s="345">
        <f t="shared" si="7"/>
        <v>2034891.536028774</v>
      </c>
      <c r="O26" s="345">
        <f t="shared" si="7"/>
        <v>2034891.536028774</v>
      </c>
      <c r="P26" s="345">
        <f t="shared" si="7"/>
        <v>2034891.536028774</v>
      </c>
      <c r="Q26" s="345">
        <f t="shared" si="7"/>
        <v>2034891.536028774</v>
      </c>
      <c r="R26" s="345">
        <f t="shared" si="7"/>
        <v>2034891.536028774</v>
      </c>
      <c r="S26" s="345">
        <f t="shared" si="7"/>
        <v>2034891.536028774</v>
      </c>
      <c r="T26" s="345">
        <f t="shared" si="7"/>
        <v>2034891.536028774</v>
      </c>
      <c r="U26" s="345">
        <f t="shared" si="7"/>
        <v>2034891.536028774</v>
      </c>
      <c r="V26" s="345">
        <f t="shared" si="7"/>
        <v>2034891.536028774</v>
      </c>
      <c r="W26" s="345">
        <f t="shared" si="7"/>
        <v>2034891.536028774</v>
      </c>
      <c r="X26" s="345">
        <f t="shared" si="7"/>
        <v>2034891.536028774</v>
      </c>
      <c r="Y26" s="345">
        <f t="shared" si="7"/>
        <v>2034891.536028774</v>
      </c>
      <c r="Z26" s="345">
        <f t="shared" si="7"/>
        <v>2034891.536028774</v>
      </c>
      <c r="AA26" s="345">
        <f t="shared" si="7"/>
        <v>2034891.536028774</v>
      </c>
      <c r="AB26" s="345">
        <f t="shared" si="7"/>
        <v>2034891.536028774</v>
      </c>
      <c r="AC26" s="345">
        <f t="shared" si="7"/>
        <v>2034891.536028774</v>
      </c>
      <c r="AD26" s="345">
        <f t="shared" si="7"/>
        <v>2034891.536028774</v>
      </c>
      <c r="AE26" s="345">
        <f t="shared" si="7"/>
        <v>2034891.536028774</v>
      </c>
      <c r="AF26" s="345">
        <f t="shared" si="7"/>
        <v>2034891.536028774</v>
      </c>
      <c r="AG26" s="345">
        <f t="shared" si="7"/>
        <v>2034891.536028774</v>
      </c>
      <c r="AH26" s="345">
        <f t="shared" si="7"/>
        <v>2034891.536028774</v>
      </c>
      <c r="AI26" s="345">
        <f t="shared" si="7"/>
        <v>2034891.536028774</v>
      </c>
      <c r="AJ26" s="345">
        <f t="shared" si="7"/>
        <v>2034891.536028774</v>
      </c>
      <c r="AK26" s="345">
        <f t="shared" si="7"/>
        <v>2034891.536028774</v>
      </c>
      <c r="AL26" s="345">
        <f t="shared" si="7"/>
        <v>2034891.536028774</v>
      </c>
      <c r="AM26" s="345">
        <f t="shared" si="7"/>
        <v>2034891.536028774</v>
      </c>
      <c r="AN26" s="345">
        <f t="shared" si="7"/>
        <v>2034891.536028774</v>
      </c>
      <c r="AO26" s="345">
        <f t="shared" si="7"/>
        <v>2034891.536028774</v>
      </c>
      <c r="AP26" s="345">
        <f t="shared" si="7"/>
        <v>2034891.536028774</v>
      </c>
      <c r="AQ26" s="345">
        <f t="shared" si="7"/>
        <v>2034891.536028774</v>
      </c>
      <c r="AR26" s="345">
        <f t="shared" si="7"/>
        <v>2034891.536028774</v>
      </c>
      <c r="AS26" s="345">
        <f t="shared" si="7"/>
        <v>2034891.536028774</v>
      </c>
      <c r="AT26" s="345">
        <f t="shared" si="7"/>
        <v>2034891.536028774</v>
      </c>
      <c r="AU26" s="345">
        <f t="shared" si="7"/>
        <v>2034891.536028774</v>
      </c>
      <c r="AV26" s="345">
        <f t="shared" si="7"/>
        <v>2034891.536028774</v>
      </c>
      <c r="AW26" s="345">
        <f t="shared" si="7"/>
        <v>2034891.536028774</v>
      </c>
      <c r="AX26" s="345">
        <f t="shared" si="7"/>
        <v>2034891.536028774</v>
      </c>
      <c r="AY26" s="345">
        <f t="shared" si="7"/>
        <v>2034891.536028774</v>
      </c>
      <c r="AZ26" s="345">
        <f t="shared" si="7"/>
        <v>2034891.536028774</v>
      </c>
      <c r="BA26" s="345">
        <f t="shared" si="7"/>
        <v>2034891.536028774</v>
      </c>
      <c r="BB26" s="345">
        <f t="shared" si="7"/>
        <v>2034891.536028774</v>
      </c>
      <c r="BC26" s="345">
        <f t="shared" si="7"/>
        <v>2034891.536028774</v>
      </c>
      <c r="BD26" s="345">
        <f t="shared" si="7"/>
        <v>2034891.536028774</v>
      </c>
      <c r="BE26" s="345">
        <f t="shared" si="7"/>
        <v>2034891.536028774</v>
      </c>
      <c r="BF26" s="345">
        <f t="shared" si="7"/>
        <v>2034891.536028774</v>
      </c>
      <c r="BG26" s="345">
        <f t="shared" si="7"/>
        <v>2034891.536028774</v>
      </c>
      <c r="BH26" s="345">
        <f t="shared" si="7"/>
        <v>2034891.536028774</v>
      </c>
      <c r="BI26" s="345">
        <f t="shared" si="7"/>
        <v>2034891.536028774</v>
      </c>
      <c r="BJ26" s="345">
        <f t="shared" si="7"/>
        <v>2034891.536028774</v>
      </c>
      <c r="BK26" s="345">
        <f t="shared" si="7"/>
        <v>2034891.536028774</v>
      </c>
    </row>
    <row r="27" spans="1:63" s="343" customFormat="1" x14ac:dyDescent="0.35">
      <c r="A27" s="640"/>
      <c r="B27" s="12" t="str">
        <f t="shared" si="5"/>
        <v>Ext Lighting</v>
      </c>
      <c r="C27" s="345"/>
      <c r="D27" s="345">
        <f t="shared" si="7"/>
        <v>0</v>
      </c>
      <c r="E27" s="345">
        <f t="shared" si="7"/>
        <v>0</v>
      </c>
      <c r="F27" s="345">
        <f t="shared" si="7"/>
        <v>0</v>
      </c>
      <c r="G27" s="345">
        <f t="shared" si="7"/>
        <v>0</v>
      </c>
      <c r="H27" s="345">
        <f t="shared" si="7"/>
        <v>148788.68659199998</v>
      </c>
      <c r="I27" s="345">
        <f t="shared" si="7"/>
        <v>148788.68659199998</v>
      </c>
      <c r="J27" s="345">
        <f t="shared" si="7"/>
        <v>148788.68659199998</v>
      </c>
      <c r="K27" s="345">
        <f t="shared" si="7"/>
        <v>148788.68659199998</v>
      </c>
      <c r="L27" s="345">
        <f t="shared" si="7"/>
        <v>148788.68659199998</v>
      </c>
      <c r="M27" s="345">
        <f t="shared" si="7"/>
        <v>148788.68659199998</v>
      </c>
      <c r="N27" s="345">
        <f t="shared" si="7"/>
        <v>148788.68659199998</v>
      </c>
      <c r="O27" s="345">
        <f t="shared" si="7"/>
        <v>148788.68659199998</v>
      </c>
      <c r="P27" s="345">
        <f t="shared" si="7"/>
        <v>148788.68659199998</v>
      </c>
      <c r="Q27" s="345">
        <f t="shared" si="7"/>
        <v>148788.68659199998</v>
      </c>
      <c r="R27" s="345">
        <f t="shared" si="7"/>
        <v>148788.68659199998</v>
      </c>
      <c r="S27" s="345">
        <f t="shared" si="7"/>
        <v>148788.68659199998</v>
      </c>
      <c r="T27" s="345">
        <f t="shared" si="7"/>
        <v>148788.68659199998</v>
      </c>
      <c r="U27" s="345">
        <f t="shared" si="7"/>
        <v>148788.68659199998</v>
      </c>
      <c r="V27" s="345">
        <f t="shared" si="7"/>
        <v>148788.68659199998</v>
      </c>
      <c r="W27" s="345">
        <f t="shared" si="7"/>
        <v>148788.68659199998</v>
      </c>
      <c r="X27" s="345">
        <f t="shared" si="7"/>
        <v>148788.68659199998</v>
      </c>
      <c r="Y27" s="345">
        <f t="shared" si="7"/>
        <v>148788.68659199998</v>
      </c>
      <c r="Z27" s="345">
        <f t="shared" si="7"/>
        <v>148788.68659199998</v>
      </c>
      <c r="AA27" s="345">
        <f t="shared" si="7"/>
        <v>148788.68659199998</v>
      </c>
      <c r="AB27" s="345">
        <f t="shared" si="7"/>
        <v>148788.68659199998</v>
      </c>
      <c r="AC27" s="345">
        <f t="shared" si="7"/>
        <v>148788.68659199998</v>
      </c>
      <c r="AD27" s="345">
        <f t="shared" si="7"/>
        <v>148788.68659199998</v>
      </c>
      <c r="AE27" s="345">
        <f t="shared" si="7"/>
        <v>148788.68659199998</v>
      </c>
      <c r="AF27" s="345">
        <f t="shared" si="7"/>
        <v>148788.68659199998</v>
      </c>
      <c r="AG27" s="345">
        <f t="shared" si="7"/>
        <v>148788.68659199998</v>
      </c>
      <c r="AH27" s="345">
        <f t="shared" si="7"/>
        <v>148788.68659199998</v>
      </c>
      <c r="AI27" s="345">
        <f t="shared" si="7"/>
        <v>148788.68659199998</v>
      </c>
      <c r="AJ27" s="345">
        <f t="shared" si="7"/>
        <v>148788.68659199998</v>
      </c>
      <c r="AK27" s="345">
        <f t="shared" si="7"/>
        <v>148788.68659199998</v>
      </c>
      <c r="AL27" s="345">
        <f t="shared" si="7"/>
        <v>148788.68659199998</v>
      </c>
      <c r="AM27" s="345">
        <f t="shared" si="7"/>
        <v>148788.68659199998</v>
      </c>
      <c r="AN27" s="345">
        <f t="shared" si="7"/>
        <v>148788.68659199998</v>
      </c>
      <c r="AO27" s="345">
        <f t="shared" si="7"/>
        <v>148788.68659199998</v>
      </c>
      <c r="AP27" s="345">
        <f t="shared" si="7"/>
        <v>148788.68659199998</v>
      </c>
      <c r="AQ27" s="345">
        <f t="shared" si="7"/>
        <v>148788.68659199998</v>
      </c>
      <c r="AR27" s="345">
        <f t="shared" si="7"/>
        <v>148788.68659199998</v>
      </c>
      <c r="AS27" s="345">
        <f t="shared" si="7"/>
        <v>148788.68659199998</v>
      </c>
      <c r="AT27" s="345">
        <f t="shared" si="7"/>
        <v>148788.68659199998</v>
      </c>
      <c r="AU27" s="345">
        <f t="shared" si="7"/>
        <v>148788.68659199998</v>
      </c>
      <c r="AV27" s="345">
        <f t="shared" si="7"/>
        <v>148788.68659199998</v>
      </c>
      <c r="AW27" s="345">
        <f t="shared" si="7"/>
        <v>148788.68659199998</v>
      </c>
      <c r="AX27" s="345">
        <f t="shared" si="7"/>
        <v>148788.68659199998</v>
      </c>
      <c r="AY27" s="345">
        <f t="shared" si="7"/>
        <v>148788.68659199998</v>
      </c>
      <c r="AZ27" s="345">
        <f t="shared" si="7"/>
        <v>148788.68659199998</v>
      </c>
      <c r="BA27" s="345">
        <f t="shared" si="7"/>
        <v>148788.68659199998</v>
      </c>
      <c r="BB27" s="345">
        <f t="shared" si="7"/>
        <v>148788.68659199998</v>
      </c>
      <c r="BC27" s="345">
        <f t="shared" si="7"/>
        <v>148788.68659199998</v>
      </c>
      <c r="BD27" s="345">
        <f t="shared" si="7"/>
        <v>148788.68659199998</v>
      </c>
      <c r="BE27" s="345">
        <f t="shared" si="7"/>
        <v>148788.68659199998</v>
      </c>
      <c r="BF27" s="345">
        <f t="shared" si="7"/>
        <v>148788.68659199998</v>
      </c>
      <c r="BG27" s="345">
        <f t="shared" si="7"/>
        <v>148788.68659199998</v>
      </c>
      <c r="BH27" s="345">
        <f t="shared" si="7"/>
        <v>148788.68659199998</v>
      </c>
      <c r="BI27" s="345">
        <f t="shared" si="7"/>
        <v>148788.68659199998</v>
      </c>
      <c r="BJ27" s="345">
        <f t="shared" si="7"/>
        <v>148788.68659199998</v>
      </c>
      <c r="BK27" s="345">
        <f t="shared" si="7"/>
        <v>148788.68659199998</v>
      </c>
    </row>
    <row r="28" spans="1:63" s="343" customFormat="1" x14ac:dyDescent="0.35">
      <c r="A28" s="640"/>
      <c r="B28" s="344" t="str">
        <f t="shared" si="5"/>
        <v>Heating</v>
      </c>
      <c r="C28" s="345"/>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35">
      <c r="A29" s="640"/>
      <c r="B29" s="344" t="str">
        <f t="shared" si="5"/>
        <v>HVAC</v>
      </c>
      <c r="C29" s="345"/>
      <c r="D29" s="345">
        <f t="shared" ref="D29:BK32" si="8">IF(SUM($C$19:$N$19)=0,0,C29+D11)</f>
        <v>0</v>
      </c>
      <c r="E29" s="345">
        <f t="shared" si="8"/>
        <v>0</v>
      </c>
      <c r="F29" s="345">
        <f t="shared" si="8"/>
        <v>0</v>
      </c>
      <c r="G29" s="345">
        <f t="shared" si="8"/>
        <v>0</v>
      </c>
      <c r="H29" s="345">
        <f t="shared" si="8"/>
        <v>203914.15660156962</v>
      </c>
      <c r="I29" s="345">
        <f t="shared" si="8"/>
        <v>394107.14757409308</v>
      </c>
      <c r="J29" s="345">
        <f t="shared" si="8"/>
        <v>567203.42540281569</v>
      </c>
      <c r="K29" s="345">
        <f t="shared" si="8"/>
        <v>1578920.8734351485</v>
      </c>
      <c r="L29" s="345">
        <f t="shared" si="8"/>
        <v>1740981.1179089276</v>
      </c>
      <c r="M29" s="345">
        <f t="shared" si="8"/>
        <v>2317743.2179712486</v>
      </c>
      <c r="N29" s="345">
        <f t="shared" si="8"/>
        <v>5821593.1818365399</v>
      </c>
      <c r="O29" s="345">
        <f t="shared" si="8"/>
        <v>5821593.1818365399</v>
      </c>
      <c r="P29" s="345">
        <f t="shared" si="8"/>
        <v>5821593.1818365399</v>
      </c>
      <c r="Q29" s="345">
        <f t="shared" si="8"/>
        <v>5821593.1818365399</v>
      </c>
      <c r="R29" s="345">
        <f t="shared" si="8"/>
        <v>5821593.1818365399</v>
      </c>
      <c r="S29" s="345">
        <f t="shared" si="8"/>
        <v>5821593.1818365399</v>
      </c>
      <c r="T29" s="345">
        <f t="shared" si="8"/>
        <v>5821593.1818365399</v>
      </c>
      <c r="U29" s="345">
        <f t="shared" si="8"/>
        <v>5821593.1818365399</v>
      </c>
      <c r="V29" s="345">
        <f t="shared" si="8"/>
        <v>5821593.1818365399</v>
      </c>
      <c r="W29" s="345">
        <f t="shared" si="8"/>
        <v>5821593.1818365399</v>
      </c>
      <c r="X29" s="345">
        <f t="shared" si="8"/>
        <v>5821593.1818365399</v>
      </c>
      <c r="Y29" s="345">
        <f t="shared" si="8"/>
        <v>5821593.1818365399</v>
      </c>
      <c r="Z29" s="345">
        <f t="shared" si="8"/>
        <v>5821593.1818365399</v>
      </c>
      <c r="AA29" s="345">
        <f t="shared" si="8"/>
        <v>5821593.1818365399</v>
      </c>
      <c r="AB29" s="345">
        <f t="shared" si="8"/>
        <v>5821593.1818365399</v>
      </c>
      <c r="AC29" s="345">
        <f t="shared" si="8"/>
        <v>5821593.1818365399</v>
      </c>
      <c r="AD29" s="345">
        <f t="shared" si="8"/>
        <v>5821593.1818365399</v>
      </c>
      <c r="AE29" s="345">
        <f t="shared" si="8"/>
        <v>5821593.1818365399</v>
      </c>
      <c r="AF29" s="345">
        <f t="shared" si="8"/>
        <v>5821593.1818365399</v>
      </c>
      <c r="AG29" s="345">
        <f t="shared" si="8"/>
        <v>5821593.1818365399</v>
      </c>
      <c r="AH29" s="345">
        <f t="shared" si="8"/>
        <v>5821593.1818365399</v>
      </c>
      <c r="AI29" s="345">
        <f t="shared" si="8"/>
        <v>5821593.1818365399</v>
      </c>
      <c r="AJ29" s="345">
        <f t="shared" si="8"/>
        <v>5821593.1818365399</v>
      </c>
      <c r="AK29" s="345">
        <f t="shared" si="8"/>
        <v>5821593.1818365399</v>
      </c>
      <c r="AL29" s="345">
        <f t="shared" si="8"/>
        <v>5821593.1818365399</v>
      </c>
      <c r="AM29" s="345">
        <f t="shared" si="8"/>
        <v>5821593.1818365399</v>
      </c>
      <c r="AN29" s="345">
        <f t="shared" si="8"/>
        <v>5821593.1818365399</v>
      </c>
      <c r="AO29" s="345">
        <f t="shared" si="8"/>
        <v>5821593.1818365399</v>
      </c>
      <c r="AP29" s="345">
        <f t="shared" si="8"/>
        <v>5821593.1818365399</v>
      </c>
      <c r="AQ29" s="345">
        <f t="shared" si="8"/>
        <v>5821593.1818365399</v>
      </c>
      <c r="AR29" s="345">
        <f t="shared" si="8"/>
        <v>5821593.1818365399</v>
      </c>
      <c r="AS29" s="345">
        <f t="shared" si="8"/>
        <v>5821593.1818365399</v>
      </c>
      <c r="AT29" s="345">
        <f t="shared" si="8"/>
        <v>5821593.1818365399</v>
      </c>
      <c r="AU29" s="345">
        <f t="shared" si="8"/>
        <v>5821593.1818365399</v>
      </c>
      <c r="AV29" s="345">
        <f t="shared" si="8"/>
        <v>5821593.1818365399</v>
      </c>
      <c r="AW29" s="345">
        <f t="shared" si="8"/>
        <v>5821593.1818365399</v>
      </c>
      <c r="AX29" s="345">
        <f t="shared" si="8"/>
        <v>5821593.1818365399</v>
      </c>
      <c r="AY29" s="345">
        <f t="shared" si="8"/>
        <v>5821593.1818365399</v>
      </c>
      <c r="AZ29" s="345">
        <f t="shared" si="8"/>
        <v>5821593.1818365399</v>
      </c>
      <c r="BA29" s="345">
        <f t="shared" si="8"/>
        <v>5821593.1818365399</v>
      </c>
      <c r="BB29" s="345">
        <f t="shared" si="8"/>
        <v>5821593.1818365399</v>
      </c>
      <c r="BC29" s="345">
        <f t="shared" si="8"/>
        <v>5821593.1818365399</v>
      </c>
      <c r="BD29" s="345">
        <f t="shared" si="8"/>
        <v>5821593.1818365399</v>
      </c>
      <c r="BE29" s="345">
        <f t="shared" si="8"/>
        <v>5821593.1818365399</v>
      </c>
      <c r="BF29" s="345">
        <f t="shared" si="8"/>
        <v>5821593.1818365399</v>
      </c>
      <c r="BG29" s="345">
        <f t="shared" si="8"/>
        <v>5821593.1818365399</v>
      </c>
      <c r="BH29" s="345">
        <f t="shared" si="8"/>
        <v>5821593.1818365399</v>
      </c>
      <c r="BI29" s="345">
        <f t="shared" si="8"/>
        <v>5821593.1818365399</v>
      </c>
      <c r="BJ29" s="345">
        <f t="shared" si="8"/>
        <v>5821593.1818365399</v>
      </c>
      <c r="BK29" s="345">
        <f t="shared" si="8"/>
        <v>5821593.1818365399</v>
      </c>
    </row>
    <row r="30" spans="1:63" s="343" customFormat="1" x14ac:dyDescent="0.35">
      <c r="A30" s="640"/>
      <c r="B30" s="344" t="str">
        <f t="shared" si="5"/>
        <v>Lighting</v>
      </c>
      <c r="C30" s="345"/>
      <c r="D30" s="345">
        <f t="shared" si="8"/>
        <v>0</v>
      </c>
      <c r="E30" s="345">
        <f t="shared" si="8"/>
        <v>131130.40232611424</v>
      </c>
      <c r="F30" s="345">
        <f t="shared" si="8"/>
        <v>780259.31037766847</v>
      </c>
      <c r="G30" s="345">
        <f t="shared" si="8"/>
        <v>2047406.5505543221</v>
      </c>
      <c r="H30" s="345">
        <f t="shared" si="8"/>
        <v>4573997.8587601464</v>
      </c>
      <c r="I30" s="345">
        <f t="shared" si="8"/>
        <v>6756770.3789518829</v>
      </c>
      <c r="J30" s="345">
        <f t="shared" si="8"/>
        <v>11330425.440511279</v>
      </c>
      <c r="K30" s="345">
        <f t="shared" si="8"/>
        <v>17382465.158940546</v>
      </c>
      <c r="L30" s="345">
        <f t="shared" si="8"/>
        <v>20970604.905884329</v>
      </c>
      <c r="M30" s="345">
        <f t="shared" si="8"/>
        <v>28103890.803147547</v>
      </c>
      <c r="N30" s="345">
        <f t="shared" si="8"/>
        <v>42634912.95540233</v>
      </c>
      <c r="O30" s="345">
        <f t="shared" si="8"/>
        <v>42634912.95540233</v>
      </c>
      <c r="P30" s="345">
        <f t="shared" si="8"/>
        <v>42634912.95540233</v>
      </c>
      <c r="Q30" s="345">
        <f t="shared" si="8"/>
        <v>42634912.95540233</v>
      </c>
      <c r="R30" s="345">
        <f t="shared" si="8"/>
        <v>42634912.95540233</v>
      </c>
      <c r="S30" s="345">
        <f t="shared" si="8"/>
        <v>42634912.95540233</v>
      </c>
      <c r="T30" s="345">
        <f t="shared" si="8"/>
        <v>42634912.95540233</v>
      </c>
      <c r="U30" s="345">
        <f t="shared" si="8"/>
        <v>42634912.95540233</v>
      </c>
      <c r="V30" s="345">
        <f t="shared" si="8"/>
        <v>42634912.95540233</v>
      </c>
      <c r="W30" s="345">
        <f t="shared" si="8"/>
        <v>42634912.95540233</v>
      </c>
      <c r="X30" s="345">
        <f t="shared" si="8"/>
        <v>42634912.95540233</v>
      </c>
      <c r="Y30" s="345">
        <f t="shared" si="8"/>
        <v>42634912.95540233</v>
      </c>
      <c r="Z30" s="345">
        <f t="shared" si="8"/>
        <v>42634912.95540233</v>
      </c>
      <c r="AA30" s="345">
        <f t="shared" si="8"/>
        <v>42634912.95540233</v>
      </c>
      <c r="AB30" s="345">
        <f t="shared" si="8"/>
        <v>42634912.95540233</v>
      </c>
      <c r="AC30" s="345">
        <f t="shared" si="8"/>
        <v>42634912.95540233</v>
      </c>
      <c r="AD30" s="345">
        <f t="shared" si="8"/>
        <v>42634912.95540233</v>
      </c>
      <c r="AE30" s="345">
        <f t="shared" si="8"/>
        <v>42634912.95540233</v>
      </c>
      <c r="AF30" s="345">
        <f t="shared" si="8"/>
        <v>42634912.95540233</v>
      </c>
      <c r="AG30" s="345">
        <f t="shared" si="8"/>
        <v>42634912.95540233</v>
      </c>
      <c r="AH30" s="345">
        <f t="shared" si="8"/>
        <v>42634912.95540233</v>
      </c>
      <c r="AI30" s="345">
        <f t="shared" si="8"/>
        <v>42634912.95540233</v>
      </c>
      <c r="AJ30" s="345">
        <f t="shared" si="8"/>
        <v>42634912.95540233</v>
      </c>
      <c r="AK30" s="345">
        <f t="shared" si="8"/>
        <v>42634912.95540233</v>
      </c>
      <c r="AL30" s="345">
        <f t="shared" si="8"/>
        <v>42634912.95540233</v>
      </c>
      <c r="AM30" s="345">
        <f t="shared" si="8"/>
        <v>42634912.95540233</v>
      </c>
      <c r="AN30" s="345">
        <f t="shared" si="8"/>
        <v>42634912.95540233</v>
      </c>
      <c r="AO30" s="345">
        <f t="shared" si="8"/>
        <v>42634912.95540233</v>
      </c>
      <c r="AP30" s="345">
        <f t="shared" si="8"/>
        <v>42634912.95540233</v>
      </c>
      <c r="AQ30" s="345">
        <f t="shared" si="8"/>
        <v>42634912.95540233</v>
      </c>
      <c r="AR30" s="345">
        <f t="shared" si="8"/>
        <v>42634912.95540233</v>
      </c>
      <c r="AS30" s="345">
        <f t="shared" si="8"/>
        <v>42634912.95540233</v>
      </c>
      <c r="AT30" s="345">
        <f t="shared" si="8"/>
        <v>42634912.95540233</v>
      </c>
      <c r="AU30" s="345">
        <f t="shared" si="8"/>
        <v>42634912.95540233</v>
      </c>
      <c r="AV30" s="345">
        <f t="shared" si="8"/>
        <v>42634912.95540233</v>
      </c>
      <c r="AW30" s="345">
        <f t="shared" si="8"/>
        <v>42634912.95540233</v>
      </c>
      <c r="AX30" s="345">
        <f t="shared" si="8"/>
        <v>42634912.95540233</v>
      </c>
      <c r="AY30" s="345">
        <f t="shared" si="8"/>
        <v>42634912.95540233</v>
      </c>
      <c r="AZ30" s="345">
        <f t="shared" si="8"/>
        <v>42634912.95540233</v>
      </c>
      <c r="BA30" s="345">
        <f t="shared" si="8"/>
        <v>42634912.95540233</v>
      </c>
      <c r="BB30" s="345">
        <f t="shared" si="8"/>
        <v>42634912.95540233</v>
      </c>
      <c r="BC30" s="345">
        <f t="shared" si="8"/>
        <v>42634912.95540233</v>
      </c>
      <c r="BD30" s="345">
        <f t="shared" si="8"/>
        <v>42634912.95540233</v>
      </c>
      <c r="BE30" s="345">
        <f t="shared" si="8"/>
        <v>42634912.95540233</v>
      </c>
      <c r="BF30" s="345">
        <f t="shared" si="8"/>
        <v>42634912.95540233</v>
      </c>
      <c r="BG30" s="345">
        <f t="shared" si="8"/>
        <v>42634912.95540233</v>
      </c>
      <c r="BH30" s="345">
        <f t="shared" si="8"/>
        <v>42634912.95540233</v>
      </c>
      <c r="BI30" s="345">
        <f t="shared" si="8"/>
        <v>42634912.95540233</v>
      </c>
      <c r="BJ30" s="345">
        <f t="shared" si="8"/>
        <v>42634912.95540233</v>
      </c>
      <c r="BK30" s="345">
        <f t="shared" si="8"/>
        <v>42634912.95540233</v>
      </c>
    </row>
    <row r="31" spans="1:63" s="343" customFormat="1" x14ac:dyDescent="0.35">
      <c r="A31" s="640"/>
      <c r="B31" s="344" t="str">
        <f t="shared" si="5"/>
        <v>Miscellaneous</v>
      </c>
      <c r="C31" s="345"/>
      <c r="D31" s="345">
        <f t="shared" si="8"/>
        <v>0</v>
      </c>
      <c r="E31" s="345">
        <f t="shared" si="8"/>
        <v>0</v>
      </c>
      <c r="F31" s="345">
        <f t="shared" si="8"/>
        <v>0</v>
      </c>
      <c r="G31" s="345">
        <f t="shared" si="8"/>
        <v>0</v>
      </c>
      <c r="H31" s="345">
        <f t="shared" si="8"/>
        <v>3598.7372749977403</v>
      </c>
      <c r="I31" s="345">
        <f t="shared" si="8"/>
        <v>38084.612998977129</v>
      </c>
      <c r="J31" s="345">
        <f t="shared" si="8"/>
        <v>38084.612998977129</v>
      </c>
      <c r="K31" s="345">
        <f t="shared" si="8"/>
        <v>38084.612998977129</v>
      </c>
      <c r="L31" s="345">
        <f t="shared" si="8"/>
        <v>50689.531129541348</v>
      </c>
      <c r="M31" s="345">
        <f t="shared" si="8"/>
        <v>179774.388325432</v>
      </c>
      <c r="N31" s="345">
        <f t="shared" si="8"/>
        <v>303927.08924562519</v>
      </c>
      <c r="O31" s="345">
        <f t="shared" si="8"/>
        <v>303927.08924562519</v>
      </c>
      <c r="P31" s="345">
        <f t="shared" si="8"/>
        <v>303927.08924562519</v>
      </c>
      <c r="Q31" s="345">
        <f t="shared" si="8"/>
        <v>303927.08924562519</v>
      </c>
      <c r="R31" s="345">
        <f t="shared" si="8"/>
        <v>303927.08924562519</v>
      </c>
      <c r="S31" s="345">
        <f t="shared" si="8"/>
        <v>303927.08924562519</v>
      </c>
      <c r="T31" s="345">
        <f t="shared" si="8"/>
        <v>303927.08924562519</v>
      </c>
      <c r="U31" s="345">
        <f t="shared" si="8"/>
        <v>303927.08924562519</v>
      </c>
      <c r="V31" s="345">
        <f t="shared" si="8"/>
        <v>303927.08924562519</v>
      </c>
      <c r="W31" s="345">
        <f t="shared" si="8"/>
        <v>303927.08924562519</v>
      </c>
      <c r="X31" s="345">
        <f t="shared" si="8"/>
        <v>303927.08924562519</v>
      </c>
      <c r="Y31" s="345">
        <f t="shared" si="8"/>
        <v>303927.08924562519</v>
      </c>
      <c r="Z31" s="345">
        <f t="shared" si="8"/>
        <v>303927.08924562519</v>
      </c>
      <c r="AA31" s="345">
        <f t="shared" si="8"/>
        <v>303927.08924562519</v>
      </c>
      <c r="AB31" s="345">
        <f t="shared" si="8"/>
        <v>303927.08924562519</v>
      </c>
      <c r="AC31" s="345">
        <f t="shared" si="8"/>
        <v>303927.08924562519</v>
      </c>
      <c r="AD31" s="345">
        <f t="shared" si="8"/>
        <v>303927.08924562519</v>
      </c>
      <c r="AE31" s="345">
        <f t="shared" si="8"/>
        <v>303927.08924562519</v>
      </c>
      <c r="AF31" s="345">
        <f t="shared" si="8"/>
        <v>303927.08924562519</v>
      </c>
      <c r="AG31" s="345">
        <f t="shared" si="8"/>
        <v>303927.08924562519</v>
      </c>
      <c r="AH31" s="345">
        <f t="shared" si="8"/>
        <v>303927.08924562519</v>
      </c>
      <c r="AI31" s="345">
        <f t="shared" si="8"/>
        <v>303927.08924562519</v>
      </c>
      <c r="AJ31" s="345">
        <f t="shared" si="8"/>
        <v>303927.08924562519</v>
      </c>
      <c r="AK31" s="345">
        <f t="shared" si="8"/>
        <v>303927.08924562519</v>
      </c>
      <c r="AL31" s="345">
        <f t="shared" si="8"/>
        <v>303927.08924562519</v>
      </c>
      <c r="AM31" s="345">
        <f t="shared" si="8"/>
        <v>303927.08924562519</v>
      </c>
      <c r="AN31" s="345">
        <f t="shared" si="8"/>
        <v>303927.08924562519</v>
      </c>
      <c r="AO31" s="345">
        <f t="shared" si="8"/>
        <v>303927.08924562519</v>
      </c>
      <c r="AP31" s="345">
        <f t="shared" si="8"/>
        <v>303927.08924562519</v>
      </c>
      <c r="AQ31" s="345">
        <f t="shared" si="8"/>
        <v>303927.08924562519</v>
      </c>
      <c r="AR31" s="345">
        <f t="shared" si="8"/>
        <v>303927.08924562519</v>
      </c>
      <c r="AS31" s="345">
        <f t="shared" si="8"/>
        <v>303927.08924562519</v>
      </c>
      <c r="AT31" s="345">
        <f t="shared" si="8"/>
        <v>303927.08924562519</v>
      </c>
      <c r="AU31" s="345">
        <f t="shared" si="8"/>
        <v>303927.08924562519</v>
      </c>
      <c r="AV31" s="345">
        <f t="shared" si="8"/>
        <v>303927.08924562519</v>
      </c>
      <c r="AW31" s="345">
        <f t="shared" si="8"/>
        <v>303927.08924562519</v>
      </c>
      <c r="AX31" s="345">
        <f t="shared" si="8"/>
        <v>303927.08924562519</v>
      </c>
      <c r="AY31" s="345">
        <f t="shared" si="8"/>
        <v>303927.08924562519</v>
      </c>
      <c r="AZ31" s="345">
        <f t="shared" si="8"/>
        <v>303927.08924562519</v>
      </c>
      <c r="BA31" s="345">
        <f t="shared" si="8"/>
        <v>303927.08924562519</v>
      </c>
      <c r="BB31" s="345">
        <f t="shared" si="8"/>
        <v>303927.08924562519</v>
      </c>
      <c r="BC31" s="345">
        <f t="shared" si="8"/>
        <v>303927.08924562519</v>
      </c>
      <c r="BD31" s="345">
        <f t="shared" si="8"/>
        <v>303927.08924562519</v>
      </c>
      <c r="BE31" s="345">
        <f t="shared" si="8"/>
        <v>303927.08924562519</v>
      </c>
      <c r="BF31" s="345">
        <f t="shared" si="8"/>
        <v>303927.08924562519</v>
      </c>
      <c r="BG31" s="345">
        <f t="shared" si="8"/>
        <v>303927.08924562519</v>
      </c>
      <c r="BH31" s="345">
        <f t="shared" si="8"/>
        <v>303927.08924562519</v>
      </c>
      <c r="BI31" s="345">
        <f t="shared" si="8"/>
        <v>303927.08924562519</v>
      </c>
      <c r="BJ31" s="345">
        <f t="shared" si="8"/>
        <v>303927.08924562519</v>
      </c>
      <c r="BK31" s="345">
        <f t="shared" si="8"/>
        <v>303927.08924562519</v>
      </c>
    </row>
    <row r="32" spans="1:63" s="343" customFormat="1" ht="15" customHeight="1" x14ac:dyDescent="0.35">
      <c r="A32" s="640"/>
      <c r="B32" s="344" t="str">
        <f t="shared" si="5"/>
        <v>Motors</v>
      </c>
      <c r="C32" s="345"/>
      <c r="D32" s="345">
        <f t="shared" si="8"/>
        <v>0</v>
      </c>
      <c r="E32" s="345">
        <f t="shared" si="8"/>
        <v>0</v>
      </c>
      <c r="F32" s="345">
        <f t="shared" si="8"/>
        <v>0</v>
      </c>
      <c r="G32" s="345">
        <f t="shared" si="8"/>
        <v>17205.308497442446</v>
      </c>
      <c r="H32" s="345">
        <f t="shared" si="8"/>
        <v>55058.268915430817</v>
      </c>
      <c r="I32" s="345">
        <f t="shared" si="8"/>
        <v>57639.110965890577</v>
      </c>
      <c r="J32" s="345">
        <f t="shared" si="8"/>
        <v>72264.492929741114</v>
      </c>
      <c r="K32" s="345">
        <f t="shared" si="8"/>
        <v>72264.492929741114</v>
      </c>
      <c r="L32" s="345">
        <f t="shared" si="8"/>
        <v>186093.50572050893</v>
      </c>
      <c r="M32" s="345">
        <f t="shared" si="8"/>
        <v>216204.85550398586</v>
      </c>
      <c r="N32" s="345">
        <f t="shared" si="8"/>
        <v>764703.82826707489</v>
      </c>
      <c r="O32" s="345">
        <f t="shared" si="8"/>
        <v>764703.82826707489</v>
      </c>
      <c r="P32" s="345">
        <f t="shared" si="8"/>
        <v>764703.82826707489</v>
      </c>
      <c r="Q32" s="345">
        <f t="shared" si="8"/>
        <v>764703.82826707489</v>
      </c>
      <c r="R32" s="345">
        <f t="shared" si="8"/>
        <v>764703.82826707489</v>
      </c>
      <c r="S32" s="345">
        <f t="shared" si="8"/>
        <v>764703.82826707489</v>
      </c>
      <c r="T32" s="345">
        <f t="shared" si="8"/>
        <v>764703.82826707489</v>
      </c>
      <c r="U32" s="345">
        <f t="shared" si="8"/>
        <v>764703.82826707489</v>
      </c>
      <c r="V32" s="345">
        <f t="shared" si="8"/>
        <v>764703.82826707489</v>
      </c>
      <c r="W32" s="345">
        <f t="shared" si="8"/>
        <v>764703.82826707489</v>
      </c>
      <c r="X32" s="345">
        <f t="shared" si="8"/>
        <v>764703.82826707489</v>
      </c>
      <c r="Y32" s="345">
        <f t="shared" si="8"/>
        <v>764703.82826707489</v>
      </c>
      <c r="Z32" s="345">
        <f t="shared" si="8"/>
        <v>764703.82826707489</v>
      </c>
      <c r="AA32" s="345">
        <f t="shared" si="8"/>
        <v>764703.82826707489</v>
      </c>
      <c r="AB32" s="345">
        <f t="shared" si="8"/>
        <v>764703.82826707489</v>
      </c>
      <c r="AC32" s="345">
        <f t="shared" si="8"/>
        <v>764703.82826707489</v>
      </c>
      <c r="AD32" s="345">
        <f t="shared" si="8"/>
        <v>764703.82826707489</v>
      </c>
      <c r="AE32" s="345">
        <f t="shared" si="8"/>
        <v>764703.82826707489</v>
      </c>
      <c r="AF32" s="345">
        <f t="shared" si="8"/>
        <v>764703.82826707489</v>
      </c>
      <c r="AG32" s="345">
        <f t="shared" si="8"/>
        <v>764703.82826707489</v>
      </c>
      <c r="AH32" s="345">
        <f t="shared" si="8"/>
        <v>764703.82826707489</v>
      </c>
      <c r="AI32" s="345">
        <f t="shared" si="8"/>
        <v>764703.82826707489</v>
      </c>
      <c r="AJ32" s="345">
        <f t="shared" si="8"/>
        <v>764703.82826707489</v>
      </c>
      <c r="AK32" s="345">
        <f t="shared" si="8"/>
        <v>764703.82826707489</v>
      </c>
      <c r="AL32" s="345">
        <f t="shared" si="8"/>
        <v>764703.82826707489</v>
      </c>
      <c r="AM32" s="345">
        <f t="shared" si="8"/>
        <v>764703.82826707489</v>
      </c>
      <c r="AN32" s="345">
        <f t="shared" si="8"/>
        <v>764703.82826707489</v>
      </c>
      <c r="AO32" s="345">
        <f t="shared" si="8"/>
        <v>764703.82826707489</v>
      </c>
      <c r="AP32" s="345">
        <f t="shared" si="8"/>
        <v>764703.82826707489</v>
      </c>
      <c r="AQ32" s="345">
        <f t="shared" si="8"/>
        <v>764703.82826707489</v>
      </c>
      <c r="AR32" s="345">
        <f t="shared" si="8"/>
        <v>764703.82826707489</v>
      </c>
      <c r="AS32" s="345">
        <f t="shared" si="8"/>
        <v>764703.82826707489</v>
      </c>
      <c r="AT32" s="345">
        <f t="shared" si="8"/>
        <v>764703.82826707489</v>
      </c>
      <c r="AU32" s="345">
        <f t="shared" si="8"/>
        <v>764703.82826707489</v>
      </c>
      <c r="AV32" s="345">
        <f t="shared" si="8"/>
        <v>764703.82826707489</v>
      </c>
      <c r="AW32" s="345">
        <f t="shared" si="8"/>
        <v>764703.82826707489</v>
      </c>
      <c r="AX32" s="345">
        <f t="shared" si="8"/>
        <v>764703.82826707489</v>
      </c>
      <c r="AY32" s="345">
        <f t="shared" si="8"/>
        <v>764703.82826707489</v>
      </c>
      <c r="AZ32" s="345">
        <f t="shared" si="8"/>
        <v>764703.82826707489</v>
      </c>
      <c r="BA32" s="345">
        <f t="shared" si="8"/>
        <v>764703.82826707489</v>
      </c>
      <c r="BB32" s="345">
        <f t="shared" si="8"/>
        <v>764703.82826707489</v>
      </c>
      <c r="BC32" s="345">
        <f t="shared" si="8"/>
        <v>764703.82826707489</v>
      </c>
      <c r="BD32" s="345">
        <f t="shared" si="8"/>
        <v>764703.82826707489</v>
      </c>
      <c r="BE32" s="345">
        <f t="shared" si="8"/>
        <v>764703.82826707489</v>
      </c>
      <c r="BF32" s="345">
        <f t="shared" si="8"/>
        <v>764703.82826707489</v>
      </c>
      <c r="BG32" s="345">
        <f t="shared" si="8"/>
        <v>764703.82826707489</v>
      </c>
      <c r="BH32" s="345">
        <f t="shared" si="8"/>
        <v>764703.82826707489</v>
      </c>
      <c r="BI32" s="345">
        <f t="shared" si="8"/>
        <v>764703.82826707489</v>
      </c>
      <c r="BJ32" s="345">
        <f t="shared" si="8"/>
        <v>764703.82826707489</v>
      </c>
      <c r="BK32" s="345">
        <f t="shared" si="8"/>
        <v>764703.82826707489</v>
      </c>
    </row>
    <row r="33" spans="1:63" s="343" customFormat="1" x14ac:dyDescent="0.35">
      <c r="A33" s="640"/>
      <c r="B33" s="344" t="str">
        <f t="shared" si="5"/>
        <v>Process</v>
      </c>
      <c r="C33" s="345"/>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5">
      <c r="A34" s="640"/>
      <c r="B34" s="344" t="str">
        <f t="shared" si="5"/>
        <v>Refrigeration</v>
      </c>
      <c r="C34" s="345"/>
      <c r="D34" s="345">
        <f t="shared" si="9"/>
        <v>0</v>
      </c>
      <c r="E34" s="345">
        <f t="shared" si="9"/>
        <v>0</v>
      </c>
      <c r="F34" s="345">
        <f t="shared" si="9"/>
        <v>0</v>
      </c>
      <c r="G34" s="345">
        <f t="shared" si="9"/>
        <v>0</v>
      </c>
      <c r="H34" s="345">
        <f t="shared" si="9"/>
        <v>0</v>
      </c>
      <c r="I34" s="345">
        <f t="shared" si="9"/>
        <v>0</v>
      </c>
      <c r="J34" s="345">
        <f t="shared" si="9"/>
        <v>56598.641906537188</v>
      </c>
      <c r="K34" s="345">
        <f t="shared" si="9"/>
        <v>129991.62320886095</v>
      </c>
      <c r="L34" s="345">
        <f t="shared" si="9"/>
        <v>129991.62320886095</v>
      </c>
      <c r="M34" s="345">
        <f t="shared" si="9"/>
        <v>864489.87072518864</v>
      </c>
      <c r="N34" s="345">
        <f t="shared" si="9"/>
        <v>910262.85840097524</v>
      </c>
      <c r="O34" s="345">
        <f t="shared" si="9"/>
        <v>910262.85840097524</v>
      </c>
      <c r="P34" s="345">
        <f t="shared" si="9"/>
        <v>910262.85840097524</v>
      </c>
      <c r="Q34" s="345">
        <f t="shared" si="9"/>
        <v>910262.85840097524</v>
      </c>
      <c r="R34" s="345">
        <f t="shared" si="9"/>
        <v>910262.85840097524</v>
      </c>
      <c r="S34" s="345">
        <f t="shared" si="9"/>
        <v>910262.85840097524</v>
      </c>
      <c r="T34" s="345">
        <f t="shared" si="9"/>
        <v>910262.85840097524</v>
      </c>
      <c r="U34" s="345">
        <f t="shared" si="9"/>
        <v>910262.85840097524</v>
      </c>
      <c r="V34" s="345">
        <f t="shared" si="9"/>
        <v>910262.85840097524</v>
      </c>
      <c r="W34" s="345">
        <f t="shared" si="9"/>
        <v>910262.85840097524</v>
      </c>
      <c r="X34" s="345">
        <f t="shared" si="9"/>
        <v>910262.85840097524</v>
      </c>
      <c r="Y34" s="345">
        <f t="shared" si="9"/>
        <v>910262.85840097524</v>
      </c>
      <c r="Z34" s="345">
        <f t="shared" si="9"/>
        <v>910262.85840097524</v>
      </c>
      <c r="AA34" s="345">
        <f t="shared" si="9"/>
        <v>910262.85840097524</v>
      </c>
      <c r="AB34" s="345">
        <f t="shared" si="9"/>
        <v>910262.85840097524</v>
      </c>
      <c r="AC34" s="345">
        <f t="shared" si="9"/>
        <v>910262.85840097524</v>
      </c>
      <c r="AD34" s="345">
        <f t="shared" si="9"/>
        <v>910262.85840097524</v>
      </c>
      <c r="AE34" s="345">
        <f t="shared" si="9"/>
        <v>910262.85840097524</v>
      </c>
      <c r="AF34" s="345">
        <f t="shared" si="9"/>
        <v>910262.85840097524</v>
      </c>
      <c r="AG34" s="345">
        <f t="shared" si="9"/>
        <v>910262.85840097524</v>
      </c>
      <c r="AH34" s="345">
        <f t="shared" si="9"/>
        <v>910262.85840097524</v>
      </c>
      <c r="AI34" s="345">
        <f t="shared" si="9"/>
        <v>910262.85840097524</v>
      </c>
      <c r="AJ34" s="345">
        <f t="shared" si="9"/>
        <v>910262.85840097524</v>
      </c>
      <c r="AK34" s="345">
        <f t="shared" si="9"/>
        <v>910262.85840097524</v>
      </c>
      <c r="AL34" s="345">
        <f t="shared" si="9"/>
        <v>910262.85840097524</v>
      </c>
      <c r="AM34" s="345">
        <f t="shared" si="9"/>
        <v>910262.85840097524</v>
      </c>
      <c r="AN34" s="345">
        <f t="shared" si="9"/>
        <v>910262.85840097524</v>
      </c>
      <c r="AO34" s="345">
        <f t="shared" si="9"/>
        <v>910262.85840097524</v>
      </c>
      <c r="AP34" s="345">
        <f t="shared" si="9"/>
        <v>910262.85840097524</v>
      </c>
      <c r="AQ34" s="345">
        <f t="shared" si="9"/>
        <v>910262.85840097524</v>
      </c>
      <c r="AR34" s="345">
        <f t="shared" si="9"/>
        <v>910262.85840097524</v>
      </c>
      <c r="AS34" s="345">
        <f t="shared" si="9"/>
        <v>910262.85840097524</v>
      </c>
      <c r="AT34" s="345">
        <f t="shared" si="9"/>
        <v>910262.85840097524</v>
      </c>
      <c r="AU34" s="345">
        <f t="shared" si="9"/>
        <v>910262.85840097524</v>
      </c>
      <c r="AV34" s="345">
        <f t="shared" si="9"/>
        <v>910262.85840097524</v>
      </c>
      <c r="AW34" s="345">
        <f t="shared" si="9"/>
        <v>910262.85840097524</v>
      </c>
      <c r="AX34" s="345">
        <f t="shared" si="9"/>
        <v>910262.85840097524</v>
      </c>
      <c r="AY34" s="345">
        <f t="shared" si="9"/>
        <v>910262.85840097524</v>
      </c>
      <c r="AZ34" s="345">
        <f t="shared" si="9"/>
        <v>910262.85840097524</v>
      </c>
      <c r="BA34" s="345">
        <f t="shared" si="9"/>
        <v>910262.85840097524</v>
      </c>
      <c r="BB34" s="345">
        <f t="shared" si="9"/>
        <v>910262.85840097524</v>
      </c>
      <c r="BC34" s="345">
        <f t="shared" si="9"/>
        <v>910262.85840097524</v>
      </c>
      <c r="BD34" s="345">
        <f t="shared" si="9"/>
        <v>910262.85840097524</v>
      </c>
      <c r="BE34" s="345">
        <f t="shared" si="9"/>
        <v>910262.85840097524</v>
      </c>
      <c r="BF34" s="345">
        <f t="shared" si="9"/>
        <v>910262.85840097524</v>
      </c>
      <c r="BG34" s="345">
        <f t="shared" si="9"/>
        <v>910262.85840097524</v>
      </c>
      <c r="BH34" s="345">
        <f t="shared" si="9"/>
        <v>910262.85840097524</v>
      </c>
      <c r="BI34" s="345">
        <f t="shared" si="9"/>
        <v>910262.85840097524</v>
      </c>
      <c r="BJ34" s="345">
        <f t="shared" si="9"/>
        <v>910262.85840097524</v>
      </c>
      <c r="BK34" s="345">
        <f t="shared" si="9"/>
        <v>910262.85840097524</v>
      </c>
    </row>
    <row r="35" spans="1:63" s="343" customFormat="1" x14ac:dyDescent="0.35">
      <c r="A35" s="640"/>
      <c r="B35" s="344" t="str">
        <f t="shared" si="5"/>
        <v>Water Heating</v>
      </c>
      <c r="C35" s="345"/>
      <c r="D35" s="345">
        <f t="shared" si="9"/>
        <v>0</v>
      </c>
      <c r="E35" s="345">
        <f t="shared" si="9"/>
        <v>0</v>
      </c>
      <c r="F35" s="345">
        <f t="shared" si="9"/>
        <v>0</v>
      </c>
      <c r="G35" s="345">
        <f t="shared" si="9"/>
        <v>0</v>
      </c>
      <c r="H35" s="345">
        <f t="shared" si="9"/>
        <v>0</v>
      </c>
      <c r="I35" s="345">
        <f t="shared" si="9"/>
        <v>0</v>
      </c>
      <c r="J35" s="345">
        <f t="shared" si="9"/>
        <v>38737.34971232825</v>
      </c>
      <c r="K35" s="345">
        <f t="shared" si="9"/>
        <v>38737.34971232825</v>
      </c>
      <c r="L35" s="345">
        <f t="shared" si="9"/>
        <v>38737.34971232825</v>
      </c>
      <c r="M35" s="345">
        <f t="shared" si="9"/>
        <v>38737.34971232825</v>
      </c>
      <c r="N35" s="345">
        <f t="shared" si="9"/>
        <v>38737.34971232825</v>
      </c>
      <c r="O35" s="345">
        <f t="shared" si="9"/>
        <v>38737.34971232825</v>
      </c>
      <c r="P35" s="345">
        <f t="shared" si="9"/>
        <v>38737.34971232825</v>
      </c>
      <c r="Q35" s="345">
        <f t="shared" si="9"/>
        <v>38737.34971232825</v>
      </c>
      <c r="R35" s="345">
        <f t="shared" si="9"/>
        <v>38737.34971232825</v>
      </c>
      <c r="S35" s="345">
        <f t="shared" si="9"/>
        <v>38737.34971232825</v>
      </c>
      <c r="T35" s="345">
        <f t="shared" si="9"/>
        <v>38737.34971232825</v>
      </c>
      <c r="U35" s="345">
        <f t="shared" si="9"/>
        <v>38737.34971232825</v>
      </c>
      <c r="V35" s="345">
        <f t="shared" si="9"/>
        <v>38737.34971232825</v>
      </c>
      <c r="W35" s="345">
        <f t="shared" si="9"/>
        <v>38737.34971232825</v>
      </c>
      <c r="X35" s="345">
        <f t="shared" si="9"/>
        <v>38737.34971232825</v>
      </c>
      <c r="Y35" s="345">
        <f t="shared" si="9"/>
        <v>38737.34971232825</v>
      </c>
      <c r="Z35" s="345">
        <f t="shared" si="9"/>
        <v>38737.34971232825</v>
      </c>
      <c r="AA35" s="345">
        <f t="shared" si="9"/>
        <v>38737.34971232825</v>
      </c>
      <c r="AB35" s="345">
        <f t="shared" si="9"/>
        <v>38737.34971232825</v>
      </c>
      <c r="AC35" s="345">
        <f t="shared" si="9"/>
        <v>38737.34971232825</v>
      </c>
      <c r="AD35" s="345">
        <f t="shared" si="9"/>
        <v>38737.34971232825</v>
      </c>
      <c r="AE35" s="345">
        <f t="shared" si="9"/>
        <v>38737.34971232825</v>
      </c>
      <c r="AF35" s="345">
        <f t="shared" si="9"/>
        <v>38737.34971232825</v>
      </c>
      <c r="AG35" s="345">
        <f t="shared" si="9"/>
        <v>38737.34971232825</v>
      </c>
      <c r="AH35" s="345">
        <f t="shared" si="9"/>
        <v>38737.34971232825</v>
      </c>
      <c r="AI35" s="345">
        <f t="shared" si="9"/>
        <v>38737.34971232825</v>
      </c>
      <c r="AJ35" s="345">
        <f t="shared" si="9"/>
        <v>38737.34971232825</v>
      </c>
      <c r="AK35" s="345">
        <f t="shared" si="9"/>
        <v>38737.34971232825</v>
      </c>
      <c r="AL35" s="345">
        <f t="shared" si="9"/>
        <v>38737.34971232825</v>
      </c>
      <c r="AM35" s="345">
        <f t="shared" si="9"/>
        <v>38737.34971232825</v>
      </c>
      <c r="AN35" s="345">
        <f t="shared" si="9"/>
        <v>38737.34971232825</v>
      </c>
      <c r="AO35" s="345">
        <f t="shared" si="9"/>
        <v>38737.34971232825</v>
      </c>
      <c r="AP35" s="345">
        <f t="shared" si="9"/>
        <v>38737.34971232825</v>
      </c>
      <c r="AQ35" s="345">
        <f t="shared" si="9"/>
        <v>38737.34971232825</v>
      </c>
      <c r="AR35" s="345">
        <f t="shared" si="9"/>
        <v>38737.34971232825</v>
      </c>
      <c r="AS35" s="345">
        <f t="shared" si="9"/>
        <v>38737.34971232825</v>
      </c>
      <c r="AT35" s="345">
        <f t="shared" si="9"/>
        <v>38737.34971232825</v>
      </c>
      <c r="AU35" s="345">
        <f t="shared" si="9"/>
        <v>38737.34971232825</v>
      </c>
      <c r="AV35" s="345">
        <f t="shared" si="9"/>
        <v>38737.34971232825</v>
      </c>
      <c r="AW35" s="345">
        <f t="shared" si="9"/>
        <v>38737.34971232825</v>
      </c>
      <c r="AX35" s="345">
        <f t="shared" si="9"/>
        <v>38737.34971232825</v>
      </c>
      <c r="AY35" s="345">
        <f t="shared" si="9"/>
        <v>38737.34971232825</v>
      </c>
      <c r="AZ35" s="345">
        <f t="shared" si="9"/>
        <v>38737.34971232825</v>
      </c>
      <c r="BA35" s="345">
        <f t="shared" si="9"/>
        <v>38737.34971232825</v>
      </c>
      <c r="BB35" s="345">
        <f t="shared" si="9"/>
        <v>38737.34971232825</v>
      </c>
      <c r="BC35" s="345">
        <f t="shared" si="9"/>
        <v>38737.34971232825</v>
      </c>
      <c r="BD35" s="345">
        <f t="shared" si="9"/>
        <v>38737.34971232825</v>
      </c>
      <c r="BE35" s="345">
        <f t="shared" si="9"/>
        <v>38737.34971232825</v>
      </c>
      <c r="BF35" s="345">
        <f t="shared" si="9"/>
        <v>38737.34971232825</v>
      </c>
      <c r="BG35" s="345">
        <f t="shared" si="9"/>
        <v>38737.34971232825</v>
      </c>
      <c r="BH35" s="345">
        <f t="shared" si="9"/>
        <v>38737.34971232825</v>
      </c>
      <c r="BI35" s="345">
        <f t="shared" si="9"/>
        <v>38737.34971232825</v>
      </c>
      <c r="BJ35" s="345">
        <f t="shared" si="9"/>
        <v>38737.34971232825</v>
      </c>
      <c r="BK35" s="345">
        <f t="shared" si="9"/>
        <v>38737.34971232825</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0">SUM(D23:D35)</f>
        <v>0</v>
      </c>
      <c r="E37" s="348">
        <f t="shared" si="10"/>
        <v>131130.40232611424</v>
      </c>
      <c r="F37" s="348">
        <f t="shared" si="10"/>
        <v>786687.1543068199</v>
      </c>
      <c r="G37" s="348">
        <f t="shared" si="10"/>
        <v>2090073.2986634481</v>
      </c>
      <c r="H37" s="348">
        <f>SUM(H23:H35)</f>
        <v>5196311.2508754767</v>
      </c>
      <c r="I37" s="348">
        <f>SUM(I23:I35)</f>
        <v>8242987.4212538656</v>
      </c>
      <c r="J37" s="348">
        <f t="shared" si="10"/>
        <v>13290679.601264592</v>
      </c>
      <c r="K37" s="348">
        <f t="shared" si="10"/>
        <v>20704978.895179991</v>
      </c>
      <c r="L37" s="348">
        <f t="shared" si="10"/>
        <v>24967492.93382654</v>
      </c>
      <c r="M37" s="348">
        <f t="shared" si="10"/>
        <v>34771871.276970923</v>
      </c>
      <c r="N37" s="348">
        <f t="shared" si="10"/>
        <v>54664205.837407686</v>
      </c>
      <c r="O37" s="348">
        <f t="shared" si="10"/>
        <v>54664205.837407686</v>
      </c>
      <c r="P37" s="348">
        <f t="shared" si="10"/>
        <v>54664205.837407686</v>
      </c>
      <c r="Q37" s="348">
        <f t="shared" si="10"/>
        <v>54664205.837407686</v>
      </c>
      <c r="R37" s="348">
        <f t="shared" si="10"/>
        <v>54664205.837407686</v>
      </c>
      <c r="S37" s="348">
        <f t="shared" si="10"/>
        <v>54664205.837407686</v>
      </c>
      <c r="T37" s="348">
        <f t="shared" si="10"/>
        <v>54664205.837407686</v>
      </c>
      <c r="U37" s="348">
        <f t="shared" si="10"/>
        <v>54664205.837407686</v>
      </c>
      <c r="V37" s="348">
        <f t="shared" si="10"/>
        <v>54664205.837407686</v>
      </c>
      <c r="W37" s="348">
        <f t="shared" si="10"/>
        <v>54664205.837407686</v>
      </c>
      <c r="X37" s="348">
        <f t="shared" si="10"/>
        <v>54664205.837407686</v>
      </c>
      <c r="Y37" s="348">
        <f t="shared" si="10"/>
        <v>54664205.837407686</v>
      </c>
      <c r="Z37" s="348">
        <f t="shared" si="10"/>
        <v>54664205.837407686</v>
      </c>
      <c r="AA37" s="348">
        <f t="shared" si="10"/>
        <v>54664205.837407686</v>
      </c>
      <c r="AB37" s="348">
        <f t="shared" si="10"/>
        <v>54664205.837407686</v>
      </c>
      <c r="AC37" s="348">
        <f t="shared" si="10"/>
        <v>54664205.837407686</v>
      </c>
      <c r="AD37" s="348">
        <f t="shared" si="10"/>
        <v>54664205.837407686</v>
      </c>
      <c r="AE37" s="348">
        <f t="shared" si="10"/>
        <v>54664205.837407686</v>
      </c>
      <c r="AF37" s="348">
        <f t="shared" si="10"/>
        <v>54664205.837407686</v>
      </c>
      <c r="AG37" s="348">
        <f t="shared" si="10"/>
        <v>54664205.837407686</v>
      </c>
      <c r="AH37" s="348">
        <f t="shared" si="10"/>
        <v>54664205.837407686</v>
      </c>
      <c r="AI37" s="348">
        <f t="shared" si="10"/>
        <v>54664205.837407686</v>
      </c>
      <c r="AJ37" s="348">
        <f t="shared" si="10"/>
        <v>54664205.837407686</v>
      </c>
      <c r="AK37" s="348">
        <f t="shared" si="10"/>
        <v>54664205.837407686</v>
      </c>
      <c r="AL37" s="348">
        <f t="shared" si="10"/>
        <v>54664205.837407686</v>
      </c>
      <c r="AM37" s="348">
        <f t="shared" si="10"/>
        <v>54664205.837407686</v>
      </c>
      <c r="AN37" s="348">
        <f t="shared" si="10"/>
        <v>54664205.837407686</v>
      </c>
      <c r="AO37" s="348">
        <f t="shared" si="10"/>
        <v>54664205.837407686</v>
      </c>
      <c r="AP37" s="348">
        <f t="shared" si="10"/>
        <v>54664205.837407686</v>
      </c>
      <c r="AQ37" s="348">
        <f t="shared" si="10"/>
        <v>54664205.837407686</v>
      </c>
      <c r="AR37" s="348">
        <f t="shared" si="10"/>
        <v>54664205.837407686</v>
      </c>
      <c r="AS37" s="348">
        <f t="shared" si="10"/>
        <v>54664205.837407686</v>
      </c>
      <c r="AT37" s="348">
        <f t="shared" si="10"/>
        <v>54664205.837407686</v>
      </c>
      <c r="AU37" s="348">
        <f t="shared" si="10"/>
        <v>54664205.837407686</v>
      </c>
      <c r="AV37" s="348">
        <f t="shared" si="10"/>
        <v>54664205.837407686</v>
      </c>
      <c r="AW37" s="348">
        <f t="shared" si="10"/>
        <v>54664205.837407686</v>
      </c>
      <c r="AX37" s="348">
        <f t="shared" si="10"/>
        <v>54664205.837407686</v>
      </c>
      <c r="AY37" s="348">
        <f t="shared" si="10"/>
        <v>54664205.837407686</v>
      </c>
      <c r="AZ37" s="348">
        <f t="shared" si="10"/>
        <v>54664205.837407686</v>
      </c>
      <c r="BA37" s="348">
        <f t="shared" si="10"/>
        <v>54664205.837407686</v>
      </c>
      <c r="BB37" s="348">
        <f t="shared" si="10"/>
        <v>54664205.837407686</v>
      </c>
      <c r="BC37" s="348">
        <f t="shared" si="10"/>
        <v>54664205.837407686</v>
      </c>
      <c r="BD37" s="348">
        <f t="shared" si="10"/>
        <v>54664205.837407686</v>
      </c>
      <c r="BE37" s="348">
        <f t="shared" si="10"/>
        <v>54664205.837407686</v>
      </c>
      <c r="BF37" s="348">
        <f t="shared" si="10"/>
        <v>54664205.837407686</v>
      </c>
      <c r="BG37" s="348">
        <f t="shared" si="10"/>
        <v>54664205.837407686</v>
      </c>
      <c r="BH37" s="348">
        <f t="shared" si="10"/>
        <v>54664205.837407686</v>
      </c>
      <c r="BI37" s="348">
        <f t="shared" si="10"/>
        <v>54664205.837407686</v>
      </c>
      <c r="BJ37" s="348">
        <f t="shared" si="10"/>
        <v>54664205.837407686</v>
      </c>
      <c r="BK37" s="348">
        <f t="shared" si="10"/>
        <v>54664205.837407686</v>
      </c>
    </row>
    <row r="38" spans="1:63" x14ac:dyDescent="0.35">
      <c r="A38" s="45"/>
      <c r="B38" s="25"/>
      <c r="C38" s="9"/>
      <c r="D38" s="30"/>
      <c r="E38" s="9"/>
      <c r="F38" s="30"/>
      <c r="G38" s="30"/>
      <c r="H38" s="9"/>
      <c r="I38" s="30"/>
      <c r="J38" s="30"/>
      <c r="K38" s="9"/>
      <c r="L38" s="30"/>
      <c r="M38" s="172"/>
      <c r="N38" s="9"/>
      <c r="O38" s="352" t="s">
        <v>157</v>
      </c>
      <c r="P38" s="353">
        <f>SUM(C19:N19)</f>
        <v>54664205.837407671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1545304.3954800859</v>
      </c>
      <c r="S41" s="3">
        <f>R41</f>
        <v>1545304.3954800859</v>
      </c>
      <c r="T41" s="3">
        <f t="shared" ref="T41:BK41" si="14">S41</f>
        <v>1545304.3954800859</v>
      </c>
      <c r="U41" s="3">
        <f t="shared" si="14"/>
        <v>1545304.3954800859</v>
      </c>
      <c r="V41" s="3">
        <f t="shared" si="14"/>
        <v>1545304.3954800859</v>
      </c>
      <c r="W41" s="3">
        <f t="shared" si="14"/>
        <v>1545304.3954800859</v>
      </c>
      <c r="X41" s="3">
        <f t="shared" si="14"/>
        <v>1545304.3954800859</v>
      </c>
      <c r="Y41" s="3">
        <f t="shared" si="14"/>
        <v>1545304.3954800859</v>
      </c>
      <c r="Z41" s="3">
        <f t="shared" si="14"/>
        <v>1545304.3954800859</v>
      </c>
      <c r="AA41" s="3">
        <f t="shared" si="14"/>
        <v>1545304.3954800859</v>
      </c>
      <c r="AB41" s="3">
        <f t="shared" si="14"/>
        <v>1545304.3954800859</v>
      </c>
      <c r="AC41" s="3">
        <f t="shared" si="14"/>
        <v>1545304.3954800859</v>
      </c>
      <c r="AD41" s="3">
        <f t="shared" si="14"/>
        <v>1545304.3954800859</v>
      </c>
      <c r="AE41" s="3">
        <f t="shared" si="14"/>
        <v>1545304.3954800859</v>
      </c>
      <c r="AF41" s="3">
        <f t="shared" si="14"/>
        <v>1545304.3954800859</v>
      </c>
      <c r="AG41" s="3">
        <f t="shared" si="14"/>
        <v>1545304.3954800859</v>
      </c>
      <c r="AH41" s="3">
        <f t="shared" si="14"/>
        <v>1545304.3954800859</v>
      </c>
      <c r="AI41" s="3">
        <f t="shared" si="14"/>
        <v>1545304.3954800859</v>
      </c>
      <c r="AJ41" s="3">
        <f t="shared" si="14"/>
        <v>1545304.3954800859</v>
      </c>
      <c r="AK41" s="3">
        <f t="shared" si="14"/>
        <v>1545304.3954800859</v>
      </c>
      <c r="AL41" s="3">
        <f t="shared" si="14"/>
        <v>1545304.3954800859</v>
      </c>
      <c r="AM41" s="3">
        <f t="shared" si="14"/>
        <v>1545304.3954800859</v>
      </c>
      <c r="AN41" s="3">
        <f t="shared" si="14"/>
        <v>1545304.3954800859</v>
      </c>
      <c r="AO41" s="560">
        <v>1869764.0388967649</v>
      </c>
      <c r="AP41" s="3">
        <f t="shared" si="14"/>
        <v>1869764.0388967649</v>
      </c>
      <c r="AQ41" s="3">
        <f t="shared" si="14"/>
        <v>1869764.0388967649</v>
      </c>
      <c r="AR41" s="3">
        <f t="shared" si="14"/>
        <v>1869764.0388967649</v>
      </c>
      <c r="AS41" s="3">
        <f t="shared" si="14"/>
        <v>1869764.0388967649</v>
      </c>
      <c r="AT41" s="3">
        <f t="shared" si="14"/>
        <v>1869764.0388967649</v>
      </c>
      <c r="AU41" s="3">
        <f t="shared" si="14"/>
        <v>1869764.0388967649</v>
      </c>
      <c r="AV41" s="3">
        <f t="shared" si="14"/>
        <v>1869764.0388967649</v>
      </c>
      <c r="AW41" s="3">
        <f t="shared" si="14"/>
        <v>1869764.0388967649</v>
      </c>
      <c r="AX41" s="3">
        <f t="shared" si="14"/>
        <v>1869764.0388967649</v>
      </c>
      <c r="AY41" s="3">
        <f t="shared" si="14"/>
        <v>1869764.0388967649</v>
      </c>
      <c r="AZ41" s="3">
        <f t="shared" si="14"/>
        <v>1869764.0388967649</v>
      </c>
      <c r="BA41" s="3">
        <f t="shared" si="14"/>
        <v>1869764.0388967649</v>
      </c>
      <c r="BB41" s="3">
        <f t="shared" si="14"/>
        <v>1869764.0388967649</v>
      </c>
      <c r="BC41" s="3">
        <f t="shared" si="14"/>
        <v>1869764.0388967649</v>
      </c>
      <c r="BD41" s="3">
        <f t="shared" si="14"/>
        <v>1869764.0388967649</v>
      </c>
      <c r="BE41" s="3">
        <f t="shared" si="14"/>
        <v>1869764.0388967649</v>
      </c>
      <c r="BF41" s="3">
        <f t="shared" si="14"/>
        <v>1869764.0388967649</v>
      </c>
      <c r="BG41" s="3">
        <f t="shared" si="14"/>
        <v>1869764.0388967649</v>
      </c>
      <c r="BH41" s="3">
        <f t="shared" si="14"/>
        <v>1869764.0388967649</v>
      </c>
      <c r="BI41" s="3">
        <f t="shared" si="14"/>
        <v>1869764.0388967649</v>
      </c>
      <c r="BJ41" s="3">
        <f t="shared" si="14"/>
        <v>1869764.0388967649</v>
      </c>
      <c r="BK41" s="3">
        <f t="shared" si="14"/>
        <v>1869764.0388967649</v>
      </c>
    </row>
    <row r="42" spans="1:63" x14ac:dyDescent="0.3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139580</v>
      </c>
      <c r="S42" s="3">
        <f t="shared" ref="S42:BK42" si="16">R42</f>
        <v>139580</v>
      </c>
      <c r="T42" s="3">
        <f t="shared" si="16"/>
        <v>139580</v>
      </c>
      <c r="U42" s="3">
        <f t="shared" si="16"/>
        <v>139580</v>
      </c>
      <c r="V42" s="3">
        <f t="shared" si="16"/>
        <v>139580</v>
      </c>
      <c r="W42" s="3">
        <f t="shared" si="16"/>
        <v>139580</v>
      </c>
      <c r="X42" s="3">
        <f t="shared" si="16"/>
        <v>139580</v>
      </c>
      <c r="Y42" s="3">
        <f t="shared" si="16"/>
        <v>139580</v>
      </c>
      <c r="Z42" s="3">
        <f t="shared" si="16"/>
        <v>139580</v>
      </c>
      <c r="AA42" s="3">
        <f t="shared" si="16"/>
        <v>139580</v>
      </c>
      <c r="AB42" s="3">
        <f t="shared" si="16"/>
        <v>139580</v>
      </c>
      <c r="AC42" s="3">
        <f t="shared" si="16"/>
        <v>139580</v>
      </c>
      <c r="AD42" s="3">
        <f t="shared" si="16"/>
        <v>139580</v>
      </c>
      <c r="AE42" s="3">
        <f t="shared" si="16"/>
        <v>139580</v>
      </c>
      <c r="AF42" s="3">
        <f t="shared" si="16"/>
        <v>139580</v>
      </c>
      <c r="AG42" s="3">
        <f t="shared" si="16"/>
        <v>139580</v>
      </c>
      <c r="AH42" s="3">
        <f t="shared" si="16"/>
        <v>139580</v>
      </c>
      <c r="AI42" s="3">
        <f t="shared" si="16"/>
        <v>139580</v>
      </c>
      <c r="AJ42" s="3">
        <f t="shared" si="16"/>
        <v>139580</v>
      </c>
      <c r="AK42" s="3">
        <f t="shared" si="16"/>
        <v>139580</v>
      </c>
      <c r="AL42" s="3">
        <f t="shared" si="16"/>
        <v>139580</v>
      </c>
      <c r="AM42" s="3">
        <f t="shared" si="16"/>
        <v>139580</v>
      </c>
      <c r="AN42" s="3">
        <f t="shared" si="16"/>
        <v>139580</v>
      </c>
      <c r="AO42" s="560">
        <v>119807.18367979236</v>
      </c>
      <c r="AP42" s="3">
        <f t="shared" si="16"/>
        <v>119807.18367979236</v>
      </c>
      <c r="AQ42" s="3">
        <f t="shared" si="16"/>
        <v>119807.18367979236</v>
      </c>
      <c r="AR42" s="3">
        <f t="shared" si="16"/>
        <v>119807.18367979236</v>
      </c>
      <c r="AS42" s="3">
        <f t="shared" si="16"/>
        <v>119807.18367979236</v>
      </c>
      <c r="AT42" s="3">
        <f t="shared" si="16"/>
        <v>119807.18367979236</v>
      </c>
      <c r="AU42" s="3">
        <f t="shared" si="16"/>
        <v>119807.18367979236</v>
      </c>
      <c r="AV42" s="3">
        <f t="shared" si="16"/>
        <v>119807.18367979236</v>
      </c>
      <c r="AW42" s="3">
        <f t="shared" si="16"/>
        <v>119807.18367979236</v>
      </c>
      <c r="AX42" s="3">
        <f t="shared" si="16"/>
        <v>119807.18367979236</v>
      </c>
      <c r="AY42" s="3">
        <f t="shared" si="16"/>
        <v>119807.18367979236</v>
      </c>
      <c r="AZ42" s="3">
        <f t="shared" si="16"/>
        <v>119807.18367979236</v>
      </c>
      <c r="BA42" s="3">
        <f t="shared" si="16"/>
        <v>119807.18367979236</v>
      </c>
      <c r="BB42" s="3">
        <f t="shared" si="16"/>
        <v>119807.18367979236</v>
      </c>
      <c r="BC42" s="3">
        <f t="shared" si="16"/>
        <v>119807.18367979236</v>
      </c>
      <c r="BD42" s="3">
        <f t="shared" si="16"/>
        <v>119807.18367979236</v>
      </c>
      <c r="BE42" s="3">
        <f t="shared" si="16"/>
        <v>119807.18367979236</v>
      </c>
      <c r="BF42" s="3">
        <f t="shared" si="16"/>
        <v>119807.18367979236</v>
      </c>
      <c r="BG42" s="3">
        <f t="shared" si="16"/>
        <v>119807.18367979236</v>
      </c>
      <c r="BH42" s="3">
        <f t="shared" si="16"/>
        <v>119807.18367979236</v>
      </c>
      <c r="BI42" s="3">
        <f t="shared" si="16"/>
        <v>119807.18367979236</v>
      </c>
      <c r="BJ42" s="3">
        <f t="shared" si="16"/>
        <v>119807.18367979236</v>
      </c>
      <c r="BK42" s="3">
        <f t="shared" si="16"/>
        <v>119807.18367979236</v>
      </c>
    </row>
    <row r="43" spans="1:63" x14ac:dyDescent="0.3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18369</v>
      </c>
      <c r="S43" s="3">
        <f t="shared" ref="S43:BK43" si="18">R43</f>
        <v>18369</v>
      </c>
      <c r="T43" s="3">
        <f t="shared" si="18"/>
        <v>18369</v>
      </c>
      <c r="U43" s="3">
        <f t="shared" si="18"/>
        <v>18369</v>
      </c>
      <c r="V43" s="3">
        <f t="shared" si="18"/>
        <v>18369</v>
      </c>
      <c r="W43" s="3">
        <f t="shared" si="18"/>
        <v>18369</v>
      </c>
      <c r="X43" s="3">
        <f t="shared" si="18"/>
        <v>18369</v>
      </c>
      <c r="Y43" s="3">
        <f t="shared" si="18"/>
        <v>18369</v>
      </c>
      <c r="Z43" s="3">
        <f t="shared" si="18"/>
        <v>18369</v>
      </c>
      <c r="AA43" s="3">
        <f t="shared" si="18"/>
        <v>18369</v>
      </c>
      <c r="AB43" s="3">
        <f t="shared" si="18"/>
        <v>18369</v>
      </c>
      <c r="AC43" s="3">
        <f t="shared" si="18"/>
        <v>18369</v>
      </c>
      <c r="AD43" s="3">
        <f t="shared" si="18"/>
        <v>18369</v>
      </c>
      <c r="AE43" s="3">
        <f t="shared" si="18"/>
        <v>18369</v>
      </c>
      <c r="AF43" s="3">
        <f t="shared" si="18"/>
        <v>18369</v>
      </c>
      <c r="AG43" s="3">
        <f t="shared" si="18"/>
        <v>18369</v>
      </c>
      <c r="AH43" s="3">
        <f t="shared" si="18"/>
        <v>18369</v>
      </c>
      <c r="AI43" s="3">
        <f t="shared" si="18"/>
        <v>18369</v>
      </c>
      <c r="AJ43" s="3">
        <f t="shared" si="18"/>
        <v>18369</v>
      </c>
      <c r="AK43" s="3">
        <f t="shared" si="18"/>
        <v>18369</v>
      </c>
      <c r="AL43" s="3">
        <f t="shared" si="18"/>
        <v>18369</v>
      </c>
      <c r="AM43" s="3">
        <f t="shared" si="18"/>
        <v>18369</v>
      </c>
      <c r="AN43" s="3">
        <f t="shared" si="18"/>
        <v>18369</v>
      </c>
      <c r="AO43" s="560">
        <v>16817.129345475456</v>
      </c>
      <c r="AP43" s="3">
        <f t="shared" si="18"/>
        <v>16817.129345475456</v>
      </c>
      <c r="AQ43" s="3">
        <f t="shared" si="18"/>
        <v>16817.129345475456</v>
      </c>
      <c r="AR43" s="3">
        <f t="shared" si="18"/>
        <v>16817.129345475456</v>
      </c>
      <c r="AS43" s="3">
        <f t="shared" si="18"/>
        <v>16817.129345475456</v>
      </c>
      <c r="AT43" s="3">
        <f t="shared" si="18"/>
        <v>16817.129345475456</v>
      </c>
      <c r="AU43" s="3">
        <f t="shared" si="18"/>
        <v>16817.129345475456</v>
      </c>
      <c r="AV43" s="3">
        <f t="shared" si="18"/>
        <v>16817.129345475456</v>
      </c>
      <c r="AW43" s="3">
        <f t="shared" si="18"/>
        <v>16817.129345475456</v>
      </c>
      <c r="AX43" s="3">
        <f t="shared" si="18"/>
        <v>16817.129345475456</v>
      </c>
      <c r="AY43" s="3">
        <f t="shared" si="18"/>
        <v>16817.129345475456</v>
      </c>
      <c r="AZ43" s="3">
        <f t="shared" si="18"/>
        <v>16817.129345475456</v>
      </c>
      <c r="BA43" s="3">
        <f t="shared" si="18"/>
        <v>16817.129345475456</v>
      </c>
      <c r="BB43" s="3">
        <f t="shared" si="18"/>
        <v>16817.129345475456</v>
      </c>
      <c r="BC43" s="3">
        <f t="shared" si="18"/>
        <v>16817.129345475456</v>
      </c>
      <c r="BD43" s="3">
        <f t="shared" si="18"/>
        <v>16817.129345475456</v>
      </c>
      <c r="BE43" s="3">
        <f t="shared" si="18"/>
        <v>16817.129345475456</v>
      </c>
      <c r="BF43" s="3">
        <f t="shared" si="18"/>
        <v>16817.129345475456</v>
      </c>
      <c r="BG43" s="3">
        <f t="shared" si="18"/>
        <v>16817.129345475456</v>
      </c>
      <c r="BH43" s="3">
        <f t="shared" si="18"/>
        <v>16817.129345475456</v>
      </c>
      <c r="BI43" s="3">
        <f t="shared" si="18"/>
        <v>16817.129345475456</v>
      </c>
      <c r="BJ43" s="3">
        <f t="shared" si="18"/>
        <v>16817.129345475456</v>
      </c>
      <c r="BK43" s="3">
        <f t="shared" si="18"/>
        <v>16817.129345475456</v>
      </c>
    </row>
    <row r="44" spans="1:63" x14ac:dyDescent="0.3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1002448.081186079</v>
      </c>
      <c r="S44" s="3">
        <f t="shared" ref="S44:BK44" si="20">R44</f>
        <v>1002448.081186079</v>
      </c>
      <c r="T44" s="3">
        <f t="shared" si="20"/>
        <v>1002448.081186079</v>
      </c>
      <c r="U44" s="3">
        <f t="shared" si="20"/>
        <v>1002448.081186079</v>
      </c>
      <c r="V44" s="3">
        <f t="shared" si="20"/>
        <v>1002448.081186079</v>
      </c>
      <c r="W44" s="3">
        <f t="shared" si="20"/>
        <v>1002448.081186079</v>
      </c>
      <c r="X44" s="3">
        <f t="shared" si="20"/>
        <v>1002448.081186079</v>
      </c>
      <c r="Y44" s="3">
        <f t="shared" si="20"/>
        <v>1002448.081186079</v>
      </c>
      <c r="Z44" s="3">
        <f t="shared" si="20"/>
        <v>1002448.081186079</v>
      </c>
      <c r="AA44" s="3">
        <f t="shared" si="20"/>
        <v>1002448.081186079</v>
      </c>
      <c r="AB44" s="3">
        <f t="shared" si="20"/>
        <v>1002448.081186079</v>
      </c>
      <c r="AC44" s="3">
        <f t="shared" si="20"/>
        <v>1002448.081186079</v>
      </c>
      <c r="AD44" s="3">
        <f t="shared" si="20"/>
        <v>1002448.081186079</v>
      </c>
      <c r="AE44" s="3">
        <f t="shared" si="20"/>
        <v>1002448.081186079</v>
      </c>
      <c r="AF44" s="3">
        <f t="shared" si="20"/>
        <v>1002448.081186079</v>
      </c>
      <c r="AG44" s="3">
        <f t="shared" si="20"/>
        <v>1002448.081186079</v>
      </c>
      <c r="AH44" s="3">
        <f t="shared" si="20"/>
        <v>1002448.081186079</v>
      </c>
      <c r="AI44" s="3">
        <f t="shared" si="20"/>
        <v>1002448.081186079</v>
      </c>
      <c r="AJ44" s="3">
        <f t="shared" si="20"/>
        <v>1002448.081186079</v>
      </c>
      <c r="AK44" s="3">
        <f t="shared" si="20"/>
        <v>1002448.081186079</v>
      </c>
      <c r="AL44" s="3">
        <f t="shared" si="20"/>
        <v>1002448.081186079</v>
      </c>
      <c r="AM44" s="3">
        <f t="shared" si="20"/>
        <v>1002448.081186079</v>
      </c>
      <c r="AN44" s="3">
        <f t="shared" si="20"/>
        <v>1002448.081186079</v>
      </c>
      <c r="AO44" s="560">
        <v>2034891.536028774</v>
      </c>
      <c r="AP44" s="3">
        <f t="shared" si="20"/>
        <v>2034891.536028774</v>
      </c>
      <c r="AQ44" s="3">
        <f t="shared" si="20"/>
        <v>2034891.536028774</v>
      </c>
      <c r="AR44" s="3">
        <f t="shared" si="20"/>
        <v>2034891.536028774</v>
      </c>
      <c r="AS44" s="3">
        <f t="shared" si="20"/>
        <v>2034891.536028774</v>
      </c>
      <c r="AT44" s="3">
        <f t="shared" si="20"/>
        <v>2034891.536028774</v>
      </c>
      <c r="AU44" s="3">
        <f t="shared" si="20"/>
        <v>2034891.536028774</v>
      </c>
      <c r="AV44" s="3">
        <f t="shared" si="20"/>
        <v>2034891.536028774</v>
      </c>
      <c r="AW44" s="3">
        <f t="shared" si="20"/>
        <v>2034891.536028774</v>
      </c>
      <c r="AX44" s="3">
        <f t="shared" si="20"/>
        <v>2034891.536028774</v>
      </c>
      <c r="AY44" s="3">
        <f t="shared" si="20"/>
        <v>2034891.536028774</v>
      </c>
      <c r="AZ44" s="3">
        <f t="shared" si="20"/>
        <v>2034891.536028774</v>
      </c>
      <c r="BA44" s="3">
        <f t="shared" si="20"/>
        <v>2034891.536028774</v>
      </c>
      <c r="BB44" s="3">
        <f t="shared" si="20"/>
        <v>2034891.536028774</v>
      </c>
      <c r="BC44" s="3">
        <f t="shared" si="20"/>
        <v>2034891.536028774</v>
      </c>
      <c r="BD44" s="3">
        <f t="shared" si="20"/>
        <v>2034891.536028774</v>
      </c>
      <c r="BE44" s="3">
        <f t="shared" si="20"/>
        <v>2034891.536028774</v>
      </c>
      <c r="BF44" s="3">
        <f t="shared" si="20"/>
        <v>2034891.536028774</v>
      </c>
      <c r="BG44" s="3">
        <f t="shared" si="20"/>
        <v>2034891.536028774</v>
      </c>
      <c r="BH44" s="3">
        <f t="shared" si="20"/>
        <v>2034891.536028774</v>
      </c>
      <c r="BI44" s="3">
        <f t="shared" si="20"/>
        <v>2034891.536028774</v>
      </c>
      <c r="BJ44" s="3">
        <f t="shared" si="20"/>
        <v>2034891.536028774</v>
      </c>
      <c r="BK44" s="3">
        <f t="shared" si="20"/>
        <v>2034891.536028774</v>
      </c>
    </row>
    <row r="45" spans="1:63" x14ac:dyDescent="0.3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148788.68659199998</v>
      </c>
      <c r="AP45" s="3">
        <f t="shared" si="22"/>
        <v>148788.68659199998</v>
      </c>
      <c r="AQ45" s="3">
        <f t="shared" si="22"/>
        <v>148788.68659199998</v>
      </c>
      <c r="AR45" s="3">
        <f t="shared" si="22"/>
        <v>148788.68659199998</v>
      </c>
      <c r="AS45" s="3">
        <f t="shared" si="22"/>
        <v>148788.68659199998</v>
      </c>
      <c r="AT45" s="3">
        <f t="shared" si="22"/>
        <v>148788.68659199998</v>
      </c>
      <c r="AU45" s="3">
        <f t="shared" si="22"/>
        <v>148788.68659199998</v>
      </c>
      <c r="AV45" s="3">
        <f t="shared" si="22"/>
        <v>148788.68659199998</v>
      </c>
      <c r="AW45" s="3">
        <f t="shared" si="22"/>
        <v>148788.68659199998</v>
      </c>
      <c r="AX45" s="3">
        <f t="shared" si="22"/>
        <v>148788.68659199998</v>
      </c>
      <c r="AY45" s="3">
        <f t="shared" si="22"/>
        <v>148788.68659199998</v>
      </c>
      <c r="AZ45" s="3">
        <f t="shared" si="22"/>
        <v>148788.68659199998</v>
      </c>
      <c r="BA45" s="3">
        <f t="shared" si="22"/>
        <v>148788.68659199998</v>
      </c>
      <c r="BB45" s="3">
        <f t="shared" si="22"/>
        <v>148788.68659199998</v>
      </c>
      <c r="BC45" s="3">
        <f t="shared" si="22"/>
        <v>148788.68659199998</v>
      </c>
      <c r="BD45" s="3">
        <f t="shared" si="22"/>
        <v>148788.68659199998</v>
      </c>
      <c r="BE45" s="3">
        <f t="shared" si="22"/>
        <v>148788.68659199998</v>
      </c>
      <c r="BF45" s="3">
        <f t="shared" si="22"/>
        <v>148788.68659199998</v>
      </c>
      <c r="BG45" s="3">
        <f t="shared" si="22"/>
        <v>148788.68659199998</v>
      </c>
      <c r="BH45" s="3">
        <f t="shared" si="22"/>
        <v>148788.68659199998</v>
      </c>
      <c r="BI45" s="3">
        <f t="shared" si="22"/>
        <v>148788.68659199998</v>
      </c>
      <c r="BJ45" s="3">
        <f t="shared" si="22"/>
        <v>148788.68659199998</v>
      </c>
      <c r="BK45" s="3">
        <f t="shared" si="22"/>
        <v>148788.68659199998</v>
      </c>
    </row>
    <row r="46" spans="1:63" x14ac:dyDescent="0.3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3981894.787417036</v>
      </c>
      <c r="S47" s="3">
        <f t="shared" ref="S47:BK47" si="26">R47</f>
        <v>3981894.787417036</v>
      </c>
      <c r="T47" s="3">
        <f t="shared" si="26"/>
        <v>3981894.787417036</v>
      </c>
      <c r="U47" s="3">
        <f t="shared" si="26"/>
        <v>3981894.787417036</v>
      </c>
      <c r="V47" s="3">
        <f t="shared" si="26"/>
        <v>3981894.787417036</v>
      </c>
      <c r="W47" s="3">
        <f t="shared" si="26"/>
        <v>3981894.787417036</v>
      </c>
      <c r="X47" s="3">
        <f t="shared" si="26"/>
        <v>3981894.787417036</v>
      </c>
      <c r="Y47" s="3">
        <f t="shared" si="26"/>
        <v>3981894.787417036</v>
      </c>
      <c r="Z47" s="3">
        <f t="shared" si="26"/>
        <v>3981894.787417036</v>
      </c>
      <c r="AA47" s="3">
        <f t="shared" si="26"/>
        <v>3981894.787417036</v>
      </c>
      <c r="AB47" s="3">
        <f t="shared" si="26"/>
        <v>3981894.787417036</v>
      </c>
      <c r="AC47" s="3">
        <f t="shared" si="26"/>
        <v>3981894.787417036</v>
      </c>
      <c r="AD47" s="3">
        <f t="shared" si="26"/>
        <v>3981894.787417036</v>
      </c>
      <c r="AE47" s="3">
        <f t="shared" si="26"/>
        <v>3981894.787417036</v>
      </c>
      <c r="AF47" s="3">
        <f t="shared" si="26"/>
        <v>3981894.787417036</v>
      </c>
      <c r="AG47" s="3">
        <f t="shared" si="26"/>
        <v>3981894.787417036</v>
      </c>
      <c r="AH47" s="3">
        <f t="shared" si="26"/>
        <v>3981894.787417036</v>
      </c>
      <c r="AI47" s="3">
        <f t="shared" si="26"/>
        <v>3981894.787417036</v>
      </c>
      <c r="AJ47" s="3">
        <f t="shared" si="26"/>
        <v>3981894.787417036</v>
      </c>
      <c r="AK47" s="3">
        <f t="shared" si="26"/>
        <v>3981894.787417036</v>
      </c>
      <c r="AL47" s="3">
        <f t="shared" si="26"/>
        <v>3981894.787417036</v>
      </c>
      <c r="AM47" s="3">
        <f t="shared" si="26"/>
        <v>3981894.787417036</v>
      </c>
      <c r="AN47" s="3">
        <f t="shared" si="26"/>
        <v>3981894.787417036</v>
      </c>
      <c r="AO47" s="560">
        <v>5821593.1818365399</v>
      </c>
      <c r="AP47" s="3">
        <f t="shared" si="26"/>
        <v>5821593.1818365399</v>
      </c>
      <c r="AQ47" s="3">
        <f t="shared" si="26"/>
        <v>5821593.1818365399</v>
      </c>
      <c r="AR47" s="3">
        <f t="shared" si="26"/>
        <v>5821593.1818365399</v>
      </c>
      <c r="AS47" s="3">
        <f t="shared" si="26"/>
        <v>5821593.1818365399</v>
      </c>
      <c r="AT47" s="3">
        <f t="shared" si="26"/>
        <v>5821593.1818365399</v>
      </c>
      <c r="AU47" s="3">
        <f t="shared" si="26"/>
        <v>5821593.1818365399</v>
      </c>
      <c r="AV47" s="3">
        <f t="shared" si="26"/>
        <v>5821593.1818365399</v>
      </c>
      <c r="AW47" s="3">
        <f t="shared" si="26"/>
        <v>5821593.1818365399</v>
      </c>
      <c r="AX47" s="3">
        <f t="shared" si="26"/>
        <v>5821593.1818365399</v>
      </c>
      <c r="AY47" s="3">
        <f t="shared" si="26"/>
        <v>5821593.1818365399</v>
      </c>
      <c r="AZ47" s="3">
        <f t="shared" si="26"/>
        <v>5821593.1818365399</v>
      </c>
      <c r="BA47" s="3">
        <f t="shared" si="26"/>
        <v>5821593.1818365399</v>
      </c>
      <c r="BB47" s="3">
        <f t="shared" si="26"/>
        <v>5821593.1818365399</v>
      </c>
      <c r="BC47" s="3">
        <f t="shared" si="26"/>
        <v>5821593.1818365399</v>
      </c>
      <c r="BD47" s="3">
        <f t="shared" si="26"/>
        <v>5821593.1818365399</v>
      </c>
      <c r="BE47" s="3">
        <f t="shared" si="26"/>
        <v>5821593.1818365399</v>
      </c>
      <c r="BF47" s="3">
        <f t="shared" si="26"/>
        <v>5821593.1818365399</v>
      </c>
      <c r="BG47" s="3">
        <f t="shared" si="26"/>
        <v>5821593.1818365399</v>
      </c>
      <c r="BH47" s="3">
        <f t="shared" si="26"/>
        <v>5821593.1818365399</v>
      </c>
      <c r="BI47" s="3">
        <f t="shared" si="26"/>
        <v>5821593.1818365399</v>
      </c>
      <c r="BJ47" s="3">
        <f t="shared" si="26"/>
        <v>5821593.1818365399</v>
      </c>
      <c r="BK47" s="3">
        <f t="shared" si="26"/>
        <v>5821593.1818365399</v>
      </c>
    </row>
    <row r="48" spans="1:63" x14ac:dyDescent="0.3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34983334.731252484</v>
      </c>
      <c r="S48" s="3">
        <f t="shared" ref="S48:BK48" si="28">R48</f>
        <v>34983334.731252484</v>
      </c>
      <c r="T48" s="3">
        <f t="shared" si="28"/>
        <v>34983334.731252484</v>
      </c>
      <c r="U48" s="3">
        <f t="shared" si="28"/>
        <v>34983334.731252484</v>
      </c>
      <c r="V48" s="3">
        <f t="shared" si="28"/>
        <v>34983334.731252484</v>
      </c>
      <c r="W48" s="3">
        <f t="shared" si="28"/>
        <v>34983334.731252484</v>
      </c>
      <c r="X48" s="3">
        <f t="shared" si="28"/>
        <v>34983334.731252484</v>
      </c>
      <c r="Y48" s="3">
        <f t="shared" si="28"/>
        <v>34983334.731252484</v>
      </c>
      <c r="Z48" s="3">
        <f t="shared" si="28"/>
        <v>34983334.731252484</v>
      </c>
      <c r="AA48" s="3">
        <f t="shared" si="28"/>
        <v>34983334.731252484</v>
      </c>
      <c r="AB48" s="3">
        <f t="shared" si="28"/>
        <v>34983334.731252484</v>
      </c>
      <c r="AC48" s="3">
        <f t="shared" si="28"/>
        <v>34983334.731252484</v>
      </c>
      <c r="AD48" s="3">
        <f t="shared" si="28"/>
        <v>34983334.731252484</v>
      </c>
      <c r="AE48" s="3">
        <f t="shared" si="28"/>
        <v>34983334.731252484</v>
      </c>
      <c r="AF48" s="3">
        <f t="shared" si="28"/>
        <v>34983334.731252484</v>
      </c>
      <c r="AG48" s="3">
        <f t="shared" si="28"/>
        <v>34983334.731252484</v>
      </c>
      <c r="AH48" s="3">
        <f t="shared" si="28"/>
        <v>34983334.731252484</v>
      </c>
      <c r="AI48" s="3">
        <f t="shared" si="28"/>
        <v>34983334.731252484</v>
      </c>
      <c r="AJ48" s="3">
        <f t="shared" si="28"/>
        <v>34983334.731252484</v>
      </c>
      <c r="AK48" s="3">
        <f t="shared" si="28"/>
        <v>34983334.731252484</v>
      </c>
      <c r="AL48" s="3">
        <f t="shared" si="28"/>
        <v>34983334.731252484</v>
      </c>
      <c r="AM48" s="3">
        <f t="shared" si="28"/>
        <v>34983334.731252484</v>
      </c>
      <c r="AN48" s="3">
        <f t="shared" si="28"/>
        <v>34983334.731252484</v>
      </c>
      <c r="AO48" s="560">
        <v>42634912.95540233</v>
      </c>
      <c r="AP48" s="3">
        <f t="shared" si="28"/>
        <v>42634912.95540233</v>
      </c>
      <c r="AQ48" s="3">
        <f t="shared" si="28"/>
        <v>42634912.95540233</v>
      </c>
      <c r="AR48" s="3">
        <f t="shared" si="28"/>
        <v>42634912.95540233</v>
      </c>
      <c r="AS48" s="3">
        <f t="shared" si="28"/>
        <v>42634912.95540233</v>
      </c>
      <c r="AT48" s="3">
        <f t="shared" si="28"/>
        <v>42634912.95540233</v>
      </c>
      <c r="AU48" s="3">
        <f t="shared" si="28"/>
        <v>42634912.95540233</v>
      </c>
      <c r="AV48" s="3">
        <f t="shared" si="28"/>
        <v>42634912.95540233</v>
      </c>
      <c r="AW48" s="3">
        <f t="shared" si="28"/>
        <v>42634912.95540233</v>
      </c>
      <c r="AX48" s="3">
        <f t="shared" si="28"/>
        <v>42634912.95540233</v>
      </c>
      <c r="AY48" s="3">
        <f t="shared" si="28"/>
        <v>42634912.95540233</v>
      </c>
      <c r="AZ48" s="3">
        <f t="shared" si="28"/>
        <v>42634912.95540233</v>
      </c>
      <c r="BA48" s="3">
        <f t="shared" si="28"/>
        <v>42634912.95540233</v>
      </c>
      <c r="BB48" s="3">
        <f t="shared" si="28"/>
        <v>42634912.95540233</v>
      </c>
      <c r="BC48" s="3">
        <f t="shared" si="28"/>
        <v>42634912.95540233</v>
      </c>
      <c r="BD48" s="3">
        <f t="shared" si="28"/>
        <v>42634912.95540233</v>
      </c>
      <c r="BE48" s="3">
        <f t="shared" si="28"/>
        <v>42634912.95540233</v>
      </c>
      <c r="BF48" s="3">
        <f t="shared" si="28"/>
        <v>42634912.95540233</v>
      </c>
      <c r="BG48" s="3">
        <f t="shared" si="28"/>
        <v>42634912.95540233</v>
      </c>
      <c r="BH48" s="3">
        <f t="shared" si="28"/>
        <v>42634912.95540233</v>
      </c>
      <c r="BI48" s="3">
        <f t="shared" si="28"/>
        <v>42634912.95540233</v>
      </c>
      <c r="BJ48" s="3">
        <f t="shared" si="28"/>
        <v>42634912.95540233</v>
      </c>
      <c r="BK48" s="3">
        <f t="shared" si="28"/>
        <v>42634912.95540233</v>
      </c>
    </row>
    <row r="49" spans="1:63" x14ac:dyDescent="0.3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67040.300693289653</v>
      </c>
      <c r="S49" s="3">
        <f t="shared" ref="S49:BK49" si="30">R49</f>
        <v>67040.300693289653</v>
      </c>
      <c r="T49" s="3">
        <f t="shared" si="30"/>
        <v>67040.300693289653</v>
      </c>
      <c r="U49" s="3">
        <f t="shared" si="30"/>
        <v>67040.300693289653</v>
      </c>
      <c r="V49" s="3">
        <f t="shared" si="30"/>
        <v>67040.300693289653</v>
      </c>
      <c r="W49" s="3">
        <f t="shared" si="30"/>
        <v>67040.300693289653</v>
      </c>
      <c r="X49" s="3">
        <f t="shared" si="30"/>
        <v>67040.300693289653</v>
      </c>
      <c r="Y49" s="3">
        <f t="shared" si="30"/>
        <v>67040.300693289653</v>
      </c>
      <c r="Z49" s="3">
        <f t="shared" si="30"/>
        <v>67040.300693289653</v>
      </c>
      <c r="AA49" s="3">
        <f t="shared" si="30"/>
        <v>67040.300693289653</v>
      </c>
      <c r="AB49" s="3">
        <f t="shared" si="30"/>
        <v>67040.300693289653</v>
      </c>
      <c r="AC49" s="3">
        <f t="shared" si="30"/>
        <v>67040.300693289653</v>
      </c>
      <c r="AD49" s="3">
        <f t="shared" si="30"/>
        <v>67040.300693289653</v>
      </c>
      <c r="AE49" s="3">
        <f t="shared" si="30"/>
        <v>67040.300693289653</v>
      </c>
      <c r="AF49" s="3">
        <f t="shared" si="30"/>
        <v>67040.300693289653</v>
      </c>
      <c r="AG49" s="3">
        <f t="shared" si="30"/>
        <v>67040.300693289653</v>
      </c>
      <c r="AH49" s="3">
        <f t="shared" si="30"/>
        <v>67040.300693289653</v>
      </c>
      <c r="AI49" s="3">
        <f t="shared" si="30"/>
        <v>67040.300693289653</v>
      </c>
      <c r="AJ49" s="3">
        <f t="shared" si="30"/>
        <v>67040.300693289653</v>
      </c>
      <c r="AK49" s="3">
        <f t="shared" si="30"/>
        <v>67040.300693289653</v>
      </c>
      <c r="AL49" s="3">
        <f t="shared" si="30"/>
        <v>67040.300693289653</v>
      </c>
      <c r="AM49" s="3">
        <f t="shared" si="30"/>
        <v>67040.300693289653</v>
      </c>
      <c r="AN49" s="3">
        <f t="shared" si="30"/>
        <v>67040.300693289653</v>
      </c>
      <c r="AO49" s="560">
        <v>303927.08924562519</v>
      </c>
      <c r="AP49" s="3">
        <f t="shared" si="30"/>
        <v>303927.08924562519</v>
      </c>
      <c r="AQ49" s="3">
        <f t="shared" si="30"/>
        <v>303927.08924562519</v>
      </c>
      <c r="AR49" s="3">
        <f t="shared" si="30"/>
        <v>303927.08924562519</v>
      </c>
      <c r="AS49" s="3">
        <f t="shared" si="30"/>
        <v>303927.08924562519</v>
      </c>
      <c r="AT49" s="3">
        <f t="shared" si="30"/>
        <v>303927.08924562519</v>
      </c>
      <c r="AU49" s="3">
        <f t="shared" si="30"/>
        <v>303927.08924562519</v>
      </c>
      <c r="AV49" s="3">
        <f t="shared" si="30"/>
        <v>303927.08924562519</v>
      </c>
      <c r="AW49" s="3">
        <f t="shared" si="30"/>
        <v>303927.08924562519</v>
      </c>
      <c r="AX49" s="3">
        <f t="shared" si="30"/>
        <v>303927.08924562519</v>
      </c>
      <c r="AY49" s="3">
        <f t="shared" si="30"/>
        <v>303927.08924562519</v>
      </c>
      <c r="AZ49" s="3">
        <f t="shared" si="30"/>
        <v>303927.08924562519</v>
      </c>
      <c r="BA49" s="3">
        <f t="shared" si="30"/>
        <v>303927.08924562519</v>
      </c>
      <c r="BB49" s="3">
        <f t="shared" si="30"/>
        <v>303927.08924562519</v>
      </c>
      <c r="BC49" s="3">
        <f t="shared" si="30"/>
        <v>303927.08924562519</v>
      </c>
      <c r="BD49" s="3">
        <f t="shared" si="30"/>
        <v>303927.08924562519</v>
      </c>
      <c r="BE49" s="3">
        <f t="shared" si="30"/>
        <v>303927.08924562519</v>
      </c>
      <c r="BF49" s="3">
        <f t="shared" si="30"/>
        <v>303927.08924562519</v>
      </c>
      <c r="BG49" s="3">
        <f t="shared" si="30"/>
        <v>303927.08924562519</v>
      </c>
      <c r="BH49" s="3">
        <f t="shared" si="30"/>
        <v>303927.08924562519</v>
      </c>
      <c r="BI49" s="3">
        <f t="shared" si="30"/>
        <v>303927.08924562519</v>
      </c>
      <c r="BJ49" s="3">
        <f t="shared" si="30"/>
        <v>303927.08924562519</v>
      </c>
      <c r="BK49" s="3">
        <f t="shared" si="30"/>
        <v>303927.08924562519</v>
      </c>
    </row>
    <row r="50" spans="1:63" ht="15" customHeight="1" x14ac:dyDescent="0.3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366736.50854242931</v>
      </c>
      <c r="S50" s="3">
        <f t="shared" ref="S50:BK50" si="32">R50</f>
        <v>366736.50854242931</v>
      </c>
      <c r="T50" s="3">
        <f t="shared" si="32"/>
        <v>366736.50854242931</v>
      </c>
      <c r="U50" s="3">
        <f t="shared" si="32"/>
        <v>366736.50854242931</v>
      </c>
      <c r="V50" s="3">
        <f t="shared" si="32"/>
        <v>366736.50854242931</v>
      </c>
      <c r="W50" s="3">
        <f t="shared" si="32"/>
        <v>366736.50854242931</v>
      </c>
      <c r="X50" s="3">
        <f t="shared" si="32"/>
        <v>366736.50854242931</v>
      </c>
      <c r="Y50" s="3">
        <f t="shared" si="32"/>
        <v>366736.50854242931</v>
      </c>
      <c r="Z50" s="3">
        <f t="shared" si="32"/>
        <v>366736.50854242931</v>
      </c>
      <c r="AA50" s="3">
        <f t="shared" si="32"/>
        <v>366736.50854242931</v>
      </c>
      <c r="AB50" s="3">
        <f t="shared" si="32"/>
        <v>366736.50854242931</v>
      </c>
      <c r="AC50" s="3">
        <f t="shared" si="32"/>
        <v>366736.50854242931</v>
      </c>
      <c r="AD50" s="3">
        <f t="shared" si="32"/>
        <v>366736.50854242931</v>
      </c>
      <c r="AE50" s="3">
        <f t="shared" si="32"/>
        <v>366736.50854242931</v>
      </c>
      <c r="AF50" s="3">
        <f t="shared" si="32"/>
        <v>366736.50854242931</v>
      </c>
      <c r="AG50" s="3">
        <f t="shared" si="32"/>
        <v>366736.50854242931</v>
      </c>
      <c r="AH50" s="3">
        <f t="shared" si="32"/>
        <v>366736.50854242931</v>
      </c>
      <c r="AI50" s="3">
        <f t="shared" si="32"/>
        <v>366736.50854242931</v>
      </c>
      <c r="AJ50" s="3">
        <f t="shared" si="32"/>
        <v>366736.50854242931</v>
      </c>
      <c r="AK50" s="3">
        <f t="shared" si="32"/>
        <v>366736.50854242931</v>
      </c>
      <c r="AL50" s="3">
        <f t="shared" si="32"/>
        <v>366736.50854242931</v>
      </c>
      <c r="AM50" s="3">
        <f t="shared" si="32"/>
        <v>366736.50854242931</v>
      </c>
      <c r="AN50" s="3">
        <f t="shared" si="32"/>
        <v>366736.50854242931</v>
      </c>
      <c r="AO50" s="560">
        <v>764703.82826707489</v>
      </c>
      <c r="AP50" s="3">
        <f t="shared" si="32"/>
        <v>764703.82826707489</v>
      </c>
      <c r="AQ50" s="3">
        <f t="shared" si="32"/>
        <v>764703.82826707489</v>
      </c>
      <c r="AR50" s="3">
        <f t="shared" si="32"/>
        <v>764703.82826707489</v>
      </c>
      <c r="AS50" s="3">
        <f t="shared" si="32"/>
        <v>764703.82826707489</v>
      </c>
      <c r="AT50" s="3">
        <f t="shared" si="32"/>
        <v>764703.82826707489</v>
      </c>
      <c r="AU50" s="3">
        <f t="shared" si="32"/>
        <v>764703.82826707489</v>
      </c>
      <c r="AV50" s="3">
        <f t="shared" si="32"/>
        <v>764703.82826707489</v>
      </c>
      <c r="AW50" s="3">
        <f t="shared" si="32"/>
        <v>764703.82826707489</v>
      </c>
      <c r="AX50" s="3">
        <f t="shared" si="32"/>
        <v>764703.82826707489</v>
      </c>
      <c r="AY50" s="3">
        <f t="shared" si="32"/>
        <v>764703.82826707489</v>
      </c>
      <c r="AZ50" s="3">
        <f t="shared" si="32"/>
        <v>764703.82826707489</v>
      </c>
      <c r="BA50" s="3">
        <f t="shared" si="32"/>
        <v>764703.82826707489</v>
      </c>
      <c r="BB50" s="3">
        <f t="shared" si="32"/>
        <v>764703.82826707489</v>
      </c>
      <c r="BC50" s="3">
        <f t="shared" si="32"/>
        <v>764703.82826707489</v>
      </c>
      <c r="BD50" s="3">
        <f t="shared" si="32"/>
        <v>764703.82826707489</v>
      </c>
      <c r="BE50" s="3">
        <f t="shared" si="32"/>
        <v>764703.82826707489</v>
      </c>
      <c r="BF50" s="3">
        <f t="shared" si="32"/>
        <v>764703.82826707489</v>
      </c>
      <c r="BG50" s="3">
        <f t="shared" si="32"/>
        <v>764703.82826707489</v>
      </c>
      <c r="BH50" s="3">
        <f t="shared" si="32"/>
        <v>764703.82826707489</v>
      </c>
      <c r="BI50" s="3">
        <f t="shared" si="32"/>
        <v>764703.82826707489</v>
      </c>
      <c r="BJ50" s="3">
        <f t="shared" si="32"/>
        <v>764703.82826707489</v>
      </c>
      <c r="BK50" s="3">
        <f t="shared" si="32"/>
        <v>764703.82826707489</v>
      </c>
    </row>
    <row r="51" spans="1:63" x14ac:dyDescent="0.3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1490009.5364550881</v>
      </c>
      <c r="S52" s="3">
        <f t="shared" ref="S52:BK52" si="36">R52</f>
        <v>1490009.5364550881</v>
      </c>
      <c r="T52" s="3">
        <f t="shared" si="36"/>
        <v>1490009.5364550881</v>
      </c>
      <c r="U52" s="3">
        <f t="shared" si="36"/>
        <v>1490009.5364550881</v>
      </c>
      <c r="V52" s="3">
        <f t="shared" si="36"/>
        <v>1490009.5364550881</v>
      </c>
      <c r="W52" s="3">
        <f t="shared" si="36"/>
        <v>1490009.5364550881</v>
      </c>
      <c r="X52" s="3">
        <f t="shared" si="36"/>
        <v>1490009.5364550881</v>
      </c>
      <c r="Y52" s="3">
        <f t="shared" si="36"/>
        <v>1490009.5364550881</v>
      </c>
      <c r="Z52" s="3">
        <f t="shared" si="36"/>
        <v>1490009.5364550881</v>
      </c>
      <c r="AA52" s="3">
        <f t="shared" si="36"/>
        <v>1490009.5364550881</v>
      </c>
      <c r="AB52" s="3">
        <f t="shared" si="36"/>
        <v>1490009.5364550881</v>
      </c>
      <c r="AC52" s="3">
        <f t="shared" si="36"/>
        <v>1490009.5364550881</v>
      </c>
      <c r="AD52" s="3">
        <f t="shared" si="36"/>
        <v>1490009.5364550881</v>
      </c>
      <c r="AE52" s="3">
        <f t="shared" si="36"/>
        <v>1490009.5364550881</v>
      </c>
      <c r="AF52" s="3">
        <f t="shared" si="36"/>
        <v>1490009.5364550881</v>
      </c>
      <c r="AG52" s="3">
        <f t="shared" si="36"/>
        <v>1490009.5364550881</v>
      </c>
      <c r="AH52" s="3">
        <f t="shared" si="36"/>
        <v>1490009.5364550881</v>
      </c>
      <c r="AI52" s="3">
        <f t="shared" si="36"/>
        <v>1490009.5364550881</v>
      </c>
      <c r="AJ52" s="3">
        <f t="shared" si="36"/>
        <v>1490009.5364550881</v>
      </c>
      <c r="AK52" s="3">
        <f t="shared" si="36"/>
        <v>1490009.5364550881</v>
      </c>
      <c r="AL52" s="3">
        <f t="shared" si="36"/>
        <v>1490009.5364550881</v>
      </c>
      <c r="AM52" s="3">
        <f t="shared" si="36"/>
        <v>1490009.5364550881</v>
      </c>
      <c r="AN52" s="3">
        <f t="shared" si="36"/>
        <v>1490009.5364550881</v>
      </c>
      <c r="AO52" s="560">
        <v>910262.85840097524</v>
      </c>
      <c r="AP52" s="3">
        <f t="shared" si="36"/>
        <v>910262.85840097524</v>
      </c>
      <c r="AQ52" s="3">
        <f t="shared" si="36"/>
        <v>910262.85840097524</v>
      </c>
      <c r="AR52" s="3">
        <f t="shared" si="36"/>
        <v>910262.85840097524</v>
      </c>
      <c r="AS52" s="3">
        <f t="shared" si="36"/>
        <v>910262.85840097524</v>
      </c>
      <c r="AT52" s="3">
        <f t="shared" si="36"/>
        <v>910262.85840097524</v>
      </c>
      <c r="AU52" s="3">
        <f t="shared" si="36"/>
        <v>910262.85840097524</v>
      </c>
      <c r="AV52" s="3">
        <f t="shared" si="36"/>
        <v>910262.85840097524</v>
      </c>
      <c r="AW52" s="3">
        <f t="shared" si="36"/>
        <v>910262.85840097524</v>
      </c>
      <c r="AX52" s="3">
        <f t="shared" si="36"/>
        <v>910262.85840097524</v>
      </c>
      <c r="AY52" s="3">
        <f t="shared" si="36"/>
        <v>910262.85840097524</v>
      </c>
      <c r="AZ52" s="3">
        <f t="shared" si="36"/>
        <v>910262.85840097524</v>
      </c>
      <c r="BA52" s="3">
        <f t="shared" si="36"/>
        <v>910262.85840097524</v>
      </c>
      <c r="BB52" s="3">
        <f t="shared" si="36"/>
        <v>910262.85840097524</v>
      </c>
      <c r="BC52" s="3">
        <f t="shared" si="36"/>
        <v>910262.85840097524</v>
      </c>
      <c r="BD52" s="3">
        <f t="shared" si="36"/>
        <v>910262.85840097524</v>
      </c>
      <c r="BE52" s="3">
        <f t="shared" si="36"/>
        <v>910262.85840097524</v>
      </c>
      <c r="BF52" s="3">
        <f t="shared" si="36"/>
        <v>910262.85840097524</v>
      </c>
      <c r="BG52" s="3">
        <f t="shared" si="36"/>
        <v>910262.85840097524</v>
      </c>
      <c r="BH52" s="3">
        <f t="shared" si="36"/>
        <v>910262.85840097524</v>
      </c>
      <c r="BI52" s="3">
        <f t="shared" si="36"/>
        <v>910262.85840097524</v>
      </c>
      <c r="BJ52" s="3">
        <f t="shared" si="36"/>
        <v>910262.85840097524</v>
      </c>
      <c r="BK52" s="3">
        <f t="shared" si="36"/>
        <v>910262.85840097524</v>
      </c>
    </row>
    <row r="53" spans="1:63" x14ac:dyDescent="0.3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41829.753390092526</v>
      </c>
      <c r="S53" s="3">
        <f t="shared" ref="S53:BK53" si="38">R53</f>
        <v>41829.753390092526</v>
      </c>
      <c r="T53" s="3">
        <f t="shared" si="38"/>
        <v>41829.753390092526</v>
      </c>
      <c r="U53" s="3">
        <f t="shared" si="38"/>
        <v>41829.753390092526</v>
      </c>
      <c r="V53" s="3">
        <f t="shared" si="38"/>
        <v>41829.753390092526</v>
      </c>
      <c r="W53" s="3">
        <f t="shared" si="38"/>
        <v>41829.753390092526</v>
      </c>
      <c r="X53" s="3">
        <f t="shared" si="38"/>
        <v>41829.753390092526</v>
      </c>
      <c r="Y53" s="3">
        <f t="shared" si="38"/>
        <v>41829.753390092526</v>
      </c>
      <c r="Z53" s="3">
        <f t="shared" si="38"/>
        <v>41829.753390092526</v>
      </c>
      <c r="AA53" s="3">
        <f t="shared" si="38"/>
        <v>41829.753390092526</v>
      </c>
      <c r="AB53" s="3">
        <f t="shared" si="38"/>
        <v>41829.753390092526</v>
      </c>
      <c r="AC53" s="3">
        <f t="shared" si="38"/>
        <v>41829.753390092526</v>
      </c>
      <c r="AD53" s="3">
        <f t="shared" si="38"/>
        <v>41829.753390092526</v>
      </c>
      <c r="AE53" s="3">
        <f t="shared" si="38"/>
        <v>41829.753390092526</v>
      </c>
      <c r="AF53" s="3">
        <f t="shared" si="38"/>
        <v>41829.753390092526</v>
      </c>
      <c r="AG53" s="3">
        <f t="shared" si="38"/>
        <v>41829.753390092526</v>
      </c>
      <c r="AH53" s="3">
        <f t="shared" si="38"/>
        <v>41829.753390092526</v>
      </c>
      <c r="AI53" s="3">
        <f t="shared" si="38"/>
        <v>41829.753390092526</v>
      </c>
      <c r="AJ53" s="3">
        <f t="shared" si="38"/>
        <v>41829.753390092526</v>
      </c>
      <c r="AK53" s="3">
        <f t="shared" si="38"/>
        <v>41829.753390092526</v>
      </c>
      <c r="AL53" s="3">
        <f t="shared" si="38"/>
        <v>41829.753390092526</v>
      </c>
      <c r="AM53" s="3">
        <f t="shared" si="38"/>
        <v>41829.753390092526</v>
      </c>
      <c r="AN53" s="3">
        <f t="shared" si="38"/>
        <v>41829.753390092526</v>
      </c>
      <c r="AO53" s="560">
        <v>38737.34971232825</v>
      </c>
      <c r="AP53" s="3">
        <f t="shared" si="38"/>
        <v>38737.34971232825</v>
      </c>
      <c r="AQ53" s="3">
        <f t="shared" si="38"/>
        <v>38737.34971232825</v>
      </c>
      <c r="AR53" s="3">
        <f t="shared" si="38"/>
        <v>38737.34971232825</v>
      </c>
      <c r="AS53" s="3">
        <f t="shared" si="38"/>
        <v>38737.34971232825</v>
      </c>
      <c r="AT53" s="3">
        <f t="shared" si="38"/>
        <v>38737.34971232825</v>
      </c>
      <c r="AU53" s="3">
        <f t="shared" si="38"/>
        <v>38737.34971232825</v>
      </c>
      <c r="AV53" s="3">
        <f t="shared" si="38"/>
        <v>38737.34971232825</v>
      </c>
      <c r="AW53" s="3">
        <f t="shared" si="38"/>
        <v>38737.34971232825</v>
      </c>
      <c r="AX53" s="3">
        <f t="shared" si="38"/>
        <v>38737.34971232825</v>
      </c>
      <c r="AY53" s="3">
        <f t="shared" si="38"/>
        <v>38737.34971232825</v>
      </c>
      <c r="AZ53" s="3">
        <f t="shared" si="38"/>
        <v>38737.34971232825</v>
      </c>
      <c r="BA53" s="3">
        <f t="shared" si="38"/>
        <v>38737.34971232825</v>
      </c>
      <c r="BB53" s="3">
        <f t="shared" si="38"/>
        <v>38737.34971232825</v>
      </c>
      <c r="BC53" s="3">
        <f t="shared" si="38"/>
        <v>38737.34971232825</v>
      </c>
      <c r="BD53" s="3">
        <f t="shared" si="38"/>
        <v>38737.34971232825</v>
      </c>
      <c r="BE53" s="3">
        <f t="shared" si="38"/>
        <v>38737.34971232825</v>
      </c>
      <c r="BF53" s="3">
        <f t="shared" si="38"/>
        <v>38737.34971232825</v>
      </c>
      <c r="BG53" s="3">
        <f t="shared" si="38"/>
        <v>38737.34971232825</v>
      </c>
      <c r="BH53" s="3">
        <f t="shared" si="38"/>
        <v>38737.34971232825</v>
      </c>
      <c r="BI53" s="3">
        <f t="shared" si="38"/>
        <v>38737.34971232825</v>
      </c>
      <c r="BJ53" s="3">
        <f t="shared" si="38"/>
        <v>38737.34971232825</v>
      </c>
      <c r="BK53" s="3">
        <f t="shared" si="38"/>
        <v>38737.34971232825</v>
      </c>
    </row>
    <row r="54" spans="1:63" ht="15" customHeight="1" x14ac:dyDescent="0.3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43636547.094416581</v>
      </c>
      <c r="S55" s="48">
        <f t="shared" si="39"/>
        <v>43636547.094416581</v>
      </c>
      <c r="T55" s="48">
        <f t="shared" si="39"/>
        <v>43636547.094416581</v>
      </c>
      <c r="U55" s="48">
        <f t="shared" si="39"/>
        <v>43636547.094416581</v>
      </c>
      <c r="V55" s="48">
        <f t="shared" si="39"/>
        <v>43636547.094416581</v>
      </c>
      <c r="W55" s="48">
        <f t="shared" si="39"/>
        <v>43636547.094416581</v>
      </c>
      <c r="X55" s="48">
        <f t="shared" si="39"/>
        <v>43636547.094416581</v>
      </c>
      <c r="Y55" s="48">
        <f t="shared" si="39"/>
        <v>43636547.094416581</v>
      </c>
      <c r="Z55" s="48">
        <f t="shared" si="39"/>
        <v>43636547.094416581</v>
      </c>
      <c r="AA55" s="48">
        <f t="shared" si="39"/>
        <v>43636547.094416581</v>
      </c>
      <c r="AB55" s="48">
        <f t="shared" si="39"/>
        <v>43636547.094416581</v>
      </c>
      <c r="AC55" s="48">
        <f t="shared" si="39"/>
        <v>43636547.094416581</v>
      </c>
      <c r="AD55" s="48">
        <f t="shared" si="39"/>
        <v>43636547.094416581</v>
      </c>
      <c r="AE55" s="48">
        <f t="shared" si="39"/>
        <v>43636547.094416581</v>
      </c>
      <c r="AF55" s="48">
        <f t="shared" si="39"/>
        <v>43636547.094416581</v>
      </c>
      <c r="AG55" s="48">
        <f t="shared" si="39"/>
        <v>43636547.094416581</v>
      </c>
      <c r="AH55" s="48">
        <f t="shared" si="39"/>
        <v>43636547.094416581</v>
      </c>
      <c r="AI55" s="48">
        <f t="shared" si="39"/>
        <v>43636547.094416581</v>
      </c>
      <c r="AJ55" s="48">
        <f t="shared" si="39"/>
        <v>43636547.094416581</v>
      </c>
      <c r="AK55" s="48">
        <f t="shared" si="39"/>
        <v>43636547.094416581</v>
      </c>
      <c r="AL55" s="48">
        <f t="shared" si="39"/>
        <v>43636547.094416581</v>
      </c>
      <c r="AM55" s="48">
        <f t="shared" si="39"/>
        <v>43636547.094416581</v>
      </c>
      <c r="AN55" s="48">
        <f t="shared" si="39"/>
        <v>43636547.094416581</v>
      </c>
      <c r="AO55" s="48">
        <f t="shared" si="39"/>
        <v>54664205.837407686</v>
      </c>
      <c r="AP55" s="48">
        <f t="shared" si="39"/>
        <v>54664205.837407686</v>
      </c>
      <c r="AQ55" s="48">
        <f t="shared" si="39"/>
        <v>54664205.837407686</v>
      </c>
      <c r="AR55" s="48">
        <f t="shared" si="39"/>
        <v>54664205.837407686</v>
      </c>
      <c r="AS55" s="48">
        <f t="shared" si="39"/>
        <v>54664205.837407686</v>
      </c>
      <c r="AT55" s="48">
        <f t="shared" si="39"/>
        <v>54664205.837407686</v>
      </c>
      <c r="AU55" s="48">
        <f t="shared" si="39"/>
        <v>54664205.837407686</v>
      </c>
      <c r="AV55" s="48">
        <f t="shared" si="39"/>
        <v>54664205.837407686</v>
      </c>
      <c r="AW55" s="48">
        <f t="shared" si="39"/>
        <v>54664205.837407686</v>
      </c>
      <c r="AX55" s="48">
        <f t="shared" si="39"/>
        <v>54664205.837407686</v>
      </c>
      <c r="AY55" s="48">
        <f t="shared" si="39"/>
        <v>54664205.837407686</v>
      </c>
      <c r="AZ55" s="48">
        <f t="shared" si="39"/>
        <v>54664205.837407686</v>
      </c>
      <c r="BA55" s="48">
        <f t="shared" si="39"/>
        <v>54664205.837407686</v>
      </c>
      <c r="BB55" s="48">
        <f t="shared" si="39"/>
        <v>54664205.837407686</v>
      </c>
      <c r="BC55" s="48">
        <f t="shared" si="39"/>
        <v>54664205.837407686</v>
      </c>
      <c r="BD55" s="48">
        <f t="shared" si="39"/>
        <v>54664205.837407686</v>
      </c>
      <c r="BE55" s="48">
        <f t="shared" si="39"/>
        <v>54664205.837407686</v>
      </c>
      <c r="BF55" s="48">
        <f t="shared" si="39"/>
        <v>54664205.837407686</v>
      </c>
      <c r="BG55" s="48">
        <f t="shared" si="39"/>
        <v>54664205.837407686</v>
      </c>
      <c r="BH55" s="48">
        <f t="shared" si="39"/>
        <v>54664205.837407686</v>
      </c>
      <c r="BI55" s="48">
        <f t="shared" si="39"/>
        <v>54664205.837407686</v>
      </c>
      <c r="BJ55" s="48">
        <f t="shared" si="39"/>
        <v>54664205.837407686</v>
      </c>
      <c r="BK55" s="48">
        <f t="shared" si="39"/>
        <v>54664205.837407686</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35" t="s">
        <v>144</v>
      </c>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5">
      <c r="A59" s="646"/>
      <c r="B59" s="13" t="str">
        <f t="shared" ref="B59:B72" si="41">B41</f>
        <v>Air Comp</v>
      </c>
      <c r="C59" s="503">
        <f>IF(C5=0,0,((C5*0.5)+B23-C41)*C78*C93*C$2)</f>
        <v>0</v>
      </c>
      <c r="D59" s="503">
        <f t="shared" ref="D59:BK62" si="42">IF(D23=0,0,((D5*0.5)+C23-D41)*D78*D93*D$2)</f>
        <v>0</v>
      </c>
      <c r="E59" s="503">
        <f t="shared" ref="E59" si="43">IF(E23=0,0,((E5*0.5)+D23-E41)*E78*E93*E$2)</f>
        <v>0</v>
      </c>
      <c r="F59" s="503">
        <f t="shared" si="42"/>
        <v>0</v>
      </c>
      <c r="G59" s="503">
        <f t="shared" si="42"/>
        <v>0</v>
      </c>
      <c r="H59" s="503">
        <f t="shared" si="42"/>
        <v>0</v>
      </c>
      <c r="I59" s="503">
        <f t="shared" si="42"/>
        <v>874.58203318391998</v>
      </c>
      <c r="J59" s="503">
        <f t="shared" si="42"/>
        <v>2080.5602696586666</v>
      </c>
      <c r="K59" s="503">
        <f t="shared" si="42"/>
        <v>2537.5587694980823</v>
      </c>
      <c r="L59" s="503">
        <f t="shared" si="42"/>
        <v>1583.7985525033887</v>
      </c>
      <c r="M59" s="503">
        <f t="shared" si="42"/>
        <v>2451.770162858591</v>
      </c>
      <c r="N59" s="503">
        <f t="shared" si="42"/>
        <v>3509.694465237058</v>
      </c>
      <c r="O59" s="503">
        <f t="shared" si="42"/>
        <v>3523.1576333254588</v>
      </c>
      <c r="P59" s="503">
        <f t="shared" si="42"/>
        <v>3394.1237557559398</v>
      </c>
      <c r="Q59" s="503">
        <f t="shared" si="42"/>
        <v>3457.6017743540046</v>
      </c>
      <c r="R59" s="503">
        <f t="shared" si="42"/>
        <v>671.36218066734239</v>
      </c>
      <c r="S59" s="503">
        <f t="shared" si="42"/>
        <v>780.46084328408938</v>
      </c>
      <c r="T59" s="503">
        <f t="shared" si="42"/>
        <v>1396.7002512821941</v>
      </c>
      <c r="U59" s="503">
        <f t="shared" si="42"/>
        <v>1383.4972168034797</v>
      </c>
      <c r="V59" s="362">
        <f t="shared" si="42"/>
        <v>1428.1605730465392</v>
      </c>
      <c r="W59" s="362">
        <f t="shared" si="42"/>
        <v>1358.4791359165472</v>
      </c>
      <c r="X59" s="362">
        <f t="shared" si="42"/>
        <v>758.62382893388553</v>
      </c>
      <c r="Y59" s="362">
        <f t="shared" si="42"/>
        <v>743.41387106798436</v>
      </c>
      <c r="Z59" s="362">
        <f t="shared" si="42"/>
        <v>712.88049228116506</v>
      </c>
      <c r="AA59" s="362">
        <f t="shared" si="42"/>
        <v>697.5121534570128</v>
      </c>
      <c r="AB59" s="362">
        <f t="shared" si="42"/>
        <v>651.02729625057111</v>
      </c>
      <c r="AC59" s="362">
        <f t="shared" si="42"/>
        <v>742.87756971712349</v>
      </c>
      <c r="AD59" s="362">
        <f t="shared" si="42"/>
        <v>671.36218066734239</v>
      </c>
      <c r="AE59" s="362">
        <f t="shared" si="42"/>
        <v>780.46084328408938</v>
      </c>
      <c r="AF59" s="362">
        <f t="shared" si="42"/>
        <v>1396.7002512821941</v>
      </c>
      <c r="AG59" s="362">
        <f t="shared" si="42"/>
        <v>1383.4972168034797</v>
      </c>
      <c r="AH59" s="362">
        <f t="shared" si="42"/>
        <v>1428.1605730465392</v>
      </c>
      <c r="AI59" s="362">
        <f t="shared" si="42"/>
        <v>1358.4791359165472</v>
      </c>
      <c r="AJ59" s="362">
        <f t="shared" si="42"/>
        <v>758.62382893388553</v>
      </c>
      <c r="AK59" s="362">
        <f t="shared" si="42"/>
        <v>743.41387106798436</v>
      </c>
      <c r="AL59" s="362">
        <f t="shared" si="42"/>
        <v>712.88049228116506</v>
      </c>
      <c r="AM59" s="362">
        <f t="shared" si="42"/>
        <v>697.5121534570128</v>
      </c>
      <c r="AN59" s="362">
        <f t="shared" si="42"/>
        <v>651.02729625057111</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5" x14ac:dyDescent="0.3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8.4256508837159316</v>
      </c>
      <c r="L60" s="503">
        <f t="shared" si="42"/>
        <v>4.237349536863273</v>
      </c>
      <c r="M60" s="503">
        <f t="shared" si="42"/>
        <v>33.060781456618002</v>
      </c>
      <c r="N60" s="503">
        <f t="shared" si="42"/>
        <v>202.49702837196185</v>
      </c>
      <c r="O60" s="503">
        <f t="shared" si="42"/>
        <v>306.63050000267822</v>
      </c>
      <c r="P60" s="503">
        <f t="shared" si="42"/>
        <v>284.06798571016253</v>
      </c>
      <c r="Q60" s="503">
        <f t="shared" si="42"/>
        <v>208.87650877749869</v>
      </c>
      <c r="R60" s="503">
        <f t="shared" si="42"/>
        <v>-21.324750031180624</v>
      </c>
      <c r="S60" s="503">
        <f t="shared" si="42"/>
        <v>-28.673369214873198</v>
      </c>
      <c r="T60" s="503">
        <f t="shared" si="42"/>
        <v>-136.74398745433885</v>
      </c>
      <c r="U60" s="503">
        <f t="shared" si="42"/>
        <v>-172.52134946934601</v>
      </c>
      <c r="V60" s="362">
        <f t="shared" si="42"/>
        <v>-168.82700135831408</v>
      </c>
      <c r="W60" s="362">
        <f t="shared" si="42"/>
        <v>-72.876751993544588</v>
      </c>
      <c r="X60" s="362">
        <f t="shared" si="42"/>
        <v>-20.719728054090602</v>
      </c>
      <c r="Y60" s="362">
        <f t="shared" si="42"/>
        <v>-35.950818748143583</v>
      </c>
      <c r="Z60" s="362">
        <f t="shared" si="42"/>
        <v>-54.347037503301536</v>
      </c>
      <c r="AA60" s="362">
        <f t="shared" si="42"/>
        <v>-56.699804477390273</v>
      </c>
      <c r="AB60" s="362">
        <f t="shared" si="42"/>
        <v>-50.279699082387474</v>
      </c>
      <c r="AC60" s="362">
        <f t="shared" si="42"/>
        <v>-41.891406421090451</v>
      </c>
      <c r="AD60" s="362">
        <f t="shared" si="42"/>
        <v>-21.324750031180624</v>
      </c>
      <c r="AE60" s="362">
        <f t="shared" si="42"/>
        <v>-28.673369214873198</v>
      </c>
      <c r="AF60" s="362">
        <f t="shared" si="42"/>
        <v>-136.74398745433885</v>
      </c>
      <c r="AG60" s="362">
        <f t="shared" si="42"/>
        <v>-172.52134946934601</v>
      </c>
      <c r="AH60" s="362">
        <f t="shared" si="42"/>
        <v>-168.82700135831408</v>
      </c>
      <c r="AI60" s="362">
        <f t="shared" si="42"/>
        <v>-72.876751993544588</v>
      </c>
      <c r="AJ60" s="362">
        <f t="shared" si="42"/>
        <v>-20.719728054090602</v>
      </c>
      <c r="AK60" s="362">
        <f t="shared" si="42"/>
        <v>-35.950818748143583</v>
      </c>
      <c r="AL60" s="362">
        <f t="shared" si="42"/>
        <v>-54.347037503301536</v>
      </c>
      <c r="AM60" s="362">
        <f t="shared" si="42"/>
        <v>-56.699804477390273</v>
      </c>
      <c r="AN60" s="362">
        <f t="shared" si="42"/>
        <v>-50.279699082387474</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5" x14ac:dyDescent="0.3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16.602686027795663</v>
      </c>
      <c r="K61" s="503">
        <f t="shared" si="42"/>
        <v>31.833406194122027</v>
      </c>
      <c r="L61" s="503">
        <f t="shared" si="42"/>
        <v>15.799834093516392</v>
      </c>
      <c r="M61" s="503">
        <f t="shared" si="42"/>
        <v>25.226640993732417</v>
      </c>
      <c r="N61" s="503">
        <f t="shared" si="42"/>
        <v>35.938636101274575</v>
      </c>
      <c r="O61" s="503">
        <f t="shared" si="42"/>
        <v>32.60923711021514</v>
      </c>
      <c r="P61" s="503">
        <f t="shared" si="42"/>
        <v>30.899080530107309</v>
      </c>
      <c r="Q61" s="503">
        <f t="shared" si="42"/>
        <v>29.432614789302523</v>
      </c>
      <c r="R61" s="503">
        <f t="shared" si="42"/>
        <v>-3.1515804224157722</v>
      </c>
      <c r="S61" s="503">
        <f t="shared" si="42"/>
        <v>-3.9427893355423507</v>
      </c>
      <c r="T61" s="503">
        <f t="shared" si="42"/>
        <v>-7.2893140089920507</v>
      </c>
      <c r="U61" s="503">
        <f t="shared" si="42"/>
        <v>-7.2314465232875422</v>
      </c>
      <c r="V61" s="362">
        <f t="shared" si="42"/>
        <v>-7.4817806574364107</v>
      </c>
      <c r="W61" s="362">
        <f t="shared" si="42"/>
        <v>-6.9786393259673964</v>
      </c>
      <c r="X61" s="362">
        <f t="shared" si="42"/>
        <v>-3.8374771473318465</v>
      </c>
      <c r="Y61" s="362">
        <f t="shared" si="42"/>
        <v>-3.6763267542391116</v>
      </c>
      <c r="Z61" s="362">
        <f t="shared" si="42"/>
        <v>-3.5183178328108755</v>
      </c>
      <c r="AA61" s="362">
        <f t="shared" si="42"/>
        <v>-3.4176225082284231</v>
      </c>
      <c r="AB61" s="362">
        <f t="shared" si="42"/>
        <v>-3.1510487600264017</v>
      </c>
      <c r="AC61" s="362">
        <f t="shared" si="42"/>
        <v>-3.3630071011064615</v>
      </c>
      <c r="AD61" s="362">
        <f t="shared" si="42"/>
        <v>-3.1515804224157722</v>
      </c>
      <c r="AE61" s="362">
        <f t="shared" si="42"/>
        <v>-3.9427893355423507</v>
      </c>
      <c r="AF61" s="362">
        <f t="shared" si="42"/>
        <v>-7.2893140089920507</v>
      </c>
      <c r="AG61" s="362">
        <f t="shared" si="42"/>
        <v>-7.2314465232875422</v>
      </c>
      <c r="AH61" s="362">
        <f t="shared" si="42"/>
        <v>-7.4817806574364107</v>
      </c>
      <c r="AI61" s="362">
        <f t="shared" si="42"/>
        <v>-6.9786393259673964</v>
      </c>
      <c r="AJ61" s="362">
        <f t="shared" si="42"/>
        <v>-3.8374771473318465</v>
      </c>
      <c r="AK61" s="362">
        <f t="shared" si="42"/>
        <v>-3.6763267542391116</v>
      </c>
      <c r="AL61" s="362">
        <f t="shared" si="42"/>
        <v>-3.5183178328108755</v>
      </c>
      <c r="AM61" s="362">
        <f t="shared" si="42"/>
        <v>-3.4176225082284231</v>
      </c>
      <c r="AN61" s="362">
        <f t="shared" si="42"/>
        <v>-3.1510487600264017</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5" x14ac:dyDescent="0.35">
      <c r="A62" s="646"/>
      <c r="B62" s="13" t="str">
        <f t="shared" si="41"/>
        <v>Cooling</v>
      </c>
      <c r="C62" s="503">
        <v>0</v>
      </c>
      <c r="D62" s="503">
        <f t="shared" si="42"/>
        <v>0</v>
      </c>
      <c r="E62" s="503">
        <f t="shared" si="42"/>
        <v>0</v>
      </c>
      <c r="F62" s="503">
        <f t="shared" si="42"/>
        <v>1.9521181330948656</v>
      </c>
      <c r="G62" s="503">
        <f t="shared" si="42"/>
        <v>36.513880782689561</v>
      </c>
      <c r="H62" s="503">
        <f t="shared" si="42"/>
        <v>1653.5011300661406</v>
      </c>
      <c r="I62" s="503">
        <f t="shared" si="42"/>
        <v>5680.080780188252</v>
      </c>
      <c r="J62" s="503">
        <f t="shared" si="42"/>
        <v>7445.7818867723345</v>
      </c>
      <c r="K62" s="503">
        <f t="shared" si="42"/>
        <v>3957.5476783062377</v>
      </c>
      <c r="L62" s="503">
        <f t="shared" si="42"/>
        <v>390.86643491207479</v>
      </c>
      <c r="M62" s="503">
        <f t="shared" si="42"/>
        <v>177.45506665468946</v>
      </c>
      <c r="N62" s="503">
        <f t="shared" si="42"/>
        <v>1.7950493201189694</v>
      </c>
      <c r="O62" s="503">
        <f t="shared" si="42"/>
        <v>0.19154270297398607</v>
      </c>
      <c r="P62" s="503">
        <f t="shared" si="42"/>
        <v>8.2467488744126864</v>
      </c>
      <c r="Q62" s="503">
        <f t="shared" si="42"/>
        <v>235.2962906214573</v>
      </c>
      <c r="R62" s="503">
        <f t="shared" si="42"/>
        <v>649.10809426667947</v>
      </c>
      <c r="S62" s="503">
        <f t="shared" si="42"/>
        <v>2447.1576348668705</v>
      </c>
      <c r="T62" s="503">
        <f t="shared" si="42"/>
        <v>14485.035413388323</v>
      </c>
      <c r="U62" s="503">
        <f t="shared" si="42"/>
        <v>18374.957931747784</v>
      </c>
      <c r="V62" s="362">
        <f t="shared" si="42"/>
        <v>17954.366059440112</v>
      </c>
      <c r="W62" s="362">
        <f t="shared" si="42"/>
        <v>7456.9738724009676</v>
      </c>
      <c r="X62" s="362">
        <f t="shared" si="42"/>
        <v>595.20149793978533</v>
      </c>
      <c r="Y62" s="362">
        <f t="shared" si="42"/>
        <v>132.57056985989385</v>
      </c>
      <c r="Z62" s="362">
        <f t="shared" si="42"/>
        <v>1.3457688300132891</v>
      </c>
      <c r="AA62" s="362">
        <f t="shared" si="42"/>
        <v>0.12299360951037699</v>
      </c>
      <c r="AB62" s="362">
        <f t="shared" si="42"/>
        <v>5.1938265783325361</v>
      </c>
      <c r="AC62" s="362">
        <f t="shared" si="42"/>
        <v>155.5113582612332</v>
      </c>
      <c r="AD62" s="362">
        <f t="shared" si="42"/>
        <v>649.10809426667947</v>
      </c>
      <c r="AE62" s="362">
        <f t="shared" si="42"/>
        <v>2447.1576348668705</v>
      </c>
      <c r="AF62" s="362">
        <f t="shared" si="42"/>
        <v>14485.035413388323</v>
      </c>
      <c r="AG62" s="362">
        <f t="shared" si="42"/>
        <v>18374.957931747784</v>
      </c>
      <c r="AH62" s="362">
        <f t="shared" si="42"/>
        <v>17954.366059440112</v>
      </c>
      <c r="AI62" s="362">
        <f t="shared" si="42"/>
        <v>7456.9738724009676</v>
      </c>
      <c r="AJ62" s="362">
        <f t="shared" si="42"/>
        <v>595.20149793978533</v>
      </c>
      <c r="AK62" s="362">
        <f t="shared" si="42"/>
        <v>132.57056985989385</v>
      </c>
      <c r="AL62" s="362">
        <f t="shared" si="42"/>
        <v>1.3457688300132891</v>
      </c>
      <c r="AM62" s="362">
        <f t="shared" si="42"/>
        <v>0.12299360951037699</v>
      </c>
      <c r="AN62" s="362">
        <f t="shared" si="42"/>
        <v>5.1938265783325361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5" x14ac:dyDescent="0.35">
      <c r="A63" s="646"/>
      <c r="B63" s="13" t="str">
        <f t="shared" si="41"/>
        <v>Ext Lighting</v>
      </c>
      <c r="C63" s="503">
        <v>0</v>
      </c>
      <c r="D63" s="503">
        <f t="shared" ref="D63:BK66" si="44">IF(D27=0,0,((D9*0.5)+C27-D45)*D82*D97*D$2)</f>
        <v>0</v>
      </c>
      <c r="E63" s="503">
        <f t="shared" si="44"/>
        <v>0</v>
      </c>
      <c r="F63" s="503">
        <f t="shared" si="44"/>
        <v>0</v>
      </c>
      <c r="G63" s="503">
        <f t="shared" si="44"/>
        <v>0</v>
      </c>
      <c r="H63" s="503">
        <f t="shared" si="44"/>
        <v>168.17070588710604</v>
      </c>
      <c r="I63" s="503">
        <f t="shared" si="44"/>
        <v>414.77871251324774</v>
      </c>
      <c r="J63" s="503">
        <f t="shared" si="44"/>
        <v>333.35810391001769</v>
      </c>
      <c r="K63" s="503">
        <f t="shared" si="44"/>
        <v>408.07725749865654</v>
      </c>
      <c r="L63" s="503">
        <f t="shared" si="44"/>
        <v>253.79113404314035</v>
      </c>
      <c r="M63" s="503">
        <f t="shared" si="44"/>
        <v>227.69640308119648</v>
      </c>
      <c r="N63" s="503">
        <f t="shared" si="44"/>
        <v>244.16605089702693</v>
      </c>
      <c r="O63" s="503">
        <f t="shared" si="44"/>
        <v>248.3500581039475</v>
      </c>
      <c r="P63" s="503">
        <f t="shared" si="44"/>
        <v>200.74794114972386</v>
      </c>
      <c r="Q63" s="503">
        <f t="shared" si="44"/>
        <v>168.68916206291243</v>
      </c>
      <c r="R63" s="503">
        <f t="shared" si="44"/>
        <v>218.94647543527088</v>
      </c>
      <c r="S63" s="503">
        <f t="shared" si="44"/>
        <v>264.54722969109594</v>
      </c>
      <c r="T63" s="503">
        <f t="shared" si="44"/>
        <v>348.62459798399135</v>
      </c>
      <c r="U63" s="503">
        <f t="shared" si="44"/>
        <v>438.50300441999036</v>
      </c>
      <c r="V63" s="362">
        <f t="shared" si="44"/>
        <v>359.61513832581778</v>
      </c>
      <c r="W63" s="362">
        <f t="shared" si="44"/>
        <v>431.2238602030456</v>
      </c>
      <c r="X63" s="362">
        <f t="shared" si="44"/>
        <v>311.4036158630218</v>
      </c>
      <c r="Y63" s="362">
        <f t="shared" si="44"/>
        <v>277.83047651076168</v>
      </c>
      <c r="Z63" s="362">
        <f t="shared" si="44"/>
        <v>294.77115785804034</v>
      </c>
      <c r="AA63" s="362">
        <f t="shared" si="44"/>
        <v>314.16725420539933</v>
      </c>
      <c r="AB63" s="362">
        <f t="shared" si="44"/>
        <v>249.13055074469449</v>
      </c>
      <c r="AC63" s="362">
        <f t="shared" si="44"/>
        <v>219.69593202423565</v>
      </c>
      <c r="AD63" s="362">
        <f t="shared" si="44"/>
        <v>218.94647543527088</v>
      </c>
      <c r="AE63" s="362">
        <f t="shared" si="44"/>
        <v>264.54722969109594</v>
      </c>
      <c r="AF63" s="362">
        <f t="shared" si="44"/>
        <v>348.62459798399135</v>
      </c>
      <c r="AG63" s="362">
        <f t="shared" si="44"/>
        <v>438.50300441999036</v>
      </c>
      <c r="AH63" s="362">
        <f t="shared" si="44"/>
        <v>359.61513832581778</v>
      </c>
      <c r="AI63" s="362">
        <f t="shared" si="44"/>
        <v>431.2238602030456</v>
      </c>
      <c r="AJ63" s="362">
        <f t="shared" si="44"/>
        <v>311.4036158630218</v>
      </c>
      <c r="AK63" s="362">
        <f t="shared" si="44"/>
        <v>277.83047651076168</v>
      </c>
      <c r="AL63" s="362">
        <f t="shared" si="44"/>
        <v>294.77115785804034</v>
      </c>
      <c r="AM63" s="362">
        <f t="shared" si="44"/>
        <v>314.16725420539933</v>
      </c>
      <c r="AN63" s="362">
        <f t="shared" si="44"/>
        <v>249.13055074469449</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5" x14ac:dyDescent="0.3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5" x14ac:dyDescent="0.35">
      <c r="A65" s="646"/>
      <c r="B65" s="13" t="str">
        <f t="shared" si="41"/>
        <v>HVAC</v>
      </c>
      <c r="C65" s="503">
        <v>0</v>
      </c>
      <c r="D65" s="503">
        <f t="shared" si="44"/>
        <v>0</v>
      </c>
      <c r="E65" s="503">
        <f t="shared" si="44"/>
        <v>0</v>
      </c>
      <c r="F65" s="503">
        <f t="shared" si="44"/>
        <v>0</v>
      </c>
      <c r="G65" s="503">
        <f t="shared" si="44"/>
        <v>0</v>
      </c>
      <c r="H65" s="503">
        <f t="shared" si="44"/>
        <v>702.71780807780056</v>
      </c>
      <c r="I65" s="503">
        <f t="shared" si="44"/>
        <v>2597.3426902540696</v>
      </c>
      <c r="J65" s="503">
        <f t="shared" si="44"/>
        <v>3957.2943035016178</v>
      </c>
      <c r="K65" s="503">
        <f t="shared" si="44"/>
        <v>3937.4155286980026</v>
      </c>
      <c r="L65" s="503">
        <f t="shared" si="44"/>
        <v>1531.5898346358097</v>
      </c>
      <c r="M65" s="503">
        <f t="shared" si="44"/>
        <v>3296.7325828539138</v>
      </c>
      <c r="N65" s="503">
        <f t="shared" si="44"/>
        <v>10570.953614344899</v>
      </c>
      <c r="O65" s="503">
        <f t="shared" si="44"/>
        <v>14899.590937131814</v>
      </c>
      <c r="P65" s="503">
        <f t="shared" si="44"/>
        <v>13803.24783535708</v>
      </c>
      <c r="Q65" s="503">
        <f t="shared" si="44"/>
        <v>10149.592219736036</v>
      </c>
      <c r="R65" s="503">
        <f t="shared" si="44"/>
        <v>1984.093098243492</v>
      </c>
      <c r="S65" s="503">
        <f t="shared" si="44"/>
        <v>2667.8218445436869</v>
      </c>
      <c r="T65" s="503">
        <f t="shared" si="44"/>
        <v>12722.906544636642</v>
      </c>
      <c r="U65" s="503">
        <f t="shared" si="44"/>
        <v>16051.696656761791</v>
      </c>
      <c r="V65" s="362">
        <f t="shared" si="44"/>
        <v>15707.967863744774</v>
      </c>
      <c r="W65" s="362">
        <f t="shared" si="44"/>
        <v>6780.5840838167678</v>
      </c>
      <c r="X65" s="362">
        <f t="shared" si="44"/>
        <v>1927.8007652841507</v>
      </c>
      <c r="Y65" s="362">
        <f t="shared" si="44"/>
        <v>3344.9288385607083</v>
      </c>
      <c r="Z65" s="362">
        <f t="shared" si="44"/>
        <v>5056.5461195378402</v>
      </c>
      <c r="AA65" s="362">
        <f t="shared" si="44"/>
        <v>5275.4517905651237</v>
      </c>
      <c r="AB65" s="362">
        <f t="shared" si="44"/>
        <v>4678.1136372176979</v>
      </c>
      <c r="AC65" s="362">
        <f t="shared" si="44"/>
        <v>3897.6518005729235</v>
      </c>
      <c r="AD65" s="362">
        <f t="shared" si="44"/>
        <v>1984.093098243492</v>
      </c>
      <c r="AE65" s="362">
        <f t="shared" si="44"/>
        <v>2667.8218445436869</v>
      </c>
      <c r="AF65" s="362">
        <f t="shared" si="44"/>
        <v>12722.906544636642</v>
      </c>
      <c r="AG65" s="362">
        <f t="shared" si="44"/>
        <v>16051.696656761791</v>
      </c>
      <c r="AH65" s="362">
        <f t="shared" si="44"/>
        <v>15707.967863744774</v>
      </c>
      <c r="AI65" s="362">
        <f t="shared" si="44"/>
        <v>6780.5840838167678</v>
      </c>
      <c r="AJ65" s="362">
        <f t="shared" si="44"/>
        <v>1927.8007652841507</v>
      </c>
      <c r="AK65" s="362">
        <f t="shared" si="44"/>
        <v>3344.9288385607083</v>
      </c>
      <c r="AL65" s="362">
        <f t="shared" si="44"/>
        <v>5056.5461195378402</v>
      </c>
      <c r="AM65" s="362">
        <f t="shared" si="44"/>
        <v>5275.4517905651237</v>
      </c>
      <c r="AN65" s="362">
        <f t="shared" si="44"/>
        <v>4678.1136372176979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5" x14ac:dyDescent="0.35">
      <c r="A66" s="646"/>
      <c r="B66" s="13" t="str">
        <f t="shared" si="41"/>
        <v>Lighting</v>
      </c>
      <c r="C66" s="503">
        <v>0</v>
      </c>
      <c r="D66" s="503">
        <f t="shared" si="44"/>
        <v>0</v>
      </c>
      <c r="E66" s="503">
        <f t="shared" si="44"/>
        <v>114.69630429767348</v>
      </c>
      <c r="F66" s="503">
        <f t="shared" si="44"/>
        <v>906.85488457540987</v>
      </c>
      <c r="G66" s="503">
        <f t="shared" si="44"/>
        <v>3608.0992948236853</v>
      </c>
      <c r="H66" s="503">
        <f t="shared" si="44"/>
        <v>13774.763950088121</v>
      </c>
      <c r="I66" s="503">
        <f t="shared" si="44"/>
        <v>28846.652232504792</v>
      </c>
      <c r="J66" s="503">
        <f t="shared" si="44"/>
        <v>36888.701388974798</v>
      </c>
      <c r="K66" s="503">
        <f t="shared" si="44"/>
        <v>59840.513426137455</v>
      </c>
      <c r="L66" s="503">
        <f t="shared" si="44"/>
        <v>46429.403006155408</v>
      </c>
      <c r="M66" s="503">
        <f t="shared" si="44"/>
        <v>47640.153936512193</v>
      </c>
      <c r="N66" s="503">
        <f t="shared" si="44"/>
        <v>72787.297220357374</v>
      </c>
      <c r="O66" s="503">
        <f t="shared" si="44"/>
        <v>92910.864149117479</v>
      </c>
      <c r="P66" s="503">
        <f t="shared" si="44"/>
        <v>74589.598479099877</v>
      </c>
      <c r="Q66" s="503">
        <f t="shared" si="44"/>
        <v>74583.267698307129</v>
      </c>
      <c r="R66" s="503">
        <f t="shared" si="44"/>
        <v>16041.235513743712</v>
      </c>
      <c r="S66" s="503">
        <f t="shared" si="44"/>
        <v>21348.889513111499</v>
      </c>
      <c r="T66" s="503">
        <f t="shared" si="44"/>
        <v>32177.710573486362</v>
      </c>
      <c r="U66" s="503">
        <f t="shared" si="44"/>
        <v>39493.312028730208</v>
      </c>
      <c r="V66" s="362">
        <f t="shared" si="44"/>
        <v>32619.770352634285</v>
      </c>
      <c r="W66" s="362">
        <f t="shared" si="44"/>
        <v>32485.099528126197</v>
      </c>
      <c r="X66" s="362">
        <f t="shared" si="44"/>
        <v>20813.543117690031</v>
      </c>
      <c r="Y66" s="362">
        <f t="shared" si="44"/>
        <v>16729.535685771134</v>
      </c>
      <c r="Z66" s="362">
        <f t="shared" si="44"/>
        <v>16767.877814804961</v>
      </c>
      <c r="AA66" s="362">
        <f t="shared" si="44"/>
        <v>18772.455512005115</v>
      </c>
      <c r="AB66" s="362">
        <f t="shared" si="44"/>
        <v>14640.769435809227</v>
      </c>
      <c r="AC66" s="362">
        <f t="shared" si="44"/>
        <v>16478.247948066546</v>
      </c>
      <c r="AD66" s="362">
        <f t="shared" si="44"/>
        <v>16041.235513743712</v>
      </c>
      <c r="AE66" s="362">
        <f t="shared" si="44"/>
        <v>21348.889513111499</v>
      </c>
      <c r="AF66" s="362">
        <f t="shared" si="44"/>
        <v>32177.710573486362</v>
      </c>
      <c r="AG66" s="362">
        <f t="shared" si="44"/>
        <v>39493.312028730208</v>
      </c>
      <c r="AH66" s="362">
        <f t="shared" si="44"/>
        <v>32619.770352634285</v>
      </c>
      <c r="AI66" s="362">
        <f t="shared" si="44"/>
        <v>32485.099528126197</v>
      </c>
      <c r="AJ66" s="362">
        <f t="shared" si="44"/>
        <v>20813.543117690031</v>
      </c>
      <c r="AK66" s="362">
        <f t="shared" si="44"/>
        <v>16729.535685771134</v>
      </c>
      <c r="AL66" s="362">
        <f t="shared" si="44"/>
        <v>16767.877814804961</v>
      </c>
      <c r="AM66" s="362">
        <f t="shared" si="44"/>
        <v>18772.455512005115</v>
      </c>
      <c r="AN66" s="362">
        <f t="shared" si="44"/>
        <v>14640.769435809227</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5" x14ac:dyDescent="0.35">
      <c r="A67" s="646"/>
      <c r="B67" s="13" t="str">
        <f t="shared" si="41"/>
        <v>Miscellaneous</v>
      </c>
      <c r="C67" s="503">
        <v>0</v>
      </c>
      <c r="D67" s="503">
        <f t="shared" ref="D67:BK70" si="45">IF(D31=0,0,((D13*0.5)+C31-D49)*D86*D101*D$2)</f>
        <v>0</v>
      </c>
      <c r="E67" s="503">
        <f t="shared" si="45"/>
        <v>0</v>
      </c>
      <c r="F67" s="503">
        <f t="shared" si="45"/>
        <v>0</v>
      </c>
      <c r="G67" s="503">
        <f t="shared" si="45"/>
        <v>0</v>
      </c>
      <c r="H67" s="503">
        <f t="shared" si="45"/>
        <v>7.642090662625689</v>
      </c>
      <c r="I67" s="503">
        <f t="shared" si="45"/>
        <v>87.293189888974609</v>
      </c>
      <c r="J67" s="503">
        <f t="shared" si="45"/>
        <v>159.88037534902699</v>
      </c>
      <c r="K67" s="503">
        <f t="shared" si="45"/>
        <v>156.20175000430541</v>
      </c>
      <c r="L67" s="503">
        <f t="shared" si="45"/>
        <v>91.268464760302663</v>
      </c>
      <c r="M67" s="503">
        <f t="shared" si="45"/>
        <v>232.95607565456785</v>
      </c>
      <c r="N67" s="503">
        <f t="shared" si="45"/>
        <v>496.58998037714906</v>
      </c>
      <c r="O67" s="503">
        <f t="shared" si="45"/>
        <v>572.68351630183065</v>
      </c>
      <c r="P67" s="503">
        <f t="shared" si="45"/>
        <v>551.70927034996191</v>
      </c>
      <c r="Q67" s="503">
        <f t="shared" si="45"/>
        <v>562.02751854719054</v>
      </c>
      <c r="R67" s="503">
        <f t="shared" si="45"/>
        <v>490.15905108895356</v>
      </c>
      <c r="S67" s="503">
        <f t="shared" si="45"/>
        <v>569.8115821417797</v>
      </c>
      <c r="T67" s="503">
        <f t="shared" si="45"/>
        <v>1019.725700282487</v>
      </c>
      <c r="U67" s="503">
        <f t="shared" si="45"/>
        <v>1010.0862135226749</v>
      </c>
      <c r="V67" s="362">
        <f t="shared" si="45"/>
        <v>1042.694765128583</v>
      </c>
      <c r="W67" s="362">
        <f t="shared" si="45"/>
        <v>991.82060497228542</v>
      </c>
      <c r="X67" s="362">
        <f t="shared" si="45"/>
        <v>553.86845853319005</v>
      </c>
      <c r="Y67" s="362">
        <f t="shared" si="45"/>
        <v>542.76372441301305</v>
      </c>
      <c r="Z67" s="362">
        <f t="shared" si="45"/>
        <v>520.47141721481739</v>
      </c>
      <c r="AA67" s="362">
        <f t="shared" si="45"/>
        <v>509.25104974137383</v>
      </c>
      <c r="AB67" s="362">
        <f t="shared" si="45"/>
        <v>475.31262700259742</v>
      </c>
      <c r="AC67" s="362">
        <f t="shared" si="45"/>
        <v>542.37217277545369</v>
      </c>
      <c r="AD67" s="362">
        <f t="shared" si="45"/>
        <v>490.15905108895356</v>
      </c>
      <c r="AE67" s="362">
        <f t="shared" si="45"/>
        <v>569.8115821417797</v>
      </c>
      <c r="AF67" s="362">
        <f t="shared" si="45"/>
        <v>1019.725700282487</v>
      </c>
      <c r="AG67" s="362">
        <f t="shared" si="45"/>
        <v>1010.0862135226749</v>
      </c>
      <c r="AH67" s="362">
        <f t="shared" si="45"/>
        <v>1042.694765128583</v>
      </c>
      <c r="AI67" s="362">
        <f t="shared" si="45"/>
        <v>991.82060497228542</v>
      </c>
      <c r="AJ67" s="362">
        <f t="shared" si="45"/>
        <v>553.86845853319005</v>
      </c>
      <c r="AK67" s="362">
        <f t="shared" si="45"/>
        <v>542.76372441301305</v>
      </c>
      <c r="AL67" s="362">
        <f t="shared" si="45"/>
        <v>520.47141721481739</v>
      </c>
      <c r="AM67" s="362">
        <f t="shared" si="45"/>
        <v>509.25104974137383</v>
      </c>
      <c r="AN67" s="362">
        <f t="shared" si="45"/>
        <v>475.31262700259742</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5">
      <c r="A68" s="646"/>
      <c r="B68" s="13" t="str">
        <f t="shared" si="41"/>
        <v>Motors</v>
      </c>
      <c r="C68" s="503">
        <v>0</v>
      </c>
      <c r="D68" s="503">
        <f t="shared" si="45"/>
        <v>0</v>
      </c>
      <c r="E68" s="503">
        <f t="shared" si="45"/>
        <v>0</v>
      </c>
      <c r="F68" s="503">
        <f t="shared" si="45"/>
        <v>0</v>
      </c>
      <c r="G68" s="503">
        <f t="shared" si="45"/>
        <v>18.680319005706096</v>
      </c>
      <c r="H68" s="503">
        <f t="shared" si="45"/>
        <v>153.45516162893392</v>
      </c>
      <c r="I68" s="503">
        <f t="shared" si="45"/>
        <v>236.01063055894298</v>
      </c>
      <c r="J68" s="503">
        <f t="shared" si="45"/>
        <v>272.66965993041248</v>
      </c>
      <c r="K68" s="503">
        <f t="shared" si="45"/>
        <v>296.38847213971911</v>
      </c>
      <c r="L68" s="503">
        <f t="shared" si="45"/>
        <v>265.61718084508885</v>
      </c>
      <c r="M68" s="503">
        <f t="shared" si="45"/>
        <v>406.64867496290276</v>
      </c>
      <c r="N68" s="503">
        <f t="shared" si="45"/>
        <v>1007.0455572550705</v>
      </c>
      <c r="O68" s="503">
        <f t="shared" si="45"/>
        <v>1440.9155774447422</v>
      </c>
      <c r="P68" s="503">
        <f t="shared" si="45"/>
        <v>1388.1427686299055</v>
      </c>
      <c r="Q68" s="503">
        <f t="shared" si="45"/>
        <v>1414.1042711633429</v>
      </c>
      <c r="R68" s="503">
        <f t="shared" si="45"/>
        <v>823.46206385228686</v>
      </c>
      <c r="S68" s="503">
        <f t="shared" si="45"/>
        <v>957.27748043206793</v>
      </c>
      <c r="T68" s="503">
        <f t="shared" si="45"/>
        <v>1713.1284791177839</v>
      </c>
      <c r="U68" s="503">
        <f t="shared" si="45"/>
        <v>1696.9342424836202</v>
      </c>
      <c r="V68" s="362">
        <f t="shared" si="45"/>
        <v>1751.7162671039546</v>
      </c>
      <c r="W68" s="362">
        <f t="shared" si="45"/>
        <v>1666.2482117329769</v>
      </c>
      <c r="X68" s="362">
        <f t="shared" si="45"/>
        <v>930.49320001979254</v>
      </c>
      <c r="Y68" s="362">
        <f t="shared" si="45"/>
        <v>911.83736319128445</v>
      </c>
      <c r="Z68" s="362">
        <f t="shared" si="45"/>
        <v>874.38652095411032</v>
      </c>
      <c r="AA68" s="362">
        <f t="shared" si="45"/>
        <v>855.53642130515755</v>
      </c>
      <c r="AB68" s="362">
        <f t="shared" si="45"/>
        <v>798.52022713251881</v>
      </c>
      <c r="AC68" s="362">
        <f t="shared" si="45"/>
        <v>911.17956054772822</v>
      </c>
      <c r="AD68" s="362">
        <f t="shared" si="45"/>
        <v>823.46206385228686</v>
      </c>
      <c r="AE68" s="362">
        <f t="shared" si="45"/>
        <v>957.27748043206793</v>
      </c>
      <c r="AF68" s="362">
        <f t="shared" si="45"/>
        <v>1713.1284791177839</v>
      </c>
      <c r="AG68" s="362">
        <f t="shared" si="45"/>
        <v>1696.9342424836202</v>
      </c>
      <c r="AH68" s="362">
        <f t="shared" si="45"/>
        <v>1751.7162671039546</v>
      </c>
      <c r="AI68" s="362">
        <f t="shared" si="45"/>
        <v>1666.2482117329769</v>
      </c>
      <c r="AJ68" s="362">
        <f t="shared" si="45"/>
        <v>930.49320001979254</v>
      </c>
      <c r="AK68" s="362">
        <f t="shared" si="45"/>
        <v>911.83736319128445</v>
      </c>
      <c r="AL68" s="362">
        <f t="shared" si="45"/>
        <v>874.38652095411032</v>
      </c>
      <c r="AM68" s="362">
        <f t="shared" si="45"/>
        <v>855.53642130515755</v>
      </c>
      <c r="AN68" s="362">
        <f t="shared" si="45"/>
        <v>798.52022713251881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5" x14ac:dyDescent="0.3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5" x14ac:dyDescent="0.3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117.64820856255602</v>
      </c>
      <c r="K70" s="503">
        <f t="shared" si="45"/>
        <v>368.9604729298328</v>
      </c>
      <c r="L70" s="503">
        <f t="shared" si="45"/>
        <v>253.26865906751868</v>
      </c>
      <c r="M70" s="503">
        <f t="shared" si="45"/>
        <v>943.84512734130635</v>
      </c>
      <c r="N70" s="503">
        <f t="shared" si="45"/>
        <v>1693.7870432391298</v>
      </c>
      <c r="O70" s="503">
        <f t="shared" si="45"/>
        <v>1602.7827211632537</v>
      </c>
      <c r="P70" s="503">
        <f t="shared" si="45"/>
        <v>1530.809475560085</v>
      </c>
      <c r="Q70" s="503">
        <f t="shared" si="45"/>
        <v>1551.4007327722543</v>
      </c>
      <c r="R70" s="503">
        <f t="shared" si="45"/>
        <v>-1204.2925576926077</v>
      </c>
      <c r="S70" s="503">
        <f t="shared" si="45"/>
        <v>-1345.495112990963</v>
      </c>
      <c r="T70" s="503">
        <f t="shared" si="45"/>
        <v>-2455.6292966110359</v>
      </c>
      <c r="U70" s="503">
        <f t="shared" si="45"/>
        <v>-2458.249199796609</v>
      </c>
      <c r="V70" s="362">
        <f t="shared" si="45"/>
        <v>-2533.4423144570692</v>
      </c>
      <c r="W70" s="362">
        <f t="shared" si="45"/>
        <v>-2348.6874528138219</v>
      </c>
      <c r="X70" s="362">
        <f t="shared" si="45"/>
        <v>-1295.7986915910667</v>
      </c>
      <c r="Y70" s="362">
        <f t="shared" si="45"/>
        <v>-1258.4055722906178</v>
      </c>
      <c r="Z70" s="362">
        <f t="shared" si="45"/>
        <v>-1202.0467636111164</v>
      </c>
      <c r="AA70" s="362">
        <f t="shared" si="45"/>
        <v>-1180.0790443490673</v>
      </c>
      <c r="AB70" s="362">
        <f t="shared" si="45"/>
        <v>-1095.7175159329477</v>
      </c>
      <c r="AC70" s="362">
        <f t="shared" si="45"/>
        <v>-1232.5961252344614</v>
      </c>
      <c r="AD70" s="362">
        <f t="shared" si="45"/>
        <v>-1204.2925576926077</v>
      </c>
      <c r="AE70" s="362">
        <f t="shared" si="45"/>
        <v>-1345.495112990963</v>
      </c>
      <c r="AF70" s="362">
        <f t="shared" si="45"/>
        <v>-2455.6292966110359</v>
      </c>
      <c r="AG70" s="362">
        <f t="shared" si="45"/>
        <v>-2458.249199796609</v>
      </c>
      <c r="AH70" s="362">
        <f t="shared" si="45"/>
        <v>-2533.4423144570692</v>
      </c>
      <c r="AI70" s="362">
        <f t="shared" si="45"/>
        <v>-2348.6874528138219</v>
      </c>
      <c r="AJ70" s="362">
        <f t="shared" si="45"/>
        <v>-1295.7986915910667</v>
      </c>
      <c r="AK70" s="362">
        <f t="shared" si="45"/>
        <v>-1258.4055722906178</v>
      </c>
      <c r="AL70" s="362">
        <f t="shared" si="45"/>
        <v>-1202.0467636111164</v>
      </c>
      <c r="AM70" s="362">
        <f t="shared" si="45"/>
        <v>-1180.0790443490673</v>
      </c>
      <c r="AN70" s="362">
        <f t="shared" si="45"/>
        <v>-1095.7175159329477</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5" x14ac:dyDescent="0.35">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78.909923531409177</v>
      </c>
      <c r="K71" s="503">
        <f t="shared" si="46"/>
        <v>153.37090316843071</v>
      </c>
      <c r="L71" s="503">
        <f t="shared" si="46"/>
        <v>80.731701288259202</v>
      </c>
      <c r="M71" s="503">
        <f t="shared" si="46"/>
        <v>83.84104620375075</v>
      </c>
      <c r="N71" s="503">
        <f t="shared" si="46"/>
        <v>90.056267716618237</v>
      </c>
      <c r="O71" s="503">
        <f t="shared" si="46"/>
        <v>93.090583452868572</v>
      </c>
      <c r="P71" s="503">
        <f t="shared" si="46"/>
        <v>80.242933214449693</v>
      </c>
      <c r="Q71" s="503">
        <f t="shared" si="46"/>
        <v>68.193869207444791</v>
      </c>
      <c r="R71" s="503">
        <f t="shared" si="46"/>
        <v>-6.4014066686521547</v>
      </c>
      <c r="S71" s="503">
        <f t="shared" si="46"/>
        <v>-7.4820306898060327</v>
      </c>
      <c r="T71" s="503">
        <f t="shared" si="46"/>
        <v>-12.667769971454437</v>
      </c>
      <c r="U71" s="503">
        <f t="shared" si="46"/>
        <v>-12.57598148763625</v>
      </c>
      <c r="V71" s="362">
        <f t="shared" si="46"/>
        <v>-13.157106690868099</v>
      </c>
      <c r="W71" s="362">
        <f t="shared" si="46"/>
        <v>-12.452359375543264</v>
      </c>
      <c r="X71" s="362">
        <f t="shared" si="46"/>
        <v>-7.5330066041947799</v>
      </c>
      <c r="Y71" s="362">
        <f t="shared" si="46"/>
        <v>-7.8330359461364738</v>
      </c>
      <c r="Z71" s="362">
        <f t="shared" si="46"/>
        <v>-7.8778092950714154</v>
      </c>
      <c r="AA71" s="362">
        <f t="shared" si="46"/>
        <v>-8.7118883985036746</v>
      </c>
      <c r="AB71" s="362">
        <f t="shared" si="46"/>
        <v>-7.3280449923158137</v>
      </c>
      <c r="AC71" s="362">
        <f t="shared" si="46"/>
        <v>-6.9712512296647473</v>
      </c>
      <c r="AD71" s="362">
        <f t="shared" si="46"/>
        <v>-6.4014066686521547</v>
      </c>
      <c r="AE71" s="362">
        <f t="shared" si="46"/>
        <v>-7.4820306898060327</v>
      </c>
      <c r="AF71" s="362">
        <f t="shared" si="46"/>
        <v>-12.667769971454437</v>
      </c>
      <c r="AG71" s="362">
        <f t="shared" si="46"/>
        <v>-12.57598148763625</v>
      </c>
      <c r="AH71" s="362">
        <f t="shared" si="46"/>
        <v>-13.157106690868099</v>
      </c>
      <c r="AI71" s="362">
        <f t="shared" si="46"/>
        <v>-12.452359375543264</v>
      </c>
      <c r="AJ71" s="362">
        <f t="shared" si="46"/>
        <v>-7.5330066041947799</v>
      </c>
      <c r="AK71" s="362">
        <f t="shared" si="46"/>
        <v>-7.8330359461364738</v>
      </c>
      <c r="AL71" s="362">
        <f t="shared" si="46"/>
        <v>-7.8778092950714154</v>
      </c>
      <c r="AM71" s="362">
        <f t="shared" si="46"/>
        <v>-8.7118883985036746</v>
      </c>
      <c r="AN71" s="362">
        <f t="shared" si="46"/>
        <v>-7.3280449923158137</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5">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47">SUM(D59:D71)</f>
        <v>0</v>
      </c>
      <c r="E73" s="503">
        <f t="shared" si="47"/>
        <v>114.69630429767348</v>
      </c>
      <c r="F73" s="503">
        <f t="shared" si="47"/>
        <v>908.80700270850468</v>
      </c>
      <c r="G73" s="503">
        <f t="shared" si="47"/>
        <v>3663.2934946120813</v>
      </c>
      <c r="H73" s="503">
        <f t="shared" si="47"/>
        <v>16460.25084641073</v>
      </c>
      <c r="I73" s="503">
        <f t="shared" si="47"/>
        <v>38736.740269092195</v>
      </c>
      <c r="J73" s="503">
        <f t="shared" si="47"/>
        <v>51351.406806218627</v>
      </c>
      <c r="K73" s="503">
        <f t="shared" si="47"/>
        <v>71696.293315458548</v>
      </c>
      <c r="L73" s="503">
        <f t="shared" si="47"/>
        <v>50900.372151841373</v>
      </c>
      <c r="M73" s="503">
        <f t="shared" si="47"/>
        <v>55519.386498573469</v>
      </c>
      <c r="N73" s="503">
        <f t="shared" si="47"/>
        <v>90639.820913217685</v>
      </c>
      <c r="O73" s="503">
        <f t="shared" si="47"/>
        <v>115630.86645585725</v>
      </c>
      <c r="P73" s="503">
        <f t="shared" si="47"/>
        <v>95861.836274231711</v>
      </c>
      <c r="Q73" s="503">
        <f t="shared" si="47"/>
        <v>92428.482660338574</v>
      </c>
      <c r="R73" s="503">
        <f t="shared" si="47"/>
        <v>19643.196182482883</v>
      </c>
      <c r="S73" s="503">
        <f t="shared" si="47"/>
        <v>27650.372825839902</v>
      </c>
      <c r="T73" s="503">
        <f t="shared" si="47"/>
        <v>61251.50119213196</v>
      </c>
      <c r="U73" s="503">
        <f t="shared" si="47"/>
        <v>75798.409317192665</v>
      </c>
      <c r="V73" s="362">
        <f t="shared" si="47"/>
        <v>68141.382816260375</v>
      </c>
      <c r="W73" s="362">
        <f t="shared" si="47"/>
        <v>48729.434093659911</v>
      </c>
      <c r="X73" s="362">
        <f t="shared" si="47"/>
        <v>24563.045580867176</v>
      </c>
      <c r="Y73" s="362">
        <f t="shared" si="47"/>
        <v>21377.014775635642</v>
      </c>
      <c r="Z73" s="362">
        <f t="shared" si="47"/>
        <v>22960.489363238645</v>
      </c>
      <c r="AA73" s="362">
        <f t="shared" si="47"/>
        <v>25175.588815155508</v>
      </c>
      <c r="AB73" s="362">
        <f t="shared" si="47"/>
        <v>20341.591291967958</v>
      </c>
      <c r="AC73" s="362">
        <f t="shared" si="47"/>
        <v>21662.714551978919</v>
      </c>
      <c r="AD73" s="362">
        <f t="shared" si="47"/>
        <v>19643.196182482883</v>
      </c>
      <c r="AE73" s="362">
        <f t="shared" si="47"/>
        <v>27650.372825839902</v>
      </c>
      <c r="AF73" s="362">
        <f t="shared" si="47"/>
        <v>61251.50119213196</v>
      </c>
      <c r="AG73" s="362">
        <f t="shared" si="47"/>
        <v>75798.409317192665</v>
      </c>
      <c r="AH73" s="362">
        <f t="shared" si="47"/>
        <v>68141.382816260375</v>
      </c>
      <c r="AI73" s="362">
        <f t="shared" si="47"/>
        <v>48729.434093659911</v>
      </c>
      <c r="AJ73" s="362">
        <f t="shared" si="47"/>
        <v>24563.045580867176</v>
      </c>
      <c r="AK73" s="362">
        <f t="shared" si="47"/>
        <v>21377.014775635642</v>
      </c>
      <c r="AL73" s="362">
        <f t="shared" si="47"/>
        <v>22960.489363238645</v>
      </c>
      <c r="AM73" s="362">
        <f t="shared" si="47"/>
        <v>25175.588815155508</v>
      </c>
      <c r="AN73" s="362">
        <f t="shared" si="47"/>
        <v>20341.591291967958</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4">
      <c r="A74" s="647"/>
      <c r="B74" s="14" t="s">
        <v>27</v>
      </c>
      <c r="C74" s="504">
        <f>C73</f>
        <v>0</v>
      </c>
      <c r="D74" s="504">
        <f>C74+D73</f>
        <v>0</v>
      </c>
      <c r="E74" s="504">
        <f t="shared" ref="E74:BK74" si="48">D74+E73</f>
        <v>114.69630429767348</v>
      </c>
      <c r="F74" s="504">
        <f t="shared" si="48"/>
        <v>1023.5033070061781</v>
      </c>
      <c r="G74" s="504">
        <f t="shared" si="48"/>
        <v>4686.7968016182595</v>
      </c>
      <c r="H74" s="504">
        <f t="shared" si="48"/>
        <v>21147.047648028991</v>
      </c>
      <c r="I74" s="504">
        <f t="shared" si="48"/>
        <v>59883.787917121183</v>
      </c>
      <c r="J74" s="504">
        <f t="shared" si="48"/>
        <v>111235.19472333981</v>
      </c>
      <c r="K74" s="504">
        <f t="shared" si="48"/>
        <v>182931.48803879836</v>
      </c>
      <c r="L74" s="504">
        <f t="shared" si="48"/>
        <v>233831.86019063974</v>
      </c>
      <c r="M74" s="504">
        <f t="shared" si="48"/>
        <v>289351.24668921321</v>
      </c>
      <c r="N74" s="504">
        <f t="shared" si="48"/>
        <v>379991.06760243088</v>
      </c>
      <c r="O74" s="504">
        <f t="shared" si="48"/>
        <v>495621.93405828811</v>
      </c>
      <c r="P74" s="504">
        <f t="shared" si="48"/>
        <v>591483.77033251978</v>
      </c>
      <c r="Q74" s="504">
        <f t="shared" si="48"/>
        <v>683912.25299285841</v>
      </c>
      <c r="R74" s="504">
        <f t="shared" si="48"/>
        <v>703555.44917534129</v>
      </c>
      <c r="S74" s="504">
        <f t="shared" si="48"/>
        <v>731205.82200118119</v>
      </c>
      <c r="T74" s="504">
        <f t="shared" si="48"/>
        <v>792457.3231933132</v>
      </c>
      <c r="U74" s="504">
        <f t="shared" si="48"/>
        <v>868255.73251050583</v>
      </c>
      <c r="V74" s="504">
        <f t="shared" si="48"/>
        <v>936397.11532676616</v>
      </c>
      <c r="W74" s="504">
        <f t="shared" si="48"/>
        <v>985126.54942042602</v>
      </c>
      <c r="X74" s="504">
        <f t="shared" si="48"/>
        <v>1009689.5950012932</v>
      </c>
      <c r="Y74" s="504">
        <f t="shared" si="48"/>
        <v>1031066.6097769289</v>
      </c>
      <c r="Z74" s="504">
        <f t="shared" si="48"/>
        <v>1054027.0991401675</v>
      </c>
      <c r="AA74" s="504">
        <f t="shared" si="48"/>
        <v>1079202.6879553229</v>
      </c>
      <c r="AB74" s="504">
        <f t="shared" si="48"/>
        <v>1099544.2792472909</v>
      </c>
      <c r="AC74" s="504">
        <f t="shared" si="48"/>
        <v>1121206.9937992699</v>
      </c>
      <c r="AD74" s="504">
        <f t="shared" si="48"/>
        <v>1140850.1899817528</v>
      </c>
      <c r="AE74" s="504">
        <f t="shared" si="48"/>
        <v>1168500.5628075926</v>
      </c>
      <c r="AF74" s="504">
        <f t="shared" si="48"/>
        <v>1229752.0639997246</v>
      </c>
      <c r="AG74" s="504">
        <f t="shared" si="48"/>
        <v>1305550.4733169172</v>
      </c>
      <c r="AH74" s="504">
        <f t="shared" si="48"/>
        <v>1373691.8561331776</v>
      </c>
      <c r="AI74" s="504">
        <f t="shared" si="48"/>
        <v>1422421.2902268376</v>
      </c>
      <c r="AJ74" s="504">
        <f t="shared" si="48"/>
        <v>1446984.3358077048</v>
      </c>
      <c r="AK74" s="504">
        <f t="shared" si="48"/>
        <v>1468361.3505833405</v>
      </c>
      <c r="AL74" s="504">
        <f t="shared" si="48"/>
        <v>1491321.8399465792</v>
      </c>
      <c r="AM74" s="504">
        <f t="shared" si="48"/>
        <v>1516497.4287617346</v>
      </c>
      <c r="AN74" s="504">
        <f t="shared" si="48"/>
        <v>1536839.0200537026</v>
      </c>
      <c r="AO74" s="504">
        <f t="shared" si="48"/>
        <v>1536839.0200537026</v>
      </c>
      <c r="AP74" s="504">
        <f t="shared" si="48"/>
        <v>1536839.0200537026</v>
      </c>
      <c r="AQ74" s="504">
        <f t="shared" si="48"/>
        <v>1536839.0200537026</v>
      </c>
      <c r="AR74" s="504">
        <f t="shared" si="48"/>
        <v>1536839.0200537026</v>
      </c>
      <c r="AS74" s="504">
        <f t="shared" si="48"/>
        <v>1536839.0200537026</v>
      </c>
      <c r="AT74" s="504">
        <f t="shared" si="48"/>
        <v>1536839.0200537026</v>
      </c>
      <c r="AU74" s="504">
        <f t="shared" si="48"/>
        <v>1536839.0200537026</v>
      </c>
      <c r="AV74" s="504">
        <f t="shared" si="48"/>
        <v>1536839.0200537026</v>
      </c>
      <c r="AW74" s="504">
        <f t="shared" si="48"/>
        <v>1536839.0200537026</v>
      </c>
      <c r="AX74" s="504">
        <f t="shared" si="48"/>
        <v>1536839.0200537026</v>
      </c>
      <c r="AY74" s="504">
        <f t="shared" si="48"/>
        <v>1536839.0200537026</v>
      </c>
      <c r="AZ74" s="504">
        <f t="shared" si="48"/>
        <v>1536839.0200537026</v>
      </c>
      <c r="BA74" s="504">
        <f t="shared" si="48"/>
        <v>1536839.0200537026</v>
      </c>
      <c r="BB74" s="504">
        <f t="shared" si="48"/>
        <v>1536839.0200537026</v>
      </c>
      <c r="BC74" s="504">
        <f t="shared" si="48"/>
        <v>1536839.0200537026</v>
      </c>
      <c r="BD74" s="504">
        <f t="shared" si="48"/>
        <v>1536839.0200537026</v>
      </c>
      <c r="BE74" s="504">
        <f t="shared" si="48"/>
        <v>1536839.0200537026</v>
      </c>
      <c r="BF74" s="504">
        <f t="shared" si="48"/>
        <v>1536839.0200537026</v>
      </c>
      <c r="BG74" s="504">
        <f t="shared" si="48"/>
        <v>1536839.0200537026</v>
      </c>
      <c r="BH74" s="504">
        <f t="shared" si="48"/>
        <v>1536839.0200537026</v>
      </c>
      <c r="BI74" s="504">
        <f t="shared" si="48"/>
        <v>1536839.0200537026</v>
      </c>
      <c r="BJ74" s="504">
        <f t="shared" si="48"/>
        <v>1536839.0200537026</v>
      </c>
      <c r="BK74" s="504">
        <f t="shared" si="48"/>
        <v>1536839.0200537026</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8"/>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659" t="s">
        <v>28</v>
      </c>
      <c r="B92" s="95" t="s">
        <v>31</v>
      </c>
      <c r="C92" s="46">
        <f>C77</f>
        <v>43466</v>
      </c>
      <c r="D92" s="46">
        <f t="shared" ref="D92:N92" si="52">D77</f>
        <v>43497</v>
      </c>
      <c r="E92" s="46">
        <f t="shared" si="52"/>
        <v>43525</v>
      </c>
      <c r="F92" s="46">
        <f t="shared" si="52"/>
        <v>43556</v>
      </c>
      <c r="G92" s="46">
        <f t="shared" si="52"/>
        <v>43586</v>
      </c>
      <c r="H92" s="46">
        <f t="shared" si="52"/>
        <v>43617</v>
      </c>
      <c r="I92" s="46">
        <f t="shared" si="52"/>
        <v>43647</v>
      </c>
      <c r="J92" s="46">
        <f t="shared" si="52"/>
        <v>43678</v>
      </c>
      <c r="K92" s="46">
        <f t="shared" si="52"/>
        <v>43709</v>
      </c>
      <c r="L92" s="46">
        <f t="shared" si="52"/>
        <v>43739</v>
      </c>
      <c r="M92" s="46">
        <f t="shared" si="52"/>
        <v>43770</v>
      </c>
      <c r="N92" s="46">
        <f t="shared" si="52"/>
        <v>43800</v>
      </c>
      <c r="O92" s="46">
        <f t="shared" ref="O92:BK92" si="53">O77</f>
        <v>43831</v>
      </c>
      <c r="P92" s="46">
        <f t="shared" si="53"/>
        <v>43862</v>
      </c>
      <c r="Q92" s="46">
        <f t="shared" si="53"/>
        <v>43891</v>
      </c>
      <c r="R92" s="46">
        <f t="shared" si="53"/>
        <v>43922</v>
      </c>
      <c r="S92" s="46">
        <f t="shared" si="53"/>
        <v>43952</v>
      </c>
      <c r="T92" s="46">
        <f t="shared" si="53"/>
        <v>43983</v>
      </c>
      <c r="U92" s="46">
        <f t="shared" si="53"/>
        <v>44013</v>
      </c>
      <c r="V92" s="46">
        <f t="shared" si="53"/>
        <v>44044</v>
      </c>
      <c r="W92" s="46">
        <f t="shared" si="53"/>
        <v>44075</v>
      </c>
      <c r="X92" s="46">
        <f t="shared" si="53"/>
        <v>44105</v>
      </c>
      <c r="Y92" s="46">
        <f t="shared" si="53"/>
        <v>44136</v>
      </c>
      <c r="Z92" s="46">
        <f t="shared" si="53"/>
        <v>44166</v>
      </c>
      <c r="AA92" s="46">
        <f t="shared" si="53"/>
        <v>44197</v>
      </c>
      <c r="AB92" s="46">
        <f t="shared" si="53"/>
        <v>44228</v>
      </c>
      <c r="AC92" s="46">
        <f t="shared" si="53"/>
        <v>44256</v>
      </c>
      <c r="AD92" s="46">
        <f t="shared" si="53"/>
        <v>44287</v>
      </c>
      <c r="AE92" s="46">
        <f t="shared" si="53"/>
        <v>44317</v>
      </c>
      <c r="AF92" s="46">
        <f t="shared" si="53"/>
        <v>44348</v>
      </c>
      <c r="AG92" s="46">
        <f t="shared" si="53"/>
        <v>44378</v>
      </c>
      <c r="AH92" s="46">
        <f t="shared" si="53"/>
        <v>44409</v>
      </c>
      <c r="AI92" s="46">
        <f t="shared" si="53"/>
        <v>44440</v>
      </c>
      <c r="AJ92" s="46">
        <f t="shared" si="53"/>
        <v>44470</v>
      </c>
      <c r="AK92" s="46">
        <f t="shared" si="53"/>
        <v>44501</v>
      </c>
      <c r="AL92" s="46">
        <f t="shared" si="53"/>
        <v>44531</v>
      </c>
      <c r="AM92" s="46">
        <f t="shared" si="53"/>
        <v>44562</v>
      </c>
      <c r="AN92" s="46">
        <f t="shared" si="53"/>
        <v>44593</v>
      </c>
      <c r="AO92" s="46">
        <f t="shared" si="53"/>
        <v>44621</v>
      </c>
      <c r="AP92" s="46">
        <f t="shared" si="53"/>
        <v>44652</v>
      </c>
      <c r="AQ92" s="46">
        <f t="shared" si="53"/>
        <v>44682</v>
      </c>
      <c r="AR92" s="46">
        <f t="shared" si="53"/>
        <v>44713</v>
      </c>
      <c r="AS92" s="46">
        <f t="shared" si="53"/>
        <v>44743</v>
      </c>
      <c r="AT92" s="46">
        <f t="shared" si="53"/>
        <v>44774</v>
      </c>
      <c r="AU92" s="46">
        <f t="shared" si="53"/>
        <v>44805</v>
      </c>
      <c r="AV92" s="46">
        <f t="shared" si="53"/>
        <v>44835</v>
      </c>
      <c r="AW92" s="46">
        <f t="shared" si="53"/>
        <v>44866</v>
      </c>
      <c r="AX92" s="46">
        <f t="shared" si="53"/>
        <v>44896</v>
      </c>
      <c r="AY92" s="46">
        <f t="shared" si="53"/>
        <v>44927</v>
      </c>
      <c r="AZ92" s="46">
        <f t="shared" si="53"/>
        <v>44958</v>
      </c>
      <c r="BA92" s="46">
        <f t="shared" si="53"/>
        <v>44986</v>
      </c>
      <c r="BB92" s="46">
        <f t="shared" si="53"/>
        <v>45017</v>
      </c>
      <c r="BC92" s="46">
        <f t="shared" si="53"/>
        <v>45047</v>
      </c>
      <c r="BD92" s="46">
        <f t="shared" si="53"/>
        <v>45078</v>
      </c>
      <c r="BE92" s="46">
        <f t="shared" si="53"/>
        <v>45108</v>
      </c>
      <c r="BF92" s="46">
        <f t="shared" si="53"/>
        <v>45139</v>
      </c>
      <c r="BG92" s="46">
        <f t="shared" si="53"/>
        <v>45170</v>
      </c>
      <c r="BH92" s="46">
        <f t="shared" si="53"/>
        <v>45200</v>
      </c>
      <c r="BI92" s="46">
        <f t="shared" si="53"/>
        <v>45231</v>
      </c>
      <c r="BJ92" s="46">
        <f t="shared" si="53"/>
        <v>45261</v>
      </c>
      <c r="BK92" s="46">
        <f t="shared" si="53"/>
        <v>45292</v>
      </c>
    </row>
    <row r="93" spans="1:63" x14ac:dyDescent="0.35">
      <c r="A93" s="660"/>
      <c r="B93" s="11" t="s">
        <v>20</v>
      </c>
      <c r="C93" s="86">
        <v>2.8837000000000002E-2</v>
      </c>
      <c r="D93" s="86">
        <v>3.0424E-2</v>
      </c>
      <c r="E93" s="86">
        <v>2.7962999999999998E-2</v>
      </c>
      <c r="F93" s="86">
        <v>3.1393999999999998E-2</v>
      </c>
      <c r="G93" s="86">
        <v>3.3144E-2</v>
      </c>
      <c r="H93" s="86">
        <v>6.7465999999999998E-2</v>
      </c>
      <c r="I93" s="86">
        <v>6.4868999999999996E-2</v>
      </c>
      <c r="J93" s="86">
        <v>6.4940999999999999E-2</v>
      </c>
      <c r="K93" s="86">
        <v>6.4743999999999996E-2</v>
      </c>
      <c r="L93" s="86">
        <v>3.1406000000000003E-2</v>
      </c>
      <c r="M93" s="86">
        <v>3.1883000000000002E-2</v>
      </c>
      <c r="N93" s="86">
        <v>3.1376000000000001E-2</v>
      </c>
      <c r="O93" s="86">
        <v>2.8837000000000002E-2</v>
      </c>
      <c r="P93" s="86">
        <v>3.0424E-2</v>
      </c>
      <c r="Q93" s="86">
        <v>2.7962999999999998E-2</v>
      </c>
      <c r="R93" s="258">
        <v>3.3774999999999999E-2</v>
      </c>
      <c r="S93" s="258">
        <v>3.6714999999999998E-2</v>
      </c>
      <c r="T93" s="258">
        <v>6.8380999999999997E-2</v>
      </c>
      <c r="U93" s="258">
        <v>6.6040000000000001E-2</v>
      </c>
      <c r="V93" s="258">
        <v>6.8090999999999999E-2</v>
      </c>
      <c r="W93" s="258">
        <v>6.6092999999999999E-2</v>
      </c>
      <c r="X93" s="258">
        <v>3.5712000000000001E-2</v>
      </c>
      <c r="Y93" s="258">
        <v>3.6135E-2</v>
      </c>
      <c r="Z93" s="258">
        <v>3.3574E-2</v>
      </c>
      <c r="AA93" s="258">
        <v>3.2899999999999999E-2</v>
      </c>
      <c r="AB93" s="258">
        <v>3.3628999999999999E-2</v>
      </c>
      <c r="AC93" s="258">
        <v>3.4622E-2</v>
      </c>
      <c r="AD93" s="258">
        <v>3.3774999999999999E-2</v>
      </c>
      <c r="AE93" s="258">
        <v>3.6714999999999998E-2</v>
      </c>
      <c r="AF93" s="258">
        <v>6.8380999999999997E-2</v>
      </c>
      <c r="AG93" s="258">
        <v>6.6040000000000001E-2</v>
      </c>
      <c r="AH93" s="258">
        <v>6.8090999999999999E-2</v>
      </c>
      <c r="AI93" s="258">
        <v>6.6092999999999999E-2</v>
      </c>
      <c r="AJ93" s="258">
        <v>3.5712000000000001E-2</v>
      </c>
      <c r="AK93" s="258">
        <v>3.6135E-2</v>
      </c>
      <c r="AL93" s="258">
        <v>3.3574E-2</v>
      </c>
      <c r="AM93" s="258">
        <v>3.2899999999999999E-2</v>
      </c>
      <c r="AN93" s="258">
        <v>3.3628999999999999E-2</v>
      </c>
      <c r="AO93" s="566">
        <v>3.4622E-2</v>
      </c>
      <c r="AP93" s="566">
        <v>3.3774999999999999E-2</v>
      </c>
      <c r="AQ93" s="566">
        <v>3.6714999999999998E-2</v>
      </c>
      <c r="AR93" s="566">
        <v>6.8380999999999997E-2</v>
      </c>
      <c r="AS93" s="566">
        <v>6.6040000000000001E-2</v>
      </c>
      <c r="AT93" s="566">
        <v>6.8090999999999999E-2</v>
      </c>
      <c r="AU93" s="566">
        <v>6.6092999999999999E-2</v>
      </c>
      <c r="AV93" s="566">
        <v>3.5712000000000001E-2</v>
      </c>
      <c r="AW93" s="566">
        <v>3.6135E-2</v>
      </c>
      <c r="AX93" s="566">
        <v>3.3574E-2</v>
      </c>
      <c r="AY93" s="566">
        <v>3.2899999999999999E-2</v>
      </c>
      <c r="AZ93" s="566">
        <v>3.3628999999999999E-2</v>
      </c>
      <c r="BA93" s="566">
        <v>3.4622E-2</v>
      </c>
      <c r="BB93" s="566">
        <v>3.3774999999999999E-2</v>
      </c>
      <c r="BC93" s="566">
        <v>3.6714999999999998E-2</v>
      </c>
      <c r="BD93" s="566">
        <v>6.8380999999999997E-2</v>
      </c>
      <c r="BE93" s="566">
        <v>6.6040000000000001E-2</v>
      </c>
      <c r="BF93" s="566">
        <v>6.8090999999999999E-2</v>
      </c>
      <c r="BG93" s="566">
        <v>6.6092999999999999E-2</v>
      </c>
      <c r="BH93" s="566">
        <v>3.5712000000000001E-2</v>
      </c>
      <c r="BI93" s="566">
        <v>3.6135E-2</v>
      </c>
      <c r="BJ93" s="566">
        <v>3.3574E-2</v>
      </c>
      <c r="BK93" s="566">
        <v>3.2899999999999999E-2</v>
      </c>
    </row>
    <row r="94" spans="1:63" x14ac:dyDescent="0.35">
      <c r="A94" s="660"/>
      <c r="B94" s="11" t="s">
        <v>0</v>
      </c>
      <c r="C94" s="86">
        <v>3.0917E-2</v>
      </c>
      <c r="D94" s="86">
        <v>3.3917999999999997E-2</v>
      </c>
      <c r="E94" s="86">
        <v>3.1923E-2</v>
      </c>
      <c r="F94" s="86">
        <v>3.1831999999999999E-2</v>
      </c>
      <c r="G94" s="86">
        <v>3.9836000000000003E-2</v>
      </c>
      <c r="H94" s="86">
        <v>8.4588999999999998E-2</v>
      </c>
      <c r="I94" s="86">
        <v>7.9186000000000006E-2</v>
      </c>
      <c r="J94" s="86">
        <v>8.0331E-2</v>
      </c>
      <c r="K94" s="86">
        <v>8.2672999999999996E-2</v>
      </c>
      <c r="L94" s="86">
        <v>3.1611E-2</v>
      </c>
      <c r="M94" s="86">
        <v>3.4070999999999997E-2</v>
      </c>
      <c r="N94" s="86">
        <v>3.2547E-2</v>
      </c>
      <c r="O94" s="86">
        <v>3.0917E-2</v>
      </c>
      <c r="P94" s="86">
        <v>3.3917999999999997E-2</v>
      </c>
      <c r="Q94" s="86">
        <v>3.1923E-2</v>
      </c>
      <c r="R94" s="258">
        <v>3.4112999999999997E-2</v>
      </c>
      <c r="S94" s="258">
        <v>4.2518E-2</v>
      </c>
      <c r="T94" s="258">
        <v>8.4876999999999994E-2</v>
      </c>
      <c r="U94" s="258">
        <v>7.9538999999999999E-2</v>
      </c>
      <c r="V94" s="258">
        <v>8.3308999999999994E-2</v>
      </c>
      <c r="W94" s="258">
        <v>8.3042000000000005E-2</v>
      </c>
      <c r="X94" s="258">
        <v>3.5901000000000002E-2</v>
      </c>
      <c r="Y94" s="258">
        <v>3.8133E-2</v>
      </c>
      <c r="Z94" s="258">
        <v>3.4439999999999998E-2</v>
      </c>
      <c r="AA94" s="258">
        <v>3.4639999999999997E-2</v>
      </c>
      <c r="AB94" s="258">
        <v>3.6375999999999999E-2</v>
      </c>
      <c r="AC94" s="258">
        <v>3.8793000000000001E-2</v>
      </c>
      <c r="AD94" s="258">
        <v>3.4112999999999997E-2</v>
      </c>
      <c r="AE94" s="258">
        <v>4.2518E-2</v>
      </c>
      <c r="AF94" s="258">
        <v>8.4876999999999994E-2</v>
      </c>
      <c r="AG94" s="258">
        <v>7.9538999999999999E-2</v>
      </c>
      <c r="AH94" s="258">
        <v>8.3308999999999994E-2</v>
      </c>
      <c r="AI94" s="258">
        <v>8.3042000000000005E-2</v>
      </c>
      <c r="AJ94" s="258">
        <v>3.5901000000000002E-2</v>
      </c>
      <c r="AK94" s="258">
        <v>3.8133E-2</v>
      </c>
      <c r="AL94" s="258">
        <v>3.4439999999999998E-2</v>
      </c>
      <c r="AM94" s="258">
        <v>3.4639999999999997E-2</v>
      </c>
      <c r="AN94" s="258">
        <v>3.6375999999999999E-2</v>
      </c>
      <c r="AO94" s="566">
        <v>3.8793000000000001E-2</v>
      </c>
      <c r="AP94" s="566">
        <v>3.4112999999999997E-2</v>
      </c>
      <c r="AQ94" s="566">
        <v>4.2518E-2</v>
      </c>
      <c r="AR94" s="566">
        <v>8.4876999999999994E-2</v>
      </c>
      <c r="AS94" s="566">
        <v>7.9538999999999999E-2</v>
      </c>
      <c r="AT94" s="566">
        <v>8.3308999999999994E-2</v>
      </c>
      <c r="AU94" s="566">
        <v>8.3042000000000005E-2</v>
      </c>
      <c r="AV94" s="566">
        <v>3.5901000000000002E-2</v>
      </c>
      <c r="AW94" s="566">
        <v>3.8133E-2</v>
      </c>
      <c r="AX94" s="566">
        <v>3.4439999999999998E-2</v>
      </c>
      <c r="AY94" s="566">
        <v>3.4639999999999997E-2</v>
      </c>
      <c r="AZ94" s="566">
        <v>3.6375999999999999E-2</v>
      </c>
      <c r="BA94" s="566">
        <v>3.8793000000000001E-2</v>
      </c>
      <c r="BB94" s="566">
        <v>3.4112999999999997E-2</v>
      </c>
      <c r="BC94" s="566">
        <v>4.2518E-2</v>
      </c>
      <c r="BD94" s="566">
        <v>8.4876999999999994E-2</v>
      </c>
      <c r="BE94" s="566">
        <v>7.9538999999999999E-2</v>
      </c>
      <c r="BF94" s="566">
        <v>8.3308999999999994E-2</v>
      </c>
      <c r="BG94" s="566">
        <v>8.3042000000000005E-2</v>
      </c>
      <c r="BH94" s="566">
        <v>3.5901000000000002E-2</v>
      </c>
      <c r="BI94" s="566">
        <v>3.8133E-2</v>
      </c>
      <c r="BJ94" s="566">
        <v>3.4439999999999998E-2</v>
      </c>
      <c r="BK94" s="566">
        <v>3.4639999999999997E-2</v>
      </c>
    </row>
    <row r="95" spans="1:63" x14ac:dyDescent="0.35">
      <c r="A95" s="660"/>
      <c r="B95" s="11" t="s">
        <v>21</v>
      </c>
      <c r="C95" s="86">
        <v>2.9335E-2</v>
      </c>
      <c r="D95" s="86">
        <v>3.0443999999999999E-2</v>
      </c>
      <c r="E95" s="86">
        <v>2.7954E-2</v>
      </c>
      <c r="F95" s="86">
        <v>3.4623000000000001E-2</v>
      </c>
      <c r="G95" s="86">
        <v>3.5034999999999997E-2</v>
      </c>
      <c r="H95" s="86">
        <v>7.2717000000000004E-2</v>
      </c>
      <c r="I95" s="86">
        <v>6.9794999999999996E-2</v>
      </c>
      <c r="J95" s="86">
        <v>7.0016999999999996E-2</v>
      </c>
      <c r="K95" s="86">
        <v>6.9061999999999998E-2</v>
      </c>
      <c r="L95" s="86">
        <v>3.3169999999999998E-2</v>
      </c>
      <c r="M95" s="86">
        <v>3.2780999999999998E-2</v>
      </c>
      <c r="N95" s="86">
        <v>3.2272000000000002E-2</v>
      </c>
      <c r="O95" s="86">
        <v>2.9335E-2</v>
      </c>
      <c r="P95" s="86">
        <v>3.0443999999999999E-2</v>
      </c>
      <c r="Q95" s="86">
        <v>2.7954E-2</v>
      </c>
      <c r="R95" s="258">
        <v>3.6261000000000002E-2</v>
      </c>
      <c r="S95" s="258">
        <v>3.8356000000000001E-2</v>
      </c>
      <c r="T95" s="258">
        <v>7.3451000000000002E-2</v>
      </c>
      <c r="U95" s="258">
        <v>7.0691000000000004E-2</v>
      </c>
      <c r="V95" s="258">
        <v>7.3116E-2</v>
      </c>
      <c r="W95" s="258">
        <v>7.0167999999999994E-2</v>
      </c>
      <c r="X95" s="258">
        <v>3.7338000000000003E-2</v>
      </c>
      <c r="Y95" s="258">
        <v>3.6955000000000002E-2</v>
      </c>
      <c r="Z95" s="258">
        <v>3.4236999999999997E-2</v>
      </c>
      <c r="AA95" s="258">
        <v>3.3316999999999999E-2</v>
      </c>
      <c r="AB95" s="258">
        <v>3.3644E-2</v>
      </c>
      <c r="AC95" s="258">
        <v>3.4612999999999998E-2</v>
      </c>
      <c r="AD95" s="258">
        <v>3.6261000000000002E-2</v>
      </c>
      <c r="AE95" s="258">
        <v>3.8356000000000001E-2</v>
      </c>
      <c r="AF95" s="258">
        <v>7.3451000000000002E-2</v>
      </c>
      <c r="AG95" s="258">
        <v>7.0691000000000004E-2</v>
      </c>
      <c r="AH95" s="258">
        <v>7.3116E-2</v>
      </c>
      <c r="AI95" s="258">
        <v>7.0167999999999994E-2</v>
      </c>
      <c r="AJ95" s="258">
        <v>3.7338000000000003E-2</v>
      </c>
      <c r="AK95" s="258">
        <v>3.6955000000000002E-2</v>
      </c>
      <c r="AL95" s="258">
        <v>3.4236999999999997E-2</v>
      </c>
      <c r="AM95" s="258">
        <v>3.3316999999999999E-2</v>
      </c>
      <c r="AN95" s="258">
        <v>3.3644E-2</v>
      </c>
      <c r="AO95" s="566">
        <v>3.4612999999999998E-2</v>
      </c>
      <c r="AP95" s="566">
        <v>3.6261000000000002E-2</v>
      </c>
      <c r="AQ95" s="566">
        <v>3.8356000000000001E-2</v>
      </c>
      <c r="AR95" s="566">
        <v>7.3451000000000002E-2</v>
      </c>
      <c r="AS95" s="566">
        <v>7.0691000000000004E-2</v>
      </c>
      <c r="AT95" s="566">
        <v>7.3116E-2</v>
      </c>
      <c r="AU95" s="566">
        <v>7.0167999999999994E-2</v>
      </c>
      <c r="AV95" s="566">
        <v>3.7338000000000003E-2</v>
      </c>
      <c r="AW95" s="566">
        <v>3.6955000000000002E-2</v>
      </c>
      <c r="AX95" s="566">
        <v>3.4236999999999997E-2</v>
      </c>
      <c r="AY95" s="566">
        <v>3.3316999999999999E-2</v>
      </c>
      <c r="AZ95" s="566">
        <v>3.3644E-2</v>
      </c>
      <c r="BA95" s="566">
        <v>3.4612999999999998E-2</v>
      </c>
      <c r="BB95" s="566">
        <v>3.6261000000000002E-2</v>
      </c>
      <c r="BC95" s="566">
        <v>3.8356000000000001E-2</v>
      </c>
      <c r="BD95" s="566">
        <v>7.3451000000000002E-2</v>
      </c>
      <c r="BE95" s="566">
        <v>7.0691000000000004E-2</v>
      </c>
      <c r="BF95" s="566">
        <v>7.3116E-2</v>
      </c>
      <c r="BG95" s="566">
        <v>7.0167999999999994E-2</v>
      </c>
      <c r="BH95" s="566">
        <v>3.7338000000000003E-2</v>
      </c>
      <c r="BI95" s="566">
        <v>3.6955000000000002E-2</v>
      </c>
      <c r="BJ95" s="566">
        <v>3.4236999999999997E-2</v>
      </c>
      <c r="BK95" s="566">
        <v>3.3316999999999999E-2</v>
      </c>
    </row>
    <row r="96" spans="1:63" x14ac:dyDescent="0.35">
      <c r="A96" s="660"/>
      <c r="B96" s="11" t="s">
        <v>1</v>
      </c>
      <c r="C96" s="86">
        <v>2.0434000000000001E-2</v>
      </c>
      <c r="D96" s="86">
        <v>2.1371000000000001E-2</v>
      </c>
      <c r="E96" s="86">
        <v>2.0813999999999999E-2</v>
      </c>
      <c r="F96" s="86">
        <v>3.6472999999999998E-2</v>
      </c>
      <c r="G96" s="86">
        <v>4.7361E-2</v>
      </c>
      <c r="H96" s="86">
        <v>8.5470000000000004E-2</v>
      </c>
      <c r="I96" s="86">
        <v>7.9600000000000004E-2</v>
      </c>
      <c r="J96" s="86">
        <v>8.0857999999999999E-2</v>
      </c>
      <c r="K96" s="86">
        <v>8.6388000000000006E-2</v>
      </c>
      <c r="L96" s="86">
        <v>3.5668999999999999E-2</v>
      </c>
      <c r="M96" s="86">
        <v>3.6270999999999998E-2</v>
      </c>
      <c r="N96" s="86">
        <v>2.1905999999999998E-2</v>
      </c>
      <c r="O96" s="86">
        <v>2.0434000000000001E-2</v>
      </c>
      <c r="P96" s="86">
        <v>2.1371000000000001E-2</v>
      </c>
      <c r="Q96" s="86">
        <v>2.0813999999999999E-2</v>
      </c>
      <c r="R96" s="258">
        <v>3.7753000000000002E-2</v>
      </c>
      <c r="S96" s="258">
        <v>4.9020000000000001E-2</v>
      </c>
      <c r="T96" s="258">
        <v>8.5724999999999996E-2</v>
      </c>
      <c r="U96" s="258">
        <v>7.9927999999999999E-2</v>
      </c>
      <c r="V96" s="258">
        <v>8.3828E-2</v>
      </c>
      <c r="W96" s="258">
        <v>8.6550000000000002E-2</v>
      </c>
      <c r="X96" s="258">
        <v>3.8226999999999997E-2</v>
      </c>
      <c r="Y96" s="258">
        <v>2.7736E-2</v>
      </c>
      <c r="Z96" s="258">
        <v>2.6527999999999999E-2</v>
      </c>
      <c r="AA96" s="258">
        <v>2.5860999999999999E-2</v>
      </c>
      <c r="AB96" s="258">
        <v>2.6527999999999999E-2</v>
      </c>
      <c r="AC96" s="258">
        <v>2.7113000000000002E-2</v>
      </c>
      <c r="AD96" s="258">
        <v>3.7753000000000002E-2</v>
      </c>
      <c r="AE96" s="258">
        <v>4.9020000000000001E-2</v>
      </c>
      <c r="AF96" s="258">
        <v>8.5724999999999996E-2</v>
      </c>
      <c r="AG96" s="258">
        <v>7.9927999999999999E-2</v>
      </c>
      <c r="AH96" s="258">
        <v>8.3828E-2</v>
      </c>
      <c r="AI96" s="258">
        <v>8.6550000000000002E-2</v>
      </c>
      <c r="AJ96" s="258">
        <v>3.8226999999999997E-2</v>
      </c>
      <c r="AK96" s="258">
        <v>2.7736E-2</v>
      </c>
      <c r="AL96" s="258">
        <v>2.6527999999999999E-2</v>
      </c>
      <c r="AM96" s="258">
        <v>2.5860999999999999E-2</v>
      </c>
      <c r="AN96" s="258">
        <v>2.6527999999999999E-2</v>
      </c>
      <c r="AO96" s="566">
        <v>2.7113000000000002E-2</v>
      </c>
      <c r="AP96" s="566">
        <v>3.7753000000000002E-2</v>
      </c>
      <c r="AQ96" s="566">
        <v>4.9020000000000001E-2</v>
      </c>
      <c r="AR96" s="566">
        <v>8.5724999999999996E-2</v>
      </c>
      <c r="AS96" s="566">
        <v>7.9927999999999999E-2</v>
      </c>
      <c r="AT96" s="566">
        <v>8.3828E-2</v>
      </c>
      <c r="AU96" s="566">
        <v>8.6550000000000002E-2</v>
      </c>
      <c r="AV96" s="566">
        <v>3.8226999999999997E-2</v>
      </c>
      <c r="AW96" s="566">
        <v>2.7736E-2</v>
      </c>
      <c r="AX96" s="566">
        <v>2.6527999999999999E-2</v>
      </c>
      <c r="AY96" s="566">
        <v>2.5860999999999999E-2</v>
      </c>
      <c r="AZ96" s="566">
        <v>2.6527999999999999E-2</v>
      </c>
      <c r="BA96" s="566">
        <v>2.7113000000000002E-2</v>
      </c>
      <c r="BB96" s="566">
        <v>3.7753000000000002E-2</v>
      </c>
      <c r="BC96" s="566">
        <v>4.9020000000000001E-2</v>
      </c>
      <c r="BD96" s="566">
        <v>8.5724999999999996E-2</v>
      </c>
      <c r="BE96" s="566">
        <v>7.9927999999999999E-2</v>
      </c>
      <c r="BF96" s="566">
        <v>8.3828E-2</v>
      </c>
      <c r="BG96" s="566">
        <v>8.6550000000000002E-2</v>
      </c>
      <c r="BH96" s="566">
        <v>3.8226999999999997E-2</v>
      </c>
      <c r="BI96" s="566">
        <v>2.7736E-2</v>
      </c>
      <c r="BJ96" s="566">
        <v>2.6527999999999999E-2</v>
      </c>
      <c r="BK96" s="566">
        <v>2.5860999999999999E-2</v>
      </c>
    </row>
    <row r="97" spans="1:63" x14ac:dyDescent="0.35">
      <c r="A97" s="660"/>
      <c r="B97" s="11" t="s">
        <v>22</v>
      </c>
      <c r="C97" s="86">
        <v>2.0459000000000001E-2</v>
      </c>
      <c r="D97" s="86">
        <v>2.1388999999999998E-2</v>
      </c>
      <c r="E97" s="86">
        <v>2.0832E-2</v>
      </c>
      <c r="F97" s="86">
        <v>2.4081999999999999E-2</v>
      </c>
      <c r="G97" s="86">
        <v>2.3473999999999998E-2</v>
      </c>
      <c r="H97" s="86">
        <v>4.3839000000000003E-2</v>
      </c>
      <c r="I97" s="86">
        <v>4.1855000000000003E-2</v>
      </c>
      <c r="J97" s="86">
        <v>4.2049000000000003E-2</v>
      </c>
      <c r="K97" s="86">
        <v>4.3088000000000001E-2</v>
      </c>
      <c r="L97" s="86">
        <v>2.2105E-2</v>
      </c>
      <c r="M97" s="86">
        <v>2.2845000000000001E-2</v>
      </c>
      <c r="N97" s="86">
        <v>2.2103000000000001E-2</v>
      </c>
      <c r="O97" s="86">
        <v>2.0459000000000001E-2</v>
      </c>
      <c r="P97" s="86">
        <v>2.1388999999999998E-2</v>
      </c>
      <c r="Q97" s="86">
        <v>2.0832E-2</v>
      </c>
      <c r="R97" s="258">
        <v>2.8126000000000002E-2</v>
      </c>
      <c r="S97" s="258">
        <v>2.8292999999999999E-2</v>
      </c>
      <c r="T97" s="258">
        <v>4.5440000000000001E-2</v>
      </c>
      <c r="U97" s="258">
        <v>4.4248999999999997E-2</v>
      </c>
      <c r="V97" s="258">
        <v>4.5360999999999999E-2</v>
      </c>
      <c r="W97" s="258">
        <v>4.5532000000000003E-2</v>
      </c>
      <c r="X97" s="258">
        <v>2.7123000000000001E-2</v>
      </c>
      <c r="Y97" s="258">
        <v>2.7875E-2</v>
      </c>
      <c r="Z97" s="258">
        <v>2.6683999999999999E-2</v>
      </c>
      <c r="AA97" s="258">
        <v>2.5881000000000001E-2</v>
      </c>
      <c r="AB97" s="258">
        <v>2.6544000000000002E-2</v>
      </c>
      <c r="AC97" s="258">
        <v>2.7130999999999999E-2</v>
      </c>
      <c r="AD97" s="258">
        <v>2.8126000000000002E-2</v>
      </c>
      <c r="AE97" s="258">
        <v>2.8292999999999999E-2</v>
      </c>
      <c r="AF97" s="258">
        <v>4.5440000000000001E-2</v>
      </c>
      <c r="AG97" s="258">
        <v>4.4248999999999997E-2</v>
      </c>
      <c r="AH97" s="258">
        <v>4.5360999999999999E-2</v>
      </c>
      <c r="AI97" s="258">
        <v>4.5532000000000003E-2</v>
      </c>
      <c r="AJ97" s="258">
        <v>2.7123000000000001E-2</v>
      </c>
      <c r="AK97" s="258">
        <v>2.7875E-2</v>
      </c>
      <c r="AL97" s="258">
        <v>2.6683999999999999E-2</v>
      </c>
      <c r="AM97" s="258">
        <v>2.5881000000000001E-2</v>
      </c>
      <c r="AN97" s="258">
        <v>2.6544000000000002E-2</v>
      </c>
      <c r="AO97" s="566">
        <v>2.7130999999999999E-2</v>
      </c>
      <c r="AP97" s="566">
        <v>2.8126000000000002E-2</v>
      </c>
      <c r="AQ97" s="566">
        <v>2.8292999999999999E-2</v>
      </c>
      <c r="AR97" s="566">
        <v>4.5440000000000001E-2</v>
      </c>
      <c r="AS97" s="566">
        <v>4.4248999999999997E-2</v>
      </c>
      <c r="AT97" s="566">
        <v>4.5360999999999999E-2</v>
      </c>
      <c r="AU97" s="566">
        <v>4.5532000000000003E-2</v>
      </c>
      <c r="AV97" s="566">
        <v>2.7123000000000001E-2</v>
      </c>
      <c r="AW97" s="566">
        <v>2.7875E-2</v>
      </c>
      <c r="AX97" s="566">
        <v>2.6683999999999999E-2</v>
      </c>
      <c r="AY97" s="566">
        <v>2.5881000000000001E-2</v>
      </c>
      <c r="AZ97" s="566">
        <v>2.6544000000000002E-2</v>
      </c>
      <c r="BA97" s="566">
        <v>2.7130999999999999E-2</v>
      </c>
      <c r="BB97" s="566">
        <v>2.8126000000000002E-2</v>
      </c>
      <c r="BC97" s="566">
        <v>2.8292999999999999E-2</v>
      </c>
      <c r="BD97" s="566">
        <v>4.5440000000000001E-2</v>
      </c>
      <c r="BE97" s="566">
        <v>4.4248999999999997E-2</v>
      </c>
      <c r="BF97" s="566">
        <v>4.5360999999999999E-2</v>
      </c>
      <c r="BG97" s="566">
        <v>4.5532000000000003E-2</v>
      </c>
      <c r="BH97" s="566">
        <v>2.7123000000000001E-2</v>
      </c>
      <c r="BI97" s="566">
        <v>2.7875E-2</v>
      </c>
      <c r="BJ97" s="566">
        <v>2.6683999999999999E-2</v>
      </c>
      <c r="BK97" s="566">
        <v>2.5881000000000001E-2</v>
      </c>
    </row>
    <row r="98" spans="1:63" x14ac:dyDescent="0.35">
      <c r="A98" s="660"/>
      <c r="B98" s="11" t="s">
        <v>9</v>
      </c>
      <c r="C98" s="86">
        <v>3.0918000000000001E-2</v>
      </c>
      <c r="D98" s="86">
        <v>3.3936000000000001E-2</v>
      </c>
      <c r="E98" s="86">
        <v>3.2333000000000001E-2</v>
      </c>
      <c r="F98" s="86">
        <v>3.4872E-2</v>
      </c>
      <c r="G98" s="86">
        <v>3.1898000000000003E-2</v>
      </c>
      <c r="H98" s="86">
        <v>4.3387000000000002E-2</v>
      </c>
      <c r="I98" s="86">
        <v>4.1418000000000003E-2</v>
      </c>
      <c r="J98" s="86">
        <v>4.1611000000000002E-2</v>
      </c>
      <c r="K98" s="86">
        <v>6.6915000000000002E-2</v>
      </c>
      <c r="L98" s="86">
        <v>3.3551999999999998E-2</v>
      </c>
      <c r="M98" s="86">
        <v>3.4640999999999998E-2</v>
      </c>
      <c r="N98" s="86">
        <v>3.2551999999999998E-2</v>
      </c>
      <c r="O98" s="86">
        <v>3.0918000000000001E-2</v>
      </c>
      <c r="P98" s="86">
        <v>3.3936000000000001E-2</v>
      </c>
      <c r="Q98" s="86">
        <v>3.2333000000000001E-2</v>
      </c>
      <c r="R98" s="258">
        <v>3.6452999999999999E-2</v>
      </c>
      <c r="S98" s="258">
        <v>3.5632999999999998E-2</v>
      </c>
      <c r="T98" s="258">
        <v>4.5009E-2</v>
      </c>
      <c r="U98" s="258">
        <v>4.3836E-2</v>
      </c>
      <c r="V98" s="258">
        <v>4.4943999999999998E-2</v>
      </c>
      <c r="W98" s="258">
        <v>6.8141999999999994E-2</v>
      </c>
      <c r="X98" s="258">
        <v>3.7690000000000001E-2</v>
      </c>
      <c r="Y98" s="258">
        <v>3.8654000000000001E-2</v>
      </c>
      <c r="Z98" s="258">
        <v>3.4444000000000002E-2</v>
      </c>
      <c r="AA98" s="258">
        <v>3.4639999999999997E-2</v>
      </c>
      <c r="AB98" s="258">
        <v>3.6391E-2</v>
      </c>
      <c r="AC98" s="258">
        <v>3.9224000000000002E-2</v>
      </c>
      <c r="AD98" s="258">
        <v>3.6452999999999999E-2</v>
      </c>
      <c r="AE98" s="258">
        <v>3.5632999999999998E-2</v>
      </c>
      <c r="AF98" s="258">
        <v>4.5009E-2</v>
      </c>
      <c r="AG98" s="258">
        <v>4.3836E-2</v>
      </c>
      <c r="AH98" s="258">
        <v>4.4943999999999998E-2</v>
      </c>
      <c r="AI98" s="258">
        <v>6.8141999999999994E-2</v>
      </c>
      <c r="AJ98" s="258">
        <v>3.7690000000000001E-2</v>
      </c>
      <c r="AK98" s="258">
        <v>3.8654000000000001E-2</v>
      </c>
      <c r="AL98" s="258">
        <v>3.4444000000000002E-2</v>
      </c>
      <c r="AM98" s="258">
        <v>3.4639999999999997E-2</v>
      </c>
      <c r="AN98" s="258">
        <v>3.6391E-2</v>
      </c>
      <c r="AO98" s="566">
        <v>3.9224000000000002E-2</v>
      </c>
      <c r="AP98" s="566">
        <v>3.6452999999999999E-2</v>
      </c>
      <c r="AQ98" s="566">
        <v>3.5632999999999998E-2</v>
      </c>
      <c r="AR98" s="566">
        <v>4.5009E-2</v>
      </c>
      <c r="AS98" s="566">
        <v>4.3836E-2</v>
      </c>
      <c r="AT98" s="566">
        <v>4.4943999999999998E-2</v>
      </c>
      <c r="AU98" s="566">
        <v>6.8141999999999994E-2</v>
      </c>
      <c r="AV98" s="566">
        <v>3.7690000000000001E-2</v>
      </c>
      <c r="AW98" s="566">
        <v>3.8654000000000001E-2</v>
      </c>
      <c r="AX98" s="566">
        <v>3.4444000000000002E-2</v>
      </c>
      <c r="AY98" s="566">
        <v>3.4639999999999997E-2</v>
      </c>
      <c r="AZ98" s="566">
        <v>3.6391E-2</v>
      </c>
      <c r="BA98" s="566">
        <v>3.9224000000000002E-2</v>
      </c>
      <c r="BB98" s="566">
        <v>3.6452999999999999E-2</v>
      </c>
      <c r="BC98" s="566">
        <v>3.5632999999999998E-2</v>
      </c>
      <c r="BD98" s="566">
        <v>4.5009E-2</v>
      </c>
      <c r="BE98" s="566">
        <v>4.3836E-2</v>
      </c>
      <c r="BF98" s="566">
        <v>4.4943999999999998E-2</v>
      </c>
      <c r="BG98" s="566">
        <v>6.8141999999999994E-2</v>
      </c>
      <c r="BH98" s="566">
        <v>3.7690000000000001E-2</v>
      </c>
      <c r="BI98" s="566">
        <v>3.8654000000000001E-2</v>
      </c>
      <c r="BJ98" s="566">
        <v>3.4444000000000002E-2</v>
      </c>
      <c r="BK98" s="566">
        <v>3.4639999999999997E-2</v>
      </c>
    </row>
    <row r="99" spans="1:63" x14ac:dyDescent="0.35">
      <c r="A99" s="660"/>
      <c r="B99" s="11" t="s">
        <v>3</v>
      </c>
      <c r="C99" s="86">
        <v>3.0917E-2</v>
      </c>
      <c r="D99" s="86">
        <v>3.3917999999999997E-2</v>
      </c>
      <c r="E99" s="86">
        <v>3.1923E-2</v>
      </c>
      <c r="F99" s="86">
        <v>3.1831999999999999E-2</v>
      </c>
      <c r="G99" s="86">
        <v>3.9836000000000003E-2</v>
      </c>
      <c r="H99" s="86">
        <v>8.4588999999999998E-2</v>
      </c>
      <c r="I99" s="86">
        <v>7.9186000000000006E-2</v>
      </c>
      <c r="J99" s="86">
        <v>8.0331E-2</v>
      </c>
      <c r="K99" s="86">
        <v>8.2672999999999996E-2</v>
      </c>
      <c r="L99" s="86">
        <v>3.1611E-2</v>
      </c>
      <c r="M99" s="86">
        <v>3.4070999999999997E-2</v>
      </c>
      <c r="N99" s="86">
        <v>3.2547E-2</v>
      </c>
      <c r="O99" s="86">
        <v>3.0917E-2</v>
      </c>
      <c r="P99" s="86">
        <v>3.3917999999999997E-2</v>
      </c>
      <c r="Q99" s="86">
        <v>3.1923E-2</v>
      </c>
      <c r="R99" s="258">
        <v>3.4112999999999997E-2</v>
      </c>
      <c r="S99" s="258">
        <v>4.2518E-2</v>
      </c>
      <c r="T99" s="258">
        <v>8.4876999999999994E-2</v>
      </c>
      <c r="U99" s="258">
        <v>7.9538999999999999E-2</v>
      </c>
      <c r="V99" s="258">
        <v>8.3308999999999994E-2</v>
      </c>
      <c r="W99" s="258">
        <v>8.3042000000000005E-2</v>
      </c>
      <c r="X99" s="258">
        <v>3.5901000000000002E-2</v>
      </c>
      <c r="Y99" s="258">
        <v>3.8133E-2</v>
      </c>
      <c r="Z99" s="258">
        <v>3.4439999999999998E-2</v>
      </c>
      <c r="AA99" s="258">
        <v>3.4639999999999997E-2</v>
      </c>
      <c r="AB99" s="258">
        <v>3.6375999999999999E-2</v>
      </c>
      <c r="AC99" s="258">
        <v>3.8793000000000001E-2</v>
      </c>
      <c r="AD99" s="258">
        <v>3.4112999999999997E-2</v>
      </c>
      <c r="AE99" s="258">
        <v>4.2518E-2</v>
      </c>
      <c r="AF99" s="258">
        <v>8.4876999999999994E-2</v>
      </c>
      <c r="AG99" s="258">
        <v>7.9538999999999999E-2</v>
      </c>
      <c r="AH99" s="258">
        <v>8.3308999999999994E-2</v>
      </c>
      <c r="AI99" s="258">
        <v>8.3042000000000005E-2</v>
      </c>
      <c r="AJ99" s="258">
        <v>3.5901000000000002E-2</v>
      </c>
      <c r="AK99" s="258">
        <v>3.8133E-2</v>
      </c>
      <c r="AL99" s="258">
        <v>3.4439999999999998E-2</v>
      </c>
      <c r="AM99" s="258">
        <v>3.4639999999999997E-2</v>
      </c>
      <c r="AN99" s="258">
        <v>3.6375999999999999E-2</v>
      </c>
      <c r="AO99" s="566">
        <v>3.8793000000000001E-2</v>
      </c>
      <c r="AP99" s="566">
        <v>3.4112999999999997E-2</v>
      </c>
      <c r="AQ99" s="566">
        <v>4.2518E-2</v>
      </c>
      <c r="AR99" s="566">
        <v>8.4876999999999994E-2</v>
      </c>
      <c r="AS99" s="566">
        <v>7.9538999999999999E-2</v>
      </c>
      <c r="AT99" s="566">
        <v>8.3308999999999994E-2</v>
      </c>
      <c r="AU99" s="566">
        <v>8.3042000000000005E-2</v>
      </c>
      <c r="AV99" s="566">
        <v>3.5901000000000002E-2</v>
      </c>
      <c r="AW99" s="566">
        <v>3.8133E-2</v>
      </c>
      <c r="AX99" s="566">
        <v>3.4439999999999998E-2</v>
      </c>
      <c r="AY99" s="566">
        <v>3.4639999999999997E-2</v>
      </c>
      <c r="AZ99" s="566">
        <v>3.6375999999999999E-2</v>
      </c>
      <c r="BA99" s="566">
        <v>3.8793000000000001E-2</v>
      </c>
      <c r="BB99" s="566">
        <v>3.4112999999999997E-2</v>
      </c>
      <c r="BC99" s="566">
        <v>4.2518E-2</v>
      </c>
      <c r="BD99" s="566">
        <v>8.4876999999999994E-2</v>
      </c>
      <c r="BE99" s="566">
        <v>7.9538999999999999E-2</v>
      </c>
      <c r="BF99" s="566">
        <v>8.3308999999999994E-2</v>
      </c>
      <c r="BG99" s="566">
        <v>8.3042000000000005E-2</v>
      </c>
      <c r="BH99" s="566">
        <v>3.5901000000000002E-2</v>
      </c>
      <c r="BI99" s="566">
        <v>3.8133E-2</v>
      </c>
      <c r="BJ99" s="566">
        <v>3.4439999999999998E-2</v>
      </c>
      <c r="BK99" s="566">
        <v>3.4639999999999997E-2</v>
      </c>
    </row>
    <row r="100" spans="1:63" x14ac:dyDescent="0.35">
      <c r="A100" s="660"/>
      <c r="B100" s="11" t="s">
        <v>4</v>
      </c>
      <c r="C100" s="86">
        <v>3.0336999999999999E-2</v>
      </c>
      <c r="D100" s="86">
        <v>3.1578000000000002E-2</v>
      </c>
      <c r="E100" s="86">
        <v>2.9073000000000002E-2</v>
      </c>
      <c r="F100" s="86">
        <v>3.3868000000000002E-2</v>
      </c>
      <c r="G100" s="86">
        <v>3.5269000000000002E-2</v>
      </c>
      <c r="H100" s="86">
        <v>7.1684999999999999E-2</v>
      </c>
      <c r="I100" s="86">
        <v>6.8940000000000001E-2</v>
      </c>
      <c r="J100" s="86">
        <v>6.8929000000000004E-2</v>
      </c>
      <c r="K100" s="86">
        <v>6.6718E-2</v>
      </c>
      <c r="L100" s="86">
        <v>3.3522999999999997E-2</v>
      </c>
      <c r="M100" s="86">
        <v>3.2967999999999997E-2</v>
      </c>
      <c r="N100" s="86">
        <v>3.1876000000000002E-2</v>
      </c>
      <c r="O100" s="86">
        <v>3.0336999999999999E-2</v>
      </c>
      <c r="P100" s="86">
        <v>3.1578000000000002E-2</v>
      </c>
      <c r="Q100" s="86">
        <v>2.9073000000000002E-2</v>
      </c>
      <c r="R100" s="258">
        <v>3.5679000000000002E-2</v>
      </c>
      <c r="S100" s="258">
        <v>3.8559999999999997E-2</v>
      </c>
      <c r="T100" s="258">
        <v>7.2455000000000006E-2</v>
      </c>
      <c r="U100" s="258">
        <v>6.9884000000000002E-2</v>
      </c>
      <c r="V100" s="258">
        <v>7.2040999999999994E-2</v>
      </c>
      <c r="W100" s="258">
        <v>6.7956000000000003E-2</v>
      </c>
      <c r="X100" s="258">
        <v>3.7663000000000002E-2</v>
      </c>
      <c r="Y100" s="258">
        <v>3.7125999999999999E-2</v>
      </c>
      <c r="Z100" s="258">
        <v>3.3944000000000002E-2</v>
      </c>
      <c r="AA100" s="258">
        <v>3.4153999999999997E-2</v>
      </c>
      <c r="AB100" s="258">
        <v>3.4536999999999998E-2</v>
      </c>
      <c r="AC100" s="258">
        <v>3.5791000000000003E-2</v>
      </c>
      <c r="AD100" s="258">
        <v>3.5679000000000002E-2</v>
      </c>
      <c r="AE100" s="258">
        <v>3.8559999999999997E-2</v>
      </c>
      <c r="AF100" s="258">
        <v>7.2455000000000006E-2</v>
      </c>
      <c r="AG100" s="258">
        <v>6.9884000000000002E-2</v>
      </c>
      <c r="AH100" s="258">
        <v>7.2040999999999994E-2</v>
      </c>
      <c r="AI100" s="258">
        <v>6.7956000000000003E-2</v>
      </c>
      <c r="AJ100" s="258">
        <v>3.7663000000000002E-2</v>
      </c>
      <c r="AK100" s="258">
        <v>3.7125999999999999E-2</v>
      </c>
      <c r="AL100" s="258">
        <v>3.3944000000000002E-2</v>
      </c>
      <c r="AM100" s="258">
        <v>3.4153999999999997E-2</v>
      </c>
      <c r="AN100" s="258">
        <v>3.4536999999999998E-2</v>
      </c>
      <c r="AO100" s="566">
        <v>3.5791000000000003E-2</v>
      </c>
      <c r="AP100" s="566">
        <v>3.5679000000000002E-2</v>
      </c>
      <c r="AQ100" s="566">
        <v>3.8559999999999997E-2</v>
      </c>
      <c r="AR100" s="566">
        <v>7.2455000000000006E-2</v>
      </c>
      <c r="AS100" s="566">
        <v>6.9884000000000002E-2</v>
      </c>
      <c r="AT100" s="566">
        <v>7.2040999999999994E-2</v>
      </c>
      <c r="AU100" s="566">
        <v>6.7956000000000003E-2</v>
      </c>
      <c r="AV100" s="566">
        <v>3.7663000000000002E-2</v>
      </c>
      <c r="AW100" s="566">
        <v>3.7125999999999999E-2</v>
      </c>
      <c r="AX100" s="566">
        <v>3.3944000000000002E-2</v>
      </c>
      <c r="AY100" s="566">
        <v>3.4153999999999997E-2</v>
      </c>
      <c r="AZ100" s="566">
        <v>3.4536999999999998E-2</v>
      </c>
      <c r="BA100" s="566">
        <v>3.5791000000000003E-2</v>
      </c>
      <c r="BB100" s="566">
        <v>3.5679000000000002E-2</v>
      </c>
      <c r="BC100" s="566">
        <v>3.8559999999999997E-2</v>
      </c>
      <c r="BD100" s="566">
        <v>7.2455000000000006E-2</v>
      </c>
      <c r="BE100" s="566">
        <v>6.9884000000000002E-2</v>
      </c>
      <c r="BF100" s="566">
        <v>7.2040999999999994E-2</v>
      </c>
      <c r="BG100" s="566">
        <v>6.7956000000000003E-2</v>
      </c>
      <c r="BH100" s="566">
        <v>3.7663000000000002E-2</v>
      </c>
      <c r="BI100" s="566">
        <v>3.7125999999999999E-2</v>
      </c>
      <c r="BJ100" s="566">
        <v>3.3944000000000002E-2</v>
      </c>
      <c r="BK100" s="566">
        <v>3.4153999999999997E-2</v>
      </c>
    </row>
    <row r="101" spans="1:63" x14ac:dyDescent="0.35">
      <c r="A101" s="660"/>
      <c r="B101" s="11" t="s">
        <v>5</v>
      </c>
      <c r="C101" s="86">
        <v>2.8837000000000002E-2</v>
      </c>
      <c r="D101" s="86">
        <v>3.0424E-2</v>
      </c>
      <c r="E101" s="86">
        <v>2.7962999999999998E-2</v>
      </c>
      <c r="F101" s="86">
        <v>3.1393999999999998E-2</v>
      </c>
      <c r="G101" s="86">
        <v>3.3144E-2</v>
      </c>
      <c r="H101" s="86">
        <v>6.7465999999999998E-2</v>
      </c>
      <c r="I101" s="86">
        <v>6.4868999999999996E-2</v>
      </c>
      <c r="J101" s="86">
        <v>6.4940999999999999E-2</v>
      </c>
      <c r="K101" s="86">
        <v>6.4743999999999996E-2</v>
      </c>
      <c r="L101" s="86">
        <v>3.1406000000000003E-2</v>
      </c>
      <c r="M101" s="86">
        <v>3.1883000000000002E-2</v>
      </c>
      <c r="N101" s="86">
        <v>3.1376000000000001E-2</v>
      </c>
      <c r="O101" s="86">
        <v>2.8837000000000002E-2</v>
      </c>
      <c r="P101" s="86">
        <v>3.0424E-2</v>
      </c>
      <c r="Q101" s="86">
        <v>2.7962999999999998E-2</v>
      </c>
      <c r="R101" s="258">
        <v>3.3774999999999999E-2</v>
      </c>
      <c r="S101" s="258">
        <v>3.6714999999999998E-2</v>
      </c>
      <c r="T101" s="258">
        <v>6.8380999999999997E-2</v>
      </c>
      <c r="U101" s="258">
        <v>6.6040000000000001E-2</v>
      </c>
      <c r="V101" s="258">
        <v>6.8090999999999999E-2</v>
      </c>
      <c r="W101" s="258">
        <v>6.6092999999999999E-2</v>
      </c>
      <c r="X101" s="258">
        <v>3.5712000000000001E-2</v>
      </c>
      <c r="Y101" s="258">
        <v>3.6135E-2</v>
      </c>
      <c r="Z101" s="258">
        <v>3.3574E-2</v>
      </c>
      <c r="AA101" s="258">
        <v>3.2899999999999999E-2</v>
      </c>
      <c r="AB101" s="258">
        <v>3.3628999999999999E-2</v>
      </c>
      <c r="AC101" s="258">
        <v>3.4622E-2</v>
      </c>
      <c r="AD101" s="258">
        <v>3.3774999999999999E-2</v>
      </c>
      <c r="AE101" s="258">
        <v>3.6714999999999998E-2</v>
      </c>
      <c r="AF101" s="258">
        <v>6.8380999999999997E-2</v>
      </c>
      <c r="AG101" s="258">
        <v>6.6040000000000001E-2</v>
      </c>
      <c r="AH101" s="258">
        <v>6.8090999999999999E-2</v>
      </c>
      <c r="AI101" s="258">
        <v>6.6092999999999999E-2</v>
      </c>
      <c r="AJ101" s="258">
        <v>3.5712000000000001E-2</v>
      </c>
      <c r="AK101" s="258">
        <v>3.6135E-2</v>
      </c>
      <c r="AL101" s="258">
        <v>3.3574E-2</v>
      </c>
      <c r="AM101" s="258">
        <v>3.2899999999999999E-2</v>
      </c>
      <c r="AN101" s="258">
        <v>3.3628999999999999E-2</v>
      </c>
      <c r="AO101" s="566">
        <v>3.4622E-2</v>
      </c>
      <c r="AP101" s="566">
        <v>3.3774999999999999E-2</v>
      </c>
      <c r="AQ101" s="566">
        <v>3.6714999999999998E-2</v>
      </c>
      <c r="AR101" s="566">
        <v>6.8380999999999997E-2</v>
      </c>
      <c r="AS101" s="566">
        <v>6.6040000000000001E-2</v>
      </c>
      <c r="AT101" s="566">
        <v>6.8090999999999999E-2</v>
      </c>
      <c r="AU101" s="566">
        <v>6.6092999999999999E-2</v>
      </c>
      <c r="AV101" s="566">
        <v>3.5712000000000001E-2</v>
      </c>
      <c r="AW101" s="566">
        <v>3.6135E-2</v>
      </c>
      <c r="AX101" s="566">
        <v>3.3574E-2</v>
      </c>
      <c r="AY101" s="566">
        <v>3.2899999999999999E-2</v>
      </c>
      <c r="AZ101" s="566">
        <v>3.3628999999999999E-2</v>
      </c>
      <c r="BA101" s="566">
        <v>3.4622E-2</v>
      </c>
      <c r="BB101" s="566">
        <v>3.3774999999999999E-2</v>
      </c>
      <c r="BC101" s="566">
        <v>3.6714999999999998E-2</v>
      </c>
      <c r="BD101" s="566">
        <v>6.8380999999999997E-2</v>
      </c>
      <c r="BE101" s="566">
        <v>6.6040000000000001E-2</v>
      </c>
      <c r="BF101" s="566">
        <v>6.8090999999999999E-2</v>
      </c>
      <c r="BG101" s="566">
        <v>6.6092999999999999E-2</v>
      </c>
      <c r="BH101" s="566">
        <v>3.5712000000000001E-2</v>
      </c>
      <c r="BI101" s="566">
        <v>3.6135E-2</v>
      </c>
      <c r="BJ101" s="566">
        <v>3.3574E-2</v>
      </c>
      <c r="BK101" s="566">
        <v>3.2899999999999999E-2</v>
      </c>
    </row>
    <row r="102" spans="1:63" x14ac:dyDescent="0.35">
      <c r="A102" s="660"/>
      <c r="B102" s="11" t="s">
        <v>23</v>
      </c>
      <c r="C102" s="86">
        <v>2.8837000000000002E-2</v>
      </c>
      <c r="D102" s="86">
        <v>3.0424E-2</v>
      </c>
      <c r="E102" s="86">
        <v>2.7962999999999998E-2</v>
      </c>
      <c r="F102" s="86">
        <v>3.1393999999999998E-2</v>
      </c>
      <c r="G102" s="86">
        <v>3.3144E-2</v>
      </c>
      <c r="H102" s="86">
        <v>6.7465999999999998E-2</v>
      </c>
      <c r="I102" s="86">
        <v>6.4868999999999996E-2</v>
      </c>
      <c r="J102" s="86">
        <v>6.4940999999999999E-2</v>
      </c>
      <c r="K102" s="86">
        <v>6.4743999999999996E-2</v>
      </c>
      <c r="L102" s="86">
        <v>3.1406000000000003E-2</v>
      </c>
      <c r="M102" s="86">
        <v>3.1883000000000002E-2</v>
      </c>
      <c r="N102" s="86">
        <v>3.1376000000000001E-2</v>
      </c>
      <c r="O102" s="86">
        <v>2.8837000000000002E-2</v>
      </c>
      <c r="P102" s="86">
        <v>3.0424E-2</v>
      </c>
      <c r="Q102" s="86">
        <v>2.7962999999999998E-2</v>
      </c>
      <c r="R102" s="258">
        <v>3.3774999999999999E-2</v>
      </c>
      <c r="S102" s="258">
        <v>3.6714999999999998E-2</v>
      </c>
      <c r="T102" s="258">
        <v>6.8380999999999997E-2</v>
      </c>
      <c r="U102" s="258">
        <v>6.6040000000000001E-2</v>
      </c>
      <c r="V102" s="258">
        <v>6.8090999999999999E-2</v>
      </c>
      <c r="W102" s="258">
        <v>6.6092999999999999E-2</v>
      </c>
      <c r="X102" s="258">
        <v>3.5712000000000001E-2</v>
      </c>
      <c r="Y102" s="258">
        <v>3.6135E-2</v>
      </c>
      <c r="Z102" s="258">
        <v>3.3574E-2</v>
      </c>
      <c r="AA102" s="258">
        <v>3.2899999999999999E-2</v>
      </c>
      <c r="AB102" s="258">
        <v>3.3628999999999999E-2</v>
      </c>
      <c r="AC102" s="258">
        <v>3.4622E-2</v>
      </c>
      <c r="AD102" s="258">
        <v>3.3774999999999999E-2</v>
      </c>
      <c r="AE102" s="258">
        <v>3.6714999999999998E-2</v>
      </c>
      <c r="AF102" s="258">
        <v>6.8380999999999997E-2</v>
      </c>
      <c r="AG102" s="258">
        <v>6.6040000000000001E-2</v>
      </c>
      <c r="AH102" s="258">
        <v>6.8090999999999999E-2</v>
      </c>
      <c r="AI102" s="258">
        <v>6.6092999999999999E-2</v>
      </c>
      <c r="AJ102" s="258">
        <v>3.5712000000000001E-2</v>
      </c>
      <c r="AK102" s="258">
        <v>3.6135E-2</v>
      </c>
      <c r="AL102" s="258">
        <v>3.3574E-2</v>
      </c>
      <c r="AM102" s="258">
        <v>3.2899999999999999E-2</v>
      </c>
      <c r="AN102" s="258">
        <v>3.3628999999999999E-2</v>
      </c>
      <c r="AO102" s="566">
        <v>3.4622E-2</v>
      </c>
      <c r="AP102" s="566">
        <v>3.3774999999999999E-2</v>
      </c>
      <c r="AQ102" s="566">
        <v>3.6714999999999998E-2</v>
      </c>
      <c r="AR102" s="566">
        <v>6.8380999999999997E-2</v>
      </c>
      <c r="AS102" s="566">
        <v>6.6040000000000001E-2</v>
      </c>
      <c r="AT102" s="566">
        <v>6.8090999999999999E-2</v>
      </c>
      <c r="AU102" s="566">
        <v>6.6092999999999999E-2</v>
      </c>
      <c r="AV102" s="566">
        <v>3.5712000000000001E-2</v>
      </c>
      <c r="AW102" s="566">
        <v>3.6135E-2</v>
      </c>
      <c r="AX102" s="566">
        <v>3.3574E-2</v>
      </c>
      <c r="AY102" s="566">
        <v>3.2899999999999999E-2</v>
      </c>
      <c r="AZ102" s="566">
        <v>3.3628999999999999E-2</v>
      </c>
      <c r="BA102" s="566">
        <v>3.4622E-2</v>
      </c>
      <c r="BB102" s="566">
        <v>3.3774999999999999E-2</v>
      </c>
      <c r="BC102" s="566">
        <v>3.6714999999999998E-2</v>
      </c>
      <c r="BD102" s="566">
        <v>6.8380999999999997E-2</v>
      </c>
      <c r="BE102" s="566">
        <v>6.6040000000000001E-2</v>
      </c>
      <c r="BF102" s="566">
        <v>6.8090999999999999E-2</v>
      </c>
      <c r="BG102" s="566">
        <v>6.6092999999999999E-2</v>
      </c>
      <c r="BH102" s="566">
        <v>3.5712000000000001E-2</v>
      </c>
      <c r="BI102" s="566">
        <v>3.6135E-2</v>
      </c>
      <c r="BJ102" s="566">
        <v>3.3574E-2</v>
      </c>
      <c r="BK102" s="566">
        <v>3.2899999999999999E-2</v>
      </c>
    </row>
    <row r="103" spans="1:63" x14ac:dyDescent="0.35">
      <c r="A103" s="660"/>
      <c r="B103" s="11" t="s">
        <v>24</v>
      </c>
      <c r="C103" s="86">
        <v>2.8837000000000002E-2</v>
      </c>
      <c r="D103" s="86">
        <v>3.0424E-2</v>
      </c>
      <c r="E103" s="86">
        <v>2.7962999999999998E-2</v>
      </c>
      <c r="F103" s="86">
        <v>3.1393999999999998E-2</v>
      </c>
      <c r="G103" s="86">
        <v>3.3144E-2</v>
      </c>
      <c r="H103" s="86">
        <v>6.7465999999999998E-2</v>
      </c>
      <c r="I103" s="86">
        <v>6.4868999999999996E-2</v>
      </c>
      <c r="J103" s="86">
        <v>6.4940999999999999E-2</v>
      </c>
      <c r="K103" s="86">
        <v>6.4743999999999996E-2</v>
      </c>
      <c r="L103" s="86">
        <v>3.1406000000000003E-2</v>
      </c>
      <c r="M103" s="86">
        <v>3.1883000000000002E-2</v>
      </c>
      <c r="N103" s="86">
        <v>3.1376000000000001E-2</v>
      </c>
      <c r="O103" s="86">
        <v>2.8837000000000002E-2</v>
      </c>
      <c r="P103" s="86">
        <v>3.0424E-2</v>
      </c>
      <c r="Q103" s="86">
        <v>2.7962999999999998E-2</v>
      </c>
      <c r="R103" s="258">
        <v>3.3774999999999999E-2</v>
      </c>
      <c r="S103" s="258">
        <v>3.6714999999999998E-2</v>
      </c>
      <c r="T103" s="258">
        <v>6.8380999999999997E-2</v>
      </c>
      <c r="U103" s="258">
        <v>6.6040000000000001E-2</v>
      </c>
      <c r="V103" s="258">
        <v>6.8090999999999999E-2</v>
      </c>
      <c r="W103" s="258">
        <v>6.6092999999999999E-2</v>
      </c>
      <c r="X103" s="258">
        <v>3.5712000000000001E-2</v>
      </c>
      <c r="Y103" s="258">
        <v>3.6135E-2</v>
      </c>
      <c r="Z103" s="258">
        <v>3.3574E-2</v>
      </c>
      <c r="AA103" s="258">
        <v>3.2899999999999999E-2</v>
      </c>
      <c r="AB103" s="258">
        <v>3.3628999999999999E-2</v>
      </c>
      <c r="AC103" s="258">
        <v>3.4622E-2</v>
      </c>
      <c r="AD103" s="258">
        <v>3.3774999999999999E-2</v>
      </c>
      <c r="AE103" s="258">
        <v>3.6714999999999998E-2</v>
      </c>
      <c r="AF103" s="258">
        <v>6.8380999999999997E-2</v>
      </c>
      <c r="AG103" s="258">
        <v>6.6040000000000001E-2</v>
      </c>
      <c r="AH103" s="258">
        <v>6.8090999999999999E-2</v>
      </c>
      <c r="AI103" s="258">
        <v>6.6092999999999999E-2</v>
      </c>
      <c r="AJ103" s="258">
        <v>3.5712000000000001E-2</v>
      </c>
      <c r="AK103" s="258">
        <v>3.6135E-2</v>
      </c>
      <c r="AL103" s="258">
        <v>3.3574E-2</v>
      </c>
      <c r="AM103" s="258">
        <v>3.2899999999999999E-2</v>
      </c>
      <c r="AN103" s="258">
        <v>3.3628999999999999E-2</v>
      </c>
      <c r="AO103" s="566">
        <v>3.4622E-2</v>
      </c>
      <c r="AP103" s="566">
        <v>3.3774999999999999E-2</v>
      </c>
      <c r="AQ103" s="566">
        <v>3.6714999999999998E-2</v>
      </c>
      <c r="AR103" s="566">
        <v>6.8380999999999997E-2</v>
      </c>
      <c r="AS103" s="566">
        <v>6.6040000000000001E-2</v>
      </c>
      <c r="AT103" s="566">
        <v>6.8090999999999999E-2</v>
      </c>
      <c r="AU103" s="566">
        <v>6.6092999999999999E-2</v>
      </c>
      <c r="AV103" s="566">
        <v>3.5712000000000001E-2</v>
      </c>
      <c r="AW103" s="566">
        <v>3.6135E-2</v>
      </c>
      <c r="AX103" s="566">
        <v>3.3574E-2</v>
      </c>
      <c r="AY103" s="566">
        <v>3.2899999999999999E-2</v>
      </c>
      <c r="AZ103" s="566">
        <v>3.3628999999999999E-2</v>
      </c>
      <c r="BA103" s="566">
        <v>3.4622E-2</v>
      </c>
      <c r="BB103" s="566">
        <v>3.3774999999999999E-2</v>
      </c>
      <c r="BC103" s="566">
        <v>3.6714999999999998E-2</v>
      </c>
      <c r="BD103" s="566">
        <v>6.8380999999999997E-2</v>
      </c>
      <c r="BE103" s="566">
        <v>6.6040000000000001E-2</v>
      </c>
      <c r="BF103" s="566">
        <v>6.8090999999999999E-2</v>
      </c>
      <c r="BG103" s="566">
        <v>6.6092999999999999E-2</v>
      </c>
      <c r="BH103" s="566">
        <v>3.5712000000000001E-2</v>
      </c>
      <c r="BI103" s="566">
        <v>3.6135E-2</v>
      </c>
      <c r="BJ103" s="566">
        <v>3.3574E-2</v>
      </c>
      <c r="BK103" s="566">
        <v>3.2899999999999999E-2</v>
      </c>
    </row>
    <row r="104" spans="1:63" x14ac:dyDescent="0.35">
      <c r="A104" s="660"/>
      <c r="B104" s="11" t="s">
        <v>7</v>
      </c>
      <c r="C104" s="86">
        <v>2.7470999999999999E-2</v>
      </c>
      <c r="D104" s="86">
        <v>2.8761999999999999E-2</v>
      </c>
      <c r="E104" s="86">
        <v>2.6634999999999999E-2</v>
      </c>
      <c r="F104" s="86">
        <v>3.1028E-2</v>
      </c>
      <c r="G104" s="86">
        <v>3.1753999999999998E-2</v>
      </c>
      <c r="H104" s="86">
        <v>6.4432000000000003E-2</v>
      </c>
      <c r="I104" s="86">
        <v>6.1809000000000003E-2</v>
      </c>
      <c r="J104" s="86">
        <v>6.2075999999999999E-2</v>
      </c>
      <c r="K104" s="86">
        <v>6.1823999999999997E-2</v>
      </c>
      <c r="L104" s="86">
        <v>3.0009999999999998E-2</v>
      </c>
      <c r="M104" s="86">
        <v>3.0481000000000001E-2</v>
      </c>
      <c r="N104" s="86">
        <v>2.9911E-2</v>
      </c>
      <c r="O104" s="86">
        <v>2.7470999999999999E-2</v>
      </c>
      <c r="P104" s="86">
        <v>2.8761999999999999E-2</v>
      </c>
      <c r="Q104" s="86">
        <v>2.6634999999999999E-2</v>
      </c>
      <c r="R104" s="258">
        <v>3.3493000000000002E-2</v>
      </c>
      <c r="S104" s="258">
        <v>3.5507999999999998E-2</v>
      </c>
      <c r="T104" s="258">
        <v>6.5448999999999993E-2</v>
      </c>
      <c r="U104" s="258">
        <v>6.3149999999999998E-2</v>
      </c>
      <c r="V104" s="258">
        <v>6.5251000000000003E-2</v>
      </c>
      <c r="W104" s="258">
        <v>6.3331999999999999E-2</v>
      </c>
      <c r="X104" s="258">
        <v>3.4426999999999999E-2</v>
      </c>
      <c r="Y104" s="258">
        <v>3.4855999999999998E-2</v>
      </c>
      <c r="Z104" s="258">
        <v>3.2490999999999999E-2</v>
      </c>
      <c r="AA104" s="258">
        <v>3.1757000000000001E-2</v>
      </c>
      <c r="AB104" s="258">
        <v>3.2323999999999999E-2</v>
      </c>
      <c r="AC104" s="258">
        <v>3.3225999999999999E-2</v>
      </c>
      <c r="AD104" s="258">
        <v>3.3493000000000002E-2</v>
      </c>
      <c r="AE104" s="258">
        <v>3.5507999999999998E-2</v>
      </c>
      <c r="AF104" s="258">
        <v>6.5448999999999993E-2</v>
      </c>
      <c r="AG104" s="258">
        <v>6.3149999999999998E-2</v>
      </c>
      <c r="AH104" s="258">
        <v>6.5251000000000003E-2</v>
      </c>
      <c r="AI104" s="258">
        <v>6.3331999999999999E-2</v>
      </c>
      <c r="AJ104" s="258">
        <v>3.4426999999999999E-2</v>
      </c>
      <c r="AK104" s="258">
        <v>3.4855999999999998E-2</v>
      </c>
      <c r="AL104" s="258">
        <v>3.2490999999999999E-2</v>
      </c>
      <c r="AM104" s="258">
        <v>3.1757000000000001E-2</v>
      </c>
      <c r="AN104" s="258">
        <v>3.2323999999999999E-2</v>
      </c>
      <c r="AO104" s="566">
        <v>3.3225999999999999E-2</v>
      </c>
      <c r="AP104" s="566">
        <v>3.3493000000000002E-2</v>
      </c>
      <c r="AQ104" s="566">
        <v>3.5507999999999998E-2</v>
      </c>
      <c r="AR104" s="566">
        <v>6.5448999999999993E-2</v>
      </c>
      <c r="AS104" s="566">
        <v>6.3149999999999998E-2</v>
      </c>
      <c r="AT104" s="566">
        <v>6.5251000000000003E-2</v>
      </c>
      <c r="AU104" s="566">
        <v>6.3331999999999999E-2</v>
      </c>
      <c r="AV104" s="566">
        <v>3.4426999999999999E-2</v>
      </c>
      <c r="AW104" s="566">
        <v>3.4855999999999998E-2</v>
      </c>
      <c r="AX104" s="566">
        <v>3.2490999999999999E-2</v>
      </c>
      <c r="AY104" s="566">
        <v>3.1757000000000001E-2</v>
      </c>
      <c r="AZ104" s="566">
        <v>3.2323999999999999E-2</v>
      </c>
      <c r="BA104" s="566">
        <v>3.3225999999999999E-2</v>
      </c>
      <c r="BB104" s="566">
        <v>3.3493000000000002E-2</v>
      </c>
      <c r="BC104" s="566">
        <v>3.5507999999999998E-2</v>
      </c>
      <c r="BD104" s="566">
        <v>6.5448999999999993E-2</v>
      </c>
      <c r="BE104" s="566">
        <v>6.3149999999999998E-2</v>
      </c>
      <c r="BF104" s="566">
        <v>6.5251000000000003E-2</v>
      </c>
      <c r="BG104" s="566">
        <v>6.3331999999999999E-2</v>
      </c>
      <c r="BH104" s="566">
        <v>3.4426999999999999E-2</v>
      </c>
      <c r="BI104" s="566">
        <v>3.4855999999999998E-2</v>
      </c>
      <c r="BJ104" s="566">
        <v>3.2490999999999999E-2</v>
      </c>
      <c r="BK104" s="566">
        <v>3.1757000000000001E-2</v>
      </c>
    </row>
    <row r="105" spans="1:63" ht="15" thickBot="1" x14ac:dyDescent="0.4">
      <c r="A105" s="661"/>
      <c r="B105" s="15" t="s">
        <v>8</v>
      </c>
      <c r="C105" s="94">
        <v>2.8913999999999999E-2</v>
      </c>
      <c r="D105" s="94">
        <v>2.9624000000000001E-2</v>
      </c>
      <c r="E105" s="94">
        <v>2.69E-2</v>
      </c>
      <c r="F105" s="94">
        <v>3.3876999999999997E-2</v>
      </c>
      <c r="G105" s="94">
        <v>3.4613999999999999E-2</v>
      </c>
      <c r="H105" s="94">
        <v>7.2634000000000004E-2</v>
      </c>
      <c r="I105" s="94">
        <v>6.9796999999999998E-2</v>
      </c>
      <c r="J105" s="94">
        <v>6.9949999999999998E-2</v>
      </c>
      <c r="K105" s="94">
        <v>6.8093000000000001E-2</v>
      </c>
      <c r="L105" s="94">
        <v>3.2780999999999998E-2</v>
      </c>
      <c r="M105" s="94">
        <v>3.2648999999999997E-2</v>
      </c>
      <c r="N105" s="94">
        <v>3.2145E-2</v>
      </c>
      <c r="O105" s="94">
        <v>2.8913999999999999E-2</v>
      </c>
      <c r="P105" s="94">
        <v>2.9624000000000001E-2</v>
      </c>
      <c r="Q105" s="94">
        <v>2.69E-2</v>
      </c>
      <c r="R105" s="257">
        <v>3.6944999999999999E-2</v>
      </c>
      <c r="S105" s="257">
        <v>3.9467000000000002E-2</v>
      </c>
      <c r="T105" s="257">
        <v>7.3371000000000006E-2</v>
      </c>
      <c r="U105" s="257">
        <v>7.0692000000000005E-2</v>
      </c>
      <c r="V105" s="257">
        <v>7.3050000000000004E-2</v>
      </c>
      <c r="W105" s="257">
        <v>6.9253999999999996E-2</v>
      </c>
      <c r="X105" s="257">
        <v>3.8316000000000003E-2</v>
      </c>
      <c r="Y105" s="257">
        <v>3.8210000000000001E-2</v>
      </c>
      <c r="Z105" s="257">
        <v>3.5223999999999998E-2</v>
      </c>
      <c r="AA105" s="257">
        <v>3.3896000000000003E-2</v>
      </c>
      <c r="AB105" s="257">
        <v>3.3889000000000002E-2</v>
      </c>
      <c r="AC105" s="257">
        <v>3.4446999999999998E-2</v>
      </c>
      <c r="AD105" s="257">
        <v>3.6944999999999999E-2</v>
      </c>
      <c r="AE105" s="257">
        <v>3.9467000000000002E-2</v>
      </c>
      <c r="AF105" s="257">
        <v>7.3371000000000006E-2</v>
      </c>
      <c r="AG105" s="257">
        <v>7.0692000000000005E-2</v>
      </c>
      <c r="AH105" s="257">
        <v>7.3050000000000004E-2</v>
      </c>
      <c r="AI105" s="257">
        <v>6.9253999999999996E-2</v>
      </c>
      <c r="AJ105" s="257">
        <v>3.8316000000000003E-2</v>
      </c>
      <c r="AK105" s="257">
        <v>3.8210000000000001E-2</v>
      </c>
      <c r="AL105" s="257">
        <v>3.5223999999999998E-2</v>
      </c>
      <c r="AM105" s="257">
        <v>3.3896000000000003E-2</v>
      </c>
      <c r="AN105" s="257">
        <v>3.3889000000000002E-2</v>
      </c>
      <c r="AO105" s="565">
        <v>3.4446999999999998E-2</v>
      </c>
      <c r="AP105" s="565">
        <v>3.6944999999999999E-2</v>
      </c>
      <c r="AQ105" s="565">
        <v>3.9467000000000002E-2</v>
      </c>
      <c r="AR105" s="565">
        <v>7.3371000000000006E-2</v>
      </c>
      <c r="AS105" s="565">
        <v>7.0692000000000005E-2</v>
      </c>
      <c r="AT105" s="565">
        <v>7.3050000000000004E-2</v>
      </c>
      <c r="AU105" s="565">
        <v>6.9253999999999996E-2</v>
      </c>
      <c r="AV105" s="565">
        <v>3.8316000000000003E-2</v>
      </c>
      <c r="AW105" s="565">
        <v>3.8210000000000001E-2</v>
      </c>
      <c r="AX105" s="565">
        <v>3.5223999999999998E-2</v>
      </c>
      <c r="AY105" s="565">
        <v>3.3896000000000003E-2</v>
      </c>
      <c r="AZ105" s="565">
        <v>3.3889000000000002E-2</v>
      </c>
      <c r="BA105" s="565">
        <v>3.4446999999999998E-2</v>
      </c>
      <c r="BB105" s="565">
        <v>3.6944999999999999E-2</v>
      </c>
      <c r="BC105" s="565">
        <v>3.9467000000000002E-2</v>
      </c>
      <c r="BD105" s="565">
        <v>7.3371000000000006E-2</v>
      </c>
      <c r="BE105" s="565">
        <v>7.0692000000000005E-2</v>
      </c>
      <c r="BF105" s="565">
        <v>7.3050000000000004E-2</v>
      </c>
      <c r="BG105" s="565">
        <v>6.9253999999999996E-2</v>
      </c>
      <c r="BH105" s="565">
        <v>3.8316000000000003E-2</v>
      </c>
      <c r="BI105" s="565">
        <v>3.8210000000000001E-2</v>
      </c>
      <c r="BJ105" s="565">
        <v>3.5223999999999998E-2</v>
      </c>
      <c r="BK105" s="565">
        <v>3.3896000000000003E-2</v>
      </c>
    </row>
    <row r="106" spans="1:63" x14ac:dyDescent="0.35">
      <c r="AO106" s="564" t="s">
        <v>267</v>
      </c>
    </row>
    <row r="107" spans="1:63" ht="15" hidden="1" customHeight="1" x14ac:dyDescent="0.35">
      <c r="A107" s="654" t="s">
        <v>111</v>
      </c>
      <c r="B107" s="657" t="s">
        <v>112</v>
      </c>
      <c r="C107" s="658"/>
      <c r="D107" s="658"/>
      <c r="E107" s="658"/>
      <c r="F107" s="658"/>
      <c r="G107" s="658"/>
      <c r="H107" s="658"/>
      <c r="I107" s="658"/>
      <c r="J107" s="658"/>
      <c r="K107" s="658"/>
      <c r="L107" s="658"/>
      <c r="M107" s="658"/>
      <c r="N107" s="658"/>
      <c r="O107" s="662" t="s">
        <v>112</v>
      </c>
      <c r="P107" s="663"/>
      <c r="Q107" s="663"/>
      <c r="R107" s="663"/>
      <c r="S107" s="663"/>
      <c r="T107" s="663"/>
      <c r="U107" s="663"/>
      <c r="V107" s="663"/>
      <c r="W107" s="663"/>
      <c r="X107" s="663"/>
      <c r="Y107" s="663"/>
      <c r="Z107" s="664"/>
      <c r="AA107" s="663" t="s">
        <v>112</v>
      </c>
      <c r="AB107" s="663"/>
      <c r="AC107" s="663"/>
      <c r="AD107" s="663"/>
      <c r="AE107" s="663"/>
      <c r="AF107" s="663"/>
      <c r="AG107" s="663"/>
      <c r="AH107" s="663"/>
      <c r="AI107" s="663"/>
      <c r="AJ107" s="663"/>
      <c r="AK107" s="663"/>
      <c r="AL107" s="663"/>
      <c r="AM107" s="662" t="s">
        <v>112</v>
      </c>
      <c r="AN107" s="663"/>
      <c r="AO107" s="663"/>
      <c r="AP107" s="663"/>
      <c r="AQ107" s="663"/>
      <c r="AR107" s="663"/>
      <c r="AS107" s="663"/>
      <c r="AT107" s="663"/>
      <c r="AU107" s="663"/>
      <c r="AV107" s="663"/>
      <c r="AW107" s="663"/>
      <c r="AX107" s="664"/>
      <c r="AY107" s="663" t="s">
        <v>112</v>
      </c>
      <c r="AZ107" s="663"/>
      <c r="BA107" s="663"/>
      <c r="BB107" s="663"/>
      <c r="BC107" s="663"/>
      <c r="BD107" s="663"/>
      <c r="BE107" s="663"/>
      <c r="BF107" s="663"/>
      <c r="BG107" s="663"/>
      <c r="BH107" s="663"/>
      <c r="BI107" s="663"/>
      <c r="BJ107" s="663"/>
      <c r="BK107" s="190" t="s">
        <v>112</v>
      </c>
    </row>
    <row r="108" spans="1:63" hidden="1" x14ac:dyDescent="0.35">
      <c r="A108" s="655"/>
      <c r="B108" s="670" t="s">
        <v>113</v>
      </c>
      <c r="C108" s="671"/>
      <c r="D108" s="671"/>
      <c r="E108" s="671"/>
      <c r="F108" s="671"/>
      <c r="G108" s="671"/>
      <c r="H108" s="671"/>
      <c r="I108" s="671"/>
      <c r="J108" s="671"/>
      <c r="K108" s="671"/>
      <c r="L108" s="671"/>
      <c r="M108" s="671"/>
      <c r="N108" s="671"/>
      <c r="O108" s="672" t="s">
        <v>113</v>
      </c>
      <c r="P108" s="673"/>
      <c r="Q108" s="673"/>
      <c r="R108" s="673"/>
      <c r="S108" s="673"/>
      <c r="T108" s="673"/>
      <c r="U108" s="673"/>
      <c r="V108" s="673"/>
      <c r="W108" s="673"/>
      <c r="X108" s="673"/>
      <c r="Y108" s="673"/>
      <c r="Z108" s="674"/>
      <c r="AA108" s="675" t="s">
        <v>113</v>
      </c>
      <c r="AB108" s="675"/>
      <c r="AC108" s="675"/>
      <c r="AD108" s="675"/>
      <c r="AE108" s="675"/>
      <c r="AF108" s="675"/>
      <c r="AG108" s="675"/>
      <c r="AH108" s="675"/>
      <c r="AI108" s="675"/>
      <c r="AJ108" s="675"/>
      <c r="AK108" s="675"/>
      <c r="AL108" s="675"/>
      <c r="AM108" s="672" t="s">
        <v>113</v>
      </c>
      <c r="AN108" s="673"/>
      <c r="AO108" s="673"/>
      <c r="AP108" s="673"/>
      <c r="AQ108" s="673"/>
      <c r="AR108" s="673"/>
      <c r="AS108" s="673"/>
      <c r="AT108" s="673"/>
      <c r="AU108" s="673"/>
      <c r="AV108" s="673"/>
      <c r="AW108" s="673"/>
      <c r="AX108" s="674"/>
      <c r="AY108" s="675" t="s">
        <v>113</v>
      </c>
      <c r="AZ108" s="675"/>
      <c r="BA108" s="675"/>
      <c r="BB108" s="675"/>
      <c r="BC108" s="675"/>
      <c r="BD108" s="675"/>
      <c r="BE108" s="675"/>
      <c r="BF108" s="675"/>
      <c r="BG108" s="675"/>
      <c r="BH108" s="675"/>
      <c r="BI108" s="675"/>
      <c r="BJ108" s="675"/>
      <c r="BK108" s="186" t="s">
        <v>113</v>
      </c>
    </row>
    <row r="109" spans="1:63" hidden="1" x14ac:dyDescent="0.35">
      <c r="A109" s="655"/>
      <c r="B109" s="119" t="s">
        <v>114</v>
      </c>
      <c r="C109" s="120">
        <f>C77</f>
        <v>43466</v>
      </c>
      <c r="D109" s="120">
        <f t="shared" ref="D109:BK109" si="54">D77</f>
        <v>43497</v>
      </c>
      <c r="E109" s="120">
        <f t="shared" si="54"/>
        <v>43525</v>
      </c>
      <c r="F109" s="120">
        <f t="shared" si="54"/>
        <v>43556</v>
      </c>
      <c r="G109" s="120">
        <f t="shared" si="54"/>
        <v>43586</v>
      </c>
      <c r="H109" s="120">
        <f t="shared" si="54"/>
        <v>43617</v>
      </c>
      <c r="I109" s="120">
        <f t="shared" si="54"/>
        <v>43647</v>
      </c>
      <c r="J109" s="120">
        <f t="shared" si="54"/>
        <v>43678</v>
      </c>
      <c r="K109" s="120">
        <f t="shared" si="54"/>
        <v>43709</v>
      </c>
      <c r="L109" s="120">
        <f t="shared" si="54"/>
        <v>43739</v>
      </c>
      <c r="M109" s="120">
        <f t="shared" si="54"/>
        <v>43770</v>
      </c>
      <c r="N109" s="120">
        <f t="shared" si="54"/>
        <v>43800</v>
      </c>
      <c r="O109" s="120">
        <f t="shared" si="54"/>
        <v>43831</v>
      </c>
      <c r="P109" s="120">
        <f t="shared" si="54"/>
        <v>43862</v>
      </c>
      <c r="Q109" s="120">
        <f t="shared" si="54"/>
        <v>43891</v>
      </c>
      <c r="R109" s="120">
        <f t="shared" si="54"/>
        <v>43922</v>
      </c>
      <c r="S109" s="120">
        <f t="shared" si="54"/>
        <v>43952</v>
      </c>
      <c r="T109" s="120">
        <f t="shared" si="54"/>
        <v>43983</v>
      </c>
      <c r="U109" s="120">
        <f t="shared" si="54"/>
        <v>44013</v>
      </c>
      <c r="V109" s="120">
        <f t="shared" si="54"/>
        <v>44044</v>
      </c>
      <c r="W109" s="120">
        <f t="shared" si="54"/>
        <v>44075</v>
      </c>
      <c r="X109" s="120">
        <f t="shared" si="54"/>
        <v>44105</v>
      </c>
      <c r="Y109" s="120">
        <f t="shared" si="54"/>
        <v>44136</v>
      </c>
      <c r="Z109" s="120">
        <f t="shared" si="54"/>
        <v>44166</v>
      </c>
      <c r="AA109" s="120">
        <f t="shared" si="54"/>
        <v>44197</v>
      </c>
      <c r="AB109" s="120">
        <f t="shared" si="54"/>
        <v>44228</v>
      </c>
      <c r="AC109" s="120">
        <f t="shared" si="54"/>
        <v>44256</v>
      </c>
      <c r="AD109" s="120">
        <f t="shared" si="54"/>
        <v>44287</v>
      </c>
      <c r="AE109" s="120">
        <f t="shared" si="54"/>
        <v>44317</v>
      </c>
      <c r="AF109" s="120">
        <f t="shared" si="54"/>
        <v>44348</v>
      </c>
      <c r="AG109" s="120">
        <f t="shared" si="54"/>
        <v>44378</v>
      </c>
      <c r="AH109" s="120">
        <f t="shared" si="54"/>
        <v>44409</v>
      </c>
      <c r="AI109" s="120">
        <f t="shared" si="54"/>
        <v>44440</v>
      </c>
      <c r="AJ109" s="120">
        <f t="shared" si="54"/>
        <v>44470</v>
      </c>
      <c r="AK109" s="120">
        <f t="shared" si="54"/>
        <v>44501</v>
      </c>
      <c r="AL109" s="120">
        <f t="shared" si="54"/>
        <v>44531</v>
      </c>
      <c r="AM109" s="120">
        <f t="shared" si="54"/>
        <v>44562</v>
      </c>
      <c r="AN109" s="120">
        <f t="shared" si="54"/>
        <v>44593</v>
      </c>
      <c r="AO109" s="120">
        <f t="shared" si="54"/>
        <v>44621</v>
      </c>
      <c r="AP109" s="120">
        <f t="shared" si="54"/>
        <v>44652</v>
      </c>
      <c r="AQ109" s="120">
        <f t="shared" si="54"/>
        <v>44682</v>
      </c>
      <c r="AR109" s="120">
        <f t="shared" si="54"/>
        <v>44713</v>
      </c>
      <c r="AS109" s="120">
        <f t="shared" si="54"/>
        <v>44743</v>
      </c>
      <c r="AT109" s="120">
        <f t="shared" si="54"/>
        <v>44774</v>
      </c>
      <c r="AU109" s="120">
        <f t="shared" si="54"/>
        <v>44805</v>
      </c>
      <c r="AV109" s="120">
        <f t="shared" si="54"/>
        <v>44835</v>
      </c>
      <c r="AW109" s="120">
        <f t="shared" si="54"/>
        <v>44866</v>
      </c>
      <c r="AX109" s="120">
        <f t="shared" si="54"/>
        <v>44896</v>
      </c>
      <c r="AY109" s="120">
        <f t="shared" si="54"/>
        <v>44927</v>
      </c>
      <c r="AZ109" s="120">
        <f t="shared" si="54"/>
        <v>44958</v>
      </c>
      <c r="BA109" s="120">
        <f t="shared" si="54"/>
        <v>44986</v>
      </c>
      <c r="BB109" s="120">
        <f t="shared" si="54"/>
        <v>45017</v>
      </c>
      <c r="BC109" s="120">
        <f t="shared" si="54"/>
        <v>45047</v>
      </c>
      <c r="BD109" s="120">
        <f t="shared" si="54"/>
        <v>45078</v>
      </c>
      <c r="BE109" s="120">
        <f t="shared" si="54"/>
        <v>45108</v>
      </c>
      <c r="BF109" s="120">
        <f t="shared" si="54"/>
        <v>45139</v>
      </c>
      <c r="BG109" s="120">
        <f t="shared" si="54"/>
        <v>45170</v>
      </c>
      <c r="BH109" s="120">
        <f t="shared" si="54"/>
        <v>45200</v>
      </c>
      <c r="BI109" s="120">
        <f t="shared" si="54"/>
        <v>45231</v>
      </c>
      <c r="BJ109" s="120">
        <f t="shared" si="54"/>
        <v>45261</v>
      </c>
      <c r="BK109" s="120">
        <f t="shared" si="54"/>
        <v>45292</v>
      </c>
    </row>
    <row r="110" spans="1:63" hidden="1" x14ac:dyDescent="0.35">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35">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35">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35">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35">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35">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35">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35">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35">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35">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35">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35">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 hidden="1" thickBot="1" x14ac:dyDescent="0.4">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35">
      <c r="A123" s="126"/>
      <c r="B123" s="126"/>
      <c r="C123" s="127"/>
      <c r="D123" s="127"/>
      <c r="E123" s="127"/>
      <c r="F123" s="127"/>
      <c r="G123" s="127"/>
      <c r="H123" s="127"/>
      <c r="I123" s="127"/>
      <c r="J123" s="127"/>
      <c r="K123" s="127"/>
      <c r="L123" s="127"/>
      <c r="M123" s="127"/>
      <c r="N123" s="127"/>
      <c r="O123" s="128"/>
    </row>
    <row r="124" spans="1:63" hidden="1" x14ac:dyDescent="0.35">
      <c r="B124" s="126"/>
    </row>
    <row r="125" spans="1:63" hidden="1" x14ac:dyDescent="0.35">
      <c r="B125" s="126"/>
      <c r="C125" s="679" t="s">
        <v>115</v>
      </c>
      <c r="D125" s="668"/>
      <c r="E125" s="668"/>
      <c r="F125" s="668"/>
      <c r="G125" s="668"/>
      <c r="H125" s="668"/>
      <c r="I125" s="668"/>
      <c r="J125" s="668"/>
      <c r="K125" s="668"/>
      <c r="L125" s="668"/>
      <c r="M125" s="668"/>
      <c r="N125" s="669"/>
      <c r="O125" s="667" t="s">
        <v>115</v>
      </c>
      <c r="P125" s="668"/>
      <c r="Q125" s="668"/>
      <c r="R125" s="668"/>
      <c r="S125" s="668"/>
      <c r="T125" s="668"/>
      <c r="U125" s="668"/>
      <c r="V125" s="668"/>
      <c r="W125" s="668"/>
      <c r="X125" s="668"/>
      <c r="Y125" s="668"/>
      <c r="Z125" s="669"/>
      <c r="AA125" s="667" t="s">
        <v>115</v>
      </c>
      <c r="AB125" s="668"/>
      <c r="AC125" s="668"/>
      <c r="AD125" s="668"/>
      <c r="AE125" s="668"/>
      <c r="AF125" s="668"/>
      <c r="AG125" s="668"/>
      <c r="AH125" s="668"/>
      <c r="AI125" s="668"/>
      <c r="AJ125" s="668"/>
      <c r="AK125" s="668"/>
      <c r="AL125" s="669"/>
      <c r="AM125" s="667" t="s">
        <v>115</v>
      </c>
      <c r="AN125" s="668"/>
      <c r="AO125" s="668"/>
      <c r="AP125" s="668"/>
      <c r="AQ125" s="668"/>
      <c r="AR125" s="668"/>
      <c r="AS125" s="668"/>
      <c r="AT125" s="668"/>
      <c r="AU125" s="668"/>
      <c r="AV125" s="668"/>
      <c r="AW125" s="668"/>
      <c r="AX125" s="669"/>
      <c r="AY125" s="667" t="s">
        <v>115</v>
      </c>
      <c r="AZ125" s="668"/>
      <c r="BA125" s="668"/>
      <c r="BB125" s="668"/>
      <c r="BC125" s="668"/>
      <c r="BD125" s="668"/>
      <c r="BE125" s="668"/>
      <c r="BF125" s="668"/>
      <c r="BG125" s="668"/>
      <c r="BH125" s="668"/>
      <c r="BI125" s="668"/>
      <c r="BJ125" s="669"/>
      <c r="BK125" s="179" t="s">
        <v>115</v>
      </c>
    </row>
    <row r="126" spans="1:63" ht="15" hidden="1" customHeight="1" x14ac:dyDescent="0.35">
      <c r="A126" s="654" t="s">
        <v>116</v>
      </c>
      <c r="B126" s="441" t="s">
        <v>114</v>
      </c>
      <c r="C126" s="130">
        <f>C77</f>
        <v>43466</v>
      </c>
      <c r="D126" s="120">
        <f t="shared" ref="D126:BK126" si="55">D77</f>
        <v>43497</v>
      </c>
      <c r="E126" s="120">
        <f t="shared" si="55"/>
        <v>43525</v>
      </c>
      <c r="F126" s="120">
        <f t="shared" si="55"/>
        <v>43556</v>
      </c>
      <c r="G126" s="120">
        <f t="shared" si="55"/>
        <v>43586</v>
      </c>
      <c r="H126" s="120">
        <f t="shared" si="55"/>
        <v>43617</v>
      </c>
      <c r="I126" s="120">
        <f t="shared" si="55"/>
        <v>43647</v>
      </c>
      <c r="J126" s="120">
        <f t="shared" si="55"/>
        <v>43678</v>
      </c>
      <c r="K126" s="120">
        <f t="shared" si="55"/>
        <v>43709</v>
      </c>
      <c r="L126" s="120">
        <f t="shared" si="55"/>
        <v>43739</v>
      </c>
      <c r="M126" s="120">
        <f t="shared" si="55"/>
        <v>43770</v>
      </c>
      <c r="N126" s="120">
        <f t="shared" si="55"/>
        <v>43800</v>
      </c>
      <c r="O126" s="120">
        <f t="shared" si="55"/>
        <v>43831</v>
      </c>
      <c r="P126" s="120">
        <f t="shared" si="55"/>
        <v>43862</v>
      </c>
      <c r="Q126" s="120">
        <f t="shared" si="55"/>
        <v>43891</v>
      </c>
      <c r="R126" s="120">
        <f t="shared" si="55"/>
        <v>43922</v>
      </c>
      <c r="S126" s="120">
        <f t="shared" si="55"/>
        <v>43952</v>
      </c>
      <c r="T126" s="120">
        <f t="shared" si="55"/>
        <v>43983</v>
      </c>
      <c r="U126" s="120">
        <f t="shared" si="55"/>
        <v>44013</v>
      </c>
      <c r="V126" s="120">
        <f t="shared" si="55"/>
        <v>44044</v>
      </c>
      <c r="W126" s="120">
        <f t="shared" si="55"/>
        <v>44075</v>
      </c>
      <c r="X126" s="120">
        <f t="shared" si="55"/>
        <v>44105</v>
      </c>
      <c r="Y126" s="120">
        <f t="shared" si="55"/>
        <v>44136</v>
      </c>
      <c r="Z126" s="120">
        <f t="shared" si="55"/>
        <v>44166</v>
      </c>
      <c r="AA126" s="120">
        <f t="shared" si="55"/>
        <v>44197</v>
      </c>
      <c r="AB126" s="120">
        <f t="shared" si="55"/>
        <v>44228</v>
      </c>
      <c r="AC126" s="120">
        <f t="shared" si="55"/>
        <v>44256</v>
      </c>
      <c r="AD126" s="120">
        <f t="shared" si="55"/>
        <v>44287</v>
      </c>
      <c r="AE126" s="120">
        <f t="shared" si="55"/>
        <v>44317</v>
      </c>
      <c r="AF126" s="120">
        <f t="shared" si="55"/>
        <v>44348</v>
      </c>
      <c r="AG126" s="120">
        <f t="shared" si="55"/>
        <v>44378</v>
      </c>
      <c r="AH126" s="120">
        <f t="shared" si="55"/>
        <v>44409</v>
      </c>
      <c r="AI126" s="120">
        <f t="shared" si="55"/>
        <v>44440</v>
      </c>
      <c r="AJ126" s="120">
        <f t="shared" si="55"/>
        <v>44470</v>
      </c>
      <c r="AK126" s="120">
        <f t="shared" si="55"/>
        <v>44501</v>
      </c>
      <c r="AL126" s="120">
        <f t="shared" si="55"/>
        <v>44531</v>
      </c>
      <c r="AM126" s="120">
        <f t="shared" si="55"/>
        <v>44562</v>
      </c>
      <c r="AN126" s="120">
        <f t="shared" si="55"/>
        <v>44593</v>
      </c>
      <c r="AO126" s="120">
        <f t="shared" si="55"/>
        <v>44621</v>
      </c>
      <c r="AP126" s="120">
        <f t="shared" si="55"/>
        <v>44652</v>
      </c>
      <c r="AQ126" s="120">
        <f t="shared" si="55"/>
        <v>44682</v>
      </c>
      <c r="AR126" s="120">
        <f t="shared" si="55"/>
        <v>44713</v>
      </c>
      <c r="AS126" s="120">
        <f t="shared" si="55"/>
        <v>44743</v>
      </c>
      <c r="AT126" s="120">
        <f t="shared" si="55"/>
        <v>44774</v>
      </c>
      <c r="AU126" s="120">
        <f t="shared" si="55"/>
        <v>44805</v>
      </c>
      <c r="AV126" s="120">
        <f t="shared" si="55"/>
        <v>44835</v>
      </c>
      <c r="AW126" s="120">
        <f t="shared" si="55"/>
        <v>44866</v>
      </c>
      <c r="AX126" s="120">
        <f t="shared" si="55"/>
        <v>44896</v>
      </c>
      <c r="AY126" s="120">
        <f t="shared" si="55"/>
        <v>44927</v>
      </c>
      <c r="AZ126" s="120">
        <f t="shared" si="55"/>
        <v>44958</v>
      </c>
      <c r="BA126" s="120">
        <f t="shared" si="55"/>
        <v>44986</v>
      </c>
      <c r="BB126" s="120">
        <f t="shared" si="55"/>
        <v>45017</v>
      </c>
      <c r="BC126" s="120">
        <f t="shared" si="55"/>
        <v>45047</v>
      </c>
      <c r="BD126" s="120">
        <f t="shared" si="55"/>
        <v>45078</v>
      </c>
      <c r="BE126" s="120">
        <f t="shared" si="55"/>
        <v>45108</v>
      </c>
      <c r="BF126" s="120">
        <f t="shared" si="55"/>
        <v>45139</v>
      </c>
      <c r="BG126" s="120">
        <f t="shared" si="55"/>
        <v>45170</v>
      </c>
      <c r="BH126" s="120">
        <f t="shared" si="55"/>
        <v>45200</v>
      </c>
      <c r="BI126" s="120">
        <f t="shared" si="55"/>
        <v>45231</v>
      </c>
      <c r="BJ126" s="120">
        <f t="shared" si="55"/>
        <v>45261</v>
      </c>
      <c r="BK126" s="120">
        <f t="shared" si="55"/>
        <v>45292</v>
      </c>
    </row>
    <row r="127" spans="1:63" ht="15" hidden="1" customHeight="1" x14ac:dyDescent="0.35">
      <c r="A127" s="655"/>
      <c r="B127" s="121" t="s">
        <v>20</v>
      </c>
      <c r="C127" s="131">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35">
      <c r="A128" s="655"/>
      <c r="B128" s="121" t="s">
        <v>0</v>
      </c>
      <c r="C128" s="131">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35">
      <c r="A129" s="655"/>
      <c r="B129" s="121" t="s">
        <v>21</v>
      </c>
      <c r="C129" s="131">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35">
      <c r="A130" s="655"/>
      <c r="B130" s="121" t="s">
        <v>1</v>
      </c>
      <c r="C130" s="131">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35">
      <c r="A131" s="655"/>
      <c r="B131" s="121" t="s">
        <v>22</v>
      </c>
      <c r="C131" s="131">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35">
      <c r="A132" s="655"/>
      <c r="B132" s="123" t="s">
        <v>9</v>
      </c>
      <c r="C132" s="131">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35">
      <c r="A133" s="655"/>
      <c r="B133" s="123" t="s">
        <v>3</v>
      </c>
      <c r="C133" s="131">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35">
      <c r="A134" s="655"/>
      <c r="B134" s="123" t="s">
        <v>4</v>
      </c>
      <c r="C134" s="131">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35">
      <c r="A135" s="655"/>
      <c r="B135" s="123" t="s">
        <v>5</v>
      </c>
      <c r="C135" s="131">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35">
      <c r="A136" s="655"/>
      <c r="B136" s="123" t="s">
        <v>23</v>
      </c>
      <c r="C136" s="131">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35">
      <c r="A137" s="655"/>
      <c r="B137" s="123" t="s">
        <v>24</v>
      </c>
      <c r="C137" s="131">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35">
      <c r="A138" s="655"/>
      <c r="B138" s="123" t="s">
        <v>7</v>
      </c>
      <c r="C138" s="131">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 hidden="1" thickBot="1" x14ac:dyDescent="0.4">
      <c r="A139" s="656"/>
      <c r="B139" s="124" t="s">
        <v>8</v>
      </c>
      <c r="C139" s="133">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t="14.25" hidden="1" customHeight="1" x14ac:dyDescent="0.35">
      <c r="A140" s="126"/>
      <c r="B140" s="126"/>
      <c r="C140" s="135"/>
      <c r="D140" s="135"/>
      <c r="E140" s="135"/>
      <c r="F140" s="135"/>
      <c r="G140" s="135"/>
      <c r="H140" s="135"/>
      <c r="I140" s="135"/>
      <c r="J140" s="135"/>
      <c r="K140" s="135"/>
      <c r="L140" s="135"/>
      <c r="M140" s="135"/>
      <c r="N140" s="135"/>
    </row>
    <row r="141" spans="1:63" hidden="1" x14ac:dyDescent="0.35">
      <c r="A141" s="126"/>
      <c r="B141" s="236" t="s">
        <v>144</v>
      </c>
      <c r="C141" s="135"/>
      <c r="D141" s="135"/>
      <c r="E141" s="135"/>
      <c r="F141" s="135"/>
      <c r="G141" s="135"/>
      <c r="H141" s="135"/>
      <c r="I141" s="135"/>
      <c r="J141" s="135"/>
      <c r="K141" s="135"/>
      <c r="L141" s="135"/>
      <c r="M141" s="135"/>
      <c r="N141" s="135"/>
    </row>
    <row r="142" spans="1:63" ht="15.5" hidden="1" x14ac:dyDescent="0.35">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5">
      <c r="A143" s="677"/>
      <c r="B143" s="138"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761.87017085495597</v>
      </c>
      <c r="J143" s="27">
        <f t="shared" si="56"/>
        <v>1814.2629080319157</v>
      </c>
      <c r="K143" s="27">
        <f t="shared" si="56"/>
        <v>2223.4602278763468</v>
      </c>
      <c r="L143" s="27">
        <f t="shared" si="56"/>
        <v>1427.6678666933362</v>
      </c>
      <c r="M143" s="27">
        <f t="shared" ref="M143:M155" si="57">IF(M23=0,0,((M5*0.5)+L23-M41)*M78*M110*M$2)</f>
        <v>2223.457092773368</v>
      </c>
      <c r="N143" s="231">
        <f t="shared" ref="N143:N155" si="58">IF(N23=0,0,((N5*0.5)+M23-N41)*N78*N110*N$2)</f>
        <v>3177.5844809404994</v>
      </c>
      <c r="O143" s="231">
        <f t="shared" ref="O143:O155" si="59">IF(O23=0,0,((O5*0.5)+N23-O41)*O78*O110*O$2)</f>
        <v>3200.8602432809826</v>
      </c>
      <c r="P143" s="139">
        <f t="shared" ref="P143:P155" si="60">IF(P23=0,0,((P5*0.5)+O23-P41)*P78*P110*P$2)</f>
        <v>3062.0074521507127</v>
      </c>
      <c r="Q143" s="139">
        <f t="shared" ref="Q143:Q155" si="61">IF(Q23=0,0,((Q5*0.5)+P23-Q41)*Q78*Q110*Q$2)</f>
        <v>3156.7633408167126</v>
      </c>
      <c r="R143" s="139">
        <f t="shared" ref="R143:R155" si="62">IF(R23=0,0,((R5*0.5)+Q23-R41)*R78*R110*R$2)</f>
        <v>617.86121123721375</v>
      </c>
      <c r="S143" s="139">
        <f t="shared" ref="S143:S155" si="63">IF(S23=0,0,((S5*0.5)+R23-S41)*S78*S110*S$2)</f>
        <v>702.91760160451679</v>
      </c>
      <c r="T143" s="139">
        <f t="shared" ref="T143:T155" si="64">IF(T23=0,0,((T5*0.5)+S23-T41)*T78*T110*T$2)</f>
        <v>1204.7228673266814</v>
      </c>
      <c r="U143" s="139">
        <f t="shared" ref="U143:U155" si="65">IF(U23=0,0,((U5*0.5)+T23-U41)*U78*U110*U$2)</f>
        <v>1202.6270018836567</v>
      </c>
      <c r="V143" s="139">
        <f t="shared" ref="V143:V155" si="66">IF(V23=0,0,((V5*0.5)+U23-V41)*V78*V110*V$2)</f>
        <v>1234.4247349750301</v>
      </c>
      <c r="W143" s="139">
        <f t="shared" ref="W143:W155" si="67">IF(W23=0,0,((W5*0.5)+V23-W41)*W78*W110*W$2)</f>
        <v>1183.8796191973579</v>
      </c>
      <c r="X143" s="139">
        <f t="shared" ref="X143:X155" si="68">IF(X23=0,0,((X5*0.5)+W23-X41)*X78*X110*X$2)</f>
        <v>681.18001090097448</v>
      </c>
      <c r="Y143" s="139">
        <f t="shared" ref="Y143:Y155" si="69">IF(Y23=0,0,((Y5*0.5)+X23-Y41)*Y78*Y110*Y$2)</f>
        <v>668.96554475638618</v>
      </c>
      <c r="Z143" s="139">
        <f t="shared" ref="Z143:Z155" si="70">IF(Z23=0,0,((Z5*0.5)+Y23-Z41)*Z78*Z110*Z$2)</f>
        <v>652.45805107546778</v>
      </c>
      <c r="AA143" s="139">
        <f t="shared" ref="AA143:AA155" si="71">IF(AA23=0,0,((AA5*0.5)+Z23-AA41)*AA78*AA110*AA$2)</f>
        <v>637.03500683540574</v>
      </c>
      <c r="AB143" s="139">
        <f t="shared" ref="AB143:AB155" si="72">IF(AB23=0,0,((AB5*0.5)+AA23-AB41)*AB78*AB110*AB$2)</f>
        <v>593.99444330573294</v>
      </c>
      <c r="AC143" s="139">
        <f t="shared" ref="AC143:AC155" si="73">IF(AC23=0,0,((AC5*0.5)+AB23-AC41)*AC78*AC110*AC$2)</f>
        <v>676.34518285237357</v>
      </c>
      <c r="AD143" s="139">
        <f t="shared" ref="AD143:AD155" si="74">IF(AD23=0,0,((AD5*0.5)+AC23-AD41)*AD78*AD110*AD$2)</f>
        <v>617.86121123721375</v>
      </c>
      <c r="AE143" s="139">
        <f t="shared" ref="AE143:AE155" si="75">IF(AE23=0,0,((AE5*0.5)+AD23-AE41)*AE78*AE110*AE$2)</f>
        <v>702.91760160451679</v>
      </c>
      <c r="AF143" s="139">
        <f t="shared" ref="AF143:AF155" si="76">IF(AF23=0,0,((AF5*0.5)+AE23-AF41)*AF78*AF110*AF$2)</f>
        <v>1204.7228673266814</v>
      </c>
      <c r="AG143" s="139">
        <f t="shared" ref="AG143:AG155" si="77">IF(AG23=0,0,((AG5*0.5)+AF23-AG41)*AG78*AG110*AG$2)</f>
        <v>1202.6270018836567</v>
      </c>
      <c r="AH143" s="139">
        <f t="shared" ref="AH143:AH155" si="78">IF(AH23=0,0,((AH5*0.5)+AG23-AH41)*AH78*AH110*AH$2)</f>
        <v>1234.4247349750301</v>
      </c>
      <c r="AI143" s="139">
        <f t="shared" ref="AI143:AI155" si="79">IF(AI23=0,0,((AI5*0.5)+AH23-AI41)*AI78*AI110*AI$2)</f>
        <v>1183.8796191973579</v>
      </c>
      <c r="AJ143" s="139">
        <f t="shared" ref="AJ143:AJ155" si="80">IF(AJ23=0,0,((AJ5*0.5)+AI23-AJ41)*AJ78*AJ110*AJ$2)</f>
        <v>681.18001090097448</v>
      </c>
      <c r="AK143" s="139">
        <f t="shared" ref="AK143:AK155" si="81">IF(AK23=0,0,((AK5*0.5)+AJ23-AK41)*AK78*AK110*AK$2)</f>
        <v>668.96554475638618</v>
      </c>
      <c r="AL143" s="139">
        <f t="shared" ref="AL143:AL155" si="82">IF(AL23=0,0,((AL5*0.5)+AK23-AL41)*AL78*AL110*AL$2)</f>
        <v>652.45805107546778</v>
      </c>
      <c r="AM143" s="139">
        <f t="shared" ref="AM143:AM155" si="83">IF(AM23=0,0,((AM5*0.5)+AL23-AM41)*AM78*AM110*AM$2)</f>
        <v>637.03500683540574</v>
      </c>
      <c r="AN143" s="139">
        <f t="shared" ref="AN143:AN155" si="84">IF(AN23=0,0,((AN5*0.5)+AM23-AN41)*AN78*AN110*AN$2)</f>
        <v>593.99444330573294</v>
      </c>
      <c r="AO143" s="139">
        <f t="shared" ref="AO143:AO155" si="85">IF(AO23=0,0,((AO5*0.5)+AN23-AO41)*AO78*AO110*AO$2)</f>
        <v>0</v>
      </c>
      <c r="AP143" s="139">
        <f t="shared" ref="AP143:AP155" si="86">IF(AP23=0,0,((AP5*0.5)+AO23-AP41)*AP78*AP110*AP$2)</f>
        <v>0</v>
      </c>
      <c r="AQ143" s="139">
        <f t="shared" ref="AQ143:AQ155" si="87">IF(AQ23=0,0,((AQ5*0.5)+AP23-AQ41)*AQ78*AQ110*AQ$2)</f>
        <v>0</v>
      </c>
      <c r="AR143" s="139">
        <f t="shared" ref="AR143:AR155" si="88">IF(AR23=0,0,((AR5*0.5)+AQ23-AR41)*AR78*AR110*AR$2)</f>
        <v>0</v>
      </c>
      <c r="AS143" s="139">
        <f t="shared" ref="AS143:AS155" si="89">IF(AS23=0,0,((AS5*0.5)+AR23-AS41)*AS78*AS110*AS$2)</f>
        <v>0</v>
      </c>
      <c r="AT143" s="139">
        <f t="shared" ref="AT143:AT155" si="90">IF(AT23=0,0,((AT5*0.5)+AS23-AT41)*AT78*AT110*AT$2)</f>
        <v>0</v>
      </c>
      <c r="AU143" s="139">
        <f t="shared" ref="AU143:AU155" si="91">IF(AU23=0,0,((AU5*0.5)+AT23-AU41)*AU78*AU110*AU$2)</f>
        <v>0</v>
      </c>
      <c r="AV143" s="139">
        <f t="shared" ref="AV143:AV155" si="92">IF(AV23=0,0,((AV5*0.5)+AU23-AV41)*AV78*AV110*AV$2)</f>
        <v>0</v>
      </c>
      <c r="AW143" s="139">
        <f t="shared" ref="AW143:AW155" si="93">IF(AW23=0,0,((AW5*0.5)+AV23-AW41)*AW78*AW110*AW$2)</f>
        <v>0</v>
      </c>
      <c r="AX143" s="139">
        <f t="shared" ref="AX143:AX155" si="94">IF(AX23=0,0,((AX5*0.5)+AW23-AX41)*AX78*AX110*AX$2)</f>
        <v>0</v>
      </c>
      <c r="AY143" s="139">
        <f t="shared" ref="AY143:AY155" si="95">IF(AY23=0,0,((AY5*0.5)+AX23-AY41)*AY78*AY110*AY$2)</f>
        <v>0</v>
      </c>
      <c r="AZ143" s="139">
        <f t="shared" ref="AZ143:AZ155" si="96">IF(AZ23=0,0,((AZ5*0.5)+AY23-AZ41)*AZ78*AZ110*AZ$2)</f>
        <v>0</v>
      </c>
      <c r="BA143" s="139">
        <f t="shared" ref="BA143:BA155" si="97">IF(BA23=0,0,((BA5*0.5)+AZ23-BA41)*BA78*BA110*BA$2)</f>
        <v>0</v>
      </c>
      <c r="BB143" s="139">
        <f t="shared" ref="BB143:BB155" si="98">IF(BB23=0,0,((BB5*0.5)+BA23-BB41)*BB78*BB110*BB$2)</f>
        <v>0</v>
      </c>
      <c r="BC143" s="139">
        <f t="shared" ref="BC143:BC155" si="99">IF(BC23=0,0,((BC5*0.5)+BB23-BC41)*BC78*BC110*BC$2)</f>
        <v>0</v>
      </c>
      <c r="BD143" s="139">
        <f t="shared" ref="BD143:BD155" si="100">IF(BD23=0,0,((BD5*0.5)+BC23-BD41)*BD78*BD110*BD$2)</f>
        <v>0</v>
      </c>
      <c r="BE143" s="139">
        <f t="shared" ref="BE143:BE155" si="101">IF(BE23=0,0,((BE5*0.5)+BD23-BE41)*BE78*BE110*BE$2)</f>
        <v>0</v>
      </c>
      <c r="BF143" s="139">
        <f t="shared" ref="BF143:BF155" si="102">IF(BF23=0,0,((BF5*0.5)+BE23-BF41)*BF78*BF110*BF$2)</f>
        <v>0</v>
      </c>
      <c r="BG143" s="139">
        <f t="shared" ref="BG143:BG155" si="103">IF(BG23=0,0,((BG5*0.5)+BF23-BG41)*BG78*BG110*BG$2)</f>
        <v>0</v>
      </c>
      <c r="BH143" s="139">
        <f t="shared" ref="BH143:BH155" si="104">IF(BH23=0,0,((BH5*0.5)+BG23-BH41)*BH78*BH110*BH$2)</f>
        <v>0</v>
      </c>
      <c r="BI143" s="139">
        <f t="shared" ref="BI143:BI155" si="105">IF(BI23=0,0,((BI5*0.5)+BH23-BI41)*BI78*BI110*BI$2)</f>
        <v>0</v>
      </c>
      <c r="BJ143" s="139">
        <f t="shared" ref="BJ143:BJ155" si="106">IF(BJ23=0,0,((BJ5*0.5)+BI23-BJ41)*BJ78*BJ110*BJ$2)</f>
        <v>0</v>
      </c>
      <c r="BK143" s="139">
        <f t="shared" ref="BK143:BK155" si="107">IF(BK23=0,0,((BK5*0.5)+BJ23-BK41)*BK78*BK110*BK$2)</f>
        <v>0</v>
      </c>
    </row>
    <row r="144" spans="1:63" hidden="1" x14ac:dyDescent="0.35">
      <c r="A144" s="677"/>
      <c r="B144" s="138" t="s">
        <v>0</v>
      </c>
      <c r="C144" s="27">
        <f t="shared" ref="C144:C155" si="108">IF(C24=0,0,((C6*0.5)-C42)*C79*C111*C$2)</f>
        <v>0</v>
      </c>
      <c r="D144" s="27">
        <f t="shared" ref="D144:L155" si="109">IF(D24=0,0,((D6*0.5)+C24-D42)*D79*D111*D$2)</f>
        <v>0</v>
      </c>
      <c r="E144" s="27">
        <f t="shared" si="109"/>
        <v>0</v>
      </c>
      <c r="F144" s="27">
        <f t="shared" si="109"/>
        <v>0</v>
      </c>
      <c r="G144" s="27">
        <f t="shared" si="109"/>
        <v>0</v>
      </c>
      <c r="H144" s="27">
        <f t="shared" si="109"/>
        <v>0</v>
      </c>
      <c r="I144" s="27">
        <f t="shared" si="109"/>
        <v>0</v>
      </c>
      <c r="J144" s="27">
        <f t="shared" si="109"/>
        <v>0</v>
      </c>
      <c r="K144" s="27">
        <f t="shared" si="109"/>
        <v>6.9272908472785035</v>
      </c>
      <c r="L144" s="27">
        <f t="shared" si="109"/>
        <v>3.8130918011329173</v>
      </c>
      <c r="M144" s="27">
        <f t="shared" si="57"/>
        <v>29.46078441502684</v>
      </c>
      <c r="N144" s="231">
        <f t="shared" si="58"/>
        <v>181.6668427637851</v>
      </c>
      <c r="O144" s="231">
        <f t="shared" si="59"/>
        <v>273.50484518465112</v>
      </c>
      <c r="P144" s="139">
        <f t="shared" si="60"/>
        <v>249.12690320580509</v>
      </c>
      <c r="Q144" s="139">
        <f t="shared" si="61"/>
        <v>182.76285572073721</v>
      </c>
      <c r="R144" s="139">
        <f t="shared" si="62"/>
        <v>-19.558234201641572</v>
      </c>
      <c r="S144" s="139">
        <f t="shared" si="63"/>
        <v>-24.615343680253226</v>
      </c>
      <c r="T144" s="139">
        <f t="shared" si="64"/>
        <v>-111.40796427738434</v>
      </c>
      <c r="U144" s="139">
        <f t="shared" si="65"/>
        <v>-142.86728565578267</v>
      </c>
      <c r="V144" s="139">
        <f t="shared" si="66"/>
        <v>-138.35380499764318</v>
      </c>
      <c r="W144" s="139">
        <f t="shared" si="67"/>
        <v>-59.659682642016186</v>
      </c>
      <c r="X144" s="139">
        <f t="shared" si="68"/>
        <v>-18.570978714136842</v>
      </c>
      <c r="Y144" s="139">
        <f t="shared" si="69"/>
        <v>-31.748166053377339</v>
      </c>
      <c r="Z144" s="139">
        <f t="shared" si="70"/>
        <v>-49.312015093524458</v>
      </c>
      <c r="AA144" s="139">
        <f t="shared" si="71"/>
        <v>-50.886958688173166</v>
      </c>
      <c r="AB144" s="139">
        <f t="shared" si="72"/>
        <v>-44.65978079465539</v>
      </c>
      <c r="AC144" s="139">
        <f t="shared" si="73"/>
        <v>-36.726184538105969</v>
      </c>
      <c r="AD144" s="139">
        <f t="shared" si="74"/>
        <v>-19.558234201641572</v>
      </c>
      <c r="AE144" s="139">
        <f t="shared" si="75"/>
        <v>-24.615343680253226</v>
      </c>
      <c r="AF144" s="139">
        <f t="shared" si="76"/>
        <v>-111.40796427738434</v>
      </c>
      <c r="AG144" s="139">
        <f t="shared" si="77"/>
        <v>-142.86728565578267</v>
      </c>
      <c r="AH144" s="139">
        <f t="shared" si="78"/>
        <v>-138.35380499764318</v>
      </c>
      <c r="AI144" s="139">
        <f t="shared" si="79"/>
        <v>-59.659682642016186</v>
      </c>
      <c r="AJ144" s="139">
        <f t="shared" si="80"/>
        <v>-18.570978714136842</v>
      </c>
      <c r="AK144" s="139">
        <f t="shared" si="81"/>
        <v>-31.748166053377339</v>
      </c>
      <c r="AL144" s="139">
        <f t="shared" si="82"/>
        <v>-49.312015093524458</v>
      </c>
      <c r="AM144" s="139">
        <f t="shared" si="83"/>
        <v>-50.886958688173166</v>
      </c>
      <c r="AN144" s="139">
        <f t="shared" si="84"/>
        <v>-44.65978079465539</v>
      </c>
      <c r="AO144" s="139">
        <f t="shared" si="85"/>
        <v>0</v>
      </c>
      <c r="AP144" s="139">
        <f t="shared" si="86"/>
        <v>0</v>
      </c>
      <c r="AQ144" s="139">
        <f t="shared" si="87"/>
        <v>0</v>
      </c>
      <c r="AR144" s="139">
        <f t="shared" si="88"/>
        <v>0</v>
      </c>
      <c r="AS144" s="139">
        <f t="shared" si="89"/>
        <v>0</v>
      </c>
      <c r="AT144" s="139">
        <f t="shared" si="90"/>
        <v>0</v>
      </c>
      <c r="AU144" s="139">
        <f t="shared" si="91"/>
        <v>0</v>
      </c>
      <c r="AV144" s="139">
        <f t="shared" si="92"/>
        <v>0</v>
      </c>
      <c r="AW144" s="139">
        <f t="shared" si="93"/>
        <v>0</v>
      </c>
      <c r="AX144" s="139">
        <f t="shared" si="94"/>
        <v>0</v>
      </c>
      <c r="AY144" s="139">
        <f t="shared" si="95"/>
        <v>0</v>
      </c>
      <c r="AZ144" s="139">
        <f t="shared" si="96"/>
        <v>0</v>
      </c>
      <c r="BA144" s="139">
        <f t="shared" si="97"/>
        <v>0</v>
      </c>
      <c r="BB144" s="139">
        <f t="shared" si="98"/>
        <v>0</v>
      </c>
      <c r="BC144" s="139">
        <f t="shared" si="99"/>
        <v>0</v>
      </c>
      <c r="BD144" s="139">
        <f t="shared" si="100"/>
        <v>0</v>
      </c>
      <c r="BE144" s="139">
        <f t="shared" si="101"/>
        <v>0</v>
      </c>
      <c r="BF144" s="139">
        <f t="shared" si="102"/>
        <v>0</v>
      </c>
      <c r="BG144" s="139">
        <f t="shared" si="103"/>
        <v>0</v>
      </c>
      <c r="BH144" s="139">
        <f t="shared" si="104"/>
        <v>0</v>
      </c>
      <c r="BI144" s="139">
        <f t="shared" si="105"/>
        <v>0</v>
      </c>
      <c r="BJ144" s="139">
        <f t="shared" si="106"/>
        <v>0</v>
      </c>
      <c r="BK144" s="139">
        <f t="shared" si="107"/>
        <v>0</v>
      </c>
    </row>
    <row r="145" spans="1:63" hidden="1" x14ac:dyDescent="0.35">
      <c r="A145" s="677"/>
      <c r="B145" s="138" t="s">
        <v>21</v>
      </c>
      <c r="C145" s="27">
        <f t="shared" si="108"/>
        <v>0</v>
      </c>
      <c r="D145" s="27">
        <f t="shared" si="109"/>
        <v>0</v>
      </c>
      <c r="E145" s="27">
        <f t="shared" si="109"/>
        <v>0</v>
      </c>
      <c r="F145" s="27">
        <f t="shared" si="109"/>
        <v>0</v>
      </c>
      <c r="G145" s="27">
        <f t="shared" si="109"/>
        <v>0</v>
      </c>
      <c r="H145" s="27">
        <f t="shared" si="109"/>
        <v>0</v>
      </c>
      <c r="I145" s="27">
        <f t="shared" si="109"/>
        <v>0</v>
      </c>
      <c r="J145" s="27">
        <f t="shared" si="109"/>
        <v>14.190901467064561</v>
      </c>
      <c r="K145" s="27">
        <f t="shared" si="109"/>
        <v>27.386722496072522</v>
      </c>
      <c r="L145" s="27">
        <f t="shared" si="109"/>
        <v>14.043132612151046</v>
      </c>
      <c r="M145" s="27">
        <f t="shared" si="57"/>
        <v>22.707132052166266</v>
      </c>
      <c r="N145" s="231">
        <f t="shared" si="58"/>
        <v>32.309359482098387</v>
      </c>
      <c r="O145" s="231">
        <f t="shared" si="59"/>
        <v>29.490044359873789</v>
      </c>
      <c r="P145" s="139">
        <f t="shared" si="60"/>
        <v>27.870475343474791</v>
      </c>
      <c r="Q145" s="139">
        <f t="shared" si="61"/>
        <v>26.874080985982605</v>
      </c>
      <c r="R145" s="139">
        <f t="shared" si="62"/>
        <v>-2.8317505725387635</v>
      </c>
      <c r="S145" s="139">
        <f t="shared" si="63"/>
        <v>-3.4981497645972621</v>
      </c>
      <c r="T145" s="139">
        <f t="shared" si="64"/>
        <v>-6.1611595837508606</v>
      </c>
      <c r="U145" s="139">
        <f t="shared" si="65"/>
        <v>-6.1691021729774871</v>
      </c>
      <c r="V145" s="139">
        <f t="shared" si="66"/>
        <v>-6.3382749219246488</v>
      </c>
      <c r="W145" s="139">
        <f t="shared" si="67"/>
        <v>-5.9744012124964385</v>
      </c>
      <c r="X145" s="139">
        <f t="shared" si="68"/>
        <v>-3.3947115678958943</v>
      </c>
      <c r="Y145" s="139">
        <f t="shared" si="69"/>
        <v>-3.2819455394717232</v>
      </c>
      <c r="Z145" s="139">
        <f t="shared" si="70"/>
        <v>-3.1986599345242475</v>
      </c>
      <c r="AA145" s="139">
        <f t="shared" si="71"/>
        <v>-3.1078402128502969</v>
      </c>
      <c r="AB145" s="139">
        <f t="shared" si="72"/>
        <v>-2.8745880182186276</v>
      </c>
      <c r="AC145" s="139">
        <f t="shared" si="73"/>
        <v>-3.0621009665512764</v>
      </c>
      <c r="AD145" s="139">
        <f t="shared" si="74"/>
        <v>-2.8317505725387635</v>
      </c>
      <c r="AE145" s="139">
        <f t="shared" si="75"/>
        <v>-3.4981497645972621</v>
      </c>
      <c r="AF145" s="139">
        <f t="shared" si="76"/>
        <v>-6.1611595837508606</v>
      </c>
      <c r="AG145" s="139">
        <f t="shared" si="77"/>
        <v>-6.1691021729774871</v>
      </c>
      <c r="AH145" s="139">
        <f t="shared" si="78"/>
        <v>-6.3382749219246488</v>
      </c>
      <c r="AI145" s="139">
        <f t="shared" si="79"/>
        <v>-5.9744012124964385</v>
      </c>
      <c r="AJ145" s="139">
        <f t="shared" si="80"/>
        <v>-3.3947115678958943</v>
      </c>
      <c r="AK145" s="139">
        <f t="shared" si="81"/>
        <v>-3.2819455394717232</v>
      </c>
      <c r="AL145" s="139">
        <f t="shared" si="82"/>
        <v>-3.1986599345242475</v>
      </c>
      <c r="AM145" s="139">
        <f t="shared" si="83"/>
        <v>-3.1078402128502969</v>
      </c>
      <c r="AN145" s="139">
        <f t="shared" si="84"/>
        <v>-2.8745880182186276</v>
      </c>
      <c r="AO145" s="139">
        <f t="shared" si="85"/>
        <v>0</v>
      </c>
      <c r="AP145" s="139">
        <f t="shared" si="86"/>
        <v>0</v>
      </c>
      <c r="AQ145" s="139">
        <f t="shared" si="87"/>
        <v>0</v>
      </c>
      <c r="AR145" s="139">
        <f t="shared" si="88"/>
        <v>0</v>
      </c>
      <c r="AS145" s="139">
        <f t="shared" si="89"/>
        <v>0</v>
      </c>
      <c r="AT145" s="139">
        <f t="shared" si="90"/>
        <v>0</v>
      </c>
      <c r="AU145" s="139">
        <f t="shared" si="91"/>
        <v>0</v>
      </c>
      <c r="AV145" s="139">
        <f t="shared" si="92"/>
        <v>0</v>
      </c>
      <c r="AW145" s="139">
        <f t="shared" si="93"/>
        <v>0</v>
      </c>
      <c r="AX145" s="139">
        <f t="shared" si="94"/>
        <v>0</v>
      </c>
      <c r="AY145" s="139">
        <f t="shared" si="95"/>
        <v>0</v>
      </c>
      <c r="AZ145" s="139">
        <f t="shared" si="96"/>
        <v>0</v>
      </c>
      <c r="BA145" s="139">
        <f t="shared" si="97"/>
        <v>0</v>
      </c>
      <c r="BB145" s="139">
        <f t="shared" si="98"/>
        <v>0</v>
      </c>
      <c r="BC145" s="139">
        <f t="shared" si="99"/>
        <v>0</v>
      </c>
      <c r="BD145" s="139">
        <f t="shared" si="100"/>
        <v>0</v>
      </c>
      <c r="BE145" s="139">
        <f t="shared" si="101"/>
        <v>0</v>
      </c>
      <c r="BF145" s="139">
        <f t="shared" si="102"/>
        <v>0</v>
      </c>
      <c r="BG145" s="139">
        <f t="shared" si="103"/>
        <v>0</v>
      </c>
      <c r="BH145" s="139">
        <f t="shared" si="104"/>
        <v>0</v>
      </c>
      <c r="BI145" s="139">
        <f t="shared" si="105"/>
        <v>0</v>
      </c>
      <c r="BJ145" s="139">
        <f t="shared" si="106"/>
        <v>0</v>
      </c>
      <c r="BK145" s="139">
        <f t="shared" si="107"/>
        <v>0</v>
      </c>
    </row>
    <row r="146" spans="1:63" hidden="1" x14ac:dyDescent="0.35">
      <c r="A146" s="677"/>
      <c r="B146" s="138" t="s">
        <v>1</v>
      </c>
      <c r="C146" s="27">
        <f t="shared" si="108"/>
        <v>0</v>
      </c>
      <c r="D146" s="27">
        <f t="shared" si="109"/>
        <v>0</v>
      </c>
      <c r="E146" s="27">
        <f t="shared" si="109"/>
        <v>0</v>
      </c>
      <c r="F146" s="27">
        <f t="shared" si="109"/>
        <v>1.712552406016407</v>
      </c>
      <c r="G146" s="27">
        <f t="shared" si="109"/>
        <v>30.491838959383717</v>
      </c>
      <c r="H146" s="27">
        <f t="shared" si="109"/>
        <v>1346.0741210819235</v>
      </c>
      <c r="I146" s="27">
        <f t="shared" si="109"/>
        <v>4703.9774511405749</v>
      </c>
      <c r="J146" s="27">
        <f t="shared" si="109"/>
        <v>6150.3348118618351</v>
      </c>
      <c r="K146" s="27">
        <f t="shared" si="109"/>
        <v>3221.9554308810943</v>
      </c>
      <c r="L146" s="27">
        <f t="shared" si="109"/>
        <v>341.34653193280241</v>
      </c>
      <c r="M146" s="27">
        <f t="shared" si="57"/>
        <v>155.70800229803831</v>
      </c>
      <c r="N146" s="231">
        <f t="shared" si="58"/>
        <v>1.7950493201189694</v>
      </c>
      <c r="O146" s="231">
        <f t="shared" si="59"/>
        <v>0.19154270297398607</v>
      </c>
      <c r="P146" s="139">
        <f t="shared" si="60"/>
        <v>8.2467488744126864</v>
      </c>
      <c r="Q146" s="139">
        <f t="shared" si="61"/>
        <v>235.2962906214573</v>
      </c>
      <c r="R146" s="139">
        <f t="shared" si="62"/>
        <v>575.71056624413234</v>
      </c>
      <c r="S146" s="139">
        <f t="shared" si="63"/>
        <v>2018.4623289739322</v>
      </c>
      <c r="T146" s="139">
        <f t="shared" si="64"/>
        <v>11773.798331390693</v>
      </c>
      <c r="U146" s="139">
        <f t="shared" si="65"/>
        <v>15198.758362036297</v>
      </c>
      <c r="V146" s="139">
        <f t="shared" si="66"/>
        <v>14692.014675734205</v>
      </c>
      <c r="W146" s="139">
        <f t="shared" si="67"/>
        <v>6044.8188238410312</v>
      </c>
      <c r="X146" s="139">
        <f t="shared" si="68"/>
        <v>522.52762805500879</v>
      </c>
      <c r="Y146" s="139">
        <f t="shared" si="69"/>
        <v>132.57014643672605</v>
      </c>
      <c r="Z146" s="139">
        <f t="shared" si="70"/>
        <v>1.3457808682391921</v>
      </c>
      <c r="AA146" s="139">
        <f t="shared" si="71"/>
        <v>0.12299157774575226</v>
      </c>
      <c r="AB146" s="139">
        <f t="shared" si="72"/>
        <v>5.1938916398356243</v>
      </c>
      <c r="AC146" s="139">
        <f t="shared" si="73"/>
        <v>155.50935750657183</v>
      </c>
      <c r="AD146" s="139">
        <f t="shared" si="74"/>
        <v>575.71056624413234</v>
      </c>
      <c r="AE146" s="139">
        <f t="shared" si="75"/>
        <v>2018.4623289739322</v>
      </c>
      <c r="AF146" s="139">
        <f t="shared" si="76"/>
        <v>11773.798331390693</v>
      </c>
      <c r="AG146" s="139">
        <f t="shared" si="77"/>
        <v>15198.758362036297</v>
      </c>
      <c r="AH146" s="139">
        <f t="shared" si="78"/>
        <v>14692.014675734205</v>
      </c>
      <c r="AI146" s="139">
        <f t="shared" si="79"/>
        <v>6044.8188238410312</v>
      </c>
      <c r="AJ146" s="139">
        <f t="shared" si="80"/>
        <v>522.52762805500879</v>
      </c>
      <c r="AK146" s="139">
        <f t="shared" si="81"/>
        <v>132.57014643672605</v>
      </c>
      <c r="AL146" s="139">
        <f t="shared" si="82"/>
        <v>1.3457808682391921</v>
      </c>
      <c r="AM146" s="139">
        <f t="shared" si="83"/>
        <v>0.12299157774575226</v>
      </c>
      <c r="AN146" s="139">
        <f t="shared" si="84"/>
        <v>5.1938916398356243</v>
      </c>
      <c r="AO146" s="139">
        <f t="shared" si="85"/>
        <v>0</v>
      </c>
      <c r="AP146" s="139">
        <f t="shared" si="86"/>
        <v>0</v>
      </c>
      <c r="AQ146" s="139">
        <f t="shared" si="87"/>
        <v>0</v>
      </c>
      <c r="AR146" s="139">
        <f t="shared" si="88"/>
        <v>0</v>
      </c>
      <c r="AS146" s="139">
        <f t="shared" si="89"/>
        <v>0</v>
      </c>
      <c r="AT146" s="139">
        <f t="shared" si="90"/>
        <v>0</v>
      </c>
      <c r="AU146" s="139">
        <f t="shared" si="91"/>
        <v>0</v>
      </c>
      <c r="AV146" s="139">
        <f t="shared" si="92"/>
        <v>0</v>
      </c>
      <c r="AW146" s="139">
        <f t="shared" si="93"/>
        <v>0</v>
      </c>
      <c r="AX146" s="139">
        <f t="shared" si="94"/>
        <v>0</v>
      </c>
      <c r="AY146" s="139">
        <f t="shared" si="95"/>
        <v>0</v>
      </c>
      <c r="AZ146" s="139">
        <f t="shared" si="96"/>
        <v>0</v>
      </c>
      <c r="BA146" s="139">
        <f t="shared" si="97"/>
        <v>0</v>
      </c>
      <c r="BB146" s="139">
        <f t="shared" si="98"/>
        <v>0</v>
      </c>
      <c r="BC146" s="139">
        <f t="shared" si="99"/>
        <v>0</v>
      </c>
      <c r="BD146" s="139">
        <f t="shared" si="100"/>
        <v>0</v>
      </c>
      <c r="BE146" s="139">
        <f t="shared" si="101"/>
        <v>0</v>
      </c>
      <c r="BF146" s="139">
        <f t="shared" si="102"/>
        <v>0</v>
      </c>
      <c r="BG146" s="139">
        <f t="shared" si="103"/>
        <v>0</v>
      </c>
      <c r="BH146" s="139">
        <f t="shared" si="104"/>
        <v>0</v>
      </c>
      <c r="BI146" s="139">
        <f t="shared" si="105"/>
        <v>0</v>
      </c>
      <c r="BJ146" s="139">
        <f t="shared" si="106"/>
        <v>0</v>
      </c>
      <c r="BK146" s="139">
        <f t="shared" si="107"/>
        <v>0</v>
      </c>
    </row>
    <row r="147" spans="1:63" hidden="1" x14ac:dyDescent="0.35">
      <c r="A147" s="677"/>
      <c r="B147" s="138" t="s">
        <v>22</v>
      </c>
      <c r="C147" s="27">
        <f t="shared" si="108"/>
        <v>0</v>
      </c>
      <c r="D147" s="27">
        <f t="shared" si="109"/>
        <v>0</v>
      </c>
      <c r="E147" s="27">
        <f t="shared" si="109"/>
        <v>0</v>
      </c>
      <c r="F147" s="27">
        <f t="shared" si="109"/>
        <v>0</v>
      </c>
      <c r="G147" s="27">
        <f t="shared" si="109"/>
        <v>0</v>
      </c>
      <c r="H147" s="27">
        <f t="shared" si="109"/>
        <v>168.17070588710604</v>
      </c>
      <c r="I147" s="27">
        <f t="shared" si="109"/>
        <v>414.77871251324774</v>
      </c>
      <c r="J147" s="27">
        <f t="shared" si="109"/>
        <v>333.35810391001769</v>
      </c>
      <c r="K147" s="27">
        <f t="shared" si="109"/>
        <v>408.07725749865654</v>
      </c>
      <c r="L147" s="27">
        <f t="shared" si="109"/>
        <v>253.79113404314035</v>
      </c>
      <c r="M147" s="27">
        <f t="shared" si="57"/>
        <v>227.69640308119648</v>
      </c>
      <c r="N147" s="231">
        <f t="shared" si="58"/>
        <v>244.16605089702693</v>
      </c>
      <c r="O147" s="231">
        <f t="shared" si="59"/>
        <v>248.3500581039475</v>
      </c>
      <c r="P147" s="139">
        <f t="shared" si="60"/>
        <v>200.74794114972386</v>
      </c>
      <c r="Q147" s="139">
        <f t="shared" si="61"/>
        <v>168.68916206291243</v>
      </c>
      <c r="R147" s="139">
        <f t="shared" si="62"/>
        <v>215.82809411170709</v>
      </c>
      <c r="S147" s="139">
        <f t="shared" si="63"/>
        <v>263.87354250542097</v>
      </c>
      <c r="T147" s="139">
        <f t="shared" si="64"/>
        <v>347.34688411267291</v>
      </c>
      <c r="U147" s="139">
        <f t="shared" si="65"/>
        <v>436.90645626406456</v>
      </c>
      <c r="V147" s="139">
        <f t="shared" si="66"/>
        <v>358.29704329125457</v>
      </c>
      <c r="W147" s="139">
        <f t="shared" si="67"/>
        <v>429.62774959801106</v>
      </c>
      <c r="X147" s="139">
        <f t="shared" si="68"/>
        <v>310.70324711244353</v>
      </c>
      <c r="Y147" s="139">
        <f t="shared" si="69"/>
        <v>277.26015139412328</v>
      </c>
      <c r="Z147" s="139">
        <f t="shared" si="70"/>
        <v>294.14453586297299</v>
      </c>
      <c r="AA147" s="139">
        <f t="shared" si="71"/>
        <v>314.10567228305854</v>
      </c>
      <c r="AB147" s="139">
        <f t="shared" si="72"/>
        <v>249.09805553915839</v>
      </c>
      <c r="AC147" s="139">
        <f t="shared" si="73"/>
        <v>219.66418149411967</v>
      </c>
      <c r="AD147" s="139">
        <f t="shared" si="74"/>
        <v>215.82809411170709</v>
      </c>
      <c r="AE147" s="139">
        <f t="shared" si="75"/>
        <v>263.87354250542097</v>
      </c>
      <c r="AF147" s="139">
        <f t="shared" si="76"/>
        <v>347.34688411267291</v>
      </c>
      <c r="AG147" s="139">
        <f t="shared" si="77"/>
        <v>436.90645626406456</v>
      </c>
      <c r="AH147" s="139">
        <f t="shared" si="78"/>
        <v>358.29704329125457</v>
      </c>
      <c r="AI147" s="139">
        <f t="shared" si="79"/>
        <v>429.62774959801106</v>
      </c>
      <c r="AJ147" s="139">
        <f t="shared" si="80"/>
        <v>310.70324711244353</v>
      </c>
      <c r="AK147" s="139">
        <f t="shared" si="81"/>
        <v>277.26015139412328</v>
      </c>
      <c r="AL147" s="139">
        <f t="shared" si="82"/>
        <v>294.14453586297299</v>
      </c>
      <c r="AM147" s="139">
        <f t="shared" si="83"/>
        <v>314.10567228305854</v>
      </c>
      <c r="AN147" s="139">
        <f t="shared" si="84"/>
        <v>249.09805553915839</v>
      </c>
      <c r="AO147" s="139">
        <f t="shared" si="85"/>
        <v>0</v>
      </c>
      <c r="AP147" s="139">
        <f t="shared" si="86"/>
        <v>0</v>
      </c>
      <c r="AQ147" s="139">
        <f t="shared" si="87"/>
        <v>0</v>
      </c>
      <c r="AR147" s="139">
        <f t="shared" si="88"/>
        <v>0</v>
      </c>
      <c r="AS147" s="139">
        <f t="shared" si="89"/>
        <v>0</v>
      </c>
      <c r="AT147" s="139">
        <f t="shared" si="90"/>
        <v>0</v>
      </c>
      <c r="AU147" s="139">
        <f t="shared" si="91"/>
        <v>0</v>
      </c>
      <c r="AV147" s="139">
        <f t="shared" si="92"/>
        <v>0</v>
      </c>
      <c r="AW147" s="139">
        <f t="shared" si="93"/>
        <v>0</v>
      </c>
      <c r="AX147" s="139">
        <f t="shared" si="94"/>
        <v>0</v>
      </c>
      <c r="AY147" s="139">
        <f t="shared" si="95"/>
        <v>0</v>
      </c>
      <c r="AZ147" s="139">
        <f t="shared" si="96"/>
        <v>0</v>
      </c>
      <c r="BA147" s="139">
        <f t="shared" si="97"/>
        <v>0</v>
      </c>
      <c r="BB147" s="139">
        <f t="shared" si="98"/>
        <v>0</v>
      </c>
      <c r="BC147" s="139">
        <f t="shared" si="99"/>
        <v>0</v>
      </c>
      <c r="BD147" s="139">
        <f t="shared" si="100"/>
        <v>0</v>
      </c>
      <c r="BE147" s="139">
        <f t="shared" si="101"/>
        <v>0</v>
      </c>
      <c r="BF147" s="139">
        <f t="shared" si="102"/>
        <v>0</v>
      </c>
      <c r="BG147" s="139">
        <f t="shared" si="103"/>
        <v>0</v>
      </c>
      <c r="BH147" s="139">
        <f t="shared" si="104"/>
        <v>0</v>
      </c>
      <c r="BI147" s="139">
        <f t="shared" si="105"/>
        <v>0</v>
      </c>
      <c r="BJ147" s="139">
        <f t="shared" si="106"/>
        <v>0</v>
      </c>
      <c r="BK147" s="139">
        <f t="shared" si="107"/>
        <v>0</v>
      </c>
    </row>
    <row r="148" spans="1:63" hidden="1" x14ac:dyDescent="0.35">
      <c r="A148" s="677"/>
      <c r="B148" s="38" t="s">
        <v>9</v>
      </c>
      <c r="C148" s="27">
        <f t="shared" si="108"/>
        <v>0</v>
      </c>
      <c r="D148" s="27">
        <f t="shared" si="109"/>
        <v>0</v>
      </c>
      <c r="E148" s="27">
        <f t="shared" si="109"/>
        <v>0</v>
      </c>
      <c r="F148" s="27">
        <f t="shared" si="109"/>
        <v>0</v>
      </c>
      <c r="G148" s="27">
        <f t="shared" si="109"/>
        <v>0</v>
      </c>
      <c r="H148" s="27">
        <f t="shared" si="109"/>
        <v>0</v>
      </c>
      <c r="I148" s="27">
        <f t="shared" si="109"/>
        <v>0</v>
      </c>
      <c r="J148" s="27">
        <f t="shared" si="109"/>
        <v>0</v>
      </c>
      <c r="K148" s="27">
        <f t="shared" si="109"/>
        <v>0</v>
      </c>
      <c r="L148" s="27">
        <f t="shared" si="109"/>
        <v>0</v>
      </c>
      <c r="M148" s="27">
        <f t="shared" si="57"/>
        <v>0</v>
      </c>
      <c r="N148" s="231">
        <f t="shared" si="58"/>
        <v>0</v>
      </c>
      <c r="O148" s="231">
        <f t="shared" si="59"/>
        <v>0</v>
      </c>
      <c r="P148" s="139">
        <f t="shared" si="60"/>
        <v>0</v>
      </c>
      <c r="Q148" s="139">
        <f t="shared" si="61"/>
        <v>0</v>
      </c>
      <c r="R148" s="139">
        <f t="shared" si="62"/>
        <v>0</v>
      </c>
      <c r="S148" s="139">
        <f t="shared" si="63"/>
        <v>0</v>
      </c>
      <c r="T148" s="139">
        <f t="shared" si="64"/>
        <v>0</v>
      </c>
      <c r="U148" s="139">
        <f t="shared" si="65"/>
        <v>0</v>
      </c>
      <c r="V148" s="139">
        <f t="shared" si="66"/>
        <v>0</v>
      </c>
      <c r="W148" s="139">
        <f t="shared" si="67"/>
        <v>0</v>
      </c>
      <c r="X148" s="139">
        <f t="shared" si="68"/>
        <v>0</v>
      </c>
      <c r="Y148" s="139">
        <f t="shared" si="69"/>
        <v>0</v>
      </c>
      <c r="Z148" s="139">
        <f t="shared" si="70"/>
        <v>0</v>
      </c>
      <c r="AA148" s="139">
        <f t="shared" si="71"/>
        <v>0</v>
      </c>
      <c r="AB148" s="139">
        <f t="shared" si="72"/>
        <v>0</v>
      </c>
      <c r="AC148" s="139">
        <f t="shared" si="73"/>
        <v>0</v>
      </c>
      <c r="AD148" s="139">
        <f t="shared" si="74"/>
        <v>0</v>
      </c>
      <c r="AE148" s="139">
        <f t="shared" si="75"/>
        <v>0</v>
      </c>
      <c r="AF148" s="139">
        <f t="shared" si="76"/>
        <v>0</v>
      </c>
      <c r="AG148" s="139">
        <f t="shared" si="77"/>
        <v>0</v>
      </c>
      <c r="AH148" s="139">
        <f t="shared" si="78"/>
        <v>0</v>
      </c>
      <c r="AI148" s="139">
        <f t="shared" si="79"/>
        <v>0</v>
      </c>
      <c r="AJ148" s="139">
        <f t="shared" si="80"/>
        <v>0</v>
      </c>
      <c r="AK148" s="139">
        <f t="shared" si="81"/>
        <v>0</v>
      </c>
      <c r="AL148" s="139">
        <f t="shared" si="82"/>
        <v>0</v>
      </c>
      <c r="AM148" s="139">
        <f t="shared" si="83"/>
        <v>0</v>
      </c>
      <c r="AN148" s="139">
        <f t="shared" si="84"/>
        <v>0</v>
      </c>
      <c r="AO148" s="139">
        <f t="shared" si="85"/>
        <v>0</v>
      </c>
      <c r="AP148" s="139">
        <f t="shared" si="86"/>
        <v>0</v>
      </c>
      <c r="AQ148" s="139">
        <f t="shared" si="87"/>
        <v>0</v>
      </c>
      <c r="AR148" s="139">
        <f t="shared" si="88"/>
        <v>0</v>
      </c>
      <c r="AS148" s="139">
        <f t="shared" si="89"/>
        <v>0</v>
      </c>
      <c r="AT148" s="139">
        <f t="shared" si="90"/>
        <v>0</v>
      </c>
      <c r="AU148" s="139">
        <f t="shared" si="91"/>
        <v>0</v>
      </c>
      <c r="AV148" s="139">
        <f t="shared" si="92"/>
        <v>0</v>
      </c>
      <c r="AW148" s="139">
        <f t="shared" si="93"/>
        <v>0</v>
      </c>
      <c r="AX148" s="139">
        <f t="shared" si="94"/>
        <v>0</v>
      </c>
      <c r="AY148" s="139">
        <f t="shared" si="95"/>
        <v>0</v>
      </c>
      <c r="AZ148" s="139">
        <f t="shared" si="96"/>
        <v>0</v>
      </c>
      <c r="BA148" s="139">
        <f t="shared" si="97"/>
        <v>0</v>
      </c>
      <c r="BB148" s="139">
        <f t="shared" si="98"/>
        <v>0</v>
      </c>
      <c r="BC148" s="139">
        <f t="shared" si="99"/>
        <v>0</v>
      </c>
      <c r="BD148" s="139">
        <f t="shared" si="100"/>
        <v>0</v>
      </c>
      <c r="BE148" s="139">
        <f t="shared" si="101"/>
        <v>0</v>
      </c>
      <c r="BF148" s="139">
        <f t="shared" si="102"/>
        <v>0</v>
      </c>
      <c r="BG148" s="139">
        <f t="shared" si="103"/>
        <v>0</v>
      </c>
      <c r="BH148" s="139">
        <f t="shared" si="104"/>
        <v>0</v>
      </c>
      <c r="BI148" s="139">
        <f t="shared" si="105"/>
        <v>0</v>
      </c>
      <c r="BJ148" s="139">
        <f t="shared" si="106"/>
        <v>0</v>
      </c>
      <c r="BK148" s="139">
        <f t="shared" si="107"/>
        <v>0</v>
      </c>
    </row>
    <row r="149" spans="1:63" hidden="1" x14ac:dyDescent="0.35">
      <c r="A149" s="677"/>
      <c r="B149" s="38" t="s">
        <v>3</v>
      </c>
      <c r="C149" s="27">
        <f t="shared" si="108"/>
        <v>0</v>
      </c>
      <c r="D149" s="27">
        <f t="shared" si="109"/>
        <v>0</v>
      </c>
      <c r="E149" s="27">
        <f t="shared" si="109"/>
        <v>0</v>
      </c>
      <c r="F149" s="27">
        <f t="shared" si="109"/>
        <v>0</v>
      </c>
      <c r="G149" s="27">
        <f t="shared" si="109"/>
        <v>0</v>
      </c>
      <c r="H149" s="27">
        <f t="shared" si="109"/>
        <v>573.42085498788481</v>
      </c>
      <c r="I149" s="27">
        <f t="shared" si="109"/>
        <v>2153.4859316790935</v>
      </c>
      <c r="J149" s="27">
        <f t="shared" si="109"/>
        <v>3273.4835426881591</v>
      </c>
      <c r="K149" s="27">
        <f t="shared" si="109"/>
        <v>3237.2125228446048</v>
      </c>
      <c r="L149" s="27">
        <f t="shared" si="109"/>
        <v>1378.241891621595</v>
      </c>
      <c r="M149" s="27">
        <f t="shared" si="57"/>
        <v>2937.7505194455016</v>
      </c>
      <c r="N149" s="231">
        <f t="shared" si="58"/>
        <v>9483.5553072558687</v>
      </c>
      <c r="O149" s="231">
        <f t="shared" si="59"/>
        <v>13289.970542849696</v>
      </c>
      <c r="P149" s="139">
        <f t="shared" si="60"/>
        <v>12105.413353102535</v>
      </c>
      <c r="Q149" s="139">
        <f t="shared" si="61"/>
        <v>8880.6944798943368</v>
      </c>
      <c r="R149" s="139">
        <f t="shared" si="62"/>
        <v>1819.7332881542075</v>
      </c>
      <c r="S149" s="139">
        <f t="shared" si="63"/>
        <v>2290.2558499147881</v>
      </c>
      <c r="T149" s="139">
        <f t="shared" si="64"/>
        <v>10365.597378112754</v>
      </c>
      <c r="U149" s="139">
        <f t="shared" si="65"/>
        <v>13292.629222848916</v>
      </c>
      <c r="V149" s="139">
        <f t="shared" si="66"/>
        <v>12872.686864332354</v>
      </c>
      <c r="W149" s="139">
        <f t="shared" si="67"/>
        <v>5550.8441787285947</v>
      </c>
      <c r="X149" s="139">
        <f t="shared" si="68"/>
        <v>1727.8772618890919</v>
      </c>
      <c r="Y149" s="139">
        <f t="shared" si="69"/>
        <v>2953.9064728210019</v>
      </c>
      <c r="Z149" s="139">
        <f t="shared" si="70"/>
        <v>4588.0785783881011</v>
      </c>
      <c r="AA149" s="139">
        <f t="shared" si="71"/>
        <v>4734.6141631755527</v>
      </c>
      <c r="AB149" s="139">
        <f t="shared" si="72"/>
        <v>4155.2263315715527</v>
      </c>
      <c r="AC149" s="139">
        <f t="shared" si="73"/>
        <v>3417.0702662552444</v>
      </c>
      <c r="AD149" s="139">
        <f t="shared" si="74"/>
        <v>1819.7332881542075</v>
      </c>
      <c r="AE149" s="139">
        <f t="shared" si="75"/>
        <v>2290.2558499147881</v>
      </c>
      <c r="AF149" s="139">
        <f t="shared" si="76"/>
        <v>10365.597378112754</v>
      </c>
      <c r="AG149" s="139">
        <f t="shared" si="77"/>
        <v>13292.629222848916</v>
      </c>
      <c r="AH149" s="139">
        <f t="shared" si="78"/>
        <v>12872.686864332354</v>
      </c>
      <c r="AI149" s="139">
        <f t="shared" si="79"/>
        <v>5550.8441787285947</v>
      </c>
      <c r="AJ149" s="139">
        <f t="shared" si="80"/>
        <v>1727.8772618890919</v>
      </c>
      <c r="AK149" s="139">
        <f t="shared" si="81"/>
        <v>2953.9064728210019</v>
      </c>
      <c r="AL149" s="139">
        <f t="shared" si="82"/>
        <v>4588.0785783881011</v>
      </c>
      <c r="AM149" s="139">
        <f t="shared" si="83"/>
        <v>4734.6141631755527</v>
      </c>
      <c r="AN149" s="139">
        <f t="shared" si="84"/>
        <v>4155.2263315715527</v>
      </c>
      <c r="AO149" s="139">
        <f t="shared" si="85"/>
        <v>0</v>
      </c>
      <c r="AP149" s="139">
        <f t="shared" si="86"/>
        <v>0</v>
      </c>
      <c r="AQ149" s="139">
        <f t="shared" si="87"/>
        <v>0</v>
      </c>
      <c r="AR149" s="139">
        <f t="shared" si="88"/>
        <v>0</v>
      </c>
      <c r="AS149" s="139">
        <f t="shared" si="89"/>
        <v>0</v>
      </c>
      <c r="AT149" s="139">
        <f t="shared" si="90"/>
        <v>0</v>
      </c>
      <c r="AU149" s="139">
        <f t="shared" si="91"/>
        <v>0</v>
      </c>
      <c r="AV149" s="139">
        <f t="shared" si="92"/>
        <v>0</v>
      </c>
      <c r="AW149" s="139">
        <f t="shared" si="93"/>
        <v>0</v>
      </c>
      <c r="AX149" s="139">
        <f t="shared" si="94"/>
        <v>0</v>
      </c>
      <c r="AY149" s="139">
        <f t="shared" si="95"/>
        <v>0</v>
      </c>
      <c r="AZ149" s="139">
        <f t="shared" si="96"/>
        <v>0</v>
      </c>
      <c r="BA149" s="139">
        <f t="shared" si="97"/>
        <v>0</v>
      </c>
      <c r="BB149" s="139">
        <f t="shared" si="98"/>
        <v>0</v>
      </c>
      <c r="BC149" s="139">
        <f t="shared" si="99"/>
        <v>0</v>
      </c>
      <c r="BD149" s="139">
        <f t="shared" si="100"/>
        <v>0</v>
      </c>
      <c r="BE149" s="139">
        <f t="shared" si="101"/>
        <v>0</v>
      </c>
      <c r="BF149" s="139">
        <f t="shared" si="102"/>
        <v>0</v>
      </c>
      <c r="BG149" s="139">
        <f t="shared" si="103"/>
        <v>0</v>
      </c>
      <c r="BH149" s="139">
        <f t="shared" si="104"/>
        <v>0</v>
      </c>
      <c r="BI149" s="139">
        <f t="shared" si="105"/>
        <v>0</v>
      </c>
      <c r="BJ149" s="139">
        <f t="shared" si="106"/>
        <v>0</v>
      </c>
      <c r="BK149" s="139">
        <f t="shared" si="107"/>
        <v>0</v>
      </c>
    </row>
    <row r="150" spans="1:63" ht="15.75" hidden="1" customHeight="1" x14ac:dyDescent="0.35">
      <c r="A150" s="677"/>
      <c r="B150" s="38" t="s">
        <v>4</v>
      </c>
      <c r="C150" s="27">
        <f t="shared" si="108"/>
        <v>0</v>
      </c>
      <c r="D150" s="27">
        <f t="shared" si="109"/>
        <v>0</v>
      </c>
      <c r="E150" s="27">
        <f t="shared" si="109"/>
        <v>103.3659363981475</v>
      </c>
      <c r="F150" s="27">
        <f t="shared" si="109"/>
        <v>810.40716713592053</v>
      </c>
      <c r="G150" s="27">
        <f t="shared" si="109"/>
        <v>3208.506569042368</v>
      </c>
      <c r="H150" s="27">
        <f t="shared" si="109"/>
        <v>11714.26602392791</v>
      </c>
      <c r="I150" s="27">
        <f t="shared" si="109"/>
        <v>24726.3594484393</v>
      </c>
      <c r="J150" s="27">
        <f t="shared" si="109"/>
        <v>31657.954281431677</v>
      </c>
      <c r="K150" s="27">
        <f t="shared" si="109"/>
        <v>51981.726012848449</v>
      </c>
      <c r="L150" s="27">
        <f t="shared" si="109"/>
        <v>41158.087555824968</v>
      </c>
      <c r="M150" s="139">
        <f t="shared" si="57"/>
        <v>42816.602800863155</v>
      </c>
      <c r="N150" s="231">
        <f t="shared" si="58"/>
        <v>65637.810848261157</v>
      </c>
      <c r="O150" s="231">
        <f t="shared" si="59"/>
        <v>83281.970162077705</v>
      </c>
      <c r="P150" s="139">
        <f t="shared" si="60"/>
        <v>66622.320131199318</v>
      </c>
      <c r="Q150" s="139">
        <f t="shared" si="61"/>
        <v>67215.49881207115</v>
      </c>
      <c r="R150" s="139">
        <f t="shared" si="62"/>
        <v>14490.295982554051</v>
      </c>
      <c r="S150" s="139">
        <f t="shared" si="63"/>
        <v>18907.572878003426</v>
      </c>
      <c r="T150" s="139">
        <f t="shared" si="64"/>
        <v>27300.147967302</v>
      </c>
      <c r="U150" s="139">
        <f t="shared" si="65"/>
        <v>33794.926364155312</v>
      </c>
      <c r="V150" s="139">
        <f t="shared" si="66"/>
        <v>27746.888026808796</v>
      </c>
      <c r="W150" s="139">
        <f t="shared" si="67"/>
        <v>28073.342685956915</v>
      </c>
      <c r="X150" s="139">
        <f t="shared" si="68"/>
        <v>18360.544910197088</v>
      </c>
      <c r="Y150" s="139">
        <f t="shared" si="69"/>
        <v>14910.830114415037</v>
      </c>
      <c r="Z150" s="139">
        <f t="shared" si="70"/>
        <v>15289.110322880517</v>
      </c>
      <c r="AA150" s="139">
        <f t="shared" si="71"/>
        <v>16927.541122388553</v>
      </c>
      <c r="AB150" s="139">
        <f t="shared" si="72"/>
        <v>13234.537200567316</v>
      </c>
      <c r="AC150" s="139">
        <f t="shared" si="73"/>
        <v>14832.276119041468</v>
      </c>
      <c r="AD150" s="139">
        <f t="shared" si="74"/>
        <v>14490.295982554051</v>
      </c>
      <c r="AE150" s="139">
        <f t="shared" si="75"/>
        <v>18907.572878003426</v>
      </c>
      <c r="AF150" s="139">
        <f t="shared" si="76"/>
        <v>27300.147967302</v>
      </c>
      <c r="AG150" s="139">
        <f t="shared" si="77"/>
        <v>33794.926364155312</v>
      </c>
      <c r="AH150" s="139">
        <f t="shared" si="78"/>
        <v>27746.888026808796</v>
      </c>
      <c r="AI150" s="139">
        <f t="shared" si="79"/>
        <v>28073.342685956915</v>
      </c>
      <c r="AJ150" s="139">
        <f t="shared" si="80"/>
        <v>18360.544910197088</v>
      </c>
      <c r="AK150" s="139">
        <f t="shared" si="81"/>
        <v>14910.830114415037</v>
      </c>
      <c r="AL150" s="139">
        <f t="shared" si="82"/>
        <v>15289.110322880517</v>
      </c>
      <c r="AM150" s="139">
        <f t="shared" si="83"/>
        <v>16927.541122388553</v>
      </c>
      <c r="AN150" s="139">
        <f t="shared" si="84"/>
        <v>13234.537200567316</v>
      </c>
      <c r="AO150" s="139">
        <f t="shared" si="85"/>
        <v>0</v>
      </c>
      <c r="AP150" s="139">
        <f t="shared" si="86"/>
        <v>0</v>
      </c>
      <c r="AQ150" s="139">
        <f t="shared" si="87"/>
        <v>0</v>
      </c>
      <c r="AR150" s="139">
        <f t="shared" si="88"/>
        <v>0</v>
      </c>
      <c r="AS150" s="139">
        <f t="shared" si="89"/>
        <v>0</v>
      </c>
      <c r="AT150" s="139">
        <f t="shared" si="90"/>
        <v>0</v>
      </c>
      <c r="AU150" s="139">
        <f t="shared" si="91"/>
        <v>0</v>
      </c>
      <c r="AV150" s="139">
        <f t="shared" si="92"/>
        <v>0</v>
      </c>
      <c r="AW150" s="139">
        <f t="shared" si="93"/>
        <v>0</v>
      </c>
      <c r="AX150" s="139">
        <f t="shared" si="94"/>
        <v>0</v>
      </c>
      <c r="AY150" s="139">
        <f t="shared" si="95"/>
        <v>0</v>
      </c>
      <c r="AZ150" s="139">
        <f t="shared" si="96"/>
        <v>0</v>
      </c>
      <c r="BA150" s="139">
        <f t="shared" si="97"/>
        <v>0</v>
      </c>
      <c r="BB150" s="139">
        <f t="shared" si="98"/>
        <v>0</v>
      </c>
      <c r="BC150" s="139">
        <f t="shared" si="99"/>
        <v>0</v>
      </c>
      <c r="BD150" s="139">
        <f t="shared" si="100"/>
        <v>0</v>
      </c>
      <c r="BE150" s="139">
        <f t="shared" si="101"/>
        <v>0</v>
      </c>
      <c r="BF150" s="139">
        <f t="shared" si="102"/>
        <v>0</v>
      </c>
      <c r="BG150" s="139">
        <f t="shared" si="103"/>
        <v>0</v>
      </c>
      <c r="BH150" s="139">
        <f t="shared" si="104"/>
        <v>0</v>
      </c>
      <c r="BI150" s="139">
        <f t="shared" si="105"/>
        <v>0</v>
      </c>
      <c r="BJ150" s="139">
        <f t="shared" si="106"/>
        <v>0</v>
      </c>
      <c r="BK150" s="139">
        <f t="shared" si="107"/>
        <v>0</v>
      </c>
    </row>
    <row r="151" spans="1:63" hidden="1" x14ac:dyDescent="0.35">
      <c r="A151" s="677"/>
      <c r="B151" s="38" t="s">
        <v>5</v>
      </c>
      <c r="C151" s="27">
        <f t="shared" si="108"/>
        <v>0</v>
      </c>
      <c r="D151" s="27">
        <f t="shared" si="109"/>
        <v>0</v>
      </c>
      <c r="E151" s="27">
        <f t="shared" si="109"/>
        <v>0</v>
      </c>
      <c r="F151" s="27">
        <f t="shared" si="109"/>
        <v>0</v>
      </c>
      <c r="G151" s="27">
        <f t="shared" si="109"/>
        <v>0</v>
      </c>
      <c r="H151" s="27">
        <f t="shared" si="109"/>
        <v>6.6102849553678498</v>
      </c>
      <c r="I151" s="27">
        <f t="shared" si="109"/>
        <v>76.043269781190801</v>
      </c>
      <c r="J151" s="27">
        <f t="shared" si="109"/>
        <v>139.4167902502279</v>
      </c>
      <c r="K151" s="27">
        <f t="shared" si="109"/>
        <v>136.86712711207596</v>
      </c>
      <c r="L151" s="27">
        <f t="shared" si="109"/>
        <v>82.271229617403307</v>
      </c>
      <c r="M151" s="27">
        <f t="shared" si="57"/>
        <v>211.26280373478576</v>
      </c>
      <c r="N151" s="231">
        <f t="shared" si="58"/>
        <v>449.59942543898762</v>
      </c>
      <c r="O151" s="231">
        <f t="shared" si="59"/>
        <v>520.29460219827524</v>
      </c>
      <c r="P151" s="139">
        <f t="shared" si="60"/>
        <v>497.72430789164491</v>
      </c>
      <c r="Q151" s="139">
        <f t="shared" si="61"/>
        <v>513.1267227589949</v>
      </c>
      <c r="R151" s="139">
        <f t="shared" si="62"/>
        <v>451.09819070187604</v>
      </c>
      <c r="S151" s="139">
        <f t="shared" si="63"/>
        <v>513.19754749026015</v>
      </c>
      <c r="T151" s="139">
        <f t="shared" si="64"/>
        <v>879.5637205644191</v>
      </c>
      <c r="U151" s="139">
        <f t="shared" si="65"/>
        <v>878.03353693724182</v>
      </c>
      <c r="V151" s="139">
        <f t="shared" si="66"/>
        <v>901.2489445483094</v>
      </c>
      <c r="W151" s="139">
        <f t="shared" si="67"/>
        <v>864.34614200715589</v>
      </c>
      <c r="X151" s="139">
        <f t="shared" si="68"/>
        <v>497.32701271927078</v>
      </c>
      <c r="Y151" s="139">
        <f t="shared" si="69"/>
        <v>488.40927605284372</v>
      </c>
      <c r="Z151" s="139">
        <f t="shared" si="70"/>
        <v>476.35721582143043</v>
      </c>
      <c r="AA151" s="139">
        <f t="shared" si="71"/>
        <v>465.09690812566879</v>
      </c>
      <c r="AB151" s="139">
        <f t="shared" si="72"/>
        <v>433.67315149244894</v>
      </c>
      <c r="AC151" s="139">
        <f t="shared" si="73"/>
        <v>493.7971225992689</v>
      </c>
      <c r="AD151" s="139">
        <f t="shared" si="74"/>
        <v>451.09819070187604</v>
      </c>
      <c r="AE151" s="139">
        <f t="shared" si="75"/>
        <v>513.19754749026015</v>
      </c>
      <c r="AF151" s="139">
        <f t="shared" si="76"/>
        <v>879.5637205644191</v>
      </c>
      <c r="AG151" s="139">
        <f t="shared" si="77"/>
        <v>878.03353693724182</v>
      </c>
      <c r="AH151" s="139">
        <f t="shared" si="78"/>
        <v>901.2489445483094</v>
      </c>
      <c r="AI151" s="139">
        <f t="shared" si="79"/>
        <v>864.34614200715589</v>
      </c>
      <c r="AJ151" s="139">
        <f t="shared" si="80"/>
        <v>497.32701271927078</v>
      </c>
      <c r="AK151" s="139">
        <f t="shared" si="81"/>
        <v>488.40927605284372</v>
      </c>
      <c r="AL151" s="139">
        <f t="shared" si="82"/>
        <v>476.35721582143043</v>
      </c>
      <c r="AM151" s="139">
        <f t="shared" si="83"/>
        <v>465.09690812566879</v>
      </c>
      <c r="AN151" s="139">
        <f t="shared" si="84"/>
        <v>433.67315149244894</v>
      </c>
      <c r="AO151" s="139">
        <f t="shared" si="85"/>
        <v>0</v>
      </c>
      <c r="AP151" s="139">
        <f t="shared" si="86"/>
        <v>0</v>
      </c>
      <c r="AQ151" s="139">
        <f t="shared" si="87"/>
        <v>0</v>
      </c>
      <c r="AR151" s="139">
        <f t="shared" si="88"/>
        <v>0</v>
      </c>
      <c r="AS151" s="139">
        <f t="shared" si="89"/>
        <v>0</v>
      </c>
      <c r="AT151" s="139">
        <f t="shared" si="90"/>
        <v>0</v>
      </c>
      <c r="AU151" s="139">
        <f t="shared" si="91"/>
        <v>0</v>
      </c>
      <c r="AV151" s="139">
        <f t="shared" si="92"/>
        <v>0</v>
      </c>
      <c r="AW151" s="139">
        <f t="shared" si="93"/>
        <v>0</v>
      </c>
      <c r="AX151" s="139">
        <f t="shared" si="94"/>
        <v>0</v>
      </c>
      <c r="AY151" s="139">
        <f t="shared" si="95"/>
        <v>0</v>
      </c>
      <c r="AZ151" s="139">
        <f t="shared" si="96"/>
        <v>0</v>
      </c>
      <c r="BA151" s="139">
        <f t="shared" si="97"/>
        <v>0</v>
      </c>
      <c r="BB151" s="139">
        <f t="shared" si="98"/>
        <v>0</v>
      </c>
      <c r="BC151" s="139">
        <f t="shared" si="99"/>
        <v>0</v>
      </c>
      <c r="BD151" s="139">
        <f t="shared" si="100"/>
        <v>0</v>
      </c>
      <c r="BE151" s="139">
        <f t="shared" si="101"/>
        <v>0</v>
      </c>
      <c r="BF151" s="139">
        <f t="shared" si="102"/>
        <v>0</v>
      </c>
      <c r="BG151" s="139">
        <f t="shared" si="103"/>
        <v>0</v>
      </c>
      <c r="BH151" s="139">
        <f t="shared" si="104"/>
        <v>0</v>
      </c>
      <c r="BI151" s="139">
        <f t="shared" si="105"/>
        <v>0</v>
      </c>
      <c r="BJ151" s="139">
        <f t="shared" si="106"/>
        <v>0</v>
      </c>
      <c r="BK151" s="139">
        <f t="shared" si="107"/>
        <v>0</v>
      </c>
    </row>
    <row r="152" spans="1:63" hidden="1" x14ac:dyDescent="0.35">
      <c r="A152" s="677"/>
      <c r="B152" s="38" t="s">
        <v>23</v>
      </c>
      <c r="C152" s="27">
        <f t="shared" si="108"/>
        <v>0</v>
      </c>
      <c r="D152" s="27">
        <f t="shared" si="109"/>
        <v>0</v>
      </c>
      <c r="E152" s="27">
        <f t="shared" si="109"/>
        <v>0</v>
      </c>
      <c r="F152" s="27">
        <f t="shared" si="109"/>
        <v>0</v>
      </c>
      <c r="G152" s="27">
        <f t="shared" si="109"/>
        <v>16.879582244203835</v>
      </c>
      <c r="H152" s="27">
        <f t="shared" si="109"/>
        <v>132.73623554352852</v>
      </c>
      <c r="I152" s="27">
        <f t="shared" si="109"/>
        <v>205.59473280388639</v>
      </c>
      <c r="J152" s="27">
        <f t="shared" si="109"/>
        <v>237.76982448991126</v>
      </c>
      <c r="K152" s="27">
        <f t="shared" si="109"/>
        <v>259.70156345740554</v>
      </c>
      <c r="L152" s="27">
        <f t="shared" si="109"/>
        <v>239.43266858958364</v>
      </c>
      <c r="M152" s="27">
        <f t="shared" si="57"/>
        <v>368.78084834793998</v>
      </c>
      <c r="N152" s="231">
        <f t="shared" si="58"/>
        <v>911.75239498166729</v>
      </c>
      <c r="O152" s="231">
        <f t="shared" si="59"/>
        <v>1309.1010581362416</v>
      </c>
      <c r="P152" s="139">
        <f t="shared" si="60"/>
        <v>1252.312469451256</v>
      </c>
      <c r="Q152" s="139">
        <f t="shared" si="61"/>
        <v>1291.0661246218267</v>
      </c>
      <c r="R152" s="139">
        <f t="shared" si="62"/>
        <v>757.84022816705419</v>
      </c>
      <c r="S152" s="139">
        <f t="shared" si="63"/>
        <v>862.16649612284482</v>
      </c>
      <c r="T152" s="139">
        <f t="shared" si="64"/>
        <v>1477.657823550278</v>
      </c>
      <c r="U152" s="139">
        <f t="shared" si="65"/>
        <v>1475.0871311088979</v>
      </c>
      <c r="V152" s="139">
        <f t="shared" si="66"/>
        <v>1514.0887723559806</v>
      </c>
      <c r="W152" s="139">
        <f t="shared" si="67"/>
        <v>1452.0924512129545</v>
      </c>
      <c r="X152" s="139">
        <f t="shared" si="68"/>
        <v>835.50416419625003</v>
      </c>
      <c r="Y152" s="139">
        <f t="shared" si="69"/>
        <v>820.52246014750745</v>
      </c>
      <c r="Z152" s="139">
        <f t="shared" si="70"/>
        <v>800.27512538997655</v>
      </c>
      <c r="AA152" s="139">
        <f t="shared" si="71"/>
        <v>781.35792658651928</v>
      </c>
      <c r="AB152" s="139">
        <f t="shared" si="72"/>
        <v>728.56634509129753</v>
      </c>
      <c r="AC152" s="139">
        <f t="shared" si="73"/>
        <v>829.5739858246975</v>
      </c>
      <c r="AD152" s="139">
        <f t="shared" si="74"/>
        <v>757.84022816705419</v>
      </c>
      <c r="AE152" s="139">
        <f t="shared" si="75"/>
        <v>862.16649612284482</v>
      </c>
      <c r="AF152" s="139">
        <f t="shared" si="76"/>
        <v>1477.657823550278</v>
      </c>
      <c r="AG152" s="139">
        <f t="shared" si="77"/>
        <v>1475.0871311088979</v>
      </c>
      <c r="AH152" s="139">
        <f t="shared" si="78"/>
        <v>1514.0887723559806</v>
      </c>
      <c r="AI152" s="139">
        <f t="shared" si="79"/>
        <v>1452.0924512129545</v>
      </c>
      <c r="AJ152" s="139">
        <f t="shared" si="80"/>
        <v>835.50416419625003</v>
      </c>
      <c r="AK152" s="139">
        <f t="shared" si="81"/>
        <v>820.52246014750745</v>
      </c>
      <c r="AL152" s="139">
        <f t="shared" si="82"/>
        <v>800.27512538997655</v>
      </c>
      <c r="AM152" s="139">
        <f t="shared" si="83"/>
        <v>781.35792658651928</v>
      </c>
      <c r="AN152" s="139">
        <f t="shared" si="84"/>
        <v>728.56634509129753</v>
      </c>
      <c r="AO152" s="139">
        <f t="shared" si="85"/>
        <v>0</v>
      </c>
      <c r="AP152" s="139">
        <f t="shared" si="86"/>
        <v>0</v>
      </c>
      <c r="AQ152" s="139">
        <f t="shared" si="87"/>
        <v>0</v>
      </c>
      <c r="AR152" s="139">
        <f t="shared" si="88"/>
        <v>0</v>
      </c>
      <c r="AS152" s="139">
        <f t="shared" si="89"/>
        <v>0</v>
      </c>
      <c r="AT152" s="139">
        <f t="shared" si="90"/>
        <v>0</v>
      </c>
      <c r="AU152" s="139">
        <f t="shared" si="91"/>
        <v>0</v>
      </c>
      <c r="AV152" s="139">
        <f t="shared" si="92"/>
        <v>0</v>
      </c>
      <c r="AW152" s="139">
        <f t="shared" si="93"/>
        <v>0</v>
      </c>
      <c r="AX152" s="139">
        <f t="shared" si="94"/>
        <v>0</v>
      </c>
      <c r="AY152" s="139">
        <f t="shared" si="95"/>
        <v>0</v>
      </c>
      <c r="AZ152" s="139">
        <f t="shared" si="96"/>
        <v>0</v>
      </c>
      <c r="BA152" s="139">
        <f t="shared" si="97"/>
        <v>0</v>
      </c>
      <c r="BB152" s="139">
        <f t="shared" si="98"/>
        <v>0</v>
      </c>
      <c r="BC152" s="139">
        <f t="shared" si="99"/>
        <v>0</v>
      </c>
      <c r="BD152" s="139">
        <f t="shared" si="100"/>
        <v>0</v>
      </c>
      <c r="BE152" s="139">
        <f t="shared" si="101"/>
        <v>0</v>
      </c>
      <c r="BF152" s="139">
        <f t="shared" si="102"/>
        <v>0</v>
      </c>
      <c r="BG152" s="139">
        <f t="shared" si="103"/>
        <v>0</v>
      </c>
      <c r="BH152" s="139">
        <f t="shared" si="104"/>
        <v>0</v>
      </c>
      <c r="BI152" s="139">
        <f t="shared" si="105"/>
        <v>0</v>
      </c>
      <c r="BJ152" s="139">
        <f t="shared" si="106"/>
        <v>0</v>
      </c>
      <c r="BK152" s="139">
        <f t="shared" si="107"/>
        <v>0</v>
      </c>
    </row>
    <row r="153" spans="1:63" hidden="1" x14ac:dyDescent="0.35">
      <c r="A153" s="677"/>
      <c r="B153" s="38" t="s">
        <v>24</v>
      </c>
      <c r="C153" s="27">
        <f t="shared" si="108"/>
        <v>0</v>
      </c>
      <c r="D153" s="27">
        <f t="shared" si="109"/>
        <v>0</v>
      </c>
      <c r="E153" s="27">
        <f t="shared" si="109"/>
        <v>0</v>
      </c>
      <c r="F153" s="27">
        <f t="shared" si="109"/>
        <v>0</v>
      </c>
      <c r="G153" s="27">
        <f t="shared" si="109"/>
        <v>0</v>
      </c>
      <c r="H153" s="27">
        <f t="shared" si="109"/>
        <v>0</v>
      </c>
      <c r="I153" s="27">
        <f t="shared" si="109"/>
        <v>0</v>
      </c>
      <c r="J153" s="27">
        <f t="shared" si="109"/>
        <v>0</v>
      </c>
      <c r="K153" s="27">
        <f t="shared" si="109"/>
        <v>0</v>
      </c>
      <c r="L153" s="27">
        <f t="shared" si="109"/>
        <v>0</v>
      </c>
      <c r="M153" s="27">
        <f t="shared" si="57"/>
        <v>0</v>
      </c>
      <c r="N153" s="231">
        <f t="shared" si="58"/>
        <v>0</v>
      </c>
      <c r="O153" s="231">
        <f t="shared" si="59"/>
        <v>0</v>
      </c>
      <c r="P153" s="139">
        <f t="shared" si="60"/>
        <v>0</v>
      </c>
      <c r="Q153" s="139">
        <f t="shared" si="61"/>
        <v>0</v>
      </c>
      <c r="R153" s="139">
        <f t="shared" si="62"/>
        <v>0</v>
      </c>
      <c r="S153" s="139">
        <f t="shared" si="63"/>
        <v>0</v>
      </c>
      <c r="T153" s="139">
        <f t="shared" si="64"/>
        <v>0</v>
      </c>
      <c r="U153" s="139">
        <f t="shared" si="65"/>
        <v>0</v>
      </c>
      <c r="V153" s="139">
        <f t="shared" si="66"/>
        <v>0</v>
      </c>
      <c r="W153" s="139">
        <f t="shared" si="67"/>
        <v>0</v>
      </c>
      <c r="X153" s="139">
        <f t="shared" si="68"/>
        <v>0</v>
      </c>
      <c r="Y153" s="139">
        <f t="shared" si="69"/>
        <v>0</v>
      </c>
      <c r="Z153" s="139">
        <f t="shared" si="70"/>
        <v>0</v>
      </c>
      <c r="AA153" s="139">
        <f t="shared" si="71"/>
        <v>0</v>
      </c>
      <c r="AB153" s="139">
        <f t="shared" si="72"/>
        <v>0</v>
      </c>
      <c r="AC153" s="139">
        <f t="shared" si="73"/>
        <v>0</v>
      </c>
      <c r="AD153" s="139">
        <f t="shared" si="74"/>
        <v>0</v>
      </c>
      <c r="AE153" s="139">
        <f t="shared" si="75"/>
        <v>0</v>
      </c>
      <c r="AF153" s="139">
        <f t="shared" si="76"/>
        <v>0</v>
      </c>
      <c r="AG153" s="139">
        <f t="shared" si="77"/>
        <v>0</v>
      </c>
      <c r="AH153" s="139">
        <f t="shared" si="78"/>
        <v>0</v>
      </c>
      <c r="AI153" s="139">
        <f t="shared" si="79"/>
        <v>0</v>
      </c>
      <c r="AJ153" s="139">
        <f t="shared" si="80"/>
        <v>0</v>
      </c>
      <c r="AK153" s="139">
        <f t="shared" si="81"/>
        <v>0</v>
      </c>
      <c r="AL153" s="139">
        <f t="shared" si="82"/>
        <v>0</v>
      </c>
      <c r="AM153" s="139">
        <f t="shared" si="83"/>
        <v>0</v>
      </c>
      <c r="AN153" s="139">
        <f t="shared" si="84"/>
        <v>0</v>
      </c>
      <c r="AO153" s="139">
        <f t="shared" si="85"/>
        <v>0</v>
      </c>
      <c r="AP153" s="139">
        <f t="shared" si="86"/>
        <v>0</v>
      </c>
      <c r="AQ153" s="139">
        <f t="shared" si="87"/>
        <v>0</v>
      </c>
      <c r="AR153" s="139">
        <f t="shared" si="88"/>
        <v>0</v>
      </c>
      <c r="AS153" s="139">
        <f t="shared" si="89"/>
        <v>0</v>
      </c>
      <c r="AT153" s="139">
        <f t="shared" si="90"/>
        <v>0</v>
      </c>
      <c r="AU153" s="139">
        <f t="shared" si="91"/>
        <v>0</v>
      </c>
      <c r="AV153" s="139">
        <f t="shared" si="92"/>
        <v>0</v>
      </c>
      <c r="AW153" s="139">
        <f t="shared" si="93"/>
        <v>0</v>
      </c>
      <c r="AX153" s="139">
        <f t="shared" si="94"/>
        <v>0</v>
      </c>
      <c r="AY153" s="139">
        <f t="shared" si="95"/>
        <v>0</v>
      </c>
      <c r="AZ153" s="139">
        <f t="shared" si="96"/>
        <v>0</v>
      </c>
      <c r="BA153" s="139">
        <f t="shared" si="97"/>
        <v>0</v>
      </c>
      <c r="BB153" s="139">
        <f t="shared" si="98"/>
        <v>0</v>
      </c>
      <c r="BC153" s="139">
        <f t="shared" si="99"/>
        <v>0</v>
      </c>
      <c r="BD153" s="139">
        <f t="shared" si="100"/>
        <v>0</v>
      </c>
      <c r="BE153" s="139">
        <f t="shared" si="101"/>
        <v>0</v>
      </c>
      <c r="BF153" s="139">
        <f t="shared" si="102"/>
        <v>0</v>
      </c>
      <c r="BG153" s="139">
        <f t="shared" si="103"/>
        <v>0</v>
      </c>
      <c r="BH153" s="139">
        <f t="shared" si="104"/>
        <v>0</v>
      </c>
      <c r="BI153" s="139">
        <f t="shared" si="105"/>
        <v>0</v>
      </c>
      <c r="BJ153" s="139">
        <f t="shared" si="106"/>
        <v>0</v>
      </c>
      <c r="BK153" s="139">
        <f t="shared" si="107"/>
        <v>0</v>
      </c>
    </row>
    <row r="154" spans="1:63" ht="15.75" hidden="1" customHeight="1" x14ac:dyDescent="0.35">
      <c r="A154" s="677"/>
      <c r="B154" s="38" t="s">
        <v>7</v>
      </c>
      <c r="C154" s="27">
        <f t="shared" si="108"/>
        <v>0</v>
      </c>
      <c r="D154" s="27">
        <f t="shared" si="109"/>
        <v>0</v>
      </c>
      <c r="E154" s="27">
        <f t="shared" si="109"/>
        <v>0</v>
      </c>
      <c r="F154" s="27">
        <f t="shared" si="109"/>
        <v>0</v>
      </c>
      <c r="G154" s="27">
        <f t="shared" si="109"/>
        <v>0</v>
      </c>
      <c r="H154" s="27">
        <f t="shared" si="109"/>
        <v>0</v>
      </c>
      <c r="I154" s="27">
        <f t="shared" si="109"/>
        <v>0</v>
      </c>
      <c r="J154" s="27">
        <f t="shared" si="109"/>
        <v>103.9040109902953</v>
      </c>
      <c r="K154" s="27">
        <f t="shared" si="109"/>
        <v>327.78184871891403</v>
      </c>
      <c r="L154" s="27">
        <f t="shared" si="109"/>
        <v>231.11503594015326</v>
      </c>
      <c r="M154" s="27">
        <f t="shared" si="57"/>
        <v>866.71123369584859</v>
      </c>
      <c r="N154" s="231">
        <f t="shared" si="58"/>
        <v>1552.7277832776219</v>
      </c>
      <c r="O154" s="231">
        <f t="shared" si="59"/>
        <v>1475.8250129891339</v>
      </c>
      <c r="P154" s="139">
        <f t="shared" si="60"/>
        <v>1402.8073620519144</v>
      </c>
      <c r="Q154" s="139">
        <f t="shared" si="61"/>
        <v>1440.3242845876596</v>
      </c>
      <c r="R154" s="139">
        <f t="shared" si="62"/>
        <v>-1111.5566573382523</v>
      </c>
      <c r="S154" s="139">
        <f t="shared" si="63"/>
        <v>-1226.2746447015197</v>
      </c>
      <c r="T154" s="139">
        <f t="shared" si="64"/>
        <v>-2146.158900570304</v>
      </c>
      <c r="U154" s="139">
        <f t="shared" si="65"/>
        <v>-2164.9266940519101</v>
      </c>
      <c r="V154" s="139">
        <f t="shared" si="66"/>
        <v>-2217.6762972160477</v>
      </c>
      <c r="W154" s="139">
        <f t="shared" si="67"/>
        <v>-2074.1755537286249</v>
      </c>
      <c r="X154" s="139">
        <f t="shared" si="68"/>
        <v>-1178.3870502974694</v>
      </c>
      <c r="Y154" s="139">
        <f t="shared" si="69"/>
        <v>-1147.2934195846331</v>
      </c>
      <c r="Z154" s="139">
        <f t="shared" si="70"/>
        <v>-1112.7688757725698</v>
      </c>
      <c r="AA154" s="139">
        <f t="shared" si="71"/>
        <v>-1091.1670381207632</v>
      </c>
      <c r="AB154" s="139">
        <f t="shared" si="72"/>
        <v>-1014.0083724059219</v>
      </c>
      <c r="AC154" s="139">
        <f t="shared" si="73"/>
        <v>-1138.6618522897568</v>
      </c>
      <c r="AD154" s="139">
        <f t="shared" si="74"/>
        <v>-1111.5566573382523</v>
      </c>
      <c r="AE154" s="139">
        <f t="shared" si="75"/>
        <v>-1226.2746447015197</v>
      </c>
      <c r="AF154" s="139">
        <f t="shared" si="76"/>
        <v>-2146.158900570304</v>
      </c>
      <c r="AG154" s="139">
        <f t="shared" si="77"/>
        <v>-2164.9266940519101</v>
      </c>
      <c r="AH154" s="139">
        <f t="shared" si="78"/>
        <v>-2217.6762972160477</v>
      </c>
      <c r="AI154" s="139">
        <f t="shared" si="79"/>
        <v>-2074.1755537286249</v>
      </c>
      <c r="AJ154" s="139">
        <f t="shared" si="80"/>
        <v>-1178.3870502974694</v>
      </c>
      <c r="AK154" s="139">
        <f t="shared" si="81"/>
        <v>-1147.2934195846331</v>
      </c>
      <c r="AL154" s="139">
        <f t="shared" si="82"/>
        <v>-1112.7688757725698</v>
      </c>
      <c r="AM154" s="139">
        <f t="shared" si="83"/>
        <v>-1091.1670381207632</v>
      </c>
      <c r="AN154" s="139">
        <f t="shared" si="84"/>
        <v>-1014.0083724059219</v>
      </c>
      <c r="AO154" s="139">
        <f t="shared" si="85"/>
        <v>0</v>
      </c>
      <c r="AP154" s="139">
        <f t="shared" si="86"/>
        <v>0</v>
      </c>
      <c r="AQ154" s="139">
        <f t="shared" si="87"/>
        <v>0</v>
      </c>
      <c r="AR154" s="139">
        <f t="shared" si="88"/>
        <v>0</v>
      </c>
      <c r="AS154" s="139">
        <f t="shared" si="89"/>
        <v>0</v>
      </c>
      <c r="AT154" s="139">
        <f t="shared" si="90"/>
        <v>0</v>
      </c>
      <c r="AU154" s="139">
        <f t="shared" si="91"/>
        <v>0</v>
      </c>
      <c r="AV154" s="139">
        <f t="shared" si="92"/>
        <v>0</v>
      </c>
      <c r="AW154" s="139">
        <f t="shared" si="93"/>
        <v>0</v>
      </c>
      <c r="AX154" s="139">
        <f t="shared" si="94"/>
        <v>0</v>
      </c>
      <c r="AY154" s="139">
        <f t="shared" si="95"/>
        <v>0</v>
      </c>
      <c r="AZ154" s="139">
        <f t="shared" si="96"/>
        <v>0</v>
      </c>
      <c r="BA154" s="139">
        <f t="shared" si="97"/>
        <v>0</v>
      </c>
      <c r="BB154" s="139">
        <f t="shared" si="98"/>
        <v>0</v>
      </c>
      <c r="BC154" s="139">
        <f t="shared" si="99"/>
        <v>0</v>
      </c>
      <c r="BD154" s="139">
        <f t="shared" si="100"/>
        <v>0</v>
      </c>
      <c r="BE154" s="139">
        <f t="shared" si="101"/>
        <v>0</v>
      </c>
      <c r="BF154" s="139">
        <f t="shared" si="102"/>
        <v>0</v>
      </c>
      <c r="BG154" s="139">
        <f t="shared" si="103"/>
        <v>0</v>
      </c>
      <c r="BH154" s="139">
        <f t="shared" si="104"/>
        <v>0</v>
      </c>
      <c r="BI154" s="139">
        <f t="shared" si="105"/>
        <v>0</v>
      </c>
      <c r="BJ154" s="139">
        <f t="shared" si="106"/>
        <v>0</v>
      </c>
      <c r="BK154" s="139">
        <f t="shared" si="107"/>
        <v>0</v>
      </c>
    </row>
    <row r="155" spans="1:63" ht="15.75" hidden="1" customHeight="1" x14ac:dyDescent="0.35">
      <c r="A155" s="677"/>
      <c r="B155" s="38" t="s">
        <v>8</v>
      </c>
      <c r="C155" s="27">
        <f t="shared" si="108"/>
        <v>0</v>
      </c>
      <c r="D155" s="27">
        <f t="shared" si="109"/>
        <v>0</v>
      </c>
      <c r="E155" s="27">
        <f t="shared" si="109"/>
        <v>0</v>
      </c>
      <c r="F155" s="27">
        <f t="shared" si="109"/>
        <v>0</v>
      </c>
      <c r="G155" s="27">
        <f t="shared" si="109"/>
        <v>0</v>
      </c>
      <c r="H155" s="27">
        <f t="shared" si="109"/>
        <v>0</v>
      </c>
      <c r="I155" s="27">
        <f t="shared" si="109"/>
        <v>0</v>
      </c>
      <c r="J155" s="27">
        <f t="shared" si="109"/>
        <v>67.464318325552455</v>
      </c>
      <c r="K155" s="27">
        <f t="shared" si="109"/>
        <v>132.46436764775495</v>
      </c>
      <c r="L155" s="27">
        <f t="shared" si="109"/>
        <v>71.969204928061941</v>
      </c>
      <c r="M155" s="27">
        <f t="shared" si="57"/>
        <v>75.546563088245989</v>
      </c>
      <c r="N155" s="231">
        <f t="shared" si="58"/>
        <v>81.040835471725501</v>
      </c>
      <c r="O155" s="231">
        <f t="shared" si="59"/>
        <v>84.513654825959748</v>
      </c>
      <c r="P155" s="139">
        <f t="shared" si="60"/>
        <v>72.923988927876536</v>
      </c>
      <c r="Q155" s="139">
        <f t="shared" si="61"/>
        <v>63.093272001296874</v>
      </c>
      <c r="R155" s="139">
        <f t="shared" si="62"/>
        <v>-5.8031733087556061</v>
      </c>
      <c r="S155" s="139">
        <f t="shared" si="63"/>
        <v>-6.6905498256996285</v>
      </c>
      <c r="T155" s="139">
        <f t="shared" si="64"/>
        <v>-10.710380383955179</v>
      </c>
      <c r="U155" s="139">
        <f t="shared" si="65"/>
        <v>-10.728366384855219</v>
      </c>
      <c r="V155" s="139">
        <f t="shared" si="66"/>
        <v>-11.148942189218811</v>
      </c>
      <c r="W155" s="139">
        <f t="shared" si="67"/>
        <v>-10.701156337371826</v>
      </c>
      <c r="X155" s="139">
        <f t="shared" si="68"/>
        <v>-6.714688268238322</v>
      </c>
      <c r="Y155" s="139">
        <f t="shared" si="69"/>
        <v>-7.030574674369575</v>
      </c>
      <c r="Z155" s="139">
        <f t="shared" si="70"/>
        <v>-7.1904591796493031</v>
      </c>
      <c r="AA155" s="139">
        <f t="shared" si="71"/>
        <v>-7.9719900822549379</v>
      </c>
      <c r="AB155" s="139">
        <f t="shared" si="72"/>
        <v>-6.7467328202476899</v>
      </c>
      <c r="AC155" s="139">
        <f t="shared" si="73"/>
        <v>-6.4358455846760814</v>
      </c>
      <c r="AD155" s="139">
        <f t="shared" si="74"/>
        <v>-5.8031733087556061</v>
      </c>
      <c r="AE155" s="139">
        <f t="shared" si="75"/>
        <v>-6.6905498256996285</v>
      </c>
      <c r="AF155" s="139">
        <f t="shared" si="76"/>
        <v>-10.710380383955179</v>
      </c>
      <c r="AG155" s="139">
        <f t="shared" si="77"/>
        <v>-10.728366384855219</v>
      </c>
      <c r="AH155" s="139">
        <f t="shared" si="78"/>
        <v>-11.148942189218811</v>
      </c>
      <c r="AI155" s="139">
        <f t="shared" si="79"/>
        <v>-10.701156337371826</v>
      </c>
      <c r="AJ155" s="139">
        <f t="shared" si="80"/>
        <v>-6.714688268238322</v>
      </c>
      <c r="AK155" s="139">
        <f t="shared" si="81"/>
        <v>-7.030574674369575</v>
      </c>
      <c r="AL155" s="139">
        <f t="shared" si="82"/>
        <v>-7.1904591796493031</v>
      </c>
      <c r="AM155" s="139">
        <f t="shared" si="83"/>
        <v>-7.9719900822549379</v>
      </c>
      <c r="AN155" s="139">
        <f t="shared" si="84"/>
        <v>-6.7467328202476899</v>
      </c>
      <c r="AO155" s="139">
        <f t="shared" si="85"/>
        <v>0</v>
      </c>
      <c r="AP155" s="139">
        <f t="shared" si="86"/>
        <v>0</v>
      </c>
      <c r="AQ155" s="139">
        <f t="shared" si="87"/>
        <v>0</v>
      </c>
      <c r="AR155" s="139">
        <f t="shared" si="88"/>
        <v>0</v>
      </c>
      <c r="AS155" s="139">
        <f t="shared" si="89"/>
        <v>0</v>
      </c>
      <c r="AT155" s="139">
        <f t="shared" si="90"/>
        <v>0</v>
      </c>
      <c r="AU155" s="139">
        <f t="shared" si="91"/>
        <v>0</v>
      </c>
      <c r="AV155" s="139">
        <f t="shared" si="92"/>
        <v>0</v>
      </c>
      <c r="AW155" s="139">
        <f t="shared" si="93"/>
        <v>0</v>
      </c>
      <c r="AX155" s="139">
        <f t="shared" si="94"/>
        <v>0</v>
      </c>
      <c r="AY155" s="139">
        <f t="shared" si="95"/>
        <v>0</v>
      </c>
      <c r="AZ155" s="139">
        <f t="shared" si="96"/>
        <v>0</v>
      </c>
      <c r="BA155" s="139">
        <f t="shared" si="97"/>
        <v>0</v>
      </c>
      <c r="BB155" s="139">
        <f t="shared" si="98"/>
        <v>0</v>
      </c>
      <c r="BC155" s="139">
        <f t="shared" si="99"/>
        <v>0</v>
      </c>
      <c r="BD155" s="139">
        <f t="shared" si="100"/>
        <v>0</v>
      </c>
      <c r="BE155" s="139">
        <f t="shared" si="101"/>
        <v>0</v>
      </c>
      <c r="BF155" s="139">
        <f t="shared" si="102"/>
        <v>0</v>
      </c>
      <c r="BG155" s="139">
        <f t="shared" si="103"/>
        <v>0</v>
      </c>
      <c r="BH155" s="139">
        <f t="shared" si="104"/>
        <v>0</v>
      </c>
      <c r="BI155" s="139">
        <f t="shared" si="105"/>
        <v>0</v>
      </c>
      <c r="BJ155" s="139">
        <f t="shared" si="106"/>
        <v>0</v>
      </c>
      <c r="BK155" s="139">
        <f t="shared" si="107"/>
        <v>0</v>
      </c>
    </row>
    <row r="156" spans="1:63" ht="15.75" hidden="1" customHeight="1" x14ac:dyDescent="0.35">
      <c r="A156" s="677"/>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5">
      <c r="A157" s="677"/>
      <c r="B157" s="32" t="s">
        <v>26</v>
      </c>
      <c r="C157" s="27">
        <f>SUM(C143:C155)</f>
        <v>0</v>
      </c>
      <c r="D157" s="27">
        <f t="shared" ref="D157:L157" si="110">SUM(D143:D155)</f>
        <v>0</v>
      </c>
      <c r="E157" s="139">
        <f t="shared" si="110"/>
        <v>103.3659363981475</v>
      </c>
      <c r="F157" s="139">
        <f t="shared" si="110"/>
        <v>812.11971954193689</v>
      </c>
      <c r="G157" s="139">
        <f t="shared" si="110"/>
        <v>3255.8779902459555</v>
      </c>
      <c r="H157" s="139">
        <f t="shared" si="110"/>
        <v>13941.278226383722</v>
      </c>
      <c r="I157" s="139">
        <f t="shared" si="110"/>
        <v>33042.109717212254</v>
      </c>
      <c r="J157" s="139">
        <f t="shared" si="110"/>
        <v>43792.139493446659</v>
      </c>
      <c r="K157" s="139">
        <f t="shared" si="110"/>
        <v>61963.560372228654</v>
      </c>
      <c r="L157" s="139">
        <f t="shared" si="110"/>
        <v>45201.779343604336</v>
      </c>
      <c r="M157" s="139">
        <f t="shared" ref="M157:O157" si="111">SUM(M143:M155)</f>
        <v>49935.684183795267</v>
      </c>
      <c r="N157" s="231">
        <f t="shared" si="111"/>
        <v>81754.008378090541</v>
      </c>
      <c r="O157" s="231">
        <f t="shared" si="111"/>
        <v>103714.07176670944</v>
      </c>
      <c r="P157" s="139">
        <f t="shared" ref="P157:BK157" si="112">SUM(P143:P155)</f>
        <v>85501.501133348676</v>
      </c>
      <c r="Q157" s="139">
        <f t="shared" si="112"/>
        <v>83174.189426143072</v>
      </c>
      <c r="R157" s="139">
        <f t="shared" si="112"/>
        <v>17788.617745749052</v>
      </c>
      <c r="S157" s="139">
        <f t="shared" si="112"/>
        <v>24297.367556643119</v>
      </c>
      <c r="T157" s="139">
        <f t="shared" si="112"/>
        <v>51074.396567544092</v>
      </c>
      <c r="U157" s="139">
        <f t="shared" si="112"/>
        <v>63954.276626968858</v>
      </c>
      <c r="V157" s="139">
        <f t="shared" si="112"/>
        <v>56946.131742721089</v>
      </c>
      <c r="W157" s="139">
        <f t="shared" si="112"/>
        <v>41448.440856621513</v>
      </c>
      <c r="X157" s="139">
        <f t="shared" si="112"/>
        <v>21728.596806222387</v>
      </c>
      <c r="Y157" s="139">
        <f t="shared" si="112"/>
        <v>19063.110060171777</v>
      </c>
      <c r="Z157" s="139">
        <f t="shared" si="112"/>
        <v>20929.29960030644</v>
      </c>
      <c r="AA157" s="139">
        <f t="shared" si="112"/>
        <v>22706.739963868462</v>
      </c>
      <c r="AB157" s="139">
        <f t="shared" si="112"/>
        <v>18331.9999451683</v>
      </c>
      <c r="AC157" s="139">
        <f t="shared" si="112"/>
        <v>19439.350232194651</v>
      </c>
      <c r="AD157" s="139">
        <f t="shared" si="112"/>
        <v>17788.617745749052</v>
      </c>
      <c r="AE157" s="139">
        <f t="shared" si="112"/>
        <v>24297.367556643119</v>
      </c>
      <c r="AF157" s="139">
        <f t="shared" si="112"/>
        <v>51074.396567544092</v>
      </c>
      <c r="AG157" s="139">
        <f t="shared" si="112"/>
        <v>63954.276626968858</v>
      </c>
      <c r="AH157" s="139">
        <f t="shared" si="112"/>
        <v>56946.131742721089</v>
      </c>
      <c r="AI157" s="139">
        <f t="shared" si="112"/>
        <v>41448.440856621513</v>
      </c>
      <c r="AJ157" s="139">
        <f t="shared" si="112"/>
        <v>21728.596806222387</v>
      </c>
      <c r="AK157" s="139">
        <f t="shared" si="112"/>
        <v>19063.110060171777</v>
      </c>
      <c r="AL157" s="139">
        <f t="shared" si="112"/>
        <v>20929.29960030644</v>
      </c>
      <c r="AM157" s="139">
        <f t="shared" si="112"/>
        <v>22706.739963868462</v>
      </c>
      <c r="AN157" s="139">
        <f t="shared" si="112"/>
        <v>18331.9999451683</v>
      </c>
      <c r="AO157" s="139">
        <f t="shared" si="112"/>
        <v>0</v>
      </c>
      <c r="AP157" s="139">
        <f t="shared" si="112"/>
        <v>0</v>
      </c>
      <c r="AQ157" s="139">
        <f t="shared" si="112"/>
        <v>0</v>
      </c>
      <c r="AR157" s="139">
        <f t="shared" si="112"/>
        <v>0</v>
      </c>
      <c r="AS157" s="139">
        <f t="shared" si="112"/>
        <v>0</v>
      </c>
      <c r="AT157" s="139">
        <f t="shared" si="112"/>
        <v>0</v>
      </c>
      <c r="AU157" s="139">
        <f t="shared" si="112"/>
        <v>0</v>
      </c>
      <c r="AV157" s="139">
        <f t="shared" si="112"/>
        <v>0</v>
      </c>
      <c r="AW157" s="139">
        <f t="shared" si="112"/>
        <v>0</v>
      </c>
      <c r="AX157" s="139">
        <f t="shared" si="112"/>
        <v>0</v>
      </c>
      <c r="AY157" s="139">
        <f t="shared" si="112"/>
        <v>0</v>
      </c>
      <c r="AZ157" s="139">
        <f t="shared" si="112"/>
        <v>0</v>
      </c>
      <c r="BA157" s="139">
        <f t="shared" si="112"/>
        <v>0</v>
      </c>
      <c r="BB157" s="139">
        <f t="shared" si="112"/>
        <v>0</v>
      </c>
      <c r="BC157" s="139">
        <f t="shared" si="112"/>
        <v>0</v>
      </c>
      <c r="BD157" s="139">
        <f t="shared" si="112"/>
        <v>0</v>
      </c>
      <c r="BE157" s="139">
        <f t="shared" si="112"/>
        <v>0</v>
      </c>
      <c r="BF157" s="139">
        <f t="shared" si="112"/>
        <v>0</v>
      </c>
      <c r="BG157" s="139">
        <f t="shared" si="112"/>
        <v>0</v>
      </c>
      <c r="BH157" s="139">
        <f t="shared" si="112"/>
        <v>0</v>
      </c>
      <c r="BI157" s="139">
        <f t="shared" si="112"/>
        <v>0</v>
      </c>
      <c r="BJ157" s="139">
        <f t="shared" si="112"/>
        <v>0</v>
      </c>
      <c r="BK157" s="139">
        <f t="shared" si="112"/>
        <v>0</v>
      </c>
    </row>
    <row r="158" spans="1:63" ht="16.5" hidden="1" customHeight="1" x14ac:dyDescent="0.35">
      <c r="A158" s="678"/>
      <c r="B158" s="49" t="s">
        <v>27</v>
      </c>
      <c r="C158" s="28">
        <f>C157</f>
        <v>0</v>
      </c>
      <c r="D158" s="28">
        <f>C158+D157</f>
        <v>0</v>
      </c>
      <c r="E158" s="28">
        <f t="shared" ref="E158:L158" si="113">D158+E157</f>
        <v>103.3659363981475</v>
      </c>
      <c r="F158" s="28">
        <f t="shared" si="113"/>
        <v>915.48565594008437</v>
      </c>
      <c r="G158" s="28">
        <f t="shared" si="113"/>
        <v>4171.3636461860397</v>
      </c>
      <c r="H158" s="28">
        <f t="shared" si="113"/>
        <v>18112.641872569762</v>
      </c>
      <c r="I158" s="28">
        <f t="shared" si="113"/>
        <v>51154.751589782012</v>
      </c>
      <c r="J158" s="28">
        <f t="shared" si="113"/>
        <v>94946.891083228664</v>
      </c>
      <c r="K158" s="28">
        <f t="shared" si="113"/>
        <v>156910.45145545731</v>
      </c>
      <c r="L158" s="28">
        <f t="shared" si="113"/>
        <v>202112.23079906165</v>
      </c>
      <c r="M158" s="28">
        <f t="shared" ref="M158" si="114">L158+M157</f>
        <v>252047.91498285692</v>
      </c>
      <c r="N158" s="233">
        <f t="shared" ref="N158" si="115">M158+N157</f>
        <v>333801.92336094746</v>
      </c>
      <c r="O158" s="233">
        <f t="shared" ref="O158" si="116">N158+O157</f>
        <v>437515.9951276569</v>
      </c>
      <c r="P158" s="234">
        <f t="shared" ref="P158" si="117">O158+P157</f>
        <v>523017.49626100558</v>
      </c>
      <c r="Q158" s="234">
        <f t="shared" ref="Q158" si="118">P158+Q157</f>
        <v>606191.68568714871</v>
      </c>
      <c r="R158" s="234">
        <f t="shared" ref="R158" si="119">Q158+R157</f>
        <v>623980.30343289778</v>
      </c>
      <c r="S158" s="234">
        <f t="shared" ref="S158" si="120">R158+S157</f>
        <v>648277.67098954087</v>
      </c>
      <c r="T158" s="234">
        <f t="shared" ref="T158" si="121">S158+T157</f>
        <v>699352.06755708496</v>
      </c>
      <c r="U158" s="234">
        <f t="shared" ref="U158" si="122">T158+U157</f>
        <v>763306.34418405383</v>
      </c>
      <c r="V158" s="234">
        <f t="shared" ref="V158" si="123">U158+V157</f>
        <v>820252.4759267749</v>
      </c>
      <c r="W158" s="234">
        <f t="shared" ref="W158" si="124">V158+W157</f>
        <v>861700.91678339639</v>
      </c>
      <c r="X158" s="234">
        <f t="shared" ref="X158" si="125">W158+X157</f>
        <v>883429.51358961873</v>
      </c>
      <c r="Y158" s="234">
        <f t="shared" ref="Y158" si="126">X158+Y157</f>
        <v>902492.62364979053</v>
      </c>
      <c r="Z158" s="234">
        <f t="shared" ref="Z158" si="127">Y158+Z157</f>
        <v>923421.92325009697</v>
      </c>
      <c r="AA158" s="234">
        <f t="shared" ref="AA158" si="128">Z158+AA157</f>
        <v>946128.66321396548</v>
      </c>
      <c r="AB158" s="234">
        <f t="shared" ref="AB158" si="129">AA158+AB157</f>
        <v>964460.66315913375</v>
      </c>
      <c r="AC158" s="234">
        <f t="shared" ref="AC158" si="130">AB158+AC157</f>
        <v>983900.01339132839</v>
      </c>
      <c r="AD158" s="234">
        <f t="shared" ref="AD158" si="131">AC158+AD157</f>
        <v>1001688.6311370775</v>
      </c>
      <c r="AE158" s="234">
        <f t="shared" ref="AE158" si="132">AD158+AE157</f>
        <v>1025985.9986937206</v>
      </c>
      <c r="AF158" s="234">
        <f t="shared" ref="AF158" si="133">AE158+AF157</f>
        <v>1077060.3952612646</v>
      </c>
      <c r="AG158" s="234">
        <f t="shared" ref="AG158" si="134">AF158+AG157</f>
        <v>1141014.6718882334</v>
      </c>
      <c r="AH158" s="234">
        <f t="shared" ref="AH158" si="135">AG158+AH157</f>
        <v>1197960.8036309546</v>
      </c>
      <c r="AI158" s="234">
        <f t="shared" ref="AI158" si="136">AH158+AI157</f>
        <v>1239409.2444875762</v>
      </c>
      <c r="AJ158" s="234">
        <f t="shared" ref="AJ158" si="137">AI158+AJ157</f>
        <v>1261137.8412937985</v>
      </c>
      <c r="AK158" s="234">
        <f t="shared" ref="AK158" si="138">AJ158+AK157</f>
        <v>1280200.9513539702</v>
      </c>
      <c r="AL158" s="234">
        <f t="shared" ref="AL158" si="139">AK158+AL157</f>
        <v>1301130.2509542766</v>
      </c>
      <c r="AM158" s="234">
        <f t="shared" ref="AM158" si="140">AL158+AM157</f>
        <v>1323836.990918145</v>
      </c>
      <c r="AN158" s="234">
        <f t="shared" ref="AN158" si="141">AM158+AN157</f>
        <v>1342168.9908633134</v>
      </c>
      <c r="AO158" s="234">
        <f t="shared" ref="AO158" si="142">AN158+AO157</f>
        <v>1342168.9908633134</v>
      </c>
      <c r="AP158" s="234">
        <f t="shared" ref="AP158" si="143">AO158+AP157</f>
        <v>1342168.9908633134</v>
      </c>
      <c r="AQ158" s="234">
        <f t="shared" ref="AQ158" si="144">AP158+AQ157</f>
        <v>1342168.9908633134</v>
      </c>
      <c r="AR158" s="234">
        <f t="shared" ref="AR158" si="145">AQ158+AR157</f>
        <v>1342168.9908633134</v>
      </c>
      <c r="AS158" s="234">
        <f t="shared" ref="AS158" si="146">AR158+AS157</f>
        <v>1342168.9908633134</v>
      </c>
      <c r="AT158" s="234">
        <f t="shared" ref="AT158" si="147">AS158+AT157</f>
        <v>1342168.9908633134</v>
      </c>
      <c r="AU158" s="234">
        <f t="shared" ref="AU158" si="148">AT158+AU157</f>
        <v>1342168.9908633134</v>
      </c>
      <c r="AV158" s="234">
        <f t="shared" ref="AV158" si="149">AU158+AV157</f>
        <v>1342168.9908633134</v>
      </c>
      <c r="AW158" s="234">
        <f t="shared" ref="AW158" si="150">AV158+AW157</f>
        <v>1342168.9908633134</v>
      </c>
      <c r="AX158" s="234">
        <f t="shared" ref="AX158" si="151">AW158+AX157</f>
        <v>1342168.9908633134</v>
      </c>
      <c r="AY158" s="234">
        <f t="shared" ref="AY158" si="152">AX158+AY157</f>
        <v>1342168.9908633134</v>
      </c>
      <c r="AZ158" s="234">
        <f t="shared" ref="AZ158" si="153">AY158+AZ157</f>
        <v>1342168.9908633134</v>
      </c>
      <c r="BA158" s="234">
        <f t="shared" ref="BA158" si="154">AZ158+BA157</f>
        <v>1342168.9908633134</v>
      </c>
      <c r="BB158" s="234">
        <f t="shared" ref="BB158" si="155">BA158+BB157</f>
        <v>1342168.9908633134</v>
      </c>
      <c r="BC158" s="234">
        <f t="shared" ref="BC158" si="156">BB158+BC157</f>
        <v>1342168.9908633134</v>
      </c>
      <c r="BD158" s="234">
        <f t="shared" ref="BD158" si="157">BC158+BD157</f>
        <v>1342168.9908633134</v>
      </c>
      <c r="BE158" s="234">
        <f t="shared" ref="BE158" si="158">BD158+BE157</f>
        <v>1342168.9908633134</v>
      </c>
      <c r="BF158" s="234">
        <f t="shared" ref="BF158" si="159">BE158+BF157</f>
        <v>1342168.9908633134</v>
      </c>
      <c r="BG158" s="234">
        <f t="shared" ref="BG158" si="160">BF158+BG157</f>
        <v>1342168.9908633134</v>
      </c>
      <c r="BH158" s="234">
        <f t="shared" ref="BH158" si="161">BG158+BH157</f>
        <v>1342168.9908633134</v>
      </c>
      <c r="BI158" s="234">
        <f t="shared" ref="BI158" si="162">BH158+BI157</f>
        <v>1342168.9908633134</v>
      </c>
      <c r="BJ158" s="234">
        <f t="shared" ref="BJ158" si="163">BI158+BJ157</f>
        <v>1342168.9908633134</v>
      </c>
      <c r="BK158" s="234">
        <f t="shared" ref="BK158" si="164">BJ158+BK157</f>
        <v>1342168.9908633134</v>
      </c>
    </row>
    <row r="159" spans="1:63" hidden="1" x14ac:dyDescent="0.35">
      <c r="A159" s="126"/>
      <c r="B159" s="126"/>
      <c r="C159" s="135"/>
      <c r="D159" s="135"/>
      <c r="E159" s="135"/>
      <c r="F159" s="135"/>
      <c r="G159" s="135"/>
      <c r="H159" s="135"/>
      <c r="I159" s="135"/>
      <c r="J159" s="135"/>
      <c r="K159" s="135"/>
      <c r="L159" s="135"/>
      <c r="M159" s="135"/>
      <c r="N159" s="135"/>
      <c r="O159" s="126"/>
    </row>
    <row r="160" spans="1:63" hidden="1" x14ac:dyDescent="0.35">
      <c r="A160" s="126"/>
      <c r="B160" s="126"/>
      <c r="C160" s="135"/>
      <c r="D160" s="135"/>
      <c r="E160" s="135"/>
      <c r="F160" s="135"/>
      <c r="G160" s="135"/>
      <c r="H160" s="135"/>
      <c r="I160" s="135"/>
      <c r="J160" s="135"/>
      <c r="K160" s="135"/>
      <c r="L160" s="135"/>
      <c r="M160" s="135"/>
      <c r="N160" s="135"/>
      <c r="O160" s="126"/>
    </row>
    <row r="161" spans="1:63" ht="15.5" hidden="1" x14ac:dyDescent="0.35">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5">
      <c r="A162" s="677"/>
      <c r="B162" s="138" t="s">
        <v>20</v>
      </c>
      <c r="C162" s="27">
        <f>IF(C23=0,0,((C5*0.5)-C41)*C78*C127*C$2)</f>
        <v>0</v>
      </c>
      <c r="D162" s="27">
        <f>IF(D23=0,0,((D5*0.5)+C23-D41)*D78*D127*D$2)</f>
        <v>0</v>
      </c>
      <c r="E162" s="27">
        <f t="shared" ref="E162:M162" si="165">IF(E23=0,0,((E5*0.5)+D23-E41)*E78*E127*E$2)</f>
        <v>0</v>
      </c>
      <c r="F162" s="27">
        <f t="shared" si="165"/>
        <v>0</v>
      </c>
      <c r="G162" s="27">
        <f t="shared" si="165"/>
        <v>0</v>
      </c>
      <c r="H162" s="27">
        <f t="shared" si="165"/>
        <v>0</v>
      </c>
      <c r="I162" s="27">
        <f t="shared" si="165"/>
        <v>112.71186232896409</v>
      </c>
      <c r="J162" s="27">
        <f t="shared" si="165"/>
        <v>266.29736162675096</v>
      </c>
      <c r="K162" s="27">
        <f t="shared" si="165"/>
        <v>314.09854162173531</v>
      </c>
      <c r="L162" s="27">
        <f t="shared" si="165"/>
        <v>156.13068581005189</v>
      </c>
      <c r="M162" s="27">
        <f t="shared" si="165"/>
        <v>228.31307008522273</v>
      </c>
      <c r="N162" s="231">
        <f t="shared" ref="N162:N174" si="166">IF(N23=0,0,((N5*0.5)+M23-N41)*N78*N127*N$2)</f>
        <v>332.10998429655865</v>
      </c>
      <c r="O162" s="231">
        <f t="shared" ref="O162:O174" si="167">IF(O23=0,0,((O5*0.5)+N23-O41)*O78*O127*O$2)</f>
        <v>322.29739004447617</v>
      </c>
      <c r="P162" s="139">
        <f t="shared" ref="P162:P174" si="168">IF(P23=0,0,((P5*0.5)+O23-P41)*P78*P127*P$2)</f>
        <v>332.11630360522724</v>
      </c>
      <c r="Q162" s="139">
        <f t="shared" ref="Q162:Q174" si="169">IF(Q23=0,0,((Q5*0.5)+P23-Q41)*Q78*Q127*Q$2)</f>
        <v>300.83843353729185</v>
      </c>
      <c r="R162" s="139">
        <f t="shared" ref="R162:R174" si="170">IF(R23=0,0,((R5*0.5)+Q23-R41)*R78*R127*R$2)</f>
        <v>53.510199566439248</v>
      </c>
      <c r="S162" s="139">
        <f t="shared" ref="S162:S174" si="171">IF(S23=0,0,((S5*0.5)+R23-S41)*S78*S127*S$2)</f>
        <v>77.546538371247678</v>
      </c>
      <c r="T162" s="139">
        <f t="shared" ref="T162:T174" si="172">IF(T23=0,0,((T5*0.5)+S23-T41)*T78*T127*T$2)</f>
        <v>191.97709395594308</v>
      </c>
      <c r="U162" s="139">
        <f t="shared" ref="U162:U174" si="173">IF(U23=0,0,((U5*0.5)+T23-U41)*U78*U127*U$2)</f>
        <v>180.87696804786859</v>
      </c>
      <c r="V162" s="139">
        <f t="shared" ref="V162:V174" si="174">IF(V23=0,0,((V5*0.5)+U23-V41)*V78*V127*V$2)</f>
        <v>193.73954286514933</v>
      </c>
      <c r="W162" s="139">
        <f t="shared" ref="W162:W174" si="175">IF(W23=0,0,((W5*0.5)+V23-W41)*W78*W127*W$2)</f>
        <v>174.60669450034146</v>
      </c>
      <c r="X162" s="139">
        <f t="shared" ref="X162:X174" si="176">IF(X23=0,0,((X5*0.5)+W23-X41)*X78*X127*X$2)</f>
        <v>77.451346334367898</v>
      </c>
      <c r="Y162" s="139">
        <f t="shared" ref="Y162:Y174" si="177">IF(Y23=0,0,((Y5*0.5)+X23-Y41)*Y78*Y127*Y$2)</f>
        <v>74.454539903003607</v>
      </c>
      <c r="Z162" s="139">
        <f t="shared" ref="Z162:Z174" si="178">IF(Z23=0,0,((Z5*0.5)+Y23-Z41)*Z78*Z127*Z$2)</f>
        <v>60.429435903740867</v>
      </c>
      <c r="AA162" s="139">
        <f t="shared" ref="AA162:AA174" si="179">IF(AA23=0,0,((AA5*0.5)+Z23-AA41)*AA78*AA127*AA$2)</f>
        <v>60.486388261788981</v>
      </c>
      <c r="AB162" s="139">
        <f t="shared" ref="AB162:AB174" si="180">IF(AB23=0,0,((AB5*0.5)+AA23-AB41)*AB78*AB127*AB$2)</f>
        <v>57.031919318272394</v>
      </c>
      <c r="AC162" s="139">
        <f t="shared" ref="AC162:AC174" si="181">IF(AC23=0,0,((AC5*0.5)+AB23-AC41)*AC78*AC127*AC$2)</f>
        <v>66.537558306648947</v>
      </c>
      <c r="AD162" s="139">
        <f t="shared" ref="AD162:AD174" si="182">IF(AD23=0,0,((AD5*0.5)+AC23-AD41)*AD78*AD127*AD$2)</f>
        <v>53.510199566439248</v>
      </c>
      <c r="AE162" s="139">
        <f t="shared" ref="AE162:AE174" si="183">IF(AE23=0,0,((AE5*0.5)+AD23-AE41)*AE78*AE127*AE$2)</f>
        <v>77.546538371247678</v>
      </c>
      <c r="AF162" s="139">
        <f t="shared" ref="AF162:AF174" si="184">IF(AF23=0,0,((AF5*0.5)+AE23-AF41)*AF78*AF127*AF$2)</f>
        <v>191.97709395594308</v>
      </c>
      <c r="AG162" s="139">
        <f t="shared" ref="AG162:AG174" si="185">IF(AG23=0,0,((AG5*0.5)+AF23-AG41)*AG78*AG127*AG$2)</f>
        <v>180.87696804786859</v>
      </c>
      <c r="AH162" s="139">
        <f t="shared" ref="AH162:AH174" si="186">IF(AH23=0,0,((AH5*0.5)+AG23-AH41)*AH78*AH127*AH$2)</f>
        <v>193.73954286514933</v>
      </c>
      <c r="AI162" s="139">
        <f t="shared" ref="AI162:AI174" si="187">IF(AI23=0,0,((AI5*0.5)+AH23-AI41)*AI78*AI127*AI$2)</f>
        <v>174.60669450034146</v>
      </c>
      <c r="AJ162" s="139">
        <f t="shared" ref="AJ162:AJ174" si="188">IF(AJ23=0,0,((AJ5*0.5)+AI23-AJ41)*AJ78*AJ127*AJ$2)</f>
        <v>77.451346334367898</v>
      </c>
      <c r="AK162" s="139">
        <f t="shared" ref="AK162:AK174" si="189">IF(AK23=0,0,((AK5*0.5)+AJ23-AK41)*AK78*AK127*AK$2)</f>
        <v>74.454539903003607</v>
      </c>
      <c r="AL162" s="139">
        <f t="shared" ref="AL162:AL174" si="190">IF(AL23=0,0,((AL5*0.5)+AK23-AL41)*AL78*AL127*AL$2)</f>
        <v>60.429435903740867</v>
      </c>
      <c r="AM162" s="139">
        <f t="shared" ref="AM162:AM174" si="191">IF(AM23=0,0,((AM5*0.5)+AL23-AM41)*AM78*AM127*AM$2)</f>
        <v>60.486388261788981</v>
      </c>
      <c r="AN162" s="139">
        <f t="shared" ref="AN162:AN174" si="192">IF(AN23=0,0,((AN5*0.5)+AM23-AN41)*AN78*AN127*AN$2)</f>
        <v>57.031919318272394</v>
      </c>
      <c r="AO162" s="139">
        <f t="shared" ref="AO162:AO174" si="193">IF(AO23=0,0,((AO5*0.5)+AN23-AO41)*AO78*AO127*AO$2)</f>
        <v>0</v>
      </c>
      <c r="AP162" s="139">
        <f t="shared" ref="AP162:AP174" si="194">IF(AP23=0,0,((AP5*0.5)+AO23-AP41)*AP78*AP127*AP$2)</f>
        <v>0</v>
      </c>
      <c r="AQ162" s="139">
        <f t="shared" ref="AQ162:AQ174" si="195">IF(AQ23=0,0,((AQ5*0.5)+AP23-AQ41)*AQ78*AQ127*AQ$2)</f>
        <v>0</v>
      </c>
      <c r="AR162" s="139">
        <f t="shared" ref="AR162:AR174" si="196">IF(AR23=0,0,((AR5*0.5)+AQ23-AR41)*AR78*AR127*AR$2)</f>
        <v>0</v>
      </c>
      <c r="AS162" s="139">
        <f t="shared" ref="AS162:AS174" si="197">IF(AS23=0,0,((AS5*0.5)+AR23-AS41)*AS78*AS127*AS$2)</f>
        <v>0</v>
      </c>
      <c r="AT162" s="139">
        <f t="shared" ref="AT162:AT174" si="198">IF(AT23=0,0,((AT5*0.5)+AS23-AT41)*AT78*AT127*AT$2)</f>
        <v>0</v>
      </c>
      <c r="AU162" s="139">
        <f t="shared" ref="AU162:AU174" si="199">IF(AU23=0,0,((AU5*0.5)+AT23-AU41)*AU78*AU127*AU$2)</f>
        <v>0</v>
      </c>
      <c r="AV162" s="139">
        <f t="shared" ref="AV162:AV174" si="200">IF(AV23=0,0,((AV5*0.5)+AU23-AV41)*AV78*AV127*AV$2)</f>
        <v>0</v>
      </c>
      <c r="AW162" s="139">
        <f t="shared" ref="AW162:AW174" si="201">IF(AW23=0,0,((AW5*0.5)+AV23-AW41)*AW78*AW127*AW$2)</f>
        <v>0</v>
      </c>
      <c r="AX162" s="139">
        <f t="shared" ref="AX162:AX174" si="202">IF(AX23=0,0,((AX5*0.5)+AW23-AX41)*AX78*AX127*AX$2)</f>
        <v>0</v>
      </c>
      <c r="AY162" s="139">
        <f t="shared" ref="AY162:AY174" si="203">IF(AY23=0,0,((AY5*0.5)+AX23-AY41)*AY78*AY127*AY$2)</f>
        <v>0</v>
      </c>
      <c r="AZ162" s="139">
        <f t="shared" ref="AZ162:AZ174" si="204">IF(AZ23=0,0,((AZ5*0.5)+AY23-AZ41)*AZ78*AZ127*AZ$2)</f>
        <v>0</v>
      </c>
      <c r="BA162" s="139">
        <f t="shared" ref="BA162:BA174" si="205">IF(BA23=0,0,((BA5*0.5)+AZ23-BA41)*BA78*BA127*BA$2)</f>
        <v>0</v>
      </c>
      <c r="BB162" s="139">
        <f t="shared" ref="BB162:BB174" si="206">IF(BB23=0,0,((BB5*0.5)+BA23-BB41)*BB78*BB127*BB$2)</f>
        <v>0</v>
      </c>
      <c r="BC162" s="139">
        <f t="shared" ref="BC162:BC174" si="207">IF(BC23=0,0,((BC5*0.5)+BB23-BC41)*BC78*BC127*BC$2)</f>
        <v>0</v>
      </c>
      <c r="BD162" s="139">
        <f t="shared" ref="BD162:BD174" si="208">IF(BD23=0,0,((BD5*0.5)+BC23-BD41)*BD78*BD127*BD$2)</f>
        <v>0</v>
      </c>
      <c r="BE162" s="139">
        <f t="shared" ref="BE162:BE174" si="209">IF(BE23=0,0,((BE5*0.5)+BD23-BE41)*BE78*BE127*BE$2)</f>
        <v>0</v>
      </c>
      <c r="BF162" s="139">
        <f t="shared" ref="BF162:BF174" si="210">IF(BF23=0,0,((BF5*0.5)+BE23-BF41)*BF78*BF127*BF$2)</f>
        <v>0</v>
      </c>
      <c r="BG162" s="139">
        <f t="shared" ref="BG162:BG174" si="211">IF(BG23=0,0,((BG5*0.5)+BF23-BG41)*BG78*BG127*BG$2)</f>
        <v>0</v>
      </c>
      <c r="BH162" s="139">
        <f t="shared" ref="BH162:BH174" si="212">IF(BH23=0,0,((BH5*0.5)+BG23-BH41)*BH78*BH127*BH$2)</f>
        <v>0</v>
      </c>
      <c r="BI162" s="139">
        <f t="shared" ref="BI162:BI174" si="213">IF(BI23=0,0,((BI5*0.5)+BH23-BI41)*BI78*BI127*BI$2)</f>
        <v>0</v>
      </c>
      <c r="BJ162" s="139">
        <f t="shared" ref="BJ162:BJ174" si="214">IF(BJ23=0,0,((BJ5*0.5)+BI23-BJ41)*BJ78*BJ127*BJ$2)</f>
        <v>0</v>
      </c>
      <c r="BK162" s="139">
        <f t="shared" ref="BK162:BK174" si="215">IF(BK23=0,0,((BK5*0.5)+BJ23-BK41)*BK78*BK127*BK$2)</f>
        <v>0</v>
      </c>
    </row>
    <row r="163" spans="1:63" hidden="1" x14ac:dyDescent="0.35">
      <c r="A163" s="677"/>
      <c r="B163" s="138" t="s">
        <v>0</v>
      </c>
      <c r="C163" s="27">
        <f t="shared" ref="C163:C174" si="216">IF(C24=0,0,((C6*0.5)-C42)*C79*C128*C$2)</f>
        <v>0</v>
      </c>
      <c r="D163" s="27">
        <f t="shared" ref="D163:M174" si="217">IF(D24=0,0,((D6*0.5)+C24-D42)*D79*D128*D$2)</f>
        <v>0</v>
      </c>
      <c r="E163" s="27">
        <f t="shared" si="217"/>
        <v>0</v>
      </c>
      <c r="F163" s="27">
        <f t="shared" si="217"/>
        <v>0</v>
      </c>
      <c r="G163" s="27">
        <f t="shared" si="217"/>
        <v>0</v>
      </c>
      <c r="H163" s="27">
        <f t="shared" si="217"/>
        <v>0</v>
      </c>
      <c r="I163" s="27">
        <f t="shared" si="217"/>
        <v>0</v>
      </c>
      <c r="J163" s="27">
        <f t="shared" si="217"/>
        <v>0</v>
      </c>
      <c r="K163" s="27">
        <f t="shared" si="217"/>
        <v>1.4983600364374299</v>
      </c>
      <c r="L163" s="27">
        <f t="shared" si="217"/>
        <v>0.42425773573035513</v>
      </c>
      <c r="M163" s="27">
        <f t="shared" si="217"/>
        <v>3.599997041591172</v>
      </c>
      <c r="N163" s="231">
        <f t="shared" si="166"/>
        <v>20.830185608176734</v>
      </c>
      <c r="O163" s="231">
        <f t="shared" si="167"/>
        <v>33.125654818027151</v>
      </c>
      <c r="P163" s="139">
        <f t="shared" si="168"/>
        <v>34.941082504357524</v>
      </c>
      <c r="Q163" s="139">
        <f t="shared" si="169"/>
        <v>26.1136530567615</v>
      </c>
      <c r="R163" s="139">
        <f t="shared" si="170"/>
        <v>-1.7665917271455589</v>
      </c>
      <c r="S163" s="139">
        <f t="shared" si="171"/>
        <v>-4.0577558343734896</v>
      </c>
      <c r="T163" s="139">
        <f t="shared" si="172"/>
        <v>-25.335908982491521</v>
      </c>
      <c r="U163" s="139">
        <f t="shared" si="173"/>
        <v>-29.654784318949179</v>
      </c>
      <c r="V163" s="139">
        <f t="shared" si="174"/>
        <v>-30.472717466599878</v>
      </c>
      <c r="W163" s="139">
        <f t="shared" si="175"/>
        <v>-13.217369063543448</v>
      </c>
      <c r="X163" s="139">
        <f t="shared" si="176"/>
        <v>-2.1486740632678565</v>
      </c>
      <c r="Y163" s="139">
        <f t="shared" si="177"/>
        <v>-4.2028885736559962</v>
      </c>
      <c r="Z163" s="139">
        <f t="shared" si="178"/>
        <v>-5.0354644794725676</v>
      </c>
      <c r="AA163" s="139">
        <f t="shared" si="179"/>
        <v>-5.8123846910858221</v>
      </c>
      <c r="AB163" s="139">
        <f t="shared" si="180"/>
        <v>-5.6201137142343152</v>
      </c>
      <c r="AC163" s="139">
        <f t="shared" si="181"/>
        <v>-5.1650193826740818</v>
      </c>
      <c r="AD163" s="139">
        <f t="shared" si="182"/>
        <v>-1.7665917271455589</v>
      </c>
      <c r="AE163" s="139">
        <f t="shared" si="183"/>
        <v>-4.0577558343734896</v>
      </c>
      <c r="AF163" s="139">
        <f t="shared" si="184"/>
        <v>-25.335908982491521</v>
      </c>
      <c r="AG163" s="139">
        <f t="shared" si="185"/>
        <v>-29.654784318949179</v>
      </c>
      <c r="AH163" s="139">
        <f t="shared" si="186"/>
        <v>-30.472717466599878</v>
      </c>
      <c r="AI163" s="139">
        <f t="shared" si="187"/>
        <v>-13.217369063543448</v>
      </c>
      <c r="AJ163" s="139">
        <f t="shared" si="188"/>
        <v>-2.1486740632678565</v>
      </c>
      <c r="AK163" s="139">
        <f t="shared" si="189"/>
        <v>-4.2028885736559962</v>
      </c>
      <c r="AL163" s="139">
        <f t="shared" si="190"/>
        <v>-5.0354644794725676</v>
      </c>
      <c r="AM163" s="139">
        <f t="shared" si="191"/>
        <v>-5.8123846910858221</v>
      </c>
      <c r="AN163" s="139">
        <f t="shared" si="192"/>
        <v>-5.6201137142343152</v>
      </c>
      <c r="AO163" s="139">
        <f t="shared" si="193"/>
        <v>0</v>
      </c>
      <c r="AP163" s="139">
        <f t="shared" si="194"/>
        <v>0</v>
      </c>
      <c r="AQ163" s="139">
        <f t="shared" si="195"/>
        <v>0</v>
      </c>
      <c r="AR163" s="139">
        <f t="shared" si="196"/>
        <v>0</v>
      </c>
      <c r="AS163" s="139">
        <f t="shared" si="197"/>
        <v>0</v>
      </c>
      <c r="AT163" s="139">
        <f t="shared" si="198"/>
        <v>0</v>
      </c>
      <c r="AU163" s="139">
        <f t="shared" si="199"/>
        <v>0</v>
      </c>
      <c r="AV163" s="139">
        <f t="shared" si="200"/>
        <v>0</v>
      </c>
      <c r="AW163" s="139">
        <f t="shared" si="201"/>
        <v>0</v>
      </c>
      <c r="AX163" s="139">
        <f t="shared" si="202"/>
        <v>0</v>
      </c>
      <c r="AY163" s="139">
        <f t="shared" si="203"/>
        <v>0</v>
      </c>
      <c r="AZ163" s="139">
        <f t="shared" si="204"/>
        <v>0</v>
      </c>
      <c r="BA163" s="139">
        <f t="shared" si="205"/>
        <v>0</v>
      </c>
      <c r="BB163" s="139">
        <f t="shared" si="206"/>
        <v>0</v>
      </c>
      <c r="BC163" s="139">
        <f t="shared" si="207"/>
        <v>0</v>
      </c>
      <c r="BD163" s="139">
        <f t="shared" si="208"/>
        <v>0</v>
      </c>
      <c r="BE163" s="139">
        <f t="shared" si="209"/>
        <v>0</v>
      </c>
      <c r="BF163" s="139">
        <f t="shared" si="210"/>
        <v>0</v>
      </c>
      <c r="BG163" s="139">
        <f t="shared" si="211"/>
        <v>0</v>
      </c>
      <c r="BH163" s="139">
        <f t="shared" si="212"/>
        <v>0</v>
      </c>
      <c r="BI163" s="139">
        <f t="shared" si="213"/>
        <v>0</v>
      </c>
      <c r="BJ163" s="139">
        <f t="shared" si="214"/>
        <v>0</v>
      </c>
      <c r="BK163" s="139">
        <f t="shared" si="215"/>
        <v>0</v>
      </c>
    </row>
    <row r="164" spans="1:63" hidden="1" x14ac:dyDescent="0.35">
      <c r="A164" s="677"/>
      <c r="B164" s="138" t="s">
        <v>21</v>
      </c>
      <c r="C164" s="27">
        <f t="shared" si="216"/>
        <v>0</v>
      </c>
      <c r="D164" s="27">
        <f t="shared" si="217"/>
        <v>0</v>
      </c>
      <c r="E164" s="27">
        <f t="shared" si="217"/>
        <v>0</v>
      </c>
      <c r="F164" s="27">
        <f t="shared" si="217"/>
        <v>0</v>
      </c>
      <c r="G164" s="27">
        <f t="shared" si="217"/>
        <v>0</v>
      </c>
      <c r="H164" s="27">
        <f t="shared" si="217"/>
        <v>0</v>
      </c>
      <c r="I164" s="27">
        <f t="shared" si="217"/>
        <v>0</v>
      </c>
      <c r="J164" s="27">
        <f t="shared" si="217"/>
        <v>2.4117845607311037</v>
      </c>
      <c r="K164" s="27">
        <f t="shared" si="217"/>
        <v>4.446683698049509</v>
      </c>
      <c r="L164" s="27">
        <f t="shared" si="217"/>
        <v>1.7567014813653434</v>
      </c>
      <c r="M164" s="27">
        <f t="shared" si="217"/>
        <v>2.5195089415661496</v>
      </c>
      <c r="N164" s="231">
        <f t="shared" si="166"/>
        <v>3.6292766191761845</v>
      </c>
      <c r="O164" s="231">
        <f t="shared" si="167"/>
        <v>3.1191927503413566</v>
      </c>
      <c r="P164" s="139">
        <f t="shared" si="168"/>
        <v>3.0286051866325128</v>
      </c>
      <c r="Q164" s="139">
        <f t="shared" si="169"/>
        <v>2.5585338033199232</v>
      </c>
      <c r="R164" s="139">
        <f t="shared" si="170"/>
        <v>-0.31984269475442051</v>
      </c>
      <c r="S164" s="139">
        <f t="shared" si="171"/>
        <v>-0.44468940102086268</v>
      </c>
      <c r="T164" s="139">
        <f t="shared" si="172"/>
        <v>-1.1281660107312579</v>
      </c>
      <c r="U164" s="139">
        <f t="shared" si="173"/>
        <v>-1.0623498344109026</v>
      </c>
      <c r="V164" s="139">
        <f t="shared" si="174"/>
        <v>-1.1435102966088391</v>
      </c>
      <c r="W164" s="139">
        <f t="shared" si="175"/>
        <v>-1.0042087742887471</v>
      </c>
      <c r="X164" s="139">
        <f t="shared" si="176"/>
        <v>-0.44276210698766921</v>
      </c>
      <c r="Y164" s="139">
        <f t="shared" si="177"/>
        <v>-0.39434337041817979</v>
      </c>
      <c r="Z164" s="139">
        <f t="shared" si="178"/>
        <v>-0.31969760136328051</v>
      </c>
      <c r="AA164" s="139">
        <f t="shared" si="179"/>
        <v>-0.30978839555931925</v>
      </c>
      <c r="AB164" s="139">
        <f t="shared" si="180"/>
        <v>-0.27648008380685823</v>
      </c>
      <c r="AC164" s="139">
        <f t="shared" si="181"/>
        <v>-0.30090523768892358</v>
      </c>
      <c r="AD164" s="139">
        <f t="shared" si="182"/>
        <v>-0.31984269475442051</v>
      </c>
      <c r="AE164" s="139">
        <f t="shared" si="183"/>
        <v>-0.44468940102086268</v>
      </c>
      <c r="AF164" s="139">
        <f t="shared" si="184"/>
        <v>-1.1281660107312579</v>
      </c>
      <c r="AG164" s="139">
        <f t="shared" si="185"/>
        <v>-1.0623498344109026</v>
      </c>
      <c r="AH164" s="139">
        <f t="shared" si="186"/>
        <v>-1.1435102966088391</v>
      </c>
      <c r="AI164" s="139">
        <f t="shared" si="187"/>
        <v>-1.0042087742887471</v>
      </c>
      <c r="AJ164" s="139">
        <f t="shared" si="188"/>
        <v>-0.44276210698766921</v>
      </c>
      <c r="AK164" s="139">
        <f t="shared" si="189"/>
        <v>-0.39434337041817979</v>
      </c>
      <c r="AL164" s="139">
        <f t="shared" si="190"/>
        <v>-0.31969760136328051</v>
      </c>
      <c r="AM164" s="139">
        <f t="shared" si="191"/>
        <v>-0.30978839555931925</v>
      </c>
      <c r="AN164" s="139">
        <f t="shared" si="192"/>
        <v>-0.27648008380685823</v>
      </c>
      <c r="AO164" s="139">
        <f t="shared" si="193"/>
        <v>0</v>
      </c>
      <c r="AP164" s="139">
        <f t="shared" si="194"/>
        <v>0</v>
      </c>
      <c r="AQ164" s="139">
        <f t="shared" si="195"/>
        <v>0</v>
      </c>
      <c r="AR164" s="139">
        <f t="shared" si="196"/>
        <v>0</v>
      </c>
      <c r="AS164" s="139">
        <f t="shared" si="197"/>
        <v>0</v>
      </c>
      <c r="AT164" s="139">
        <f t="shared" si="198"/>
        <v>0</v>
      </c>
      <c r="AU164" s="139">
        <f t="shared" si="199"/>
        <v>0</v>
      </c>
      <c r="AV164" s="139">
        <f t="shared" si="200"/>
        <v>0</v>
      </c>
      <c r="AW164" s="139">
        <f t="shared" si="201"/>
        <v>0</v>
      </c>
      <c r="AX164" s="139">
        <f t="shared" si="202"/>
        <v>0</v>
      </c>
      <c r="AY164" s="139">
        <f t="shared" si="203"/>
        <v>0</v>
      </c>
      <c r="AZ164" s="139">
        <f t="shared" si="204"/>
        <v>0</v>
      </c>
      <c r="BA164" s="139">
        <f t="shared" si="205"/>
        <v>0</v>
      </c>
      <c r="BB164" s="139">
        <f t="shared" si="206"/>
        <v>0</v>
      </c>
      <c r="BC164" s="139">
        <f t="shared" si="207"/>
        <v>0</v>
      </c>
      <c r="BD164" s="139">
        <f t="shared" si="208"/>
        <v>0</v>
      </c>
      <c r="BE164" s="139">
        <f t="shared" si="209"/>
        <v>0</v>
      </c>
      <c r="BF164" s="139">
        <f t="shared" si="210"/>
        <v>0</v>
      </c>
      <c r="BG164" s="139">
        <f t="shared" si="211"/>
        <v>0</v>
      </c>
      <c r="BH164" s="139">
        <f t="shared" si="212"/>
        <v>0</v>
      </c>
      <c r="BI164" s="139">
        <f t="shared" si="213"/>
        <v>0</v>
      </c>
      <c r="BJ164" s="139">
        <f t="shared" si="214"/>
        <v>0</v>
      </c>
      <c r="BK164" s="139">
        <f t="shared" si="215"/>
        <v>0</v>
      </c>
    </row>
    <row r="165" spans="1:63" hidden="1" x14ac:dyDescent="0.35">
      <c r="A165" s="677"/>
      <c r="B165" s="138" t="s">
        <v>1</v>
      </c>
      <c r="C165" s="27">
        <f t="shared" si="216"/>
        <v>0</v>
      </c>
      <c r="D165" s="27">
        <f t="shared" si="217"/>
        <v>0</v>
      </c>
      <c r="E165" s="27">
        <f t="shared" si="217"/>
        <v>0</v>
      </c>
      <c r="F165" s="27">
        <f t="shared" si="217"/>
        <v>0.23956572707845852</v>
      </c>
      <c r="G165" s="27">
        <f t="shared" si="217"/>
        <v>6.0220418233058455</v>
      </c>
      <c r="H165" s="27">
        <f t="shared" si="217"/>
        <v>307.42700898421714</v>
      </c>
      <c r="I165" s="27">
        <f t="shared" si="217"/>
        <v>976.10332904767722</v>
      </c>
      <c r="J165" s="27">
        <f t="shared" si="217"/>
        <v>1295.4470749105001</v>
      </c>
      <c r="K165" s="27">
        <f t="shared" si="217"/>
        <v>735.592247425143</v>
      </c>
      <c r="L165" s="27">
        <f t="shared" si="217"/>
        <v>49.519902979272359</v>
      </c>
      <c r="M165" s="27">
        <f t="shared" si="217"/>
        <v>21.747064356651173</v>
      </c>
      <c r="N165" s="231">
        <f t="shared" si="166"/>
        <v>0</v>
      </c>
      <c r="O165" s="231">
        <f t="shared" si="167"/>
        <v>0</v>
      </c>
      <c r="P165" s="139">
        <f t="shared" si="168"/>
        <v>0</v>
      </c>
      <c r="Q165" s="139">
        <f t="shared" si="169"/>
        <v>0</v>
      </c>
      <c r="R165" s="139">
        <f t="shared" si="170"/>
        <v>73.399265076270879</v>
      </c>
      <c r="S165" s="139">
        <f t="shared" si="171"/>
        <v>428.6769198409184</v>
      </c>
      <c r="T165" s="139">
        <f t="shared" si="172"/>
        <v>2711.3079993377551</v>
      </c>
      <c r="U165" s="139">
        <f t="shared" si="173"/>
        <v>3176.2138272573739</v>
      </c>
      <c r="V165" s="139">
        <f t="shared" si="174"/>
        <v>3262.4052084910982</v>
      </c>
      <c r="W165" s="139">
        <f t="shared" si="175"/>
        <v>1412.1294254032564</v>
      </c>
      <c r="X165" s="139">
        <f t="shared" si="176"/>
        <v>72.681627969312757</v>
      </c>
      <c r="Y165" s="139">
        <f t="shared" si="177"/>
        <v>0</v>
      </c>
      <c r="Z165" s="139">
        <f t="shared" si="178"/>
        <v>0</v>
      </c>
      <c r="AA165" s="139">
        <f t="shared" si="179"/>
        <v>0</v>
      </c>
      <c r="AB165" s="139">
        <f t="shared" si="180"/>
        <v>0</v>
      </c>
      <c r="AC165" s="139">
        <f t="shared" si="181"/>
        <v>0</v>
      </c>
      <c r="AD165" s="139">
        <f t="shared" si="182"/>
        <v>73.399265076270879</v>
      </c>
      <c r="AE165" s="139">
        <f t="shared" si="183"/>
        <v>428.6769198409184</v>
      </c>
      <c r="AF165" s="139">
        <f t="shared" si="184"/>
        <v>2711.3079993377551</v>
      </c>
      <c r="AG165" s="139">
        <f t="shared" si="185"/>
        <v>3176.2138272573739</v>
      </c>
      <c r="AH165" s="139">
        <f t="shared" si="186"/>
        <v>3262.4052084910982</v>
      </c>
      <c r="AI165" s="139">
        <f t="shared" si="187"/>
        <v>1412.1294254032564</v>
      </c>
      <c r="AJ165" s="139">
        <f t="shared" si="188"/>
        <v>72.681627969312757</v>
      </c>
      <c r="AK165" s="139">
        <f t="shared" si="189"/>
        <v>0</v>
      </c>
      <c r="AL165" s="139">
        <f t="shared" si="190"/>
        <v>0</v>
      </c>
      <c r="AM165" s="139">
        <f t="shared" si="191"/>
        <v>0</v>
      </c>
      <c r="AN165" s="139">
        <f t="shared" si="192"/>
        <v>0</v>
      </c>
      <c r="AO165" s="139">
        <f t="shared" si="193"/>
        <v>0</v>
      </c>
      <c r="AP165" s="139">
        <f t="shared" si="194"/>
        <v>0</v>
      </c>
      <c r="AQ165" s="139">
        <f t="shared" si="195"/>
        <v>0</v>
      </c>
      <c r="AR165" s="139">
        <f t="shared" si="196"/>
        <v>0</v>
      </c>
      <c r="AS165" s="139">
        <f t="shared" si="197"/>
        <v>0</v>
      </c>
      <c r="AT165" s="139">
        <f t="shared" si="198"/>
        <v>0</v>
      </c>
      <c r="AU165" s="139">
        <f t="shared" si="199"/>
        <v>0</v>
      </c>
      <c r="AV165" s="139">
        <f t="shared" si="200"/>
        <v>0</v>
      </c>
      <c r="AW165" s="139">
        <f t="shared" si="201"/>
        <v>0</v>
      </c>
      <c r="AX165" s="139">
        <f t="shared" si="202"/>
        <v>0</v>
      </c>
      <c r="AY165" s="139">
        <f t="shared" si="203"/>
        <v>0</v>
      </c>
      <c r="AZ165" s="139">
        <f t="shared" si="204"/>
        <v>0</v>
      </c>
      <c r="BA165" s="139">
        <f t="shared" si="205"/>
        <v>0</v>
      </c>
      <c r="BB165" s="139">
        <f t="shared" si="206"/>
        <v>0</v>
      </c>
      <c r="BC165" s="139">
        <f t="shared" si="207"/>
        <v>0</v>
      </c>
      <c r="BD165" s="139">
        <f t="shared" si="208"/>
        <v>0</v>
      </c>
      <c r="BE165" s="139">
        <f t="shared" si="209"/>
        <v>0</v>
      </c>
      <c r="BF165" s="139">
        <f t="shared" si="210"/>
        <v>0</v>
      </c>
      <c r="BG165" s="139">
        <f t="shared" si="211"/>
        <v>0</v>
      </c>
      <c r="BH165" s="139">
        <f t="shared" si="212"/>
        <v>0</v>
      </c>
      <c r="BI165" s="139">
        <f t="shared" si="213"/>
        <v>0</v>
      </c>
      <c r="BJ165" s="139">
        <f t="shared" si="214"/>
        <v>0</v>
      </c>
      <c r="BK165" s="139">
        <f t="shared" si="215"/>
        <v>0</v>
      </c>
    </row>
    <row r="166" spans="1:63" hidden="1" x14ac:dyDescent="0.35">
      <c r="A166" s="677"/>
      <c r="B166" s="138" t="s">
        <v>22</v>
      </c>
      <c r="C166" s="27">
        <f t="shared" si="216"/>
        <v>0</v>
      </c>
      <c r="D166" s="27">
        <f t="shared" si="217"/>
        <v>0</v>
      </c>
      <c r="E166" s="27">
        <f t="shared" si="217"/>
        <v>0</v>
      </c>
      <c r="F166" s="27">
        <f t="shared" si="217"/>
        <v>0</v>
      </c>
      <c r="G166" s="27">
        <f t="shared" si="217"/>
        <v>0</v>
      </c>
      <c r="H166" s="27">
        <f t="shared" si="217"/>
        <v>0</v>
      </c>
      <c r="I166" s="27">
        <f t="shared" si="217"/>
        <v>0</v>
      </c>
      <c r="J166" s="27">
        <f t="shared" si="217"/>
        <v>0</v>
      </c>
      <c r="K166" s="27">
        <f t="shared" si="217"/>
        <v>0</v>
      </c>
      <c r="L166" s="27">
        <f t="shared" si="217"/>
        <v>0</v>
      </c>
      <c r="M166" s="27">
        <f t="shared" si="217"/>
        <v>0</v>
      </c>
      <c r="N166" s="231">
        <f t="shared" si="166"/>
        <v>0</v>
      </c>
      <c r="O166" s="231">
        <f t="shared" si="167"/>
        <v>0</v>
      </c>
      <c r="P166" s="139">
        <f t="shared" si="168"/>
        <v>0</v>
      </c>
      <c r="Q166" s="139">
        <f t="shared" si="169"/>
        <v>0</v>
      </c>
      <c r="R166" s="139">
        <f t="shared" si="170"/>
        <v>3.1215792025010178</v>
      </c>
      <c r="S166" s="139">
        <f t="shared" si="171"/>
        <v>0.67321954327073519</v>
      </c>
      <c r="T166" s="139">
        <f t="shared" si="172"/>
        <v>1.2812567751612358</v>
      </c>
      <c r="U166" s="139">
        <f t="shared" si="173"/>
        <v>1.595493315365736</v>
      </c>
      <c r="V166" s="139">
        <f t="shared" si="174"/>
        <v>1.316022860212203</v>
      </c>
      <c r="W166" s="139">
        <f t="shared" si="175"/>
        <v>1.6005629529630743</v>
      </c>
      <c r="X166" s="139">
        <f t="shared" si="176"/>
        <v>0.70035101455017246</v>
      </c>
      <c r="Y166" s="139">
        <f t="shared" si="177"/>
        <v>0.56811971878433787</v>
      </c>
      <c r="Z166" s="139">
        <f t="shared" si="178"/>
        <v>0.62966406827718113</v>
      </c>
      <c r="AA166" s="139">
        <f t="shared" si="179"/>
        <v>6.0694574051504836E-2</v>
      </c>
      <c r="AB166" s="139">
        <f t="shared" si="180"/>
        <v>2.815670781472587E-2</v>
      </c>
      <c r="AC166" s="139">
        <f t="shared" si="181"/>
        <v>3.2390392101173664E-2</v>
      </c>
      <c r="AD166" s="139">
        <f t="shared" si="182"/>
        <v>3.1215792025010178</v>
      </c>
      <c r="AE166" s="139">
        <f t="shared" si="183"/>
        <v>0.67321954327073519</v>
      </c>
      <c r="AF166" s="139">
        <f t="shared" si="184"/>
        <v>1.2812567751612358</v>
      </c>
      <c r="AG166" s="139">
        <f t="shared" si="185"/>
        <v>1.595493315365736</v>
      </c>
      <c r="AH166" s="139">
        <f t="shared" si="186"/>
        <v>1.316022860212203</v>
      </c>
      <c r="AI166" s="139">
        <f t="shared" si="187"/>
        <v>1.6005629529630743</v>
      </c>
      <c r="AJ166" s="139">
        <f t="shared" si="188"/>
        <v>0.70035101455017246</v>
      </c>
      <c r="AK166" s="139">
        <f t="shared" si="189"/>
        <v>0.56811971878433787</v>
      </c>
      <c r="AL166" s="139">
        <f t="shared" si="190"/>
        <v>0.62966406827718113</v>
      </c>
      <c r="AM166" s="139">
        <f t="shared" si="191"/>
        <v>6.0694574051504836E-2</v>
      </c>
      <c r="AN166" s="139">
        <f t="shared" si="192"/>
        <v>2.815670781472587E-2</v>
      </c>
      <c r="AO166" s="139">
        <f t="shared" si="193"/>
        <v>0</v>
      </c>
      <c r="AP166" s="139">
        <f t="shared" si="194"/>
        <v>0</v>
      </c>
      <c r="AQ166" s="139">
        <f t="shared" si="195"/>
        <v>0</v>
      </c>
      <c r="AR166" s="139">
        <f t="shared" si="196"/>
        <v>0</v>
      </c>
      <c r="AS166" s="139">
        <f t="shared" si="197"/>
        <v>0</v>
      </c>
      <c r="AT166" s="139">
        <f t="shared" si="198"/>
        <v>0</v>
      </c>
      <c r="AU166" s="139">
        <f t="shared" si="199"/>
        <v>0</v>
      </c>
      <c r="AV166" s="139">
        <f t="shared" si="200"/>
        <v>0</v>
      </c>
      <c r="AW166" s="139">
        <f t="shared" si="201"/>
        <v>0</v>
      </c>
      <c r="AX166" s="139">
        <f t="shared" si="202"/>
        <v>0</v>
      </c>
      <c r="AY166" s="139">
        <f t="shared" si="203"/>
        <v>0</v>
      </c>
      <c r="AZ166" s="139">
        <f t="shared" si="204"/>
        <v>0</v>
      </c>
      <c r="BA166" s="139">
        <f t="shared" si="205"/>
        <v>0</v>
      </c>
      <c r="BB166" s="139">
        <f t="shared" si="206"/>
        <v>0</v>
      </c>
      <c r="BC166" s="139">
        <f t="shared" si="207"/>
        <v>0</v>
      </c>
      <c r="BD166" s="139">
        <f t="shared" si="208"/>
        <v>0</v>
      </c>
      <c r="BE166" s="139">
        <f t="shared" si="209"/>
        <v>0</v>
      </c>
      <c r="BF166" s="139">
        <f t="shared" si="210"/>
        <v>0</v>
      </c>
      <c r="BG166" s="139">
        <f t="shared" si="211"/>
        <v>0</v>
      </c>
      <c r="BH166" s="139">
        <f t="shared" si="212"/>
        <v>0</v>
      </c>
      <c r="BI166" s="139">
        <f t="shared" si="213"/>
        <v>0</v>
      </c>
      <c r="BJ166" s="139">
        <f t="shared" si="214"/>
        <v>0</v>
      </c>
      <c r="BK166" s="139">
        <f t="shared" si="215"/>
        <v>0</v>
      </c>
    </row>
    <row r="167" spans="1:63" hidden="1" x14ac:dyDescent="0.35">
      <c r="A167" s="677"/>
      <c r="B167" s="38" t="s">
        <v>9</v>
      </c>
      <c r="C167" s="27">
        <f t="shared" si="216"/>
        <v>0</v>
      </c>
      <c r="D167" s="27">
        <f t="shared" si="217"/>
        <v>0</v>
      </c>
      <c r="E167" s="27">
        <f t="shared" si="217"/>
        <v>0</v>
      </c>
      <c r="F167" s="27">
        <f t="shared" si="217"/>
        <v>0</v>
      </c>
      <c r="G167" s="27">
        <f t="shared" si="217"/>
        <v>0</v>
      </c>
      <c r="H167" s="27">
        <f t="shared" si="217"/>
        <v>0</v>
      </c>
      <c r="I167" s="27">
        <f t="shared" si="217"/>
        <v>0</v>
      </c>
      <c r="J167" s="27">
        <f t="shared" si="217"/>
        <v>0</v>
      </c>
      <c r="K167" s="27">
        <f t="shared" si="217"/>
        <v>0</v>
      </c>
      <c r="L167" s="27">
        <f t="shared" si="217"/>
        <v>0</v>
      </c>
      <c r="M167" s="27">
        <f t="shared" si="217"/>
        <v>0</v>
      </c>
      <c r="N167" s="231">
        <f t="shared" si="166"/>
        <v>0</v>
      </c>
      <c r="O167" s="231">
        <f t="shared" si="167"/>
        <v>0</v>
      </c>
      <c r="P167" s="139">
        <f t="shared" si="168"/>
        <v>0</v>
      </c>
      <c r="Q167" s="139">
        <f t="shared" si="169"/>
        <v>0</v>
      </c>
      <c r="R167" s="139">
        <f t="shared" si="170"/>
        <v>0</v>
      </c>
      <c r="S167" s="139">
        <f t="shared" si="171"/>
        <v>0</v>
      </c>
      <c r="T167" s="139">
        <f t="shared" si="172"/>
        <v>0</v>
      </c>
      <c r="U167" s="139">
        <f t="shared" si="173"/>
        <v>0</v>
      </c>
      <c r="V167" s="139">
        <f t="shared" si="174"/>
        <v>0</v>
      </c>
      <c r="W167" s="139">
        <f t="shared" si="175"/>
        <v>0</v>
      </c>
      <c r="X167" s="139">
        <f t="shared" si="176"/>
        <v>0</v>
      </c>
      <c r="Y167" s="139">
        <f t="shared" si="177"/>
        <v>0</v>
      </c>
      <c r="Z167" s="139">
        <f t="shared" si="178"/>
        <v>0</v>
      </c>
      <c r="AA167" s="139">
        <f t="shared" si="179"/>
        <v>0</v>
      </c>
      <c r="AB167" s="139">
        <f t="shared" si="180"/>
        <v>0</v>
      </c>
      <c r="AC167" s="139">
        <f t="shared" si="181"/>
        <v>0</v>
      </c>
      <c r="AD167" s="139">
        <f t="shared" si="182"/>
        <v>0</v>
      </c>
      <c r="AE167" s="139">
        <f t="shared" si="183"/>
        <v>0</v>
      </c>
      <c r="AF167" s="139">
        <f t="shared" si="184"/>
        <v>0</v>
      </c>
      <c r="AG167" s="139">
        <f t="shared" si="185"/>
        <v>0</v>
      </c>
      <c r="AH167" s="139">
        <f t="shared" si="186"/>
        <v>0</v>
      </c>
      <c r="AI167" s="139">
        <f t="shared" si="187"/>
        <v>0</v>
      </c>
      <c r="AJ167" s="139">
        <f t="shared" si="188"/>
        <v>0</v>
      </c>
      <c r="AK167" s="139">
        <f t="shared" si="189"/>
        <v>0</v>
      </c>
      <c r="AL167" s="139">
        <f t="shared" si="190"/>
        <v>0</v>
      </c>
      <c r="AM167" s="139">
        <f t="shared" si="191"/>
        <v>0</v>
      </c>
      <c r="AN167" s="139">
        <f t="shared" si="192"/>
        <v>0</v>
      </c>
      <c r="AO167" s="139">
        <f t="shared" si="193"/>
        <v>0</v>
      </c>
      <c r="AP167" s="139">
        <f t="shared" si="194"/>
        <v>0</v>
      </c>
      <c r="AQ167" s="139">
        <f t="shared" si="195"/>
        <v>0</v>
      </c>
      <c r="AR167" s="139">
        <f t="shared" si="196"/>
        <v>0</v>
      </c>
      <c r="AS167" s="139">
        <f t="shared" si="197"/>
        <v>0</v>
      </c>
      <c r="AT167" s="139">
        <f t="shared" si="198"/>
        <v>0</v>
      </c>
      <c r="AU167" s="139">
        <f t="shared" si="199"/>
        <v>0</v>
      </c>
      <c r="AV167" s="139">
        <f t="shared" si="200"/>
        <v>0</v>
      </c>
      <c r="AW167" s="139">
        <f t="shared" si="201"/>
        <v>0</v>
      </c>
      <c r="AX167" s="139">
        <f t="shared" si="202"/>
        <v>0</v>
      </c>
      <c r="AY167" s="139">
        <f t="shared" si="203"/>
        <v>0</v>
      </c>
      <c r="AZ167" s="139">
        <f t="shared" si="204"/>
        <v>0</v>
      </c>
      <c r="BA167" s="139">
        <f t="shared" si="205"/>
        <v>0</v>
      </c>
      <c r="BB167" s="139">
        <f t="shared" si="206"/>
        <v>0</v>
      </c>
      <c r="BC167" s="139">
        <f t="shared" si="207"/>
        <v>0</v>
      </c>
      <c r="BD167" s="139">
        <f t="shared" si="208"/>
        <v>0</v>
      </c>
      <c r="BE167" s="139">
        <f t="shared" si="209"/>
        <v>0</v>
      </c>
      <c r="BF167" s="139">
        <f t="shared" si="210"/>
        <v>0</v>
      </c>
      <c r="BG167" s="139">
        <f t="shared" si="211"/>
        <v>0</v>
      </c>
      <c r="BH167" s="139">
        <f t="shared" si="212"/>
        <v>0</v>
      </c>
      <c r="BI167" s="139">
        <f t="shared" si="213"/>
        <v>0</v>
      </c>
      <c r="BJ167" s="139">
        <f t="shared" si="214"/>
        <v>0</v>
      </c>
      <c r="BK167" s="139">
        <f t="shared" si="215"/>
        <v>0</v>
      </c>
    </row>
    <row r="168" spans="1:63" hidden="1" x14ac:dyDescent="0.35">
      <c r="A168" s="677"/>
      <c r="B168" s="38" t="s">
        <v>3</v>
      </c>
      <c r="C168" s="27">
        <f t="shared" si="216"/>
        <v>0</v>
      </c>
      <c r="D168" s="27">
        <f t="shared" si="217"/>
        <v>0</v>
      </c>
      <c r="E168" s="27">
        <f t="shared" si="217"/>
        <v>0</v>
      </c>
      <c r="F168" s="27">
        <f t="shared" si="217"/>
        <v>0</v>
      </c>
      <c r="G168" s="27">
        <f t="shared" si="217"/>
        <v>0</v>
      </c>
      <c r="H168" s="27">
        <f t="shared" si="217"/>
        <v>129.29695308991583</v>
      </c>
      <c r="I168" s="27">
        <f t="shared" si="217"/>
        <v>443.85675857497625</v>
      </c>
      <c r="J168" s="27">
        <f t="shared" si="217"/>
        <v>683.81076081345873</v>
      </c>
      <c r="K168" s="27">
        <f t="shared" si="217"/>
        <v>700.20300585339885</v>
      </c>
      <c r="L168" s="27">
        <f t="shared" si="217"/>
        <v>153.34794301421456</v>
      </c>
      <c r="M168" s="27">
        <f t="shared" si="217"/>
        <v>358.98206340841256</v>
      </c>
      <c r="N168" s="231">
        <f t="shared" si="166"/>
        <v>1087.398307089032</v>
      </c>
      <c r="O168" s="231">
        <f t="shared" si="167"/>
        <v>1609.6203942821185</v>
      </c>
      <c r="P168" s="139">
        <f t="shared" si="168"/>
        <v>1697.8344822545478</v>
      </c>
      <c r="Q168" s="139">
        <f t="shared" si="169"/>
        <v>1268.8977398416976</v>
      </c>
      <c r="R168" s="139">
        <f t="shared" si="170"/>
        <v>164.36687173910559</v>
      </c>
      <c r="S168" s="139">
        <f t="shared" si="171"/>
        <v>377.5409012328746</v>
      </c>
      <c r="T168" s="139">
        <f t="shared" si="172"/>
        <v>2357.2985416656552</v>
      </c>
      <c r="U168" s="139">
        <f t="shared" si="173"/>
        <v>2759.1344710299004</v>
      </c>
      <c r="V168" s="139">
        <f t="shared" si="174"/>
        <v>2835.2364422466981</v>
      </c>
      <c r="W168" s="139">
        <f t="shared" si="175"/>
        <v>1229.7677908331248</v>
      </c>
      <c r="X168" s="139">
        <f t="shared" si="176"/>
        <v>199.91649951680716</v>
      </c>
      <c r="Y168" s="139">
        <f t="shared" si="177"/>
        <v>391.04431233586752</v>
      </c>
      <c r="Z168" s="139">
        <f t="shared" si="178"/>
        <v>468.50867210932779</v>
      </c>
      <c r="AA168" s="139">
        <f t="shared" si="179"/>
        <v>540.79472599009102</v>
      </c>
      <c r="AB168" s="139">
        <f t="shared" si="180"/>
        <v>522.90548847941386</v>
      </c>
      <c r="AC168" s="139">
        <f t="shared" si="181"/>
        <v>480.56269332457646</v>
      </c>
      <c r="AD168" s="139">
        <f t="shared" si="182"/>
        <v>164.36687173910559</v>
      </c>
      <c r="AE168" s="139">
        <f t="shared" si="183"/>
        <v>377.5409012328746</v>
      </c>
      <c r="AF168" s="139">
        <f t="shared" si="184"/>
        <v>2357.2985416656552</v>
      </c>
      <c r="AG168" s="139">
        <f t="shared" si="185"/>
        <v>2759.1344710299004</v>
      </c>
      <c r="AH168" s="139">
        <f t="shared" si="186"/>
        <v>2835.2364422466981</v>
      </c>
      <c r="AI168" s="139">
        <f t="shared" si="187"/>
        <v>1229.7677908331248</v>
      </c>
      <c r="AJ168" s="139">
        <f t="shared" si="188"/>
        <v>199.91649951680716</v>
      </c>
      <c r="AK168" s="139">
        <f t="shared" si="189"/>
        <v>391.04431233586752</v>
      </c>
      <c r="AL168" s="139">
        <f t="shared" si="190"/>
        <v>468.50867210932779</v>
      </c>
      <c r="AM168" s="139">
        <f t="shared" si="191"/>
        <v>540.79472599009102</v>
      </c>
      <c r="AN168" s="139">
        <f t="shared" si="192"/>
        <v>522.90548847941386</v>
      </c>
      <c r="AO168" s="139">
        <f t="shared" si="193"/>
        <v>0</v>
      </c>
      <c r="AP168" s="139">
        <f t="shared" si="194"/>
        <v>0</v>
      </c>
      <c r="AQ168" s="139">
        <f t="shared" si="195"/>
        <v>0</v>
      </c>
      <c r="AR168" s="139">
        <f t="shared" si="196"/>
        <v>0</v>
      </c>
      <c r="AS168" s="139">
        <f t="shared" si="197"/>
        <v>0</v>
      </c>
      <c r="AT168" s="139">
        <f t="shared" si="198"/>
        <v>0</v>
      </c>
      <c r="AU168" s="139">
        <f t="shared" si="199"/>
        <v>0</v>
      </c>
      <c r="AV168" s="139">
        <f t="shared" si="200"/>
        <v>0</v>
      </c>
      <c r="AW168" s="139">
        <f t="shared" si="201"/>
        <v>0</v>
      </c>
      <c r="AX168" s="139">
        <f t="shared" si="202"/>
        <v>0</v>
      </c>
      <c r="AY168" s="139">
        <f t="shared" si="203"/>
        <v>0</v>
      </c>
      <c r="AZ168" s="139">
        <f t="shared" si="204"/>
        <v>0</v>
      </c>
      <c r="BA168" s="139">
        <f t="shared" si="205"/>
        <v>0</v>
      </c>
      <c r="BB168" s="139">
        <f t="shared" si="206"/>
        <v>0</v>
      </c>
      <c r="BC168" s="139">
        <f t="shared" si="207"/>
        <v>0</v>
      </c>
      <c r="BD168" s="139">
        <f t="shared" si="208"/>
        <v>0</v>
      </c>
      <c r="BE168" s="139">
        <f t="shared" si="209"/>
        <v>0</v>
      </c>
      <c r="BF168" s="139">
        <f t="shared" si="210"/>
        <v>0</v>
      </c>
      <c r="BG168" s="139">
        <f t="shared" si="211"/>
        <v>0</v>
      </c>
      <c r="BH168" s="139">
        <f t="shared" si="212"/>
        <v>0</v>
      </c>
      <c r="BI168" s="139">
        <f t="shared" si="213"/>
        <v>0</v>
      </c>
      <c r="BJ168" s="139">
        <f t="shared" si="214"/>
        <v>0</v>
      </c>
      <c r="BK168" s="139">
        <f t="shared" si="215"/>
        <v>0</v>
      </c>
    </row>
    <row r="169" spans="1:63" ht="15.75" hidden="1" customHeight="1" x14ac:dyDescent="0.35">
      <c r="A169" s="677"/>
      <c r="B169" s="38" t="s">
        <v>4</v>
      </c>
      <c r="C169" s="27">
        <f t="shared" si="216"/>
        <v>0</v>
      </c>
      <c r="D169" s="27">
        <f t="shared" si="217"/>
        <v>0</v>
      </c>
      <c r="E169" s="27">
        <f t="shared" si="217"/>
        <v>11.330367899525958</v>
      </c>
      <c r="F169" s="27">
        <f t="shared" si="217"/>
        <v>96.447717439489381</v>
      </c>
      <c r="G169" s="27">
        <f t="shared" si="217"/>
        <v>399.59272578131839</v>
      </c>
      <c r="H169" s="27">
        <f t="shared" si="217"/>
        <v>2060.4979261602139</v>
      </c>
      <c r="I169" s="27">
        <f t="shared" si="217"/>
        <v>4120.2927840654866</v>
      </c>
      <c r="J169" s="27">
        <f t="shared" si="217"/>
        <v>5230.7471075431195</v>
      </c>
      <c r="K169" s="27">
        <f t="shared" si="217"/>
        <v>7858.7874132890138</v>
      </c>
      <c r="L169" s="27">
        <f t="shared" si="217"/>
        <v>5271.315450330444</v>
      </c>
      <c r="M169" s="139">
        <f t="shared" si="217"/>
        <v>4823.5511356490442</v>
      </c>
      <c r="N169" s="231">
        <f t="shared" si="166"/>
        <v>7149.4863720962148</v>
      </c>
      <c r="O169" s="231">
        <f t="shared" si="167"/>
        <v>9628.8939870397662</v>
      </c>
      <c r="P169" s="139">
        <f t="shared" si="168"/>
        <v>7967.278347900562</v>
      </c>
      <c r="Q169" s="139">
        <f t="shared" si="169"/>
        <v>7367.7688862359601</v>
      </c>
      <c r="R169" s="139">
        <f t="shared" si="170"/>
        <v>1551.1158530904959</v>
      </c>
      <c r="S169" s="139">
        <f t="shared" si="171"/>
        <v>2441.0594881563434</v>
      </c>
      <c r="T169" s="139">
        <f t="shared" si="172"/>
        <v>4877.6177659043642</v>
      </c>
      <c r="U169" s="139">
        <f t="shared" si="173"/>
        <v>5698.1721879927691</v>
      </c>
      <c r="V169" s="139">
        <f t="shared" si="174"/>
        <v>4872.9746746304218</v>
      </c>
      <c r="W169" s="139">
        <f t="shared" si="175"/>
        <v>4411.7514795614316</v>
      </c>
      <c r="X169" s="139">
        <f t="shared" si="176"/>
        <v>2453.105644782042</v>
      </c>
      <c r="Y169" s="139">
        <f t="shared" si="177"/>
        <v>1818.6824874150809</v>
      </c>
      <c r="Z169" s="139">
        <f t="shared" si="178"/>
        <v>1478.9955861868384</v>
      </c>
      <c r="AA169" s="139">
        <f t="shared" si="179"/>
        <v>1845.1464880775659</v>
      </c>
      <c r="AB169" s="139">
        <f t="shared" si="180"/>
        <v>1406.1276954738166</v>
      </c>
      <c r="AC169" s="139">
        <f t="shared" si="181"/>
        <v>1645.9371466105415</v>
      </c>
      <c r="AD169" s="139">
        <f t="shared" si="182"/>
        <v>1551.1158530904959</v>
      </c>
      <c r="AE169" s="139">
        <f t="shared" si="183"/>
        <v>2441.0594881563434</v>
      </c>
      <c r="AF169" s="139">
        <f t="shared" si="184"/>
        <v>4877.6177659043642</v>
      </c>
      <c r="AG169" s="139">
        <f t="shared" si="185"/>
        <v>5698.1721879927691</v>
      </c>
      <c r="AH169" s="139">
        <f t="shared" si="186"/>
        <v>4872.9746746304218</v>
      </c>
      <c r="AI169" s="139">
        <f t="shared" si="187"/>
        <v>4411.7514795614316</v>
      </c>
      <c r="AJ169" s="139">
        <f t="shared" si="188"/>
        <v>2453.105644782042</v>
      </c>
      <c r="AK169" s="139">
        <f t="shared" si="189"/>
        <v>1818.6824874150809</v>
      </c>
      <c r="AL169" s="139">
        <f t="shared" si="190"/>
        <v>1478.9955861868384</v>
      </c>
      <c r="AM169" s="139">
        <f t="shared" si="191"/>
        <v>1845.1464880775659</v>
      </c>
      <c r="AN169" s="139">
        <f t="shared" si="192"/>
        <v>1406.1276954738166</v>
      </c>
      <c r="AO169" s="139">
        <f t="shared" si="193"/>
        <v>0</v>
      </c>
      <c r="AP169" s="139">
        <f t="shared" si="194"/>
        <v>0</v>
      </c>
      <c r="AQ169" s="139">
        <f t="shared" si="195"/>
        <v>0</v>
      </c>
      <c r="AR169" s="139">
        <f t="shared" si="196"/>
        <v>0</v>
      </c>
      <c r="AS169" s="139">
        <f t="shared" si="197"/>
        <v>0</v>
      </c>
      <c r="AT169" s="139">
        <f t="shared" si="198"/>
        <v>0</v>
      </c>
      <c r="AU169" s="139">
        <f t="shared" si="199"/>
        <v>0</v>
      </c>
      <c r="AV169" s="139">
        <f t="shared" si="200"/>
        <v>0</v>
      </c>
      <c r="AW169" s="139">
        <f t="shared" si="201"/>
        <v>0</v>
      </c>
      <c r="AX169" s="139">
        <f t="shared" si="202"/>
        <v>0</v>
      </c>
      <c r="AY169" s="139">
        <f t="shared" si="203"/>
        <v>0</v>
      </c>
      <c r="AZ169" s="139">
        <f t="shared" si="204"/>
        <v>0</v>
      </c>
      <c r="BA169" s="139">
        <f t="shared" si="205"/>
        <v>0</v>
      </c>
      <c r="BB169" s="139">
        <f t="shared" si="206"/>
        <v>0</v>
      </c>
      <c r="BC169" s="139">
        <f t="shared" si="207"/>
        <v>0</v>
      </c>
      <c r="BD169" s="139">
        <f t="shared" si="208"/>
        <v>0</v>
      </c>
      <c r="BE169" s="139">
        <f t="shared" si="209"/>
        <v>0</v>
      </c>
      <c r="BF169" s="139">
        <f t="shared" si="210"/>
        <v>0</v>
      </c>
      <c r="BG169" s="139">
        <f t="shared" si="211"/>
        <v>0</v>
      </c>
      <c r="BH169" s="139">
        <f t="shared" si="212"/>
        <v>0</v>
      </c>
      <c r="BI169" s="139">
        <f t="shared" si="213"/>
        <v>0</v>
      </c>
      <c r="BJ169" s="139">
        <f t="shared" si="214"/>
        <v>0</v>
      </c>
      <c r="BK169" s="139">
        <f t="shared" si="215"/>
        <v>0</v>
      </c>
    </row>
    <row r="170" spans="1:63" hidden="1" x14ac:dyDescent="0.35">
      <c r="A170" s="677"/>
      <c r="B170" s="38" t="s">
        <v>5</v>
      </c>
      <c r="C170" s="27">
        <f t="shared" si="216"/>
        <v>0</v>
      </c>
      <c r="D170" s="27">
        <f t="shared" si="217"/>
        <v>0</v>
      </c>
      <c r="E170" s="27">
        <f t="shared" si="217"/>
        <v>0</v>
      </c>
      <c r="F170" s="27">
        <f t="shared" si="217"/>
        <v>0</v>
      </c>
      <c r="G170" s="27">
        <f t="shared" si="217"/>
        <v>0</v>
      </c>
      <c r="H170" s="27">
        <f t="shared" si="217"/>
        <v>1.0318057072578397</v>
      </c>
      <c r="I170" s="27">
        <f t="shared" si="217"/>
        <v>11.249920107783806</v>
      </c>
      <c r="J170" s="27">
        <f t="shared" si="217"/>
        <v>20.463585098799101</v>
      </c>
      <c r="K170" s="27">
        <f t="shared" si="217"/>
        <v>19.334622892229454</v>
      </c>
      <c r="L170" s="27">
        <f t="shared" si="217"/>
        <v>8.9972351428993509</v>
      </c>
      <c r="M170" s="27">
        <f t="shared" si="217"/>
        <v>21.693271919782077</v>
      </c>
      <c r="N170" s="231">
        <f t="shared" si="166"/>
        <v>46.990554938161516</v>
      </c>
      <c r="O170" s="231">
        <f t="shared" si="167"/>
        <v>52.388914103555479</v>
      </c>
      <c r="P170" s="139">
        <f t="shared" si="168"/>
        <v>53.984962458317014</v>
      </c>
      <c r="Q170" s="139">
        <f t="shared" si="169"/>
        <v>48.900795788195637</v>
      </c>
      <c r="R170" s="139">
        <f t="shared" si="170"/>
        <v>39.067599275542946</v>
      </c>
      <c r="S170" s="139">
        <f t="shared" si="171"/>
        <v>56.616441553948327</v>
      </c>
      <c r="T170" s="139">
        <f t="shared" si="172"/>
        <v>140.16176799045198</v>
      </c>
      <c r="U170" s="139">
        <f t="shared" si="173"/>
        <v>132.05760701930305</v>
      </c>
      <c r="V170" s="139">
        <f t="shared" si="174"/>
        <v>141.44852543644126</v>
      </c>
      <c r="W170" s="139">
        <f t="shared" si="175"/>
        <v>127.479703436666</v>
      </c>
      <c r="X170" s="139">
        <f t="shared" si="176"/>
        <v>56.546942199037048</v>
      </c>
      <c r="Y170" s="139">
        <f t="shared" si="177"/>
        <v>54.358984880329153</v>
      </c>
      <c r="Z170" s="139">
        <f t="shared" si="178"/>
        <v>44.119308196621503</v>
      </c>
      <c r="AA170" s="139">
        <f t="shared" si="179"/>
        <v>44.160888903104542</v>
      </c>
      <c r="AB170" s="139">
        <f t="shared" si="180"/>
        <v>41.638793872837496</v>
      </c>
      <c r="AC170" s="139">
        <f t="shared" si="181"/>
        <v>48.578825826835015</v>
      </c>
      <c r="AD170" s="139">
        <f t="shared" si="182"/>
        <v>39.067599275542946</v>
      </c>
      <c r="AE170" s="139">
        <f t="shared" si="183"/>
        <v>56.616441553948327</v>
      </c>
      <c r="AF170" s="139">
        <f t="shared" si="184"/>
        <v>140.16176799045198</v>
      </c>
      <c r="AG170" s="139">
        <f t="shared" si="185"/>
        <v>132.05760701930305</v>
      </c>
      <c r="AH170" s="139">
        <f t="shared" si="186"/>
        <v>141.44852543644126</v>
      </c>
      <c r="AI170" s="139">
        <f t="shared" si="187"/>
        <v>127.479703436666</v>
      </c>
      <c r="AJ170" s="139">
        <f t="shared" si="188"/>
        <v>56.546942199037048</v>
      </c>
      <c r="AK170" s="139">
        <f t="shared" si="189"/>
        <v>54.358984880329153</v>
      </c>
      <c r="AL170" s="139">
        <f t="shared" si="190"/>
        <v>44.119308196621503</v>
      </c>
      <c r="AM170" s="139">
        <f t="shared" si="191"/>
        <v>44.160888903104542</v>
      </c>
      <c r="AN170" s="139">
        <f t="shared" si="192"/>
        <v>41.638793872837496</v>
      </c>
      <c r="AO170" s="139">
        <f t="shared" si="193"/>
        <v>0</v>
      </c>
      <c r="AP170" s="139">
        <f t="shared" si="194"/>
        <v>0</v>
      </c>
      <c r="AQ170" s="139">
        <f t="shared" si="195"/>
        <v>0</v>
      </c>
      <c r="AR170" s="139">
        <f t="shared" si="196"/>
        <v>0</v>
      </c>
      <c r="AS170" s="139">
        <f t="shared" si="197"/>
        <v>0</v>
      </c>
      <c r="AT170" s="139">
        <f t="shared" si="198"/>
        <v>0</v>
      </c>
      <c r="AU170" s="139">
        <f t="shared" si="199"/>
        <v>0</v>
      </c>
      <c r="AV170" s="139">
        <f t="shared" si="200"/>
        <v>0</v>
      </c>
      <c r="AW170" s="139">
        <f t="shared" si="201"/>
        <v>0</v>
      </c>
      <c r="AX170" s="139">
        <f t="shared" si="202"/>
        <v>0</v>
      </c>
      <c r="AY170" s="139">
        <f t="shared" si="203"/>
        <v>0</v>
      </c>
      <c r="AZ170" s="139">
        <f t="shared" si="204"/>
        <v>0</v>
      </c>
      <c r="BA170" s="139">
        <f t="shared" si="205"/>
        <v>0</v>
      </c>
      <c r="BB170" s="139">
        <f t="shared" si="206"/>
        <v>0</v>
      </c>
      <c r="BC170" s="139">
        <f t="shared" si="207"/>
        <v>0</v>
      </c>
      <c r="BD170" s="139">
        <f t="shared" si="208"/>
        <v>0</v>
      </c>
      <c r="BE170" s="139">
        <f t="shared" si="209"/>
        <v>0</v>
      </c>
      <c r="BF170" s="139">
        <f t="shared" si="210"/>
        <v>0</v>
      </c>
      <c r="BG170" s="139">
        <f t="shared" si="211"/>
        <v>0</v>
      </c>
      <c r="BH170" s="139">
        <f t="shared" si="212"/>
        <v>0</v>
      </c>
      <c r="BI170" s="139">
        <f t="shared" si="213"/>
        <v>0</v>
      </c>
      <c r="BJ170" s="139">
        <f t="shared" si="214"/>
        <v>0</v>
      </c>
      <c r="BK170" s="139">
        <f t="shared" si="215"/>
        <v>0</v>
      </c>
    </row>
    <row r="171" spans="1:63" hidden="1" x14ac:dyDescent="0.35">
      <c r="A171" s="677"/>
      <c r="B171" s="38" t="s">
        <v>23</v>
      </c>
      <c r="C171" s="27">
        <f t="shared" si="216"/>
        <v>0</v>
      </c>
      <c r="D171" s="27">
        <f t="shared" si="217"/>
        <v>0</v>
      </c>
      <c r="E171" s="27">
        <f t="shared" si="217"/>
        <v>0</v>
      </c>
      <c r="F171" s="27">
        <f t="shared" si="217"/>
        <v>0</v>
      </c>
      <c r="G171" s="27">
        <f t="shared" si="217"/>
        <v>1.800736761502262</v>
      </c>
      <c r="H171" s="27">
        <f t="shared" si="217"/>
        <v>20.718926085405375</v>
      </c>
      <c r="I171" s="27">
        <f t="shared" si="217"/>
        <v>30.415897755056545</v>
      </c>
      <c r="J171" s="27">
        <f t="shared" si="217"/>
        <v>34.899835440501199</v>
      </c>
      <c r="K171" s="27">
        <f t="shared" si="217"/>
        <v>36.686908682313558</v>
      </c>
      <c r="L171" s="27">
        <f t="shared" si="217"/>
        <v>26.184512255505155</v>
      </c>
      <c r="M171" s="27">
        <f t="shared" si="217"/>
        <v>37.86782661496278</v>
      </c>
      <c r="N171" s="231">
        <f t="shared" si="166"/>
        <v>95.293162273403368</v>
      </c>
      <c r="O171" s="231">
        <f t="shared" si="167"/>
        <v>131.81451930850054</v>
      </c>
      <c r="P171" s="139">
        <f t="shared" si="168"/>
        <v>135.83029917864937</v>
      </c>
      <c r="Q171" s="139">
        <f t="shared" si="169"/>
        <v>123.03814654151606</v>
      </c>
      <c r="R171" s="139">
        <f t="shared" si="170"/>
        <v>65.633156947160799</v>
      </c>
      <c r="S171" s="139">
        <f t="shared" si="171"/>
        <v>95.115027880054058</v>
      </c>
      <c r="T171" s="139">
        <f t="shared" si="172"/>
        <v>235.47029986733233</v>
      </c>
      <c r="U171" s="139">
        <f t="shared" si="173"/>
        <v>221.85539445190147</v>
      </c>
      <c r="V171" s="139">
        <f t="shared" si="174"/>
        <v>237.63203887796081</v>
      </c>
      <c r="W171" s="139">
        <f t="shared" si="175"/>
        <v>214.16456445722903</v>
      </c>
      <c r="X171" s="139">
        <f t="shared" si="176"/>
        <v>94.99826969288091</v>
      </c>
      <c r="Y171" s="139">
        <f t="shared" si="177"/>
        <v>91.322524350055573</v>
      </c>
      <c r="Z171" s="139">
        <f t="shared" si="178"/>
        <v>74.119974939995174</v>
      </c>
      <c r="AA171" s="139">
        <f t="shared" si="179"/>
        <v>74.189830090687366</v>
      </c>
      <c r="AB171" s="139">
        <f t="shared" si="180"/>
        <v>69.952736897689505</v>
      </c>
      <c r="AC171" s="139">
        <f t="shared" si="181"/>
        <v>81.611917776515085</v>
      </c>
      <c r="AD171" s="139">
        <f t="shared" si="182"/>
        <v>65.633156947160799</v>
      </c>
      <c r="AE171" s="139">
        <f t="shared" si="183"/>
        <v>95.115027880054058</v>
      </c>
      <c r="AF171" s="139">
        <f t="shared" si="184"/>
        <v>235.47029986733233</v>
      </c>
      <c r="AG171" s="139">
        <f t="shared" si="185"/>
        <v>221.85539445190147</v>
      </c>
      <c r="AH171" s="139">
        <f t="shared" si="186"/>
        <v>237.63203887796081</v>
      </c>
      <c r="AI171" s="139">
        <f t="shared" si="187"/>
        <v>214.16456445722903</v>
      </c>
      <c r="AJ171" s="139">
        <f t="shared" si="188"/>
        <v>94.99826969288091</v>
      </c>
      <c r="AK171" s="139">
        <f t="shared" si="189"/>
        <v>91.322524350055573</v>
      </c>
      <c r="AL171" s="139">
        <f t="shared" si="190"/>
        <v>74.119974939995174</v>
      </c>
      <c r="AM171" s="139">
        <f t="shared" si="191"/>
        <v>74.189830090687366</v>
      </c>
      <c r="AN171" s="139">
        <f t="shared" si="192"/>
        <v>69.952736897689505</v>
      </c>
      <c r="AO171" s="139">
        <f t="shared" si="193"/>
        <v>0</v>
      </c>
      <c r="AP171" s="139">
        <f t="shared" si="194"/>
        <v>0</v>
      </c>
      <c r="AQ171" s="139">
        <f t="shared" si="195"/>
        <v>0</v>
      </c>
      <c r="AR171" s="139">
        <f t="shared" si="196"/>
        <v>0</v>
      </c>
      <c r="AS171" s="139">
        <f t="shared" si="197"/>
        <v>0</v>
      </c>
      <c r="AT171" s="139">
        <f t="shared" si="198"/>
        <v>0</v>
      </c>
      <c r="AU171" s="139">
        <f t="shared" si="199"/>
        <v>0</v>
      </c>
      <c r="AV171" s="139">
        <f t="shared" si="200"/>
        <v>0</v>
      </c>
      <c r="AW171" s="139">
        <f t="shared" si="201"/>
        <v>0</v>
      </c>
      <c r="AX171" s="139">
        <f t="shared" si="202"/>
        <v>0</v>
      </c>
      <c r="AY171" s="139">
        <f t="shared" si="203"/>
        <v>0</v>
      </c>
      <c r="AZ171" s="139">
        <f t="shared" si="204"/>
        <v>0</v>
      </c>
      <c r="BA171" s="139">
        <f t="shared" si="205"/>
        <v>0</v>
      </c>
      <c r="BB171" s="139">
        <f t="shared" si="206"/>
        <v>0</v>
      </c>
      <c r="BC171" s="139">
        <f t="shared" si="207"/>
        <v>0</v>
      </c>
      <c r="BD171" s="139">
        <f t="shared" si="208"/>
        <v>0</v>
      </c>
      <c r="BE171" s="139">
        <f t="shared" si="209"/>
        <v>0</v>
      </c>
      <c r="BF171" s="139">
        <f t="shared" si="210"/>
        <v>0</v>
      </c>
      <c r="BG171" s="139">
        <f t="shared" si="211"/>
        <v>0</v>
      </c>
      <c r="BH171" s="139">
        <f t="shared" si="212"/>
        <v>0</v>
      </c>
      <c r="BI171" s="139">
        <f t="shared" si="213"/>
        <v>0</v>
      </c>
      <c r="BJ171" s="139">
        <f t="shared" si="214"/>
        <v>0</v>
      </c>
      <c r="BK171" s="139">
        <f t="shared" si="215"/>
        <v>0</v>
      </c>
    </row>
    <row r="172" spans="1:63" hidden="1" x14ac:dyDescent="0.35">
      <c r="A172" s="677"/>
      <c r="B172" s="38" t="s">
        <v>24</v>
      </c>
      <c r="C172" s="27">
        <f t="shared" si="216"/>
        <v>0</v>
      </c>
      <c r="D172" s="27">
        <f t="shared" si="217"/>
        <v>0</v>
      </c>
      <c r="E172" s="27">
        <f t="shared" si="217"/>
        <v>0</v>
      </c>
      <c r="F172" s="27">
        <f t="shared" si="217"/>
        <v>0</v>
      </c>
      <c r="G172" s="27">
        <f t="shared" si="217"/>
        <v>0</v>
      </c>
      <c r="H172" s="27">
        <f t="shared" si="217"/>
        <v>0</v>
      </c>
      <c r="I172" s="27">
        <f t="shared" si="217"/>
        <v>0</v>
      </c>
      <c r="J172" s="27">
        <f t="shared" si="217"/>
        <v>0</v>
      </c>
      <c r="K172" s="27">
        <f t="shared" si="217"/>
        <v>0</v>
      </c>
      <c r="L172" s="27">
        <f t="shared" si="217"/>
        <v>0</v>
      </c>
      <c r="M172" s="27">
        <f t="shared" si="217"/>
        <v>0</v>
      </c>
      <c r="N172" s="231">
        <f t="shared" si="166"/>
        <v>0</v>
      </c>
      <c r="O172" s="231">
        <f t="shared" si="167"/>
        <v>0</v>
      </c>
      <c r="P172" s="139">
        <f t="shared" si="168"/>
        <v>0</v>
      </c>
      <c r="Q172" s="139">
        <f t="shared" si="169"/>
        <v>0</v>
      </c>
      <c r="R172" s="139">
        <f t="shared" si="170"/>
        <v>0</v>
      </c>
      <c r="S172" s="139">
        <f t="shared" si="171"/>
        <v>0</v>
      </c>
      <c r="T172" s="139">
        <f t="shared" si="172"/>
        <v>0</v>
      </c>
      <c r="U172" s="139">
        <f t="shared" si="173"/>
        <v>0</v>
      </c>
      <c r="V172" s="139">
        <f t="shared" si="174"/>
        <v>0</v>
      </c>
      <c r="W172" s="139">
        <f t="shared" si="175"/>
        <v>0</v>
      </c>
      <c r="X172" s="139">
        <f t="shared" si="176"/>
        <v>0</v>
      </c>
      <c r="Y172" s="139">
        <f t="shared" si="177"/>
        <v>0</v>
      </c>
      <c r="Z172" s="139">
        <f t="shared" si="178"/>
        <v>0</v>
      </c>
      <c r="AA172" s="139">
        <f t="shared" si="179"/>
        <v>0</v>
      </c>
      <c r="AB172" s="139">
        <f t="shared" si="180"/>
        <v>0</v>
      </c>
      <c r="AC172" s="139">
        <f t="shared" si="181"/>
        <v>0</v>
      </c>
      <c r="AD172" s="139">
        <f t="shared" si="182"/>
        <v>0</v>
      </c>
      <c r="AE172" s="139">
        <f t="shared" si="183"/>
        <v>0</v>
      </c>
      <c r="AF172" s="139">
        <f t="shared" si="184"/>
        <v>0</v>
      </c>
      <c r="AG172" s="139">
        <f t="shared" si="185"/>
        <v>0</v>
      </c>
      <c r="AH172" s="139">
        <f t="shared" si="186"/>
        <v>0</v>
      </c>
      <c r="AI172" s="139">
        <f t="shared" si="187"/>
        <v>0</v>
      </c>
      <c r="AJ172" s="139">
        <f t="shared" si="188"/>
        <v>0</v>
      </c>
      <c r="AK172" s="139">
        <f t="shared" si="189"/>
        <v>0</v>
      </c>
      <c r="AL172" s="139">
        <f t="shared" si="190"/>
        <v>0</v>
      </c>
      <c r="AM172" s="139">
        <f t="shared" si="191"/>
        <v>0</v>
      </c>
      <c r="AN172" s="139">
        <f t="shared" si="192"/>
        <v>0</v>
      </c>
      <c r="AO172" s="139">
        <f t="shared" si="193"/>
        <v>0</v>
      </c>
      <c r="AP172" s="139">
        <f t="shared" si="194"/>
        <v>0</v>
      </c>
      <c r="AQ172" s="139">
        <f t="shared" si="195"/>
        <v>0</v>
      </c>
      <c r="AR172" s="139">
        <f t="shared" si="196"/>
        <v>0</v>
      </c>
      <c r="AS172" s="139">
        <f t="shared" si="197"/>
        <v>0</v>
      </c>
      <c r="AT172" s="139">
        <f t="shared" si="198"/>
        <v>0</v>
      </c>
      <c r="AU172" s="139">
        <f t="shared" si="199"/>
        <v>0</v>
      </c>
      <c r="AV172" s="139">
        <f t="shared" si="200"/>
        <v>0</v>
      </c>
      <c r="AW172" s="139">
        <f t="shared" si="201"/>
        <v>0</v>
      </c>
      <c r="AX172" s="139">
        <f t="shared" si="202"/>
        <v>0</v>
      </c>
      <c r="AY172" s="139">
        <f t="shared" si="203"/>
        <v>0</v>
      </c>
      <c r="AZ172" s="139">
        <f t="shared" si="204"/>
        <v>0</v>
      </c>
      <c r="BA172" s="139">
        <f t="shared" si="205"/>
        <v>0</v>
      </c>
      <c r="BB172" s="139">
        <f t="shared" si="206"/>
        <v>0</v>
      </c>
      <c r="BC172" s="139">
        <f t="shared" si="207"/>
        <v>0</v>
      </c>
      <c r="BD172" s="139">
        <f t="shared" si="208"/>
        <v>0</v>
      </c>
      <c r="BE172" s="139">
        <f t="shared" si="209"/>
        <v>0</v>
      </c>
      <c r="BF172" s="139">
        <f t="shared" si="210"/>
        <v>0</v>
      </c>
      <c r="BG172" s="139">
        <f t="shared" si="211"/>
        <v>0</v>
      </c>
      <c r="BH172" s="139">
        <f t="shared" si="212"/>
        <v>0</v>
      </c>
      <c r="BI172" s="139">
        <f t="shared" si="213"/>
        <v>0</v>
      </c>
      <c r="BJ172" s="139">
        <f t="shared" si="214"/>
        <v>0</v>
      </c>
      <c r="BK172" s="139">
        <f t="shared" si="215"/>
        <v>0</v>
      </c>
    </row>
    <row r="173" spans="1:63" ht="15.75" hidden="1" customHeight="1" x14ac:dyDescent="0.35">
      <c r="A173" s="677"/>
      <c r="B173" s="38" t="s">
        <v>7</v>
      </c>
      <c r="C173" s="27">
        <f t="shared" si="216"/>
        <v>0</v>
      </c>
      <c r="D173" s="27">
        <f t="shared" si="217"/>
        <v>0</v>
      </c>
      <c r="E173" s="27">
        <f t="shared" si="217"/>
        <v>0</v>
      </c>
      <c r="F173" s="27">
        <f t="shared" si="217"/>
        <v>0</v>
      </c>
      <c r="G173" s="27">
        <f t="shared" si="217"/>
        <v>0</v>
      </c>
      <c r="H173" s="27">
        <f t="shared" si="217"/>
        <v>0</v>
      </c>
      <c r="I173" s="27">
        <f t="shared" si="217"/>
        <v>0</v>
      </c>
      <c r="J173" s="27">
        <f t="shared" si="217"/>
        <v>13.744197572260717</v>
      </c>
      <c r="K173" s="27">
        <f t="shared" si="217"/>
        <v>41.178624210918841</v>
      </c>
      <c r="L173" s="27">
        <f t="shared" si="217"/>
        <v>22.153623127365432</v>
      </c>
      <c r="M173" s="27">
        <f t="shared" si="217"/>
        <v>77.133893645457633</v>
      </c>
      <c r="N173" s="231">
        <f t="shared" si="166"/>
        <v>141.05925996150825</v>
      </c>
      <c r="O173" s="231">
        <f t="shared" si="167"/>
        <v>126.95770817411962</v>
      </c>
      <c r="P173" s="139">
        <f t="shared" si="168"/>
        <v>128.00211350817068</v>
      </c>
      <c r="Q173" s="139">
        <f t="shared" si="169"/>
        <v>111.07644818459507</v>
      </c>
      <c r="R173" s="139">
        <f t="shared" si="170"/>
        <v>-92.731929247581135</v>
      </c>
      <c r="S173" s="139">
        <f t="shared" si="171"/>
        <v>-119.21053355496142</v>
      </c>
      <c r="T173" s="139">
        <f t="shared" si="172"/>
        <v>-309.46279451859965</v>
      </c>
      <c r="U173" s="139">
        <f t="shared" si="173"/>
        <v>-293.31603674532784</v>
      </c>
      <c r="V173" s="139">
        <f t="shared" si="174"/>
        <v>-315.77272905364424</v>
      </c>
      <c r="W173" s="139">
        <f t="shared" si="175"/>
        <v>-274.50553473327716</v>
      </c>
      <c r="X173" s="139">
        <f t="shared" si="176"/>
        <v>-117.39611697425094</v>
      </c>
      <c r="Y173" s="139">
        <f t="shared" si="177"/>
        <v>-111.12498139518365</v>
      </c>
      <c r="Z173" s="139">
        <f t="shared" si="178"/>
        <v>-89.272070437771191</v>
      </c>
      <c r="AA173" s="139">
        <f t="shared" si="179"/>
        <v>-88.923045411320899</v>
      </c>
      <c r="AB173" s="139">
        <f t="shared" si="180"/>
        <v>-81.69407293028101</v>
      </c>
      <c r="AC173" s="139">
        <f t="shared" si="181"/>
        <v>-93.930457746754243</v>
      </c>
      <c r="AD173" s="139">
        <f t="shared" si="182"/>
        <v>-92.731929247581135</v>
      </c>
      <c r="AE173" s="139">
        <f t="shared" si="183"/>
        <v>-119.21053355496142</v>
      </c>
      <c r="AF173" s="139">
        <f t="shared" si="184"/>
        <v>-309.46279451859965</v>
      </c>
      <c r="AG173" s="139">
        <f t="shared" si="185"/>
        <v>-293.31603674532784</v>
      </c>
      <c r="AH173" s="139">
        <f t="shared" si="186"/>
        <v>-315.77272905364424</v>
      </c>
      <c r="AI173" s="139">
        <f t="shared" si="187"/>
        <v>-274.50553473327716</v>
      </c>
      <c r="AJ173" s="139">
        <f t="shared" si="188"/>
        <v>-117.39611697425094</v>
      </c>
      <c r="AK173" s="139">
        <f t="shared" si="189"/>
        <v>-111.12498139518365</v>
      </c>
      <c r="AL173" s="139">
        <f t="shared" si="190"/>
        <v>-89.272070437771191</v>
      </c>
      <c r="AM173" s="139">
        <f t="shared" si="191"/>
        <v>-88.923045411320899</v>
      </c>
      <c r="AN173" s="139">
        <f t="shared" si="192"/>
        <v>-81.69407293028101</v>
      </c>
      <c r="AO173" s="139">
        <f t="shared" si="193"/>
        <v>0</v>
      </c>
      <c r="AP173" s="139">
        <f t="shared" si="194"/>
        <v>0</v>
      </c>
      <c r="AQ173" s="139">
        <f t="shared" si="195"/>
        <v>0</v>
      </c>
      <c r="AR173" s="139">
        <f t="shared" si="196"/>
        <v>0</v>
      </c>
      <c r="AS173" s="139">
        <f t="shared" si="197"/>
        <v>0</v>
      </c>
      <c r="AT173" s="139">
        <f t="shared" si="198"/>
        <v>0</v>
      </c>
      <c r="AU173" s="139">
        <f t="shared" si="199"/>
        <v>0</v>
      </c>
      <c r="AV173" s="139">
        <f t="shared" si="200"/>
        <v>0</v>
      </c>
      <c r="AW173" s="139">
        <f t="shared" si="201"/>
        <v>0</v>
      </c>
      <c r="AX173" s="139">
        <f t="shared" si="202"/>
        <v>0</v>
      </c>
      <c r="AY173" s="139">
        <f t="shared" si="203"/>
        <v>0</v>
      </c>
      <c r="AZ173" s="139">
        <f t="shared" si="204"/>
        <v>0</v>
      </c>
      <c r="BA173" s="139">
        <f t="shared" si="205"/>
        <v>0</v>
      </c>
      <c r="BB173" s="139">
        <f t="shared" si="206"/>
        <v>0</v>
      </c>
      <c r="BC173" s="139">
        <f t="shared" si="207"/>
        <v>0</v>
      </c>
      <c r="BD173" s="139">
        <f t="shared" si="208"/>
        <v>0</v>
      </c>
      <c r="BE173" s="139">
        <f t="shared" si="209"/>
        <v>0</v>
      </c>
      <c r="BF173" s="139">
        <f t="shared" si="210"/>
        <v>0</v>
      </c>
      <c r="BG173" s="139">
        <f t="shared" si="211"/>
        <v>0</v>
      </c>
      <c r="BH173" s="139">
        <f t="shared" si="212"/>
        <v>0</v>
      </c>
      <c r="BI173" s="139">
        <f t="shared" si="213"/>
        <v>0</v>
      </c>
      <c r="BJ173" s="139">
        <f t="shared" si="214"/>
        <v>0</v>
      </c>
      <c r="BK173" s="139">
        <f t="shared" si="215"/>
        <v>0</v>
      </c>
    </row>
    <row r="174" spans="1:63" ht="15.75" hidden="1" customHeight="1" x14ac:dyDescent="0.35">
      <c r="A174" s="677"/>
      <c r="B174" s="38" t="s">
        <v>8</v>
      </c>
      <c r="C174" s="27">
        <f t="shared" si="216"/>
        <v>0</v>
      </c>
      <c r="D174" s="27">
        <f t="shared" si="217"/>
        <v>0</v>
      </c>
      <c r="E174" s="27">
        <f t="shared" si="217"/>
        <v>0</v>
      </c>
      <c r="F174" s="27">
        <f t="shared" si="217"/>
        <v>0</v>
      </c>
      <c r="G174" s="27">
        <f t="shared" si="217"/>
        <v>0</v>
      </c>
      <c r="H174" s="27">
        <f t="shared" si="217"/>
        <v>0</v>
      </c>
      <c r="I174" s="27">
        <f t="shared" si="217"/>
        <v>0</v>
      </c>
      <c r="J174" s="27">
        <f t="shared" si="217"/>
        <v>11.445605205856719</v>
      </c>
      <c r="K174" s="27">
        <f t="shared" si="217"/>
        <v>20.906535520675749</v>
      </c>
      <c r="L174" s="27">
        <f t="shared" si="217"/>
        <v>8.7624963601972574</v>
      </c>
      <c r="M174" s="27">
        <f t="shared" si="217"/>
        <v>8.2944831155047609</v>
      </c>
      <c r="N174" s="231">
        <f t="shared" si="166"/>
        <v>9.015432244892752</v>
      </c>
      <c r="O174" s="231">
        <f t="shared" si="167"/>
        <v>8.5769286269088294</v>
      </c>
      <c r="P174" s="139">
        <f t="shared" si="168"/>
        <v>7.318944286573152</v>
      </c>
      <c r="Q174" s="139">
        <f t="shared" si="169"/>
        <v>5.1005972061479152</v>
      </c>
      <c r="R174" s="139">
        <f t="shared" si="170"/>
        <v>-0.59829631145908491</v>
      </c>
      <c r="S174" s="139">
        <f t="shared" si="171"/>
        <v>-0.79148347049282142</v>
      </c>
      <c r="T174" s="139">
        <f t="shared" si="172"/>
        <v>-1.9573742782077244</v>
      </c>
      <c r="U174" s="139">
        <f t="shared" si="173"/>
        <v>-1.8476509892291926</v>
      </c>
      <c r="V174" s="139">
        <f t="shared" si="174"/>
        <v>-2.0082373662310653</v>
      </c>
      <c r="W174" s="139">
        <f t="shared" si="175"/>
        <v>-1.7511411320416992</v>
      </c>
      <c r="X174" s="139">
        <f t="shared" si="176"/>
        <v>-0.81825799892104267</v>
      </c>
      <c r="Y174" s="139">
        <f t="shared" si="177"/>
        <v>-0.80236856040769844</v>
      </c>
      <c r="Z174" s="139">
        <f t="shared" si="178"/>
        <v>-0.68727310821469634</v>
      </c>
      <c r="AA174" s="139">
        <f t="shared" si="179"/>
        <v>-0.73995535459322859</v>
      </c>
      <c r="AB174" s="139">
        <f t="shared" si="180"/>
        <v>-0.58124420724556358</v>
      </c>
      <c r="AC174" s="139">
        <f t="shared" si="181"/>
        <v>-0.53548729217908442</v>
      </c>
      <c r="AD174" s="139">
        <f t="shared" si="182"/>
        <v>-0.59829631145908491</v>
      </c>
      <c r="AE174" s="139">
        <f t="shared" si="183"/>
        <v>-0.79148347049282142</v>
      </c>
      <c r="AF174" s="139">
        <f t="shared" si="184"/>
        <v>-1.9573742782077244</v>
      </c>
      <c r="AG174" s="139">
        <f t="shared" si="185"/>
        <v>-1.8476509892291926</v>
      </c>
      <c r="AH174" s="139">
        <f t="shared" si="186"/>
        <v>-2.0082373662310653</v>
      </c>
      <c r="AI174" s="139">
        <f t="shared" si="187"/>
        <v>-1.7511411320416992</v>
      </c>
      <c r="AJ174" s="139">
        <f t="shared" si="188"/>
        <v>-0.81825799892104267</v>
      </c>
      <c r="AK174" s="139">
        <f t="shared" si="189"/>
        <v>-0.80236856040769844</v>
      </c>
      <c r="AL174" s="139">
        <f t="shared" si="190"/>
        <v>-0.68727310821469634</v>
      </c>
      <c r="AM174" s="139">
        <f t="shared" si="191"/>
        <v>-0.73995535459322859</v>
      </c>
      <c r="AN174" s="139">
        <f t="shared" si="192"/>
        <v>-0.58124420724556358</v>
      </c>
      <c r="AO174" s="139">
        <f t="shared" si="193"/>
        <v>0</v>
      </c>
      <c r="AP174" s="139">
        <f t="shared" si="194"/>
        <v>0</v>
      </c>
      <c r="AQ174" s="139">
        <f t="shared" si="195"/>
        <v>0</v>
      </c>
      <c r="AR174" s="139">
        <f t="shared" si="196"/>
        <v>0</v>
      </c>
      <c r="AS174" s="139">
        <f t="shared" si="197"/>
        <v>0</v>
      </c>
      <c r="AT174" s="139">
        <f t="shared" si="198"/>
        <v>0</v>
      </c>
      <c r="AU174" s="139">
        <f t="shared" si="199"/>
        <v>0</v>
      </c>
      <c r="AV174" s="139">
        <f t="shared" si="200"/>
        <v>0</v>
      </c>
      <c r="AW174" s="139">
        <f t="shared" si="201"/>
        <v>0</v>
      </c>
      <c r="AX174" s="139">
        <f t="shared" si="202"/>
        <v>0</v>
      </c>
      <c r="AY174" s="139">
        <f t="shared" si="203"/>
        <v>0</v>
      </c>
      <c r="AZ174" s="139">
        <f t="shared" si="204"/>
        <v>0</v>
      </c>
      <c r="BA174" s="139">
        <f t="shared" si="205"/>
        <v>0</v>
      </c>
      <c r="BB174" s="139">
        <f t="shared" si="206"/>
        <v>0</v>
      </c>
      <c r="BC174" s="139">
        <f t="shared" si="207"/>
        <v>0</v>
      </c>
      <c r="BD174" s="139">
        <f t="shared" si="208"/>
        <v>0</v>
      </c>
      <c r="BE174" s="139">
        <f t="shared" si="209"/>
        <v>0</v>
      </c>
      <c r="BF174" s="139">
        <f t="shared" si="210"/>
        <v>0</v>
      </c>
      <c r="BG174" s="139">
        <f t="shared" si="211"/>
        <v>0</v>
      </c>
      <c r="BH174" s="139">
        <f t="shared" si="212"/>
        <v>0</v>
      </c>
      <c r="BI174" s="139">
        <f t="shared" si="213"/>
        <v>0</v>
      </c>
      <c r="BJ174" s="139">
        <f t="shared" si="214"/>
        <v>0</v>
      </c>
      <c r="BK174" s="139">
        <f t="shared" si="215"/>
        <v>0</v>
      </c>
    </row>
    <row r="175" spans="1:63" ht="15.75" hidden="1" customHeight="1" x14ac:dyDescent="0.35">
      <c r="A175" s="677"/>
      <c r="B175" s="32"/>
      <c r="C175" s="3"/>
      <c r="D175" s="3"/>
      <c r="E175" s="3"/>
      <c r="F175" s="3"/>
      <c r="G175" s="3"/>
      <c r="H175" s="3"/>
      <c r="I175" s="3"/>
      <c r="J175" s="3"/>
      <c r="K175" s="3"/>
      <c r="L175" s="3"/>
      <c r="M175" s="3"/>
      <c r="N175" s="232"/>
      <c r="O175" s="23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row>
    <row r="176" spans="1:63" ht="15.75" hidden="1" customHeight="1" x14ac:dyDescent="0.35">
      <c r="A176" s="677"/>
      <c r="B176" s="32" t="s">
        <v>26</v>
      </c>
      <c r="C176" s="27">
        <f>SUM(C162:C174)</f>
        <v>0</v>
      </c>
      <c r="D176" s="27">
        <f t="shared" ref="D176:M176" si="218">SUM(D162:D174)</f>
        <v>0</v>
      </c>
      <c r="E176" s="27">
        <f t="shared" si="218"/>
        <v>11.330367899525958</v>
      </c>
      <c r="F176" s="27">
        <f t="shared" si="218"/>
        <v>96.687283166567838</v>
      </c>
      <c r="G176" s="27">
        <f t="shared" si="218"/>
        <v>407.41550436612653</v>
      </c>
      <c r="H176" s="27">
        <f t="shared" si="218"/>
        <v>2518.9726200270097</v>
      </c>
      <c r="I176" s="27">
        <f t="shared" si="218"/>
        <v>5694.6305518799445</v>
      </c>
      <c r="J176" s="27">
        <f t="shared" si="218"/>
        <v>7559.2673127719772</v>
      </c>
      <c r="K176" s="27">
        <f t="shared" si="218"/>
        <v>9732.7329432299157</v>
      </c>
      <c r="L176" s="27">
        <f t="shared" si="218"/>
        <v>5698.5928082370465</v>
      </c>
      <c r="M176" s="139">
        <f t="shared" si="218"/>
        <v>5583.7023147781947</v>
      </c>
      <c r="N176" s="231">
        <f t="shared" ref="N176:BK176" si="219">SUM(N162:N174)</f>
        <v>8885.8125351271246</v>
      </c>
      <c r="O176" s="231">
        <f t="shared" si="219"/>
        <v>11916.794689147815</v>
      </c>
      <c r="P176" s="139">
        <f t="shared" si="219"/>
        <v>10360.335140883039</v>
      </c>
      <c r="Q176" s="139">
        <f t="shared" si="219"/>
        <v>9254.2932341954838</v>
      </c>
      <c r="R176" s="139">
        <f t="shared" si="219"/>
        <v>1854.7978649165764</v>
      </c>
      <c r="S176" s="139">
        <f t="shared" si="219"/>
        <v>3352.7240743178086</v>
      </c>
      <c r="T176" s="139">
        <f t="shared" si="219"/>
        <v>10177.230481706632</v>
      </c>
      <c r="U176" s="139">
        <f t="shared" si="219"/>
        <v>11844.025127226565</v>
      </c>
      <c r="V176" s="139">
        <f t="shared" si="219"/>
        <v>11195.355261224897</v>
      </c>
      <c r="W176" s="139">
        <f t="shared" si="219"/>
        <v>7281.0219674418604</v>
      </c>
      <c r="X176" s="139">
        <f t="shared" si="219"/>
        <v>2834.5948703655699</v>
      </c>
      <c r="Y176" s="139">
        <f t="shared" si="219"/>
        <v>2313.9063867034556</v>
      </c>
      <c r="Z176" s="139">
        <f t="shared" si="219"/>
        <v>2031.4881357779793</v>
      </c>
      <c r="AA176" s="139">
        <f t="shared" si="219"/>
        <v>2469.0538420447301</v>
      </c>
      <c r="AB176" s="139">
        <f t="shared" si="219"/>
        <v>2009.5128798142769</v>
      </c>
      <c r="AC176" s="139">
        <f t="shared" si="219"/>
        <v>2223.3286625779215</v>
      </c>
      <c r="AD176" s="139">
        <f t="shared" si="219"/>
        <v>1854.7978649165764</v>
      </c>
      <c r="AE176" s="139">
        <f t="shared" si="219"/>
        <v>3352.7240743178086</v>
      </c>
      <c r="AF176" s="139">
        <f t="shared" si="219"/>
        <v>10177.230481706632</v>
      </c>
      <c r="AG176" s="139">
        <f t="shared" si="219"/>
        <v>11844.025127226565</v>
      </c>
      <c r="AH176" s="139">
        <f t="shared" si="219"/>
        <v>11195.355261224897</v>
      </c>
      <c r="AI176" s="139">
        <f t="shared" si="219"/>
        <v>7281.0219674418604</v>
      </c>
      <c r="AJ176" s="139">
        <f t="shared" si="219"/>
        <v>2834.5948703655699</v>
      </c>
      <c r="AK176" s="139">
        <f t="shared" si="219"/>
        <v>2313.9063867034556</v>
      </c>
      <c r="AL176" s="139">
        <f t="shared" si="219"/>
        <v>2031.4881357779793</v>
      </c>
      <c r="AM176" s="139">
        <f t="shared" si="219"/>
        <v>2469.0538420447301</v>
      </c>
      <c r="AN176" s="139">
        <f t="shared" si="219"/>
        <v>2009.5128798142769</v>
      </c>
      <c r="AO176" s="139">
        <f t="shared" si="219"/>
        <v>0</v>
      </c>
      <c r="AP176" s="139">
        <f t="shared" si="219"/>
        <v>0</v>
      </c>
      <c r="AQ176" s="139">
        <f t="shared" si="219"/>
        <v>0</v>
      </c>
      <c r="AR176" s="139">
        <f t="shared" si="219"/>
        <v>0</v>
      </c>
      <c r="AS176" s="139">
        <f t="shared" si="219"/>
        <v>0</v>
      </c>
      <c r="AT176" s="139">
        <f t="shared" si="219"/>
        <v>0</v>
      </c>
      <c r="AU176" s="139">
        <f t="shared" si="219"/>
        <v>0</v>
      </c>
      <c r="AV176" s="139">
        <f t="shared" si="219"/>
        <v>0</v>
      </c>
      <c r="AW176" s="139">
        <f t="shared" si="219"/>
        <v>0</v>
      </c>
      <c r="AX176" s="139">
        <f t="shared" si="219"/>
        <v>0</v>
      </c>
      <c r="AY176" s="139">
        <f t="shared" si="219"/>
        <v>0</v>
      </c>
      <c r="AZ176" s="139">
        <f t="shared" si="219"/>
        <v>0</v>
      </c>
      <c r="BA176" s="139">
        <f t="shared" si="219"/>
        <v>0</v>
      </c>
      <c r="BB176" s="139">
        <f t="shared" si="219"/>
        <v>0</v>
      </c>
      <c r="BC176" s="139">
        <f t="shared" si="219"/>
        <v>0</v>
      </c>
      <c r="BD176" s="139">
        <f t="shared" si="219"/>
        <v>0</v>
      </c>
      <c r="BE176" s="139">
        <f t="shared" si="219"/>
        <v>0</v>
      </c>
      <c r="BF176" s="139">
        <f t="shared" si="219"/>
        <v>0</v>
      </c>
      <c r="BG176" s="139">
        <f t="shared" si="219"/>
        <v>0</v>
      </c>
      <c r="BH176" s="139">
        <f t="shared" si="219"/>
        <v>0</v>
      </c>
      <c r="BI176" s="139">
        <f t="shared" si="219"/>
        <v>0</v>
      </c>
      <c r="BJ176" s="139">
        <f t="shared" si="219"/>
        <v>0</v>
      </c>
      <c r="BK176" s="139">
        <f t="shared" si="219"/>
        <v>0</v>
      </c>
    </row>
    <row r="177" spans="1:63" ht="16.5" hidden="1" customHeight="1" x14ac:dyDescent="0.35">
      <c r="A177" s="678"/>
      <c r="B177" s="49" t="s">
        <v>27</v>
      </c>
      <c r="C177" s="28">
        <f>C176</f>
        <v>0</v>
      </c>
      <c r="D177" s="28">
        <f>C177+D176</f>
        <v>0</v>
      </c>
      <c r="E177" s="28">
        <f t="shared" ref="E177:M177" si="220">D177+E176</f>
        <v>11.330367899525958</v>
      </c>
      <c r="F177" s="28">
        <f t="shared" si="220"/>
        <v>108.01765106609379</v>
      </c>
      <c r="G177" s="28">
        <f t="shared" si="220"/>
        <v>515.43315543222036</v>
      </c>
      <c r="H177" s="28">
        <f t="shared" si="220"/>
        <v>3034.40577545923</v>
      </c>
      <c r="I177" s="28">
        <f t="shared" si="220"/>
        <v>8729.036327339174</v>
      </c>
      <c r="J177" s="28">
        <f t="shared" si="220"/>
        <v>16288.303640111151</v>
      </c>
      <c r="K177" s="28">
        <f t="shared" si="220"/>
        <v>26021.036583341069</v>
      </c>
      <c r="L177" s="28">
        <f t="shared" si="220"/>
        <v>31719.629391578113</v>
      </c>
      <c r="M177" s="28">
        <f t="shared" si="220"/>
        <v>37303.331706356308</v>
      </c>
      <c r="N177" s="233">
        <f t="shared" ref="N177" si="221">M177+N176</f>
        <v>46189.144241483431</v>
      </c>
      <c r="O177" s="233">
        <f t="shared" ref="O177" si="222">N177+O176</f>
        <v>58105.938930631244</v>
      </c>
      <c r="P177" s="234">
        <f t="shared" ref="P177" si="223">O177+P176</f>
        <v>68466.274071514286</v>
      </c>
      <c r="Q177" s="234">
        <f t="shared" ref="Q177" si="224">P177+Q176</f>
        <v>77720.567305709774</v>
      </c>
      <c r="R177" s="234">
        <f t="shared" ref="R177" si="225">Q177+R176</f>
        <v>79575.365170626348</v>
      </c>
      <c r="S177" s="234">
        <f t="shared" ref="S177" si="226">R177+S176</f>
        <v>82928.08924494416</v>
      </c>
      <c r="T177" s="234">
        <f t="shared" ref="T177" si="227">S177+T176</f>
        <v>93105.319726650792</v>
      </c>
      <c r="U177" s="234">
        <f t="shared" ref="U177" si="228">T177+U176</f>
        <v>104949.34485387735</v>
      </c>
      <c r="V177" s="234">
        <f t="shared" ref="V177" si="229">U177+V176</f>
        <v>116144.70011510226</v>
      </c>
      <c r="W177" s="234">
        <f t="shared" ref="W177" si="230">V177+W176</f>
        <v>123425.72208254412</v>
      </c>
      <c r="X177" s="234">
        <f t="shared" ref="X177" si="231">W177+X176</f>
        <v>126260.31695290969</v>
      </c>
      <c r="Y177" s="234">
        <f t="shared" ref="Y177" si="232">X177+Y176</f>
        <v>128574.22333961315</v>
      </c>
      <c r="Z177" s="234">
        <f t="shared" ref="Z177" si="233">Y177+Z176</f>
        <v>130605.71147539113</v>
      </c>
      <c r="AA177" s="234">
        <f t="shared" ref="AA177" si="234">Z177+AA176</f>
        <v>133074.76531743587</v>
      </c>
      <c r="AB177" s="234">
        <f t="shared" ref="AB177" si="235">AA177+AB176</f>
        <v>135084.27819725015</v>
      </c>
      <c r="AC177" s="234">
        <f t="shared" ref="AC177" si="236">AB177+AC176</f>
        <v>137307.60685982808</v>
      </c>
      <c r="AD177" s="234">
        <f t="shared" ref="AD177" si="237">AC177+AD176</f>
        <v>139162.40472474467</v>
      </c>
      <c r="AE177" s="234">
        <f t="shared" ref="AE177" si="238">AD177+AE176</f>
        <v>142515.12879906248</v>
      </c>
      <c r="AF177" s="234">
        <f t="shared" ref="AF177" si="239">AE177+AF176</f>
        <v>152692.35928076913</v>
      </c>
      <c r="AG177" s="234">
        <f t="shared" ref="AG177" si="240">AF177+AG176</f>
        <v>164536.38440799571</v>
      </c>
      <c r="AH177" s="234">
        <f t="shared" ref="AH177" si="241">AG177+AH176</f>
        <v>175731.73966922061</v>
      </c>
      <c r="AI177" s="234">
        <f t="shared" ref="AI177" si="242">AH177+AI176</f>
        <v>183012.76163666247</v>
      </c>
      <c r="AJ177" s="234">
        <f t="shared" ref="AJ177" si="243">AI177+AJ176</f>
        <v>185847.35650702805</v>
      </c>
      <c r="AK177" s="234">
        <f t="shared" ref="AK177" si="244">AJ177+AK176</f>
        <v>188161.2628937315</v>
      </c>
      <c r="AL177" s="234">
        <f t="shared" ref="AL177" si="245">AK177+AL176</f>
        <v>190192.75102950947</v>
      </c>
      <c r="AM177" s="234">
        <f t="shared" ref="AM177" si="246">AL177+AM176</f>
        <v>192661.8048715542</v>
      </c>
      <c r="AN177" s="234">
        <f t="shared" ref="AN177" si="247">AM177+AN176</f>
        <v>194671.31775136848</v>
      </c>
      <c r="AO177" s="234">
        <f t="shared" ref="AO177" si="248">AN177+AO176</f>
        <v>194671.31775136848</v>
      </c>
      <c r="AP177" s="234">
        <f t="shared" ref="AP177" si="249">AO177+AP176</f>
        <v>194671.31775136848</v>
      </c>
      <c r="AQ177" s="234">
        <f t="shared" ref="AQ177" si="250">AP177+AQ176</f>
        <v>194671.31775136848</v>
      </c>
      <c r="AR177" s="234">
        <f t="shared" ref="AR177" si="251">AQ177+AR176</f>
        <v>194671.31775136848</v>
      </c>
      <c r="AS177" s="234">
        <f t="shared" ref="AS177" si="252">AR177+AS176</f>
        <v>194671.31775136848</v>
      </c>
      <c r="AT177" s="234">
        <f t="shared" ref="AT177" si="253">AS177+AT176</f>
        <v>194671.31775136848</v>
      </c>
      <c r="AU177" s="234">
        <f t="shared" ref="AU177" si="254">AT177+AU176</f>
        <v>194671.31775136848</v>
      </c>
      <c r="AV177" s="234">
        <f t="shared" ref="AV177" si="255">AU177+AV176</f>
        <v>194671.31775136848</v>
      </c>
      <c r="AW177" s="234">
        <f t="shared" ref="AW177" si="256">AV177+AW176</f>
        <v>194671.31775136848</v>
      </c>
      <c r="AX177" s="234">
        <f t="shared" ref="AX177" si="257">AW177+AX176</f>
        <v>194671.31775136848</v>
      </c>
      <c r="AY177" s="234">
        <f t="shared" ref="AY177" si="258">AX177+AY176</f>
        <v>194671.31775136848</v>
      </c>
      <c r="AZ177" s="234">
        <f t="shared" ref="AZ177" si="259">AY177+AZ176</f>
        <v>194671.31775136848</v>
      </c>
      <c r="BA177" s="234">
        <f t="shared" ref="BA177" si="260">AZ177+BA176</f>
        <v>194671.31775136848</v>
      </c>
      <c r="BB177" s="234">
        <f t="shared" ref="BB177" si="261">BA177+BB176</f>
        <v>194671.31775136848</v>
      </c>
      <c r="BC177" s="234">
        <f t="shared" ref="BC177" si="262">BB177+BC176</f>
        <v>194671.31775136848</v>
      </c>
      <c r="BD177" s="234">
        <f t="shared" ref="BD177" si="263">BC177+BD176</f>
        <v>194671.31775136848</v>
      </c>
      <c r="BE177" s="234">
        <f t="shared" ref="BE177" si="264">BD177+BE176</f>
        <v>194671.31775136848</v>
      </c>
      <c r="BF177" s="234">
        <f t="shared" ref="BF177" si="265">BE177+BF176</f>
        <v>194671.31775136848</v>
      </c>
      <c r="BG177" s="234">
        <f t="shared" ref="BG177" si="266">BF177+BG176</f>
        <v>194671.31775136848</v>
      </c>
      <c r="BH177" s="234">
        <f t="shared" ref="BH177" si="267">BG177+BH176</f>
        <v>194671.31775136848</v>
      </c>
      <c r="BI177" s="234">
        <f t="shared" ref="BI177" si="268">BH177+BI176</f>
        <v>194671.31775136848</v>
      </c>
      <c r="BJ177" s="234">
        <f t="shared" ref="BJ177" si="269">BI177+BJ176</f>
        <v>194671.31775136848</v>
      </c>
      <c r="BK177" s="234">
        <f t="shared" ref="BK177" si="270">BJ177+BK176</f>
        <v>194671.31775136848</v>
      </c>
    </row>
    <row r="178" spans="1:63" hidden="1" x14ac:dyDescent="0.35">
      <c r="A178" s="126"/>
      <c r="B178" s="665" t="s">
        <v>135</v>
      </c>
      <c r="C178" s="140">
        <f t="shared" ref="C178:D178" si="271">C157+C176</f>
        <v>0</v>
      </c>
      <c r="D178" s="140">
        <f t="shared" si="271"/>
        <v>0</v>
      </c>
      <c r="E178" s="140">
        <f>E157+E176</f>
        <v>114.69630429767345</v>
      </c>
      <c r="F178" s="140">
        <f t="shared" ref="F178:M178" si="272">F157+F176</f>
        <v>908.80700270850468</v>
      </c>
      <c r="G178" s="140">
        <f t="shared" si="272"/>
        <v>3663.2934946120822</v>
      </c>
      <c r="H178" s="140">
        <f t="shared" si="272"/>
        <v>16460.25084641073</v>
      </c>
      <c r="I178" s="140">
        <f t="shared" si="272"/>
        <v>38736.740269092195</v>
      </c>
      <c r="J178" s="140">
        <f t="shared" si="272"/>
        <v>51351.406806218634</v>
      </c>
      <c r="K178" s="140">
        <f t="shared" si="272"/>
        <v>71696.293315458577</v>
      </c>
      <c r="L178" s="140">
        <f t="shared" si="272"/>
        <v>50900.37215184138</v>
      </c>
      <c r="M178" s="140">
        <f t="shared" si="272"/>
        <v>55519.386498573462</v>
      </c>
      <c r="N178" s="140">
        <f t="shared" ref="N178:BK178" si="273">N157+N176</f>
        <v>90639.820913217671</v>
      </c>
      <c r="O178" s="140">
        <f t="shared" si="273"/>
        <v>115630.86645585726</v>
      </c>
      <c r="P178" s="140">
        <f t="shared" si="273"/>
        <v>95861.836274231711</v>
      </c>
      <c r="Q178" s="140">
        <f t="shared" si="273"/>
        <v>92428.482660338559</v>
      </c>
      <c r="R178" s="140">
        <f t="shared" si="273"/>
        <v>19643.41561066563</v>
      </c>
      <c r="S178" s="140">
        <f t="shared" si="273"/>
        <v>27650.091630960927</v>
      </c>
      <c r="T178" s="140">
        <f t="shared" si="273"/>
        <v>61251.627049250725</v>
      </c>
      <c r="U178" s="140">
        <f t="shared" si="273"/>
        <v>75798.301754195418</v>
      </c>
      <c r="V178" s="140">
        <f t="shared" si="273"/>
        <v>68141.487003945978</v>
      </c>
      <c r="W178" s="140">
        <f t="shared" si="273"/>
        <v>48729.462824063376</v>
      </c>
      <c r="X178" s="140">
        <f t="shared" si="273"/>
        <v>24563.191676587958</v>
      </c>
      <c r="Y178" s="140">
        <f t="shared" si="273"/>
        <v>21377.016446875234</v>
      </c>
      <c r="Z178" s="140">
        <f t="shared" si="273"/>
        <v>22960.787736084418</v>
      </c>
      <c r="AA178" s="140">
        <f t="shared" si="273"/>
        <v>25175.793805913192</v>
      </c>
      <c r="AB178" s="140">
        <f t="shared" si="273"/>
        <v>20341.512824982576</v>
      </c>
      <c r="AC178" s="140">
        <f t="shared" si="273"/>
        <v>21662.678894772573</v>
      </c>
      <c r="AD178" s="140">
        <f t="shared" si="273"/>
        <v>19643.41561066563</v>
      </c>
      <c r="AE178" s="140">
        <f t="shared" si="273"/>
        <v>27650.091630960927</v>
      </c>
      <c r="AF178" s="140">
        <f t="shared" si="273"/>
        <v>61251.627049250725</v>
      </c>
      <c r="AG178" s="140">
        <f t="shared" si="273"/>
        <v>75798.301754195418</v>
      </c>
      <c r="AH178" s="140">
        <f t="shared" si="273"/>
        <v>68141.487003945978</v>
      </c>
      <c r="AI178" s="140">
        <f t="shared" si="273"/>
        <v>48729.462824063376</v>
      </c>
      <c r="AJ178" s="140">
        <f t="shared" si="273"/>
        <v>24563.191676587958</v>
      </c>
      <c r="AK178" s="140">
        <f t="shared" si="273"/>
        <v>21377.016446875234</v>
      </c>
      <c r="AL178" s="140">
        <f t="shared" si="273"/>
        <v>22960.787736084418</v>
      </c>
      <c r="AM178" s="140">
        <f t="shared" si="273"/>
        <v>25175.793805913192</v>
      </c>
      <c r="AN178" s="140">
        <f t="shared" si="273"/>
        <v>20341.512824982576</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35">
      <c r="A179" s="126"/>
      <c r="B179" s="666"/>
      <c r="C179" s="135"/>
      <c r="D179" s="135"/>
      <c r="E179" s="135"/>
      <c r="F179" s="135"/>
      <c r="G179" s="135"/>
      <c r="H179" s="135"/>
      <c r="I179" s="135"/>
      <c r="J179" s="135"/>
      <c r="K179" s="135"/>
      <c r="L179" s="135"/>
      <c r="M179" s="135"/>
      <c r="N179" s="135"/>
      <c r="O179" s="135"/>
      <c r="P179" s="135"/>
      <c r="Q179" s="135"/>
      <c r="R179" s="135"/>
      <c r="S179" s="135"/>
      <c r="T179" s="135"/>
      <c r="U179" s="135"/>
      <c r="V179" s="135"/>
    </row>
    <row r="180" spans="1:63" hidden="1" x14ac:dyDescent="0.35">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c r="V180" s="135"/>
    </row>
    <row r="181" spans="1:63" ht="15" hidden="1" thickBot="1" x14ac:dyDescent="0.4">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4">
        <v>43800</v>
      </c>
      <c r="O181" s="142">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5">
      <c r="A182" s="126"/>
      <c r="B182" s="146" t="s">
        <v>120</v>
      </c>
      <c r="C182" s="147">
        <f>C157*SUMMARY!C38</f>
        <v>0</v>
      </c>
      <c r="D182" s="147">
        <f>D157*SUMMARY!D38</f>
        <v>0</v>
      </c>
      <c r="E182" s="147">
        <f>E157*SUMMARY!E38</f>
        <v>103.3659363981475</v>
      </c>
      <c r="F182" s="147">
        <f>F157*SUMMARY!F38</f>
        <v>700.69258507797019</v>
      </c>
      <c r="G182" s="147">
        <f>G157*SUMMARY!G38</f>
        <v>2934.6763984814679</v>
      </c>
      <c r="H182" s="147">
        <f>H157*SUMMARY!H38</f>
        <v>11989.499274690001</v>
      </c>
      <c r="I182" s="147">
        <f>I157*SUMMARY!I38</f>
        <v>31720.425328523761</v>
      </c>
      <c r="J182" s="147">
        <f>J157*SUMMARY!J38</f>
        <v>40288.768333970926</v>
      </c>
      <c r="K182" s="147">
        <f>K157*SUMMARY!K38</f>
        <v>57626.111146172654</v>
      </c>
      <c r="L182" s="147">
        <f>L157*SUMMARY!L38</f>
        <v>39325.548028935773</v>
      </c>
      <c r="M182" s="147">
        <f>M157*SUMMARY!M38</f>
        <v>43943.402081739834</v>
      </c>
      <c r="N182" s="147">
        <f>N157*SUMMARY!N38</f>
        <v>73263.597274662665</v>
      </c>
      <c r="O182" s="212">
        <f>O157*SUMMARY!O38</f>
        <v>0</v>
      </c>
      <c r="P182" s="212">
        <f>P157*SUMMARY!P38</f>
        <v>0</v>
      </c>
      <c r="Q182" s="212">
        <f>Q157*SUMMARY!Q38</f>
        <v>0</v>
      </c>
      <c r="R182" s="212">
        <f>R157*SUMMARY!R38</f>
        <v>0</v>
      </c>
      <c r="S182" s="212">
        <f>S157*SUMMARY!S38</f>
        <v>0</v>
      </c>
      <c r="T182" s="212">
        <f>T157*SUMMARY!T38</f>
        <v>0</v>
      </c>
      <c r="U182" s="212">
        <f>U157*SUMMARY!U38</f>
        <v>0</v>
      </c>
      <c r="V182" s="212">
        <f>V157*SUMMARY!V38</f>
        <v>0</v>
      </c>
      <c r="W182" s="212">
        <f>W157*SUMMARY!W38</f>
        <v>0</v>
      </c>
      <c r="X182" s="212">
        <f>X157*SUMMARY!X38</f>
        <v>0</v>
      </c>
      <c r="Y182" s="212">
        <f>Y157*SUMMARY!Y38</f>
        <v>0</v>
      </c>
      <c r="Z182" s="212">
        <f>Z157*SUMMARY!Z38</f>
        <v>0</v>
      </c>
      <c r="AA182" s="212">
        <f>AA157*SUMMARY!AA38</f>
        <v>0</v>
      </c>
      <c r="AB182" s="212">
        <f>AB157*SUMMARY!AB38</f>
        <v>0</v>
      </c>
      <c r="AC182" s="212">
        <f>AC157*SUMMARY!AC38</f>
        <v>0</v>
      </c>
      <c r="AD182" s="212">
        <f>AD157*SUMMARY!AD38</f>
        <v>0</v>
      </c>
      <c r="AE182" s="212">
        <f>AE157*SUMMARY!AE38</f>
        <v>0</v>
      </c>
      <c r="AF182" s="212">
        <f>AF157*SUMMARY!AF38</f>
        <v>0</v>
      </c>
      <c r="AG182" s="212">
        <f>AG157*SUMMARY!AG38</f>
        <v>0</v>
      </c>
      <c r="AH182" s="212">
        <f>AH157*SUMMARY!AH38</f>
        <v>0</v>
      </c>
      <c r="AI182" s="212">
        <f>AI157*SUMMARY!AI38</f>
        <v>0</v>
      </c>
      <c r="AJ182" s="212">
        <f>AJ157*SUMMARY!AJ38</f>
        <v>0</v>
      </c>
      <c r="AK182" s="212">
        <f>AK157*SUMMARY!AK38</f>
        <v>0</v>
      </c>
      <c r="AL182" s="212">
        <f>AL157*SUMMARY!AL38</f>
        <v>0</v>
      </c>
      <c r="AM182" s="212">
        <f>AM157*SUMMARY!AM38</f>
        <v>0</v>
      </c>
      <c r="AN182" s="212">
        <f>AN157*SUMMARY!AN38</f>
        <v>0</v>
      </c>
      <c r="AO182" s="212">
        <f>AO157*SUMMARY!AO38</f>
        <v>0</v>
      </c>
      <c r="AP182" s="212">
        <f>AP157*SUMMARY!AP38</f>
        <v>0</v>
      </c>
      <c r="AQ182" s="212">
        <f>AQ157*SUMMARY!AQ38</f>
        <v>0</v>
      </c>
      <c r="AR182" s="212">
        <f>AR157*SUMMARY!AR38</f>
        <v>0</v>
      </c>
      <c r="AS182" s="212">
        <f>AS157*SUMMARY!AS38</f>
        <v>0</v>
      </c>
      <c r="AT182" s="212">
        <f>AT157*SUMMARY!AT38</f>
        <v>0</v>
      </c>
      <c r="AU182" s="212">
        <f>AU157*SUMMARY!AU38</f>
        <v>0</v>
      </c>
      <c r="AV182" s="212">
        <f>AV157*SUMMARY!AV38</f>
        <v>0</v>
      </c>
      <c r="AW182" s="212">
        <f>AW157*SUMMARY!AW38</f>
        <v>0</v>
      </c>
      <c r="AX182" s="212">
        <f>AX157*SUMMARY!AX38</f>
        <v>0</v>
      </c>
      <c r="AY182" s="212">
        <f>AY157*SUMMARY!AY38</f>
        <v>0</v>
      </c>
      <c r="AZ182" s="212">
        <f>AZ157*SUMMARY!AZ38</f>
        <v>0</v>
      </c>
      <c r="BA182" s="212">
        <f>BA157*SUMMARY!BA38</f>
        <v>0</v>
      </c>
      <c r="BB182" s="212">
        <f>BB157*SUMMARY!BB38</f>
        <v>0</v>
      </c>
      <c r="BC182" s="212">
        <f>BC157*SUMMARY!BC38</f>
        <v>0</v>
      </c>
      <c r="BD182" s="212">
        <f>BD157*SUMMARY!BD38</f>
        <v>0</v>
      </c>
      <c r="BE182" s="212">
        <f>BE157*SUMMARY!BE38</f>
        <v>0</v>
      </c>
      <c r="BF182" s="212">
        <f>BF157*SUMMARY!BF38</f>
        <v>0</v>
      </c>
      <c r="BG182" s="212">
        <f>BG157*SUMMARY!BG38</f>
        <v>0</v>
      </c>
      <c r="BH182" s="212">
        <f>BH157*SUMMARY!BH38</f>
        <v>0</v>
      </c>
      <c r="BI182" s="212">
        <f>BI157*SUMMARY!BI38</f>
        <v>0</v>
      </c>
      <c r="BJ182" s="212">
        <f>BJ157*SUMMARY!BJ38</f>
        <v>0</v>
      </c>
      <c r="BK182" s="212">
        <f>BK157*SUMMARY!BK38</f>
        <v>0</v>
      </c>
    </row>
    <row r="183" spans="1:63" ht="15" hidden="1" thickBot="1" x14ac:dyDescent="0.4">
      <c r="A183" s="126"/>
      <c r="B183" s="148" t="s">
        <v>121</v>
      </c>
      <c r="C183" s="149">
        <f>C176*SUMMARY!C38</f>
        <v>0</v>
      </c>
      <c r="D183" s="149">
        <f>D176*SUMMARY!D38</f>
        <v>0</v>
      </c>
      <c r="E183" s="149">
        <f>E176*SUMMARY!E38</f>
        <v>11.330367899525958</v>
      </c>
      <c r="F183" s="149">
        <f>F176*SUMMARY!F38</f>
        <v>83.421274912965217</v>
      </c>
      <c r="G183" s="149">
        <f>G176*SUMMARY!G38</f>
        <v>367.22281013619136</v>
      </c>
      <c r="H183" s="149">
        <f>H176*SUMMARY!H38</f>
        <v>2166.3164532232281</v>
      </c>
      <c r="I183" s="149">
        <f>I176*SUMMARY!I38</f>
        <v>5466.8453298047461</v>
      </c>
      <c r="J183" s="149">
        <f>J176*SUMMARY!J38</f>
        <v>6954.5259277502191</v>
      </c>
      <c r="K183" s="149">
        <f>K176*SUMMARY!K38</f>
        <v>9051.4416372038213</v>
      </c>
      <c r="L183" s="149">
        <f>L176*SUMMARY!L38</f>
        <v>4957.7757431662303</v>
      </c>
      <c r="M183" s="149">
        <f>M176*SUMMARY!M38</f>
        <v>4913.6580370048114</v>
      </c>
      <c r="N183" s="149">
        <f>N176*SUMMARY!N38</f>
        <v>7962.992933887359</v>
      </c>
      <c r="O183" s="214">
        <f>O176*SUMMARY!O38</f>
        <v>0</v>
      </c>
      <c r="P183" s="214">
        <f>P176*SUMMARY!P38</f>
        <v>0</v>
      </c>
      <c r="Q183" s="214">
        <f>Q176*SUMMARY!Q38</f>
        <v>0</v>
      </c>
      <c r="R183" s="214">
        <f>R176*SUMMARY!R38</f>
        <v>0</v>
      </c>
      <c r="S183" s="214">
        <f>S176*SUMMARY!S38</f>
        <v>0</v>
      </c>
      <c r="T183" s="214">
        <f>T176*SUMMARY!T38</f>
        <v>0</v>
      </c>
      <c r="U183" s="214">
        <f>U176*SUMMARY!U38</f>
        <v>0</v>
      </c>
      <c r="V183" s="214">
        <f>V176*SUMMARY!V38</f>
        <v>0</v>
      </c>
      <c r="W183" s="214">
        <f>W176*SUMMARY!W38</f>
        <v>0</v>
      </c>
      <c r="X183" s="214">
        <f>X176*SUMMARY!X38</f>
        <v>0</v>
      </c>
      <c r="Y183" s="214">
        <f>Y176*SUMMARY!Y38</f>
        <v>0</v>
      </c>
      <c r="Z183" s="214">
        <f>Z176*SUMMARY!Z38</f>
        <v>0</v>
      </c>
      <c r="AA183" s="214">
        <f>AA176*SUMMARY!AA38</f>
        <v>0</v>
      </c>
      <c r="AB183" s="214">
        <f>AB176*SUMMARY!AB38</f>
        <v>0</v>
      </c>
      <c r="AC183" s="214">
        <f>AC176*SUMMARY!AC38</f>
        <v>0</v>
      </c>
      <c r="AD183" s="214">
        <f>AD176*SUMMARY!AD38</f>
        <v>0</v>
      </c>
      <c r="AE183" s="214">
        <f>AE176*SUMMARY!AE38</f>
        <v>0</v>
      </c>
      <c r="AF183" s="214">
        <f>AF176*SUMMARY!AF38</f>
        <v>0</v>
      </c>
      <c r="AG183" s="214">
        <f>AG176*SUMMARY!AG38</f>
        <v>0</v>
      </c>
      <c r="AH183" s="214">
        <f>AH176*SUMMARY!AH38</f>
        <v>0</v>
      </c>
      <c r="AI183" s="214">
        <f>AI176*SUMMARY!AI38</f>
        <v>0</v>
      </c>
      <c r="AJ183" s="214">
        <f>AJ176*SUMMARY!AJ38</f>
        <v>0</v>
      </c>
      <c r="AK183" s="214">
        <f>AK176*SUMMARY!AK38</f>
        <v>0</v>
      </c>
      <c r="AL183" s="214">
        <f>AL176*SUMMARY!AL38</f>
        <v>0</v>
      </c>
      <c r="AM183" s="214">
        <f>AM176*SUMMARY!AM38</f>
        <v>0</v>
      </c>
      <c r="AN183" s="214">
        <f>AN176*SUMMARY!AN38</f>
        <v>0</v>
      </c>
      <c r="AO183" s="214">
        <f>AO176*SUMMARY!AO38</f>
        <v>0</v>
      </c>
      <c r="AP183" s="214">
        <f>AP176*SUMMARY!AP38</f>
        <v>0</v>
      </c>
      <c r="AQ183" s="214">
        <f>AQ176*SUMMARY!AQ38</f>
        <v>0</v>
      </c>
      <c r="AR183" s="214">
        <f>AR176*SUMMARY!AR38</f>
        <v>0</v>
      </c>
      <c r="AS183" s="214">
        <f>AS176*SUMMARY!AS38</f>
        <v>0</v>
      </c>
      <c r="AT183" s="214">
        <f>AT176*SUMMARY!AT38</f>
        <v>0</v>
      </c>
      <c r="AU183" s="214">
        <f>AU176*SUMMARY!AU38</f>
        <v>0</v>
      </c>
      <c r="AV183" s="214">
        <f>AV176*SUMMARY!AV38</f>
        <v>0</v>
      </c>
      <c r="AW183" s="214">
        <f>AW176*SUMMARY!AW38</f>
        <v>0</v>
      </c>
      <c r="AX183" s="214">
        <f>AX176*SUMMARY!AX38</f>
        <v>0</v>
      </c>
      <c r="AY183" s="214">
        <f>AY176*SUMMARY!AY38</f>
        <v>0</v>
      </c>
      <c r="AZ183" s="214">
        <f>AZ176*SUMMARY!AZ38</f>
        <v>0</v>
      </c>
      <c r="BA183" s="214">
        <f>BA176*SUMMARY!BA38</f>
        <v>0</v>
      </c>
      <c r="BB183" s="214">
        <f>BB176*SUMMARY!BB38</f>
        <v>0</v>
      </c>
      <c r="BC183" s="214">
        <f>BC176*SUMMARY!BC38</f>
        <v>0</v>
      </c>
      <c r="BD183" s="214">
        <f>BD176*SUMMARY!BD38</f>
        <v>0</v>
      </c>
      <c r="BE183" s="214">
        <f>BE176*SUMMARY!BE38</f>
        <v>0</v>
      </c>
      <c r="BF183" s="214">
        <f>BF176*SUMMARY!BF38</f>
        <v>0</v>
      </c>
      <c r="BG183" s="214">
        <f>BG176*SUMMARY!BG38</f>
        <v>0</v>
      </c>
      <c r="BH183" s="214">
        <f>BH176*SUMMARY!BH38</f>
        <v>0</v>
      </c>
      <c r="BI183" s="214">
        <f>BI176*SUMMARY!BI38</f>
        <v>0</v>
      </c>
      <c r="BJ183" s="214">
        <f>BJ176*SUMMARY!BJ38</f>
        <v>0</v>
      </c>
      <c r="BK183" s="214">
        <f>BK176*SUMMARY!BK38</f>
        <v>0</v>
      </c>
    </row>
    <row r="184" spans="1:63" hidden="1" x14ac:dyDescent="0.35">
      <c r="A184" s="126"/>
      <c r="B184" s="146" t="s">
        <v>122</v>
      </c>
      <c r="C184" s="150" t="e">
        <f t="shared" ref="C184:D184" si="274">C182/C73</f>
        <v>#DIV/0!</v>
      </c>
      <c r="D184" s="150" t="e">
        <f t="shared" si="274"/>
        <v>#DIV/0!</v>
      </c>
      <c r="E184" s="150">
        <f>E182/E73</f>
        <v>0.90121418498262973</v>
      </c>
      <c r="F184" s="150">
        <f>F182/F73</f>
        <v>0.77100262540859166</v>
      </c>
      <c r="G184" s="150">
        <f t="shared" ref="G184:L184" si="275">G182/G73</f>
        <v>0.80110327026697348</v>
      </c>
      <c r="H184" s="150">
        <f t="shared" si="275"/>
        <v>0.728391042552331</v>
      </c>
      <c r="I184" s="150">
        <f t="shared" si="275"/>
        <v>0.8188718283513724</v>
      </c>
      <c r="J184" s="150">
        <f t="shared" si="275"/>
        <v>0.78456990450146691</v>
      </c>
      <c r="K184" s="150">
        <f t="shared" si="275"/>
        <v>0.80375300425395635</v>
      </c>
      <c r="L184" s="150">
        <f t="shared" si="275"/>
        <v>0.77259843821226626</v>
      </c>
      <c r="M184" s="150">
        <f>IFERROR(M182/M73,0)</f>
        <v>0.7914965357707785</v>
      </c>
      <c r="N184" s="151">
        <f>IFERROR(N182/N73,0)</f>
        <v>0.80829371170987052</v>
      </c>
      <c r="O184" s="218">
        <f t="shared" ref="O184:BK184" si="276">IFERROR(O182/O73,0)</f>
        <v>0</v>
      </c>
      <c r="P184" s="216">
        <f t="shared" si="276"/>
        <v>0</v>
      </c>
      <c r="Q184" s="216">
        <f t="shared" si="276"/>
        <v>0</v>
      </c>
      <c r="R184" s="216">
        <f t="shared" si="276"/>
        <v>0</v>
      </c>
      <c r="S184" s="216">
        <f t="shared" si="276"/>
        <v>0</v>
      </c>
      <c r="T184" s="216">
        <f t="shared" si="276"/>
        <v>0</v>
      </c>
      <c r="U184" s="216">
        <f t="shared" si="276"/>
        <v>0</v>
      </c>
      <c r="V184" s="216">
        <f t="shared" si="276"/>
        <v>0</v>
      </c>
      <c r="W184" s="216">
        <f t="shared" si="276"/>
        <v>0</v>
      </c>
      <c r="X184" s="216">
        <f t="shared" si="276"/>
        <v>0</v>
      </c>
      <c r="Y184" s="216">
        <f t="shared" si="276"/>
        <v>0</v>
      </c>
      <c r="Z184" s="217">
        <f t="shared" si="276"/>
        <v>0</v>
      </c>
      <c r="AA184" s="218">
        <f t="shared" si="276"/>
        <v>0</v>
      </c>
      <c r="AB184" s="216">
        <f t="shared" si="276"/>
        <v>0</v>
      </c>
      <c r="AC184" s="216">
        <f t="shared" si="276"/>
        <v>0</v>
      </c>
      <c r="AD184" s="216">
        <f t="shared" si="276"/>
        <v>0</v>
      </c>
      <c r="AE184" s="216">
        <f t="shared" si="276"/>
        <v>0</v>
      </c>
      <c r="AF184" s="216">
        <f t="shared" si="276"/>
        <v>0</v>
      </c>
      <c r="AG184" s="216">
        <f t="shared" si="276"/>
        <v>0</v>
      </c>
      <c r="AH184" s="216">
        <f t="shared" si="276"/>
        <v>0</v>
      </c>
      <c r="AI184" s="216">
        <f t="shared" si="276"/>
        <v>0</v>
      </c>
      <c r="AJ184" s="216">
        <f t="shared" si="276"/>
        <v>0</v>
      </c>
      <c r="AK184" s="216">
        <f t="shared" si="276"/>
        <v>0</v>
      </c>
      <c r="AL184" s="217">
        <f t="shared" si="276"/>
        <v>0</v>
      </c>
      <c r="AM184" s="218">
        <f t="shared" si="276"/>
        <v>0</v>
      </c>
      <c r="AN184" s="216">
        <f t="shared" si="276"/>
        <v>0</v>
      </c>
      <c r="AO184" s="216">
        <f t="shared" si="276"/>
        <v>0</v>
      </c>
      <c r="AP184" s="216">
        <f t="shared" si="276"/>
        <v>0</v>
      </c>
      <c r="AQ184" s="216">
        <f t="shared" si="276"/>
        <v>0</v>
      </c>
      <c r="AR184" s="216">
        <f t="shared" si="276"/>
        <v>0</v>
      </c>
      <c r="AS184" s="216">
        <f t="shared" si="276"/>
        <v>0</v>
      </c>
      <c r="AT184" s="216">
        <f t="shared" si="276"/>
        <v>0</v>
      </c>
      <c r="AU184" s="216">
        <f t="shared" si="276"/>
        <v>0</v>
      </c>
      <c r="AV184" s="216">
        <f t="shared" si="276"/>
        <v>0</v>
      </c>
      <c r="AW184" s="216">
        <f t="shared" si="276"/>
        <v>0</v>
      </c>
      <c r="AX184" s="217">
        <f t="shared" si="276"/>
        <v>0</v>
      </c>
      <c r="AY184" s="218">
        <f t="shared" si="276"/>
        <v>0</v>
      </c>
      <c r="AZ184" s="216">
        <f t="shared" si="276"/>
        <v>0</v>
      </c>
      <c r="BA184" s="216">
        <f t="shared" si="276"/>
        <v>0</v>
      </c>
      <c r="BB184" s="216">
        <f t="shared" si="276"/>
        <v>0</v>
      </c>
      <c r="BC184" s="216">
        <f t="shared" si="276"/>
        <v>0</v>
      </c>
      <c r="BD184" s="216">
        <f t="shared" si="276"/>
        <v>0</v>
      </c>
      <c r="BE184" s="216">
        <f t="shared" si="276"/>
        <v>0</v>
      </c>
      <c r="BF184" s="216">
        <f t="shared" si="276"/>
        <v>0</v>
      </c>
      <c r="BG184" s="216">
        <f t="shared" si="276"/>
        <v>0</v>
      </c>
      <c r="BH184" s="216">
        <f t="shared" si="276"/>
        <v>0</v>
      </c>
      <c r="BI184" s="216">
        <f t="shared" si="276"/>
        <v>0</v>
      </c>
      <c r="BJ184" s="217">
        <f t="shared" si="276"/>
        <v>0</v>
      </c>
      <c r="BK184" s="218">
        <f t="shared" si="276"/>
        <v>0</v>
      </c>
    </row>
    <row r="185" spans="1:63" ht="15" hidden="1" thickBot="1" x14ac:dyDescent="0.4">
      <c r="A185" s="126"/>
      <c r="B185" s="153" t="s">
        <v>123</v>
      </c>
      <c r="C185" s="154" t="e">
        <f t="shared" ref="C185:D185" si="277">C183/C73</f>
        <v>#DIV/0!</v>
      </c>
      <c r="D185" s="154" t="e">
        <f t="shared" si="277"/>
        <v>#DIV/0!</v>
      </c>
      <c r="E185" s="154">
        <f>E183/E73</f>
        <v>9.8785815017370063E-2</v>
      </c>
      <c r="F185" s="154">
        <f t="shared" ref="F185:L185" si="278">F183/F73</f>
        <v>9.1792068793864895E-2</v>
      </c>
      <c r="G185" s="154">
        <f t="shared" si="278"/>
        <v>0.10024389546627845</v>
      </c>
      <c r="H185" s="154">
        <f t="shared" si="278"/>
        <v>0.13160895744766904</v>
      </c>
      <c r="I185" s="154">
        <f t="shared" si="278"/>
        <v>0.14112817164862754</v>
      </c>
      <c r="J185" s="154">
        <f t="shared" si="278"/>
        <v>0.13543009549853324</v>
      </c>
      <c r="K185" s="154">
        <f t="shared" si="278"/>
        <v>0.12624699574604403</v>
      </c>
      <c r="L185" s="154">
        <f t="shared" si="278"/>
        <v>9.7401561787733959E-2</v>
      </c>
      <c r="M185" s="154">
        <f>IFERROR(M183/M73,0)</f>
        <v>8.850346422922134E-2</v>
      </c>
      <c r="N185" s="155">
        <f>IFERROR(N183/N73,0)</f>
        <v>8.7853140635741747E-2</v>
      </c>
      <c r="O185" s="221">
        <f>IFERROR(O183/O73,0)</f>
        <v>0</v>
      </c>
      <c r="P185" s="219">
        <f t="shared" ref="P185:Z185" si="279">IFERROR(P183/P73,0)</f>
        <v>0</v>
      </c>
      <c r="Q185" s="219">
        <f t="shared" si="279"/>
        <v>0</v>
      </c>
      <c r="R185" s="219">
        <f t="shared" si="279"/>
        <v>0</v>
      </c>
      <c r="S185" s="219">
        <f t="shared" si="279"/>
        <v>0</v>
      </c>
      <c r="T185" s="219">
        <f t="shared" si="279"/>
        <v>0</v>
      </c>
      <c r="U185" s="219">
        <f t="shared" si="279"/>
        <v>0</v>
      </c>
      <c r="V185" s="219">
        <f t="shared" si="279"/>
        <v>0</v>
      </c>
      <c r="W185" s="219">
        <f t="shared" si="279"/>
        <v>0</v>
      </c>
      <c r="X185" s="219">
        <f t="shared" si="279"/>
        <v>0</v>
      </c>
      <c r="Y185" s="220">
        <f t="shared" si="279"/>
        <v>0</v>
      </c>
      <c r="Z185" s="221">
        <f t="shared" si="279"/>
        <v>0</v>
      </c>
      <c r="AA185" s="221">
        <f>IFERROR(AA183/AA73,0)</f>
        <v>0</v>
      </c>
      <c r="AB185" s="219">
        <f t="shared" ref="AB185:AL185" si="280">IFERROR(AB183/AB73,0)</f>
        <v>0</v>
      </c>
      <c r="AC185" s="219">
        <f t="shared" si="280"/>
        <v>0</v>
      </c>
      <c r="AD185" s="219">
        <f t="shared" si="280"/>
        <v>0</v>
      </c>
      <c r="AE185" s="219">
        <f t="shared" si="280"/>
        <v>0</v>
      </c>
      <c r="AF185" s="219">
        <f t="shared" si="280"/>
        <v>0</v>
      </c>
      <c r="AG185" s="219">
        <f t="shared" si="280"/>
        <v>0</v>
      </c>
      <c r="AH185" s="219">
        <f t="shared" si="280"/>
        <v>0</v>
      </c>
      <c r="AI185" s="219">
        <f t="shared" si="280"/>
        <v>0</v>
      </c>
      <c r="AJ185" s="219">
        <f t="shared" si="280"/>
        <v>0</v>
      </c>
      <c r="AK185" s="220">
        <f t="shared" si="280"/>
        <v>0</v>
      </c>
      <c r="AL185" s="221">
        <f t="shared" si="280"/>
        <v>0</v>
      </c>
      <c r="AM185" s="221">
        <f>IFERROR(AM183/AM73,0)</f>
        <v>0</v>
      </c>
      <c r="AN185" s="219">
        <f t="shared" ref="AN185:AX185" si="281">IFERROR(AN183/AN73,0)</f>
        <v>0</v>
      </c>
      <c r="AO185" s="219">
        <f t="shared" si="281"/>
        <v>0</v>
      </c>
      <c r="AP185" s="219">
        <f t="shared" si="281"/>
        <v>0</v>
      </c>
      <c r="AQ185" s="219">
        <f t="shared" si="281"/>
        <v>0</v>
      </c>
      <c r="AR185" s="219">
        <f t="shared" si="281"/>
        <v>0</v>
      </c>
      <c r="AS185" s="219">
        <f t="shared" si="281"/>
        <v>0</v>
      </c>
      <c r="AT185" s="219">
        <f t="shared" si="281"/>
        <v>0</v>
      </c>
      <c r="AU185" s="219">
        <f t="shared" si="281"/>
        <v>0</v>
      </c>
      <c r="AV185" s="219">
        <f t="shared" si="281"/>
        <v>0</v>
      </c>
      <c r="AW185" s="220">
        <f t="shared" si="281"/>
        <v>0</v>
      </c>
      <c r="AX185" s="221">
        <f t="shared" si="281"/>
        <v>0</v>
      </c>
      <c r="AY185" s="221">
        <f>IFERROR(AY183/AY73,0)</f>
        <v>0</v>
      </c>
      <c r="AZ185" s="219">
        <f t="shared" ref="AZ185:BJ185" si="282">IFERROR(AZ183/AZ73,0)</f>
        <v>0</v>
      </c>
      <c r="BA185" s="219">
        <f t="shared" si="282"/>
        <v>0</v>
      </c>
      <c r="BB185" s="219">
        <f t="shared" si="282"/>
        <v>0</v>
      </c>
      <c r="BC185" s="219">
        <f t="shared" si="282"/>
        <v>0</v>
      </c>
      <c r="BD185" s="219">
        <f t="shared" si="282"/>
        <v>0</v>
      </c>
      <c r="BE185" s="219">
        <f t="shared" si="282"/>
        <v>0</v>
      </c>
      <c r="BF185" s="219">
        <f t="shared" si="282"/>
        <v>0</v>
      </c>
      <c r="BG185" s="219">
        <f t="shared" si="282"/>
        <v>0</v>
      </c>
      <c r="BH185" s="219">
        <f t="shared" si="282"/>
        <v>0</v>
      </c>
      <c r="BI185" s="220">
        <f t="shared" si="282"/>
        <v>0</v>
      </c>
      <c r="BJ185" s="221">
        <f t="shared" si="282"/>
        <v>0</v>
      </c>
      <c r="BK185" s="221">
        <f>IFERROR(BK183/BK73,0)</f>
        <v>0</v>
      </c>
    </row>
    <row r="186" spans="1:63" s="1" customFormat="1" ht="15" hidden="1" thickBot="1" x14ac:dyDescent="0.4">
      <c r="A186" s="157"/>
      <c r="B186" s="158" t="s">
        <v>124</v>
      </c>
      <c r="C186" s="159" t="e">
        <f>C184+C185</f>
        <v>#DIV/0!</v>
      </c>
      <c r="D186" s="160" t="e">
        <f t="shared" ref="D186:N186" si="283">D184+D185</f>
        <v>#DIV/0!</v>
      </c>
      <c r="E186" s="161">
        <f t="shared" si="283"/>
        <v>0.99999999999999978</v>
      </c>
      <c r="F186" s="161">
        <f t="shared" si="283"/>
        <v>0.86279469420245658</v>
      </c>
      <c r="G186" s="161">
        <f t="shared" si="283"/>
        <v>0.90134716573325191</v>
      </c>
      <c r="H186" s="161">
        <f t="shared" si="283"/>
        <v>0.8600000000000001</v>
      </c>
      <c r="I186" s="161">
        <f t="shared" si="283"/>
        <v>0.96</v>
      </c>
      <c r="J186" s="161">
        <f t="shared" si="283"/>
        <v>0.92000000000000015</v>
      </c>
      <c r="K186" s="161">
        <f t="shared" si="283"/>
        <v>0.93000000000000038</v>
      </c>
      <c r="L186" s="161">
        <f t="shared" si="283"/>
        <v>0.87000000000000022</v>
      </c>
      <c r="M186" s="162">
        <f t="shared" si="283"/>
        <v>0.87999999999999989</v>
      </c>
      <c r="N186" s="162">
        <f t="shared" si="283"/>
        <v>0.89614685234561231</v>
      </c>
      <c r="O186" s="222">
        <f>O184+O185</f>
        <v>0</v>
      </c>
      <c r="P186" s="222">
        <f t="shared" ref="P186:Z186" si="284">P184+P185</f>
        <v>0</v>
      </c>
      <c r="Q186" s="223">
        <f t="shared" si="284"/>
        <v>0</v>
      </c>
      <c r="R186" s="223">
        <f t="shared" si="284"/>
        <v>0</v>
      </c>
      <c r="S186" s="223">
        <f t="shared" si="284"/>
        <v>0</v>
      </c>
      <c r="T186" s="223">
        <f t="shared" si="284"/>
        <v>0</v>
      </c>
      <c r="U186" s="223">
        <f t="shared" si="284"/>
        <v>0</v>
      </c>
      <c r="V186" s="223">
        <f t="shared" si="284"/>
        <v>0</v>
      </c>
      <c r="W186" s="223">
        <f t="shared" si="284"/>
        <v>0</v>
      </c>
      <c r="X186" s="223">
        <f t="shared" si="284"/>
        <v>0</v>
      </c>
      <c r="Y186" s="237">
        <f t="shared" si="284"/>
        <v>0</v>
      </c>
      <c r="Z186" s="237">
        <f t="shared" si="284"/>
        <v>0</v>
      </c>
      <c r="AA186" s="222">
        <f>AA184+AA185</f>
        <v>0</v>
      </c>
      <c r="AB186" s="222">
        <f t="shared" ref="AB186:AL186" si="285">AB184+AB185</f>
        <v>0</v>
      </c>
      <c r="AC186" s="223">
        <f t="shared" si="285"/>
        <v>0</v>
      </c>
      <c r="AD186" s="223">
        <f t="shared" si="285"/>
        <v>0</v>
      </c>
      <c r="AE186" s="223">
        <f t="shared" si="285"/>
        <v>0</v>
      </c>
      <c r="AF186" s="223">
        <f t="shared" si="285"/>
        <v>0</v>
      </c>
      <c r="AG186" s="223">
        <f t="shared" si="285"/>
        <v>0</v>
      </c>
      <c r="AH186" s="223">
        <f t="shared" si="285"/>
        <v>0</v>
      </c>
      <c r="AI186" s="223">
        <f t="shared" si="285"/>
        <v>0</v>
      </c>
      <c r="AJ186" s="223">
        <f t="shared" si="285"/>
        <v>0</v>
      </c>
      <c r="AK186" s="237">
        <f t="shared" si="285"/>
        <v>0</v>
      </c>
      <c r="AL186" s="237">
        <f t="shared" si="285"/>
        <v>0</v>
      </c>
      <c r="AM186" s="222">
        <f>AM184+AM185</f>
        <v>0</v>
      </c>
      <c r="AN186" s="222">
        <f t="shared" ref="AN186:AX186" si="286">AN184+AN185</f>
        <v>0</v>
      </c>
      <c r="AO186" s="223">
        <f t="shared" si="286"/>
        <v>0</v>
      </c>
      <c r="AP186" s="223">
        <f t="shared" si="286"/>
        <v>0</v>
      </c>
      <c r="AQ186" s="223">
        <f t="shared" si="286"/>
        <v>0</v>
      </c>
      <c r="AR186" s="223">
        <f t="shared" si="286"/>
        <v>0</v>
      </c>
      <c r="AS186" s="223">
        <f t="shared" si="286"/>
        <v>0</v>
      </c>
      <c r="AT186" s="223">
        <f t="shared" si="286"/>
        <v>0</v>
      </c>
      <c r="AU186" s="223">
        <f t="shared" si="286"/>
        <v>0</v>
      </c>
      <c r="AV186" s="223">
        <f t="shared" si="286"/>
        <v>0</v>
      </c>
      <c r="AW186" s="237">
        <f t="shared" si="286"/>
        <v>0</v>
      </c>
      <c r="AX186" s="237">
        <f t="shared" si="286"/>
        <v>0</v>
      </c>
      <c r="AY186" s="222">
        <f>AY184+AY185</f>
        <v>0</v>
      </c>
      <c r="AZ186" s="222">
        <f t="shared" ref="AZ186:BJ186" si="287">AZ184+AZ185</f>
        <v>0</v>
      </c>
      <c r="BA186" s="223">
        <f t="shared" si="287"/>
        <v>0</v>
      </c>
      <c r="BB186" s="223">
        <f t="shared" si="287"/>
        <v>0</v>
      </c>
      <c r="BC186" s="223">
        <f t="shared" si="287"/>
        <v>0</v>
      </c>
      <c r="BD186" s="223">
        <f t="shared" si="287"/>
        <v>0</v>
      </c>
      <c r="BE186" s="223">
        <f t="shared" si="287"/>
        <v>0</v>
      </c>
      <c r="BF186" s="223">
        <f t="shared" si="287"/>
        <v>0</v>
      </c>
      <c r="BG186" s="223">
        <f t="shared" si="287"/>
        <v>0</v>
      </c>
      <c r="BH186" s="223">
        <f t="shared" si="287"/>
        <v>0</v>
      </c>
      <c r="BI186" s="237">
        <f t="shared" si="287"/>
        <v>0</v>
      </c>
      <c r="BJ186" s="237">
        <f t="shared" si="287"/>
        <v>0</v>
      </c>
      <c r="BK186" s="222">
        <f>BK184+BK185</f>
        <v>0</v>
      </c>
    </row>
    <row r="187" spans="1:63" hidden="1" x14ac:dyDescent="0.3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4">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4">
        <v>43800</v>
      </c>
      <c r="O188" s="142">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5">
      <c r="A189" s="126"/>
      <c r="B189" s="146" t="s">
        <v>125</v>
      </c>
      <c r="C189" s="163">
        <f>C157*SUMMARY!C39</f>
        <v>0</v>
      </c>
      <c r="D189" s="163">
        <f>D157*SUMMARY!D39</f>
        <v>0</v>
      </c>
      <c r="E189" s="163">
        <f>E157*SUMMARY!E39</f>
        <v>0</v>
      </c>
      <c r="F189" s="163">
        <f>F157*SUMMARY!F39</f>
        <v>111.42713446396672</v>
      </c>
      <c r="G189" s="163">
        <f>G157*SUMMARY!G39</f>
        <v>321.20159176448794</v>
      </c>
      <c r="H189" s="163">
        <f>H157*SUMMARY!H39</f>
        <v>1951.7789516937212</v>
      </c>
      <c r="I189" s="163">
        <f>I157*SUMMARY!I39</f>
        <v>1321.6843886884901</v>
      </c>
      <c r="J189" s="163">
        <f>J157*SUMMARY!J39</f>
        <v>3503.3711594757328</v>
      </c>
      <c r="K189" s="163">
        <f>K157*SUMMARY!K39</f>
        <v>4337.4492260560064</v>
      </c>
      <c r="L189" s="163">
        <f>L157*SUMMARY!L39</f>
        <v>5876.2313146685638</v>
      </c>
      <c r="M189" s="163">
        <f>M157*SUMMARY!M39</f>
        <v>5992.282102055432</v>
      </c>
      <c r="N189" s="163">
        <f>N157*SUMMARY!N39</f>
        <v>8490.4111034278721</v>
      </c>
      <c r="O189" s="225">
        <f>O157*SUMMARY!O39</f>
        <v>0</v>
      </c>
      <c r="P189" s="225">
        <f>P157*SUMMARY!P39</f>
        <v>0</v>
      </c>
      <c r="Q189" s="225">
        <f>Q157*SUMMARY!Q39</f>
        <v>0</v>
      </c>
      <c r="R189" s="225">
        <f>R157*SUMMARY!R39</f>
        <v>0</v>
      </c>
      <c r="S189" s="225">
        <f>S157*SUMMARY!S39</f>
        <v>0</v>
      </c>
      <c r="T189" s="225">
        <f>T157*SUMMARY!T39</f>
        <v>0</v>
      </c>
      <c r="U189" s="225">
        <f>U157*SUMMARY!U39</f>
        <v>0</v>
      </c>
      <c r="V189" s="225">
        <f>V157*SUMMARY!V39</f>
        <v>0</v>
      </c>
      <c r="W189" s="225">
        <f>W157*SUMMARY!W39</f>
        <v>0</v>
      </c>
      <c r="X189" s="225">
        <f>X157*SUMMARY!X39</f>
        <v>0</v>
      </c>
      <c r="Y189" s="225">
        <f>Y157*SUMMARY!Y39</f>
        <v>0</v>
      </c>
      <c r="Z189" s="225">
        <f>Z157*SUMMARY!Z39</f>
        <v>0</v>
      </c>
      <c r="AA189" s="225">
        <f>AA157*SUMMARY!AA39</f>
        <v>0</v>
      </c>
      <c r="AB189" s="225">
        <f>AB157*SUMMARY!AB39</f>
        <v>0</v>
      </c>
      <c r="AC189" s="225">
        <f>AC157*SUMMARY!AC39</f>
        <v>0</v>
      </c>
      <c r="AD189" s="225">
        <f>AD157*SUMMARY!AD39</f>
        <v>0</v>
      </c>
      <c r="AE189" s="225">
        <f>AE157*SUMMARY!AE39</f>
        <v>0</v>
      </c>
      <c r="AF189" s="225">
        <f>AF157*SUMMARY!AF39</f>
        <v>0</v>
      </c>
      <c r="AG189" s="225">
        <f>AG157*SUMMARY!AG39</f>
        <v>0</v>
      </c>
      <c r="AH189" s="225">
        <f>AH157*SUMMARY!AH39</f>
        <v>0</v>
      </c>
      <c r="AI189" s="225">
        <f>AI157*SUMMARY!AI39</f>
        <v>0</v>
      </c>
      <c r="AJ189" s="225">
        <f>AJ157*SUMMARY!AJ39</f>
        <v>0</v>
      </c>
      <c r="AK189" s="225">
        <f>AK157*SUMMARY!AK39</f>
        <v>0</v>
      </c>
      <c r="AL189" s="225">
        <f>AL157*SUMMARY!AL39</f>
        <v>0</v>
      </c>
      <c r="AM189" s="225">
        <f>AM157*SUMMARY!AM39</f>
        <v>0</v>
      </c>
      <c r="AN189" s="225">
        <f>AN157*SUMMARY!AN39</f>
        <v>0</v>
      </c>
      <c r="AO189" s="225">
        <f>AO157*SUMMARY!AO39</f>
        <v>0</v>
      </c>
      <c r="AP189" s="225">
        <f>AP157*SUMMARY!AP39</f>
        <v>0</v>
      </c>
      <c r="AQ189" s="225">
        <f>AQ157*SUMMARY!AQ39</f>
        <v>0</v>
      </c>
      <c r="AR189" s="225">
        <f>AR157*SUMMARY!AR39</f>
        <v>0</v>
      </c>
      <c r="AS189" s="225">
        <f>AS157*SUMMARY!AS39</f>
        <v>0</v>
      </c>
      <c r="AT189" s="225">
        <f>AT157*SUMMARY!AT39</f>
        <v>0</v>
      </c>
      <c r="AU189" s="225">
        <f>AU157*SUMMARY!AU39</f>
        <v>0</v>
      </c>
      <c r="AV189" s="225">
        <f>AV157*SUMMARY!AV39</f>
        <v>0</v>
      </c>
      <c r="AW189" s="225">
        <f>AW157*SUMMARY!AW39</f>
        <v>0</v>
      </c>
      <c r="AX189" s="225">
        <f>AX157*SUMMARY!AX39</f>
        <v>0</v>
      </c>
      <c r="AY189" s="225">
        <f>AY157*SUMMARY!AY39</f>
        <v>0</v>
      </c>
      <c r="AZ189" s="225">
        <f>AZ157*SUMMARY!AZ39</f>
        <v>0</v>
      </c>
      <c r="BA189" s="225">
        <f>BA157*SUMMARY!BA39</f>
        <v>0</v>
      </c>
      <c r="BB189" s="225">
        <f>BB157*SUMMARY!BB39</f>
        <v>0</v>
      </c>
      <c r="BC189" s="225">
        <f>BC157*SUMMARY!BC39</f>
        <v>0</v>
      </c>
      <c r="BD189" s="225">
        <f>BD157*SUMMARY!BD39</f>
        <v>0</v>
      </c>
      <c r="BE189" s="225">
        <f>BE157*SUMMARY!BE39</f>
        <v>0</v>
      </c>
      <c r="BF189" s="225">
        <f>BF157*SUMMARY!BF39</f>
        <v>0</v>
      </c>
      <c r="BG189" s="225">
        <f>BG157*SUMMARY!BG39</f>
        <v>0</v>
      </c>
      <c r="BH189" s="225">
        <f>BH157*SUMMARY!BH39</f>
        <v>0</v>
      </c>
      <c r="BI189" s="225">
        <f>BI157*SUMMARY!BI39</f>
        <v>0</v>
      </c>
      <c r="BJ189" s="225">
        <f>BJ157*SUMMARY!BJ39</f>
        <v>0</v>
      </c>
      <c r="BK189" s="225">
        <f>BK157*SUMMARY!BK39</f>
        <v>0</v>
      </c>
    </row>
    <row r="190" spans="1:63" hidden="1" x14ac:dyDescent="0.35">
      <c r="A190" s="126"/>
      <c r="B190" s="148" t="s">
        <v>126</v>
      </c>
      <c r="C190" s="164">
        <f>C176*SUMMARY!C39</f>
        <v>0</v>
      </c>
      <c r="D190" s="164">
        <f>D176*SUMMARY!D39</f>
        <v>0</v>
      </c>
      <c r="E190" s="164">
        <f>E176*SUMMARY!E39</f>
        <v>0</v>
      </c>
      <c r="F190" s="164">
        <f>F176*SUMMARY!F39</f>
        <v>13.266008253602621</v>
      </c>
      <c r="G190" s="164">
        <f>G176*SUMMARY!G39</f>
        <v>40.192694229935171</v>
      </c>
      <c r="H190" s="164">
        <f>H176*SUMMARY!H39</f>
        <v>352.65616680378139</v>
      </c>
      <c r="I190" s="164">
        <f>I176*SUMMARY!I39</f>
        <v>227.78522207519779</v>
      </c>
      <c r="J190" s="164">
        <f>J176*SUMMARY!J39</f>
        <v>604.74138502175822</v>
      </c>
      <c r="K190" s="164">
        <f>K176*SUMMARY!K39</f>
        <v>681.29130602609416</v>
      </c>
      <c r="L190" s="164">
        <f>L176*SUMMARY!L39</f>
        <v>740.81706507081606</v>
      </c>
      <c r="M190" s="164">
        <f>M176*SUMMARY!M39</f>
        <v>670.04427777338333</v>
      </c>
      <c r="N190" s="164">
        <f>N176*SUMMARY!N39</f>
        <v>922.81960123976478</v>
      </c>
      <c r="O190" s="227">
        <f>O176*SUMMARY!O39</f>
        <v>0</v>
      </c>
      <c r="P190" s="227">
        <f>P176*SUMMARY!P39</f>
        <v>0</v>
      </c>
      <c r="Q190" s="227">
        <f>Q176*SUMMARY!Q39</f>
        <v>0</v>
      </c>
      <c r="R190" s="227">
        <f>R176*SUMMARY!R39</f>
        <v>0</v>
      </c>
      <c r="S190" s="227">
        <f>S176*SUMMARY!S39</f>
        <v>0</v>
      </c>
      <c r="T190" s="227">
        <f>T176*SUMMARY!T39</f>
        <v>0</v>
      </c>
      <c r="U190" s="227">
        <f>U176*SUMMARY!U39</f>
        <v>0</v>
      </c>
      <c r="V190" s="227">
        <f>V176*SUMMARY!V39</f>
        <v>0</v>
      </c>
      <c r="W190" s="227">
        <f>W176*SUMMARY!W39</f>
        <v>0</v>
      </c>
      <c r="X190" s="227">
        <f>X176*SUMMARY!X39</f>
        <v>0</v>
      </c>
      <c r="Y190" s="227">
        <f>Y176*SUMMARY!Y39</f>
        <v>0</v>
      </c>
      <c r="Z190" s="227">
        <f>Z176*SUMMARY!Z39</f>
        <v>0</v>
      </c>
      <c r="AA190" s="227">
        <f>AA176*SUMMARY!AA39</f>
        <v>0</v>
      </c>
      <c r="AB190" s="227">
        <f>AB176*SUMMARY!AB39</f>
        <v>0</v>
      </c>
      <c r="AC190" s="227">
        <f>AC176*SUMMARY!AC39</f>
        <v>0</v>
      </c>
      <c r="AD190" s="227">
        <f>AD176*SUMMARY!AD39</f>
        <v>0</v>
      </c>
      <c r="AE190" s="227">
        <f>AE176*SUMMARY!AE39</f>
        <v>0</v>
      </c>
      <c r="AF190" s="227">
        <f>AF176*SUMMARY!AF39</f>
        <v>0</v>
      </c>
      <c r="AG190" s="227">
        <f>AG176*SUMMARY!AG39</f>
        <v>0</v>
      </c>
      <c r="AH190" s="227">
        <f>AH176*SUMMARY!AH39</f>
        <v>0</v>
      </c>
      <c r="AI190" s="227">
        <f>AI176*SUMMARY!AI39</f>
        <v>0</v>
      </c>
      <c r="AJ190" s="227">
        <f>AJ176*SUMMARY!AJ39</f>
        <v>0</v>
      </c>
      <c r="AK190" s="227">
        <f>AK176*SUMMARY!AK39</f>
        <v>0</v>
      </c>
      <c r="AL190" s="227">
        <f>AL176*SUMMARY!AL39</f>
        <v>0</v>
      </c>
      <c r="AM190" s="227">
        <f>AM176*SUMMARY!AM39</f>
        <v>0</v>
      </c>
      <c r="AN190" s="227">
        <f>AN176*SUMMARY!AN39</f>
        <v>0</v>
      </c>
      <c r="AO190" s="227">
        <f>AO176*SUMMARY!AO39</f>
        <v>0</v>
      </c>
      <c r="AP190" s="227">
        <f>AP176*SUMMARY!AP39</f>
        <v>0</v>
      </c>
      <c r="AQ190" s="227">
        <f>AQ176*SUMMARY!AQ39</f>
        <v>0</v>
      </c>
      <c r="AR190" s="227">
        <f>AR176*SUMMARY!AR39</f>
        <v>0</v>
      </c>
      <c r="AS190" s="227">
        <f>AS176*SUMMARY!AS39</f>
        <v>0</v>
      </c>
      <c r="AT190" s="227">
        <f>AT176*SUMMARY!AT39</f>
        <v>0</v>
      </c>
      <c r="AU190" s="227">
        <f>AU176*SUMMARY!AU39</f>
        <v>0</v>
      </c>
      <c r="AV190" s="227">
        <f>AV176*SUMMARY!AV39</f>
        <v>0</v>
      </c>
      <c r="AW190" s="227">
        <f>AW176*SUMMARY!AW39</f>
        <v>0</v>
      </c>
      <c r="AX190" s="227">
        <f>AX176*SUMMARY!AX39</f>
        <v>0</v>
      </c>
      <c r="AY190" s="227">
        <f>AY176*SUMMARY!AY39</f>
        <v>0</v>
      </c>
      <c r="AZ190" s="227">
        <f>AZ176*SUMMARY!AZ39</f>
        <v>0</v>
      </c>
      <c r="BA190" s="227">
        <f>BA176*SUMMARY!BA39</f>
        <v>0</v>
      </c>
      <c r="BB190" s="227">
        <f>BB176*SUMMARY!BB39</f>
        <v>0</v>
      </c>
      <c r="BC190" s="227">
        <f>BC176*SUMMARY!BC39</f>
        <v>0</v>
      </c>
      <c r="BD190" s="227">
        <f>BD176*SUMMARY!BD39</f>
        <v>0</v>
      </c>
      <c r="BE190" s="227">
        <f>BE176*SUMMARY!BE39</f>
        <v>0</v>
      </c>
      <c r="BF190" s="227">
        <f>BF176*SUMMARY!BF39</f>
        <v>0</v>
      </c>
      <c r="BG190" s="227">
        <f>BG176*SUMMARY!BG39</f>
        <v>0</v>
      </c>
      <c r="BH190" s="227">
        <f>BH176*SUMMARY!BH39</f>
        <v>0</v>
      </c>
      <c r="BI190" s="227">
        <f>BI176*SUMMARY!BI39</f>
        <v>0</v>
      </c>
      <c r="BJ190" s="227">
        <f>BJ176*SUMMARY!BJ39</f>
        <v>0</v>
      </c>
      <c r="BK190" s="227">
        <f>BK176*SUMMARY!BK39</f>
        <v>0</v>
      </c>
    </row>
    <row r="191" spans="1:63" hidden="1" x14ac:dyDescent="0.35">
      <c r="A191" s="126"/>
      <c r="B191" s="146" t="s">
        <v>127</v>
      </c>
      <c r="C191" s="152" t="e">
        <f t="shared" ref="C191:D191" si="288">C189/C73</f>
        <v>#DIV/0!</v>
      </c>
      <c r="D191" s="152" t="e">
        <f t="shared" si="288"/>
        <v>#DIV/0!</v>
      </c>
      <c r="E191" s="152">
        <f>E189/E73</f>
        <v>0</v>
      </c>
      <c r="F191" s="152">
        <f t="shared" ref="F191:L191" si="289">F189/F73</f>
        <v>0.12260813806658841</v>
      </c>
      <c r="G191" s="152">
        <f t="shared" si="289"/>
        <v>8.7681096870045105E-2</v>
      </c>
      <c r="H191" s="152">
        <f t="shared" si="289"/>
        <v>0.1185752859968911</v>
      </c>
      <c r="I191" s="152">
        <f t="shared" si="289"/>
        <v>3.4119659514640521E-2</v>
      </c>
      <c r="J191" s="152">
        <f t="shared" si="289"/>
        <v>6.8223469956649296E-2</v>
      </c>
      <c r="K191" s="152">
        <f t="shared" si="289"/>
        <v>6.0497537954598862E-2</v>
      </c>
      <c r="L191" s="152">
        <f t="shared" si="289"/>
        <v>0.11544574364091334</v>
      </c>
      <c r="M191" s="152">
        <f>IFERROR(M189/M73,0)</f>
        <v>0.10793134578692434</v>
      </c>
      <c r="N191" s="165">
        <f>IFERROR(N189/N73,0)</f>
        <v>9.3671975715364036E-2</v>
      </c>
      <c r="O191" s="229">
        <f>IFERROR(O189/O73,0)</f>
        <v>0</v>
      </c>
      <c r="P191" s="229">
        <f t="shared" ref="P191:Y191" si="290">IFERROR(P189/P73,0)</f>
        <v>0</v>
      </c>
      <c r="Q191" s="229">
        <f t="shared" si="290"/>
        <v>0</v>
      </c>
      <c r="R191" s="229">
        <f t="shared" si="290"/>
        <v>0</v>
      </c>
      <c r="S191" s="229">
        <f t="shared" si="290"/>
        <v>0</v>
      </c>
      <c r="T191" s="229">
        <f t="shared" si="290"/>
        <v>0</v>
      </c>
      <c r="U191" s="229">
        <f t="shared" si="290"/>
        <v>0</v>
      </c>
      <c r="V191" s="229">
        <f t="shared" si="290"/>
        <v>0</v>
      </c>
      <c r="W191" s="229">
        <f t="shared" si="290"/>
        <v>0</v>
      </c>
      <c r="X191" s="229">
        <f t="shared" si="290"/>
        <v>0</v>
      </c>
      <c r="Y191" s="229">
        <f t="shared" si="290"/>
        <v>0</v>
      </c>
      <c r="Z191" s="230">
        <f>IFERROR(Z189/Z80,0)</f>
        <v>0</v>
      </c>
      <c r="AA191" s="229">
        <f>IFERROR(AA189/AA73,0)</f>
        <v>0</v>
      </c>
      <c r="AB191" s="229">
        <f t="shared" ref="AB191:AK191" si="291">IFERROR(AB189/AB73,0)</f>
        <v>0</v>
      </c>
      <c r="AC191" s="229">
        <f t="shared" si="291"/>
        <v>0</v>
      </c>
      <c r="AD191" s="229">
        <f t="shared" si="291"/>
        <v>0</v>
      </c>
      <c r="AE191" s="229">
        <f t="shared" si="291"/>
        <v>0</v>
      </c>
      <c r="AF191" s="229">
        <f t="shared" si="291"/>
        <v>0</v>
      </c>
      <c r="AG191" s="229">
        <f t="shared" si="291"/>
        <v>0</v>
      </c>
      <c r="AH191" s="229">
        <f t="shared" si="291"/>
        <v>0</v>
      </c>
      <c r="AI191" s="229">
        <f t="shared" si="291"/>
        <v>0</v>
      </c>
      <c r="AJ191" s="229">
        <f t="shared" si="291"/>
        <v>0</v>
      </c>
      <c r="AK191" s="229">
        <f t="shared" si="291"/>
        <v>0</v>
      </c>
      <c r="AL191" s="230">
        <f>IFERROR(AL189/AL80,0)</f>
        <v>0</v>
      </c>
      <c r="AM191" s="229">
        <f>IFERROR(AM189/AM73,0)</f>
        <v>0</v>
      </c>
      <c r="AN191" s="229">
        <f t="shared" ref="AN191:AW191" si="292">IFERROR(AN189/AN73,0)</f>
        <v>0</v>
      </c>
      <c r="AO191" s="229">
        <f t="shared" si="292"/>
        <v>0</v>
      </c>
      <c r="AP191" s="229">
        <f t="shared" si="292"/>
        <v>0</v>
      </c>
      <c r="AQ191" s="229">
        <f t="shared" si="292"/>
        <v>0</v>
      </c>
      <c r="AR191" s="229">
        <f t="shared" si="292"/>
        <v>0</v>
      </c>
      <c r="AS191" s="229">
        <f t="shared" si="292"/>
        <v>0</v>
      </c>
      <c r="AT191" s="229">
        <f t="shared" si="292"/>
        <v>0</v>
      </c>
      <c r="AU191" s="229">
        <f t="shared" si="292"/>
        <v>0</v>
      </c>
      <c r="AV191" s="229">
        <f t="shared" si="292"/>
        <v>0</v>
      </c>
      <c r="AW191" s="229">
        <f t="shared" si="292"/>
        <v>0</v>
      </c>
      <c r="AX191" s="230">
        <f>IFERROR(AX189/AX80,0)</f>
        <v>0</v>
      </c>
      <c r="AY191" s="229">
        <f>IFERROR(AY189/AY73,0)</f>
        <v>0</v>
      </c>
      <c r="AZ191" s="229">
        <f t="shared" ref="AZ191:BI191" si="293">IFERROR(AZ189/AZ73,0)</f>
        <v>0</v>
      </c>
      <c r="BA191" s="229">
        <f t="shared" si="293"/>
        <v>0</v>
      </c>
      <c r="BB191" s="229">
        <f t="shared" si="293"/>
        <v>0</v>
      </c>
      <c r="BC191" s="229">
        <f t="shared" si="293"/>
        <v>0</v>
      </c>
      <c r="BD191" s="229">
        <f t="shared" si="293"/>
        <v>0</v>
      </c>
      <c r="BE191" s="229">
        <f t="shared" si="293"/>
        <v>0</v>
      </c>
      <c r="BF191" s="229">
        <f t="shared" si="293"/>
        <v>0</v>
      </c>
      <c r="BG191" s="229">
        <f t="shared" si="293"/>
        <v>0</v>
      </c>
      <c r="BH191" s="229">
        <f t="shared" si="293"/>
        <v>0</v>
      </c>
      <c r="BI191" s="229">
        <f t="shared" si="293"/>
        <v>0</v>
      </c>
      <c r="BJ191" s="230">
        <f>IFERROR(BJ189/BJ80,0)</f>
        <v>0</v>
      </c>
      <c r="BK191" s="229">
        <f>IFERROR(BK189/BK73,0)</f>
        <v>0</v>
      </c>
    </row>
    <row r="192" spans="1:63" ht="15" hidden="1" thickBot="1" x14ac:dyDescent="0.4">
      <c r="A192" s="126"/>
      <c r="B192" s="153" t="s">
        <v>128</v>
      </c>
      <c r="C192" s="154" t="e">
        <f t="shared" ref="C192:D192" si="294">C190/C73</f>
        <v>#DIV/0!</v>
      </c>
      <c r="D192" s="154" t="e">
        <f t="shared" si="294"/>
        <v>#DIV/0!</v>
      </c>
      <c r="E192" s="154">
        <f>E190/E73</f>
        <v>0</v>
      </c>
      <c r="F192" s="154">
        <f t="shared" ref="F192:L192" si="295">F190/F73</f>
        <v>1.4597167730955114E-2</v>
      </c>
      <c r="G192" s="154">
        <f t="shared" si="295"/>
        <v>1.0971737396703268E-2</v>
      </c>
      <c r="H192" s="154">
        <f t="shared" si="295"/>
        <v>2.1424714003108917E-2</v>
      </c>
      <c r="I192" s="154">
        <f t="shared" si="295"/>
        <v>5.8803404853594822E-3</v>
      </c>
      <c r="J192" s="154">
        <f t="shared" si="295"/>
        <v>1.1776530043350719E-2</v>
      </c>
      <c r="K192" s="154">
        <f t="shared" si="295"/>
        <v>9.5024620454011652E-3</v>
      </c>
      <c r="L192" s="154">
        <f t="shared" si="295"/>
        <v>1.4554256359086684E-2</v>
      </c>
      <c r="M192" s="154">
        <f>IFERROR(M190/M73,0)</f>
        <v>1.2068654213075637E-2</v>
      </c>
      <c r="N192" s="155">
        <f>IFERROR(N190/N73,0)</f>
        <v>1.0181171939023473E-2</v>
      </c>
      <c r="O192" s="219">
        <f>IFERROR(O190/O73,0)</f>
        <v>0</v>
      </c>
      <c r="P192" s="219">
        <f t="shared" ref="P192:Y192" si="296">IFERROR(P190/P73,0)</f>
        <v>0</v>
      </c>
      <c r="Q192" s="219">
        <f t="shared" si="296"/>
        <v>0</v>
      </c>
      <c r="R192" s="219">
        <f t="shared" si="296"/>
        <v>0</v>
      </c>
      <c r="S192" s="219">
        <f t="shared" si="296"/>
        <v>0</v>
      </c>
      <c r="T192" s="219">
        <f t="shared" si="296"/>
        <v>0</v>
      </c>
      <c r="U192" s="219">
        <f t="shared" si="296"/>
        <v>0</v>
      </c>
      <c r="V192" s="219">
        <f t="shared" si="296"/>
        <v>0</v>
      </c>
      <c r="W192" s="219">
        <f t="shared" si="296"/>
        <v>0</v>
      </c>
      <c r="X192" s="219">
        <f t="shared" si="296"/>
        <v>0</v>
      </c>
      <c r="Y192" s="219">
        <f t="shared" si="296"/>
        <v>0</v>
      </c>
      <c r="Z192" s="221">
        <f>IFERROR(Z190/Z81,0)</f>
        <v>0</v>
      </c>
      <c r="AA192" s="219">
        <f>IFERROR(AA190/AA73,0)</f>
        <v>0</v>
      </c>
      <c r="AB192" s="219">
        <f t="shared" ref="AB192:AK192" si="297">IFERROR(AB190/AB73,0)</f>
        <v>0</v>
      </c>
      <c r="AC192" s="219">
        <f t="shared" si="297"/>
        <v>0</v>
      </c>
      <c r="AD192" s="219">
        <f t="shared" si="297"/>
        <v>0</v>
      </c>
      <c r="AE192" s="219">
        <f t="shared" si="297"/>
        <v>0</v>
      </c>
      <c r="AF192" s="219">
        <f t="shared" si="297"/>
        <v>0</v>
      </c>
      <c r="AG192" s="219">
        <f t="shared" si="297"/>
        <v>0</v>
      </c>
      <c r="AH192" s="219">
        <f t="shared" si="297"/>
        <v>0</v>
      </c>
      <c r="AI192" s="219">
        <f t="shared" si="297"/>
        <v>0</v>
      </c>
      <c r="AJ192" s="219">
        <f t="shared" si="297"/>
        <v>0</v>
      </c>
      <c r="AK192" s="219">
        <f t="shared" si="297"/>
        <v>0</v>
      </c>
      <c r="AL192" s="221">
        <f>IFERROR(AL190/AL81,0)</f>
        <v>0</v>
      </c>
      <c r="AM192" s="219">
        <f>IFERROR(AM190/AM73,0)</f>
        <v>0</v>
      </c>
      <c r="AN192" s="219">
        <f t="shared" ref="AN192:AW192" si="298">IFERROR(AN190/AN73,0)</f>
        <v>0</v>
      </c>
      <c r="AO192" s="219">
        <f t="shared" si="298"/>
        <v>0</v>
      </c>
      <c r="AP192" s="219">
        <f t="shared" si="298"/>
        <v>0</v>
      </c>
      <c r="AQ192" s="219">
        <f t="shared" si="298"/>
        <v>0</v>
      </c>
      <c r="AR192" s="219">
        <f t="shared" si="298"/>
        <v>0</v>
      </c>
      <c r="AS192" s="219">
        <f t="shared" si="298"/>
        <v>0</v>
      </c>
      <c r="AT192" s="219">
        <f t="shared" si="298"/>
        <v>0</v>
      </c>
      <c r="AU192" s="219">
        <f t="shared" si="298"/>
        <v>0</v>
      </c>
      <c r="AV192" s="219">
        <f t="shared" si="298"/>
        <v>0</v>
      </c>
      <c r="AW192" s="219">
        <f t="shared" si="298"/>
        <v>0</v>
      </c>
      <c r="AX192" s="221">
        <f>IFERROR(AX190/AX81,0)</f>
        <v>0</v>
      </c>
      <c r="AY192" s="219">
        <f>IFERROR(AY190/AY73,0)</f>
        <v>0</v>
      </c>
      <c r="AZ192" s="219">
        <f t="shared" ref="AZ192:BI192" si="299">IFERROR(AZ190/AZ73,0)</f>
        <v>0</v>
      </c>
      <c r="BA192" s="219">
        <f t="shared" si="299"/>
        <v>0</v>
      </c>
      <c r="BB192" s="219">
        <f t="shared" si="299"/>
        <v>0</v>
      </c>
      <c r="BC192" s="219">
        <f t="shared" si="299"/>
        <v>0</v>
      </c>
      <c r="BD192" s="219">
        <f t="shared" si="299"/>
        <v>0</v>
      </c>
      <c r="BE192" s="219">
        <f t="shared" si="299"/>
        <v>0</v>
      </c>
      <c r="BF192" s="219">
        <f t="shared" si="299"/>
        <v>0</v>
      </c>
      <c r="BG192" s="219">
        <f t="shared" si="299"/>
        <v>0</v>
      </c>
      <c r="BH192" s="219">
        <f t="shared" si="299"/>
        <v>0</v>
      </c>
      <c r="BI192" s="219">
        <f t="shared" si="299"/>
        <v>0</v>
      </c>
      <c r="BJ192" s="221">
        <f>IFERROR(BJ190/BJ81,0)</f>
        <v>0</v>
      </c>
      <c r="BK192" s="219">
        <f>IFERROR(BK190/BK73,0)</f>
        <v>0</v>
      </c>
    </row>
    <row r="193" spans="1:63" s="1" customFormat="1" ht="15" hidden="1" thickBot="1" x14ac:dyDescent="0.4">
      <c r="A193" s="157"/>
      <c r="B193" s="158" t="s">
        <v>129</v>
      </c>
      <c r="C193" s="159" t="e">
        <f>C191+C192</f>
        <v>#DIV/0!</v>
      </c>
      <c r="D193" s="160" t="e">
        <f t="shared" ref="D193:L193" si="300">D191+D192</f>
        <v>#DIV/0!</v>
      </c>
      <c r="E193" s="161">
        <f t="shared" si="300"/>
        <v>0</v>
      </c>
      <c r="F193" s="161">
        <f t="shared" si="300"/>
        <v>0.13720530579754353</v>
      </c>
      <c r="G193" s="161">
        <f t="shared" si="300"/>
        <v>9.8652834266748368E-2</v>
      </c>
      <c r="H193" s="161">
        <f t="shared" si="300"/>
        <v>0.14000000000000001</v>
      </c>
      <c r="I193" s="161">
        <f t="shared" si="300"/>
        <v>0.04</v>
      </c>
      <c r="J193" s="161">
        <f t="shared" si="300"/>
        <v>8.0000000000000016E-2</v>
      </c>
      <c r="K193" s="161">
        <f t="shared" si="300"/>
        <v>7.0000000000000034E-2</v>
      </c>
      <c r="L193" s="161">
        <f t="shared" si="300"/>
        <v>0.13000000000000003</v>
      </c>
      <c r="M193" s="162">
        <f>M191+M192</f>
        <v>0.11999999999999998</v>
      </c>
      <c r="N193" s="162">
        <f>N191+N192</f>
        <v>0.10385314765438751</v>
      </c>
      <c r="O193" s="222">
        <f>O191+O192</f>
        <v>0</v>
      </c>
      <c r="P193" s="222">
        <f t="shared" ref="P193:X193" si="301">P191+P192</f>
        <v>0</v>
      </c>
      <c r="Q193" s="223">
        <f t="shared" si="301"/>
        <v>0</v>
      </c>
      <c r="R193" s="223">
        <f t="shared" si="301"/>
        <v>0</v>
      </c>
      <c r="S193" s="223">
        <f t="shared" si="301"/>
        <v>0</v>
      </c>
      <c r="T193" s="223">
        <f t="shared" si="301"/>
        <v>0</v>
      </c>
      <c r="U193" s="223">
        <f t="shared" si="301"/>
        <v>0</v>
      </c>
      <c r="V193" s="223">
        <f t="shared" si="301"/>
        <v>0</v>
      </c>
      <c r="W193" s="223">
        <f t="shared" si="301"/>
        <v>0</v>
      </c>
      <c r="X193" s="223">
        <f t="shared" si="301"/>
        <v>0</v>
      </c>
      <c r="Y193" s="237">
        <f>Y191+Y192</f>
        <v>0</v>
      </c>
      <c r="Z193" s="237">
        <f>Z191+Z192</f>
        <v>0</v>
      </c>
      <c r="AA193" s="222">
        <f>AA191+AA192</f>
        <v>0</v>
      </c>
      <c r="AB193" s="222">
        <f t="shared" ref="AB193:AJ193" si="302">AB191+AB192</f>
        <v>0</v>
      </c>
      <c r="AC193" s="223">
        <f t="shared" si="302"/>
        <v>0</v>
      </c>
      <c r="AD193" s="223">
        <f t="shared" si="302"/>
        <v>0</v>
      </c>
      <c r="AE193" s="223">
        <f t="shared" si="302"/>
        <v>0</v>
      </c>
      <c r="AF193" s="223">
        <f t="shared" si="302"/>
        <v>0</v>
      </c>
      <c r="AG193" s="223">
        <f t="shared" si="302"/>
        <v>0</v>
      </c>
      <c r="AH193" s="223">
        <f t="shared" si="302"/>
        <v>0</v>
      </c>
      <c r="AI193" s="223">
        <f t="shared" si="302"/>
        <v>0</v>
      </c>
      <c r="AJ193" s="223">
        <f t="shared" si="302"/>
        <v>0</v>
      </c>
      <c r="AK193" s="237">
        <f>AK191+AK192</f>
        <v>0</v>
      </c>
      <c r="AL193" s="237">
        <f>AL191+AL192</f>
        <v>0</v>
      </c>
      <c r="AM193" s="222">
        <f>AM191+AM192</f>
        <v>0</v>
      </c>
      <c r="AN193" s="222">
        <f t="shared" ref="AN193:AV193" si="303">AN191+AN192</f>
        <v>0</v>
      </c>
      <c r="AO193" s="223">
        <f t="shared" si="303"/>
        <v>0</v>
      </c>
      <c r="AP193" s="223">
        <f t="shared" si="303"/>
        <v>0</v>
      </c>
      <c r="AQ193" s="223">
        <f t="shared" si="303"/>
        <v>0</v>
      </c>
      <c r="AR193" s="223">
        <f t="shared" si="303"/>
        <v>0</v>
      </c>
      <c r="AS193" s="223">
        <f t="shared" si="303"/>
        <v>0</v>
      </c>
      <c r="AT193" s="223">
        <f t="shared" si="303"/>
        <v>0</v>
      </c>
      <c r="AU193" s="223">
        <f t="shared" si="303"/>
        <v>0</v>
      </c>
      <c r="AV193" s="223">
        <f t="shared" si="303"/>
        <v>0</v>
      </c>
      <c r="AW193" s="237">
        <f>AW191+AW192</f>
        <v>0</v>
      </c>
      <c r="AX193" s="237">
        <f>AX191+AX192</f>
        <v>0</v>
      </c>
      <c r="AY193" s="222">
        <f>AY191+AY192</f>
        <v>0</v>
      </c>
      <c r="AZ193" s="222">
        <f t="shared" ref="AZ193:BH193" si="304">AZ191+AZ192</f>
        <v>0</v>
      </c>
      <c r="BA193" s="223">
        <f t="shared" si="304"/>
        <v>0</v>
      </c>
      <c r="BB193" s="223">
        <f t="shared" si="304"/>
        <v>0</v>
      </c>
      <c r="BC193" s="223">
        <f t="shared" si="304"/>
        <v>0</v>
      </c>
      <c r="BD193" s="223">
        <f t="shared" si="304"/>
        <v>0</v>
      </c>
      <c r="BE193" s="223">
        <f t="shared" si="304"/>
        <v>0</v>
      </c>
      <c r="BF193" s="223">
        <f t="shared" si="304"/>
        <v>0</v>
      </c>
      <c r="BG193" s="223">
        <f t="shared" si="304"/>
        <v>0</v>
      </c>
      <c r="BH193" s="223">
        <f t="shared" si="304"/>
        <v>0</v>
      </c>
      <c r="BI193" s="237">
        <f>BI191+BI192</f>
        <v>0</v>
      </c>
      <c r="BJ193" s="237">
        <f>BJ191+BJ192</f>
        <v>0</v>
      </c>
      <c r="BK193" s="222">
        <f>BK191+BK192</f>
        <v>0</v>
      </c>
    </row>
    <row r="194" spans="1:63" hidden="1" x14ac:dyDescent="0.35">
      <c r="A194" s="126"/>
      <c r="B194" s="126" t="s">
        <v>130</v>
      </c>
      <c r="C194" s="166" t="e">
        <f>C186+C193</f>
        <v>#DIV/0!</v>
      </c>
      <c r="D194" s="166" t="e">
        <f t="shared" ref="D194:M194" si="305">D186+D193</f>
        <v>#DIV/0!</v>
      </c>
      <c r="E194" s="166">
        <f t="shared" si="305"/>
        <v>0.99999999999999978</v>
      </c>
      <c r="F194" s="166">
        <f t="shared" si="305"/>
        <v>1</v>
      </c>
      <c r="G194" s="166">
        <f t="shared" si="305"/>
        <v>1.0000000000000002</v>
      </c>
      <c r="H194" s="166">
        <f t="shared" si="305"/>
        <v>1</v>
      </c>
      <c r="I194" s="166">
        <f t="shared" si="305"/>
        <v>1</v>
      </c>
      <c r="J194" s="166">
        <f t="shared" si="305"/>
        <v>1.0000000000000002</v>
      </c>
      <c r="K194" s="166">
        <f t="shared" si="305"/>
        <v>1.0000000000000004</v>
      </c>
      <c r="L194" s="166">
        <f t="shared" si="305"/>
        <v>1.0000000000000002</v>
      </c>
      <c r="M194" s="166">
        <f t="shared" si="305"/>
        <v>0.99999999999999989</v>
      </c>
      <c r="N194" s="166">
        <f>N186+N193</f>
        <v>0.99999999999999978</v>
      </c>
      <c r="O194" s="238">
        <f>O186+O193</f>
        <v>0</v>
      </c>
      <c r="P194" s="238">
        <f t="shared" ref="P194:Z194" si="306">P186+P193</f>
        <v>0</v>
      </c>
      <c r="Q194" s="238">
        <f t="shared" si="306"/>
        <v>0</v>
      </c>
      <c r="R194" s="238">
        <f t="shared" si="306"/>
        <v>0</v>
      </c>
      <c r="S194" s="238">
        <f t="shared" si="306"/>
        <v>0</v>
      </c>
      <c r="T194" s="238">
        <f t="shared" si="306"/>
        <v>0</v>
      </c>
      <c r="U194" s="238">
        <f t="shared" si="306"/>
        <v>0</v>
      </c>
      <c r="V194" s="238">
        <f t="shared" si="306"/>
        <v>0</v>
      </c>
      <c r="W194" s="238">
        <f t="shared" si="306"/>
        <v>0</v>
      </c>
      <c r="X194" s="238">
        <f t="shared" si="306"/>
        <v>0</v>
      </c>
      <c r="Y194" s="238">
        <f t="shared" si="306"/>
        <v>0</v>
      </c>
      <c r="Z194" s="238">
        <f t="shared" si="306"/>
        <v>0</v>
      </c>
      <c r="AA194" s="238">
        <f>AA186+AA193</f>
        <v>0</v>
      </c>
      <c r="AB194" s="238">
        <f t="shared" ref="AB194:AL194" si="307">AB186+AB193</f>
        <v>0</v>
      </c>
      <c r="AC194" s="238">
        <f t="shared" si="307"/>
        <v>0</v>
      </c>
      <c r="AD194" s="238">
        <f t="shared" si="307"/>
        <v>0</v>
      </c>
      <c r="AE194" s="238">
        <f t="shared" si="307"/>
        <v>0</v>
      </c>
      <c r="AF194" s="238">
        <f t="shared" si="307"/>
        <v>0</v>
      </c>
      <c r="AG194" s="238">
        <f t="shared" si="307"/>
        <v>0</v>
      </c>
      <c r="AH194" s="238">
        <f t="shared" si="307"/>
        <v>0</v>
      </c>
      <c r="AI194" s="238">
        <f t="shared" si="307"/>
        <v>0</v>
      </c>
      <c r="AJ194" s="238">
        <f t="shared" si="307"/>
        <v>0</v>
      </c>
      <c r="AK194" s="238">
        <f t="shared" si="307"/>
        <v>0</v>
      </c>
      <c r="AL194" s="238">
        <f t="shared" si="307"/>
        <v>0</v>
      </c>
      <c r="AM194" s="238">
        <f>AM186+AM193</f>
        <v>0</v>
      </c>
      <c r="AN194" s="238">
        <f t="shared" ref="AN194:AX194" si="308">AN186+AN193</f>
        <v>0</v>
      </c>
      <c r="AO194" s="238">
        <f t="shared" si="308"/>
        <v>0</v>
      </c>
      <c r="AP194" s="238">
        <f t="shared" si="308"/>
        <v>0</v>
      </c>
      <c r="AQ194" s="238">
        <f t="shared" si="308"/>
        <v>0</v>
      </c>
      <c r="AR194" s="238">
        <f t="shared" si="308"/>
        <v>0</v>
      </c>
      <c r="AS194" s="238">
        <f t="shared" si="308"/>
        <v>0</v>
      </c>
      <c r="AT194" s="238">
        <f t="shared" si="308"/>
        <v>0</v>
      </c>
      <c r="AU194" s="238">
        <f t="shared" si="308"/>
        <v>0</v>
      </c>
      <c r="AV194" s="238">
        <f t="shared" si="308"/>
        <v>0</v>
      </c>
      <c r="AW194" s="238">
        <f t="shared" si="308"/>
        <v>0</v>
      </c>
      <c r="AX194" s="238">
        <f t="shared" si="308"/>
        <v>0</v>
      </c>
      <c r="AY194" s="238">
        <f>AY186+AY193</f>
        <v>0</v>
      </c>
      <c r="AZ194" s="238">
        <f t="shared" ref="AZ194:BJ194" si="309">AZ186+AZ193</f>
        <v>0</v>
      </c>
      <c r="BA194" s="238">
        <f t="shared" si="309"/>
        <v>0</v>
      </c>
      <c r="BB194" s="238">
        <f t="shared" si="309"/>
        <v>0</v>
      </c>
      <c r="BC194" s="238">
        <f t="shared" si="309"/>
        <v>0</v>
      </c>
      <c r="BD194" s="238">
        <f t="shared" si="309"/>
        <v>0</v>
      </c>
      <c r="BE194" s="238">
        <f t="shared" si="309"/>
        <v>0</v>
      </c>
      <c r="BF194" s="238">
        <f t="shared" si="309"/>
        <v>0</v>
      </c>
      <c r="BG194" s="238">
        <f t="shared" si="309"/>
        <v>0</v>
      </c>
      <c r="BH194" s="238">
        <f t="shared" si="309"/>
        <v>0</v>
      </c>
      <c r="BI194" s="238">
        <f t="shared" si="309"/>
        <v>0</v>
      </c>
      <c r="BJ194" s="238">
        <f t="shared" si="309"/>
        <v>0</v>
      </c>
      <c r="BK194" s="238">
        <f>BK186+BK193</f>
        <v>0</v>
      </c>
    </row>
    <row r="195" spans="1:63" hidden="1" x14ac:dyDescent="0.3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5">
      <c r="A196" s="126"/>
      <c r="B196" s="126" t="s">
        <v>131</v>
      </c>
      <c r="C196" s="167">
        <f t="shared" ref="C196:D196" si="310">SUM(C182:C183)</f>
        <v>0</v>
      </c>
      <c r="D196" s="167">
        <f t="shared" si="310"/>
        <v>0</v>
      </c>
      <c r="E196" s="168">
        <f>SUM(E182:E183)</f>
        <v>114.69630429767345</v>
      </c>
      <c r="F196" s="168">
        <f t="shared" ref="F196:P196" si="311">SUM(F182:F183)</f>
        <v>784.11385999093545</v>
      </c>
      <c r="G196" s="168">
        <f t="shared" si="311"/>
        <v>3301.8992086176595</v>
      </c>
      <c r="H196" s="168">
        <f t="shared" si="311"/>
        <v>14155.815727913228</v>
      </c>
      <c r="I196" s="168">
        <f t="shared" si="311"/>
        <v>37187.270658328503</v>
      </c>
      <c r="J196" s="168">
        <f t="shared" si="311"/>
        <v>47243.294261721145</v>
      </c>
      <c r="K196" s="168">
        <f t="shared" si="311"/>
        <v>66677.552783376479</v>
      </c>
      <c r="L196" s="168">
        <f t="shared" si="311"/>
        <v>44283.323772102005</v>
      </c>
      <c r="M196" s="169">
        <f t="shared" si="311"/>
        <v>48857.060118744645</v>
      </c>
      <c r="N196" s="169">
        <f t="shared" si="311"/>
        <v>81226.590208550027</v>
      </c>
      <c r="O196" s="239">
        <f t="shared" si="311"/>
        <v>0</v>
      </c>
      <c r="P196" s="239">
        <f t="shared" si="311"/>
        <v>0</v>
      </c>
      <c r="Q196" s="240">
        <f>SUM(Q182:Q183)</f>
        <v>0</v>
      </c>
      <c r="R196" s="240">
        <f t="shared" ref="R196:AB196" si="312">SUM(R182:R183)</f>
        <v>0</v>
      </c>
      <c r="S196" s="240">
        <f t="shared" si="312"/>
        <v>0</v>
      </c>
      <c r="T196" s="240">
        <f t="shared" si="312"/>
        <v>0</v>
      </c>
      <c r="U196" s="240">
        <f t="shared" si="312"/>
        <v>0</v>
      </c>
      <c r="V196" s="240">
        <f t="shared" si="312"/>
        <v>0</v>
      </c>
      <c r="W196" s="240">
        <f t="shared" si="312"/>
        <v>0</v>
      </c>
      <c r="X196" s="240">
        <f t="shared" si="312"/>
        <v>0</v>
      </c>
      <c r="Y196" s="241">
        <f t="shared" si="312"/>
        <v>0</v>
      </c>
      <c r="Z196" s="241">
        <f t="shared" si="312"/>
        <v>0</v>
      </c>
      <c r="AA196" s="239">
        <f t="shared" si="312"/>
        <v>0</v>
      </c>
      <c r="AB196" s="239">
        <f t="shared" si="312"/>
        <v>0</v>
      </c>
      <c r="AC196" s="240">
        <f>SUM(AC182:AC183)</f>
        <v>0</v>
      </c>
      <c r="AD196" s="240">
        <f t="shared" ref="AD196:AN196" si="313">SUM(AD182:AD183)</f>
        <v>0</v>
      </c>
      <c r="AE196" s="240">
        <f t="shared" si="313"/>
        <v>0</v>
      </c>
      <c r="AF196" s="240">
        <f t="shared" si="313"/>
        <v>0</v>
      </c>
      <c r="AG196" s="240">
        <f t="shared" si="313"/>
        <v>0</v>
      </c>
      <c r="AH196" s="240">
        <f t="shared" si="313"/>
        <v>0</v>
      </c>
      <c r="AI196" s="240">
        <f t="shared" si="313"/>
        <v>0</v>
      </c>
      <c r="AJ196" s="240">
        <f t="shared" si="313"/>
        <v>0</v>
      </c>
      <c r="AK196" s="241">
        <f t="shared" si="313"/>
        <v>0</v>
      </c>
      <c r="AL196" s="241">
        <f t="shared" si="313"/>
        <v>0</v>
      </c>
      <c r="AM196" s="239">
        <f t="shared" si="313"/>
        <v>0</v>
      </c>
      <c r="AN196" s="239">
        <f t="shared" si="313"/>
        <v>0</v>
      </c>
      <c r="AO196" s="240">
        <f>SUM(AO182:AO183)</f>
        <v>0</v>
      </c>
      <c r="AP196" s="240">
        <f t="shared" ref="AP196:AZ196" si="314">SUM(AP182:AP183)</f>
        <v>0</v>
      </c>
      <c r="AQ196" s="240">
        <f t="shared" si="314"/>
        <v>0</v>
      </c>
      <c r="AR196" s="240">
        <f t="shared" si="314"/>
        <v>0</v>
      </c>
      <c r="AS196" s="240">
        <f t="shared" si="314"/>
        <v>0</v>
      </c>
      <c r="AT196" s="240">
        <f t="shared" si="314"/>
        <v>0</v>
      </c>
      <c r="AU196" s="240">
        <f t="shared" si="314"/>
        <v>0</v>
      </c>
      <c r="AV196" s="240">
        <f t="shared" si="314"/>
        <v>0</v>
      </c>
      <c r="AW196" s="241">
        <f t="shared" si="314"/>
        <v>0</v>
      </c>
      <c r="AX196" s="241">
        <f t="shared" si="314"/>
        <v>0</v>
      </c>
      <c r="AY196" s="239">
        <f t="shared" si="314"/>
        <v>0</v>
      </c>
      <c r="AZ196" s="239">
        <f t="shared" si="314"/>
        <v>0</v>
      </c>
      <c r="BA196" s="240">
        <f>SUM(BA182:BA183)</f>
        <v>0</v>
      </c>
      <c r="BB196" s="240">
        <f t="shared" ref="BB196:BK196" si="315">SUM(BB182:BB183)</f>
        <v>0</v>
      </c>
      <c r="BC196" s="240">
        <f t="shared" si="315"/>
        <v>0</v>
      </c>
      <c r="BD196" s="240">
        <f t="shared" si="315"/>
        <v>0</v>
      </c>
      <c r="BE196" s="240">
        <f t="shared" si="315"/>
        <v>0</v>
      </c>
      <c r="BF196" s="240">
        <f t="shared" si="315"/>
        <v>0</v>
      </c>
      <c r="BG196" s="240">
        <f t="shared" si="315"/>
        <v>0</v>
      </c>
      <c r="BH196" s="240">
        <f t="shared" si="315"/>
        <v>0</v>
      </c>
      <c r="BI196" s="241">
        <f t="shared" si="315"/>
        <v>0</v>
      </c>
      <c r="BJ196" s="241">
        <f t="shared" si="315"/>
        <v>0</v>
      </c>
      <c r="BK196" s="239">
        <f t="shared" si="315"/>
        <v>0</v>
      </c>
    </row>
    <row r="197" spans="1:63" hidden="1" x14ac:dyDescent="0.35">
      <c r="A197" s="126"/>
      <c r="B197" s="126" t="s">
        <v>132</v>
      </c>
      <c r="C197" s="167">
        <f t="shared" ref="C197:D197" si="316">SUM(C189:C190)</f>
        <v>0</v>
      </c>
      <c r="D197" s="167">
        <f t="shared" si="316"/>
        <v>0</v>
      </c>
      <c r="E197" s="168">
        <f>SUM(E189:E190)</f>
        <v>0</v>
      </c>
      <c r="F197" s="168">
        <f t="shared" ref="F197:P197" si="317">SUM(F189:F190)</f>
        <v>124.69314271756934</v>
      </c>
      <c r="G197" s="168">
        <f t="shared" si="317"/>
        <v>361.39428599442311</v>
      </c>
      <c r="H197" s="168">
        <f t="shared" si="317"/>
        <v>2304.4351184975026</v>
      </c>
      <c r="I197" s="168">
        <f t="shared" si="317"/>
        <v>1549.4696107636878</v>
      </c>
      <c r="J197" s="168">
        <f t="shared" si="317"/>
        <v>4108.1125444974914</v>
      </c>
      <c r="K197" s="168">
        <f t="shared" si="317"/>
        <v>5018.7405320821008</v>
      </c>
      <c r="L197" s="168">
        <f t="shared" si="317"/>
        <v>6617.0483797393799</v>
      </c>
      <c r="M197" s="169">
        <f t="shared" si="317"/>
        <v>6662.3263798288153</v>
      </c>
      <c r="N197" s="169">
        <f t="shared" si="317"/>
        <v>9413.230704667636</v>
      </c>
      <c r="O197" s="239">
        <f t="shared" si="317"/>
        <v>0</v>
      </c>
      <c r="P197" s="239">
        <f t="shared" si="317"/>
        <v>0</v>
      </c>
      <c r="Q197" s="240">
        <f>SUM(Q189:Q190)</f>
        <v>0</v>
      </c>
      <c r="R197" s="240">
        <f t="shared" ref="R197:AB197" si="318">SUM(R189:R190)</f>
        <v>0</v>
      </c>
      <c r="S197" s="240">
        <f t="shared" si="318"/>
        <v>0</v>
      </c>
      <c r="T197" s="240">
        <f t="shared" si="318"/>
        <v>0</v>
      </c>
      <c r="U197" s="240">
        <f t="shared" si="318"/>
        <v>0</v>
      </c>
      <c r="V197" s="240">
        <f t="shared" si="318"/>
        <v>0</v>
      </c>
      <c r="W197" s="240">
        <f t="shared" si="318"/>
        <v>0</v>
      </c>
      <c r="X197" s="240">
        <f t="shared" si="318"/>
        <v>0</v>
      </c>
      <c r="Y197" s="241">
        <f t="shared" si="318"/>
        <v>0</v>
      </c>
      <c r="Z197" s="241">
        <f t="shared" si="318"/>
        <v>0</v>
      </c>
      <c r="AA197" s="239">
        <f t="shared" si="318"/>
        <v>0</v>
      </c>
      <c r="AB197" s="239">
        <f t="shared" si="318"/>
        <v>0</v>
      </c>
      <c r="AC197" s="240">
        <f>SUM(AC189:AC190)</f>
        <v>0</v>
      </c>
      <c r="AD197" s="240">
        <f t="shared" ref="AD197:AN197" si="319">SUM(AD189:AD190)</f>
        <v>0</v>
      </c>
      <c r="AE197" s="240">
        <f t="shared" si="319"/>
        <v>0</v>
      </c>
      <c r="AF197" s="240">
        <f t="shared" si="319"/>
        <v>0</v>
      </c>
      <c r="AG197" s="240">
        <f t="shared" si="319"/>
        <v>0</v>
      </c>
      <c r="AH197" s="240">
        <f t="shared" si="319"/>
        <v>0</v>
      </c>
      <c r="AI197" s="240">
        <f t="shared" si="319"/>
        <v>0</v>
      </c>
      <c r="AJ197" s="240">
        <f t="shared" si="319"/>
        <v>0</v>
      </c>
      <c r="AK197" s="241">
        <f t="shared" si="319"/>
        <v>0</v>
      </c>
      <c r="AL197" s="241">
        <f t="shared" si="319"/>
        <v>0</v>
      </c>
      <c r="AM197" s="239">
        <f t="shared" si="319"/>
        <v>0</v>
      </c>
      <c r="AN197" s="239">
        <f t="shared" si="319"/>
        <v>0</v>
      </c>
      <c r="AO197" s="240">
        <f>SUM(AO189:AO190)</f>
        <v>0</v>
      </c>
      <c r="AP197" s="240">
        <f t="shared" ref="AP197:AZ197" si="320">SUM(AP189:AP190)</f>
        <v>0</v>
      </c>
      <c r="AQ197" s="240">
        <f t="shared" si="320"/>
        <v>0</v>
      </c>
      <c r="AR197" s="240">
        <f t="shared" si="320"/>
        <v>0</v>
      </c>
      <c r="AS197" s="240">
        <f t="shared" si="320"/>
        <v>0</v>
      </c>
      <c r="AT197" s="240">
        <f t="shared" si="320"/>
        <v>0</v>
      </c>
      <c r="AU197" s="240">
        <f t="shared" si="320"/>
        <v>0</v>
      </c>
      <c r="AV197" s="240">
        <f t="shared" si="320"/>
        <v>0</v>
      </c>
      <c r="AW197" s="241">
        <f t="shared" si="320"/>
        <v>0</v>
      </c>
      <c r="AX197" s="241">
        <f t="shared" si="320"/>
        <v>0</v>
      </c>
      <c r="AY197" s="239">
        <f t="shared" si="320"/>
        <v>0</v>
      </c>
      <c r="AZ197" s="239">
        <f t="shared" si="320"/>
        <v>0</v>
      </c>
      <c r="BA197" s="240">
        <f>SUM(BA189:BA190)</f>
        <v>0</v>
      </c>
      <c r="BB197" s="240">
        <f t="shared" ref="BB197:BK197" si="321">SUM(BB189:BB190)</f>
        <v>0</v>
      </c>
      <c r="BC197" s="240">
        <f t="shared" si="321"/>
        <v>0</v>
      </c>
      <c r="BD197" s="240">
        <f t="shared" si="321"/>
        <v>0</v>
      </c>
      <c r="BE197" s="240">
        <f t="shared" si="321"/>
        <v>0</v>
      </c>
      <c r="BF197" s="240">
        <f t="shared" si="321"/>
        <v>0</v>
      </c>
      <c r="BG197" s="240">
        <f t="shared" si="321"/>
        <v>0</v>
      </c>
      <c r="BH197" s="240">
        <f t="shared" si="321"/>
        <v>0</v>
      </c>
      <c r="BI197" s="241">
        <f t="shared" si="321"/>
        <v>0</v>
      </c>
      <c r="BJ197" s="241">
        <f t="shared" si="321"/>
        <v>0</v>
      </c>
      <c r="BK197" s="239">
        <f t="shared" si="321"/>
        <v>0</v>
      </c>
    </row>
    <row r="198" spans="1:63" hidden="1" x14ac:dyDescent="0.35">
      <c r="A198" s="126"/>
      <c r="B198" s="126" t="s">
        <v>119</v>
      </c>
      <c r="C198" s="170">
        <f t="shared" ref="C198:E198" si="322">SUM(C196:C197)</f>
        <v>0</v>
      </c>
      <c r="D198" s="170">
        <f t="shared" si="322"/>
        <v>0</v>
      </c>
      <c r="E198" s="170">
        <f t="shared" si="322"/>
        <v>114.69630429767345</v>
      </c>
      <c r="F198" s="170">
        <f>SUM(F196:F197)</f>
        <v>908.8070027085048</v>
      </c>
      <c r="G198" s="170">
        <f t="shared" ref="G198:L198" si="323">SUM(G196:G197)</f>
        <v>3663.2934946120827</v>
      </c>
      <c r="H198" s="170">
        <f t="shared" si="323"/>
        <v>16460.25084641073</v>
      </c>
      <c r="I198" s="170">
        <f t="shared" si="323"/>
        <v>38736.740269092188</v>
      </c>
      <c r="J198" s="170">
        <f t="shared" si="323"/>
        <v>51351.406806218634</v>
      </c>
      <c r="K198" s="170">
        <f t="shared" si="323"/>
        <v>71696.293315458577</v>
      </c>
      <c r="L198" s="170">
        <f t="shared" si="323"/>
        <v>50900.372151841388</v>
      </c>
      <c r="M198" s="171">
        <f>SUM(M196:M197)</f>
        <v>55519.386498573462</v>
      </c>
      <c r="N198" s="171">
        <f t="shared" ref="N198:Q198" si="324">SUM(N196:N197)</f>
        <v>90639.820913217671</v>
      </c>
      <c r="O198" s="242">
        <f t="shared" si="324"/>
        <v>0</v>
      </c>
      <c r="P198" s="242">
        <f t="shared" si="324"/>
        <v>0</v>
      </c>
      <c r="Q198" s="242">
        <f t="shared" si="324"/>
        <v>0</v>
      </c>
      <c r="R198" s="242">
        <f>SUM(R196:R197)</f>
        <v>0</v>
      </c>
      <c r="S198" s="242">
        <f t="shared" ref="S198:X198" si="325">SUM(S196:S197)</f>
        <v>0</v>
      </c>
      <c r="T198" s="242">
        <f t="shared" si="325"/>
        <v>0</v>
      </c>
      <c r="U198" s="242">
        <f t="shared" si="325"/>
        <v>0</v>
      </c>
      <c r="V198" s="242">
        <f t="shared" si="325"/>
        <v>0</v>
      </c>
      <c r="W198" s="242">
        <f t="shared" si="325"/>
        <v>0</v>
      </c>
      <c r="X198" s="242">
        <f t="shared" si="325"/>
        <v>0</v>
      </c>
      <c r="Y198" s="243">
        <f>SUM(Y196:Y197)</f>
        <v>0</v>
      </c>
      <c r="Z198" s="243">
        <f t="shared" ref="Z198:AC198" si="326">SUM(Z196:Z197)</f>
        <v>0</v>
      </c>
      <c r="AA198" s="242">
        <f t="shared" si="326"/>
        <v>0</v>
      </c>
      <c r="AB198" s="242">
        <f t="shared" si="326"/>
        <v>0</v>
      </c>
      <c r="AC198" s="242">
        <f t="shared" si="326"/>
        <v>0</v>
      </c>
      <c r="AD198" s="242">
        <f>SUM(AD196:AD197)</f>
        <v>0</v>
      </c>
      <c r="AE198" s="242">
        <f t="shared" ref="AE198:AJ198" si="327">SUM(AE196:AE197)</f>
        <v>0</v>
      </c>
      <c r="AF198" s="242">
        <f t="shared" si="327"/>
        <v>0</v>
      </c>
      <c r="AG198" s="242">
        <f t="shared" si="327"/>
        <v>0</v>
      </c>
      <c r="AH198" s="242">
        <f t="shared" si="327"/>
        <v>0</v>
      </c>
      <c r="AI198" s="242">
        <f t="shared" si="327"/>
        <v>0</v>
      </c>
      <c r="AJ198" s="242">
        <f t="shared" si="327"/>
        <v>0</v>
      </c>
      <c r="AK198" s="243">
        <f>SUM(AK196:AK197)</f>
        <v>0</v>
      </c>
      <c r="AL198" s="243">
        <f t="shared" ref="AL198:AO198" si="328">SUM(AL196:AL197)</f>
        <v>0</v>
      </c>
      <c r="AM198" s="242">
        <f t="shared" si="328"/>
        <v>0</v>
      </c>
      <c r="AN198" s="242">
        <f t="shared" si="328"/>
        <v>0</v>
      </c>
      <c r="AO198" s="242">
        <f t="shared" si="328"/>
        <v>0</v>
      </c>
      <c r="AP198" s="242">
        <f>SUM(AP196:AP197)</f>
        <v>0</v>
      </c>
      <c r="AQ198" s="242">
        <f t="shared" ref="AQ198:AV198" si="329">SUM(AQ196:AQ197)</f>
        <v>0</v>
      </c>
      <c r="AR198" s="242">
        <f t="shared" si="329"/>
        <v>0</v>
      </c>
      <c r="AS198" s="242">
        <f t="shared" si="329"/>
        <v>0</v>
      </c>
      <c r="AT198" s="242">
        <f t="shared" si="329"/>
        <v>0</v>
      </c>
      <c r="AU198" s="242">
        <f t="shared" si="329"/>
        <v>0</v>
      </c>
      <c r="AV198" s="242">
        <f t="shared" si="329"/>
        <v>0</v>
      </c>
      <c r="AW198" s="243">
        <f>SUM(AW196:AW197)</f>
        <v>0</v>
      </c>
      <c r="AX198" s="243">
        <f t="shared" ref="AX198:BA198" si="330">SUM(AX196:AX197)</f>
        <v>0</v>
      </c>
      <c r="AY198" s="242">
        <f t="shared" si="330"/>
        <v>0</v>
      </c>
      <c r="AZ198" s="242">
        <f t="shared" si="330"/>
        <v>0</v>
      </c>
      <c r="BA198" s="242">
        <f t="shared" si="330"/>
        <v>0</v>
      </c>
      <c r="BB198" s="242">
        <f>SUM(BB196:BB197)</f>
        <v>0</v>
      </c>
      <c r="BC198" s="242">
        <f t="shared" ref="BC198:BH198" si="331">SUM(BC196:BC197)</f>
        <v>0</v>
      </c>
      <c r="BD198" s="242">
        <f t="shared" si="331"/>
        <v>0</v>
      </c>
      <c r="BE198" s="242">
        <f t="shared" si="331"/>
        <v>0</v>
      </c>
      <c r="BF198" s="242">
        <f t="shared" si="331"/>
        <v>0</v>
      </c>
      <c r="BG198" s="242">
        <f t="shared" si="331"/>
        <v>0</v>
      </c>
      <c r="BH198" s="242">
        <f t="shared" si="331"/>
        <v>0</v>
      </c>
      <c r="BI198" s="243">
        <f>SUM(BI196:BI197)</f>
        <v>0</v>
      </c>
      <c r="BJ198" s="243">
        <f t="shared" ref="BJ198:BK198" si="332">SUM(BJ196:BJ197)</f>
        <v>0</v>
      </c>
      <c r="BK198" s="242">
        <f t="shared" si="332"/>
        <v>0</v>
      </c>
    </row>
    <row r="199" spans="1:63" hidden="1" x14ac:dyDescent="0.35"/>
    <row r="200" spans="1:63" x14ac:dyDescent="0.35">
      <c r="AA200" s="265"/>
      <c r="AB200" s="265"/>
      <c r="AC200" s="265"/>
      <c r="AD200" s="265"/>
      <c r="AE200" s="265"/>
      <c r="AF200" s="265"/>
      <c r="AG200" s="265"/>
      <c r="AH200" s="265"/>
      <c r="AI200" s="265"/>
      <c r="AJ200" s="265"/>
      <c r="AK200" s="265"/>
      <c r="AL200" s="265"/>
    </row>
    <row r="201" spans="1:63" x14ac:dyDescent="0.35">
      <c r="AA201" s="265"/>
      <c r="AB201" s="265"/>
      <c r="AC201" s="265"/>
      <c r="AD201" s="265"/>
      <c r="AE201" s="265"/>
      <c r="AF201" s="265"/>
      <c r="AG201" s="265"/>
      <c r="AH201" s="265"/>
      <c r="AI201" s="265"/>
      <c r="AJ201" s="265"/>
      <c r="AK201" s="265"/>
      <c r="AL201" s="265"/>
    </row>
    <row r="202" spans="1:63" x14ac:dyDescent="0.35">
      <c r="AA202" s="265"/>
      <c r="AB202" s="265"/>
      <c r="AC202" s="265"/>
      <c r="AD202" s="265"/>
      <c r="AE202" s="265"/>
      <c r="AF202" s="265"/>
      <c r="AG202" s="265"/>
      <c r="AH202" s="265"/>
      <c r="AI202" s="265"/>
      <c r="AJ202" s="265"/>
      <c r="AK202" s="265"/>
      <c r="AL202" s="265"/>
    </row>
    <row r="203" spans="1:63" x14ac:dyDescent="0.35">
      <c r="AA203" s="265"/>
      <c r="AB203" s="265"/>
      <c r="AC203" s="265"/>
      <c r="AD203" s="265"/>
      <c r="AE203" s="265"/>
      <c r="AF203" s="265"/>
      <c r="AG203" s="265"/>
      <c r="AH203" s="265"/>
      <c r="AI203" s="265"/>
      <c r="AJ203" s="265"/>
      <c r="AK203" s="265"/>
      <c r="AL203" s="265"/>
    </row>
    <row r="204" spans="1:63" x14ac:dyDescent="0.35">
      <c r="AA204" s="265"/>
      <c r="AB204" s="265"/>
      <c r="AC204" s="265"/>
      <c r="AD204" s="265"/>
      <c r="AE204" s="265"/>
      <c r="AF204" s="265"/>
      <c r="AG204" s="265"/>
      <c r="AH204" s="265"/>
      <c r="AI204" s="265"/>
      <c r="AJ204" s="265"/>
      <c r="AK204" s="265"/>
      <c r="AL204" s="265"/>
    </row>
    <row r="205" spans="1:63" x14ac:dyDescent="0.35">
      <c r="AA205" s="265"/>
      <c r="AB205" s="265"/>
      <c r="AC205" s="265"/>
      <c r="AD205" s="265"/>
      <c r="AE205" s="265"/>
      <c r="AF205" s="265"/>
      <c r="AG205" s="265"/>
      <c r="AH205" s="265"/>
      <c r="AI205" s="265"/>
      <c r="AJ205" s="265"/>
      <c r="AK205" s="265"/>
      <c r="AL205" s="265"/>
    </row>
    <row r="206" spans="1:63" x14ac:dyDescent="0.35">
      <c r="AA206" s="265"/>
      <c r="AB206" s="265"/>
      <c r="AC206" s="265"/>
      <c r="AD206" s="265"/>
      <c r="AE206" s="265"/>
      <c r="AF206" s="265"/>
      <c r="AG206" s="265"/>
      <c r="AH206" s="265"/>
      <c r="AI206" s="265"/>
      <c r="AJ206" s="265"/>
      <c r="AK206" s="265"/>
      <c r="AL206" s="265"/>
    </row>
    <row r="207" spans="1:63" x14ac:dyDescent="0.35">
      <c r="AA207" s="265"/>
      <c r="AB207" s="265"/>
      <c r="AC207" s="265"/>
      <c r="AD207" s="265"/>
      <c r="AE207" s="265"/>
      <c r="AF207" s="265"/>
      <c r="AG207" s="265"/>
      <c r="AH207" s="265"/>
      <c r="AI207" s="265"/>
      <c r="AJ207" s="265"/>
      <c r="AK207" s="265"/>
      <c r="AL207" s="265"/>
    </row>
    <row r="208" spans="1:63" x14ac:dyDescent="0.35">
      <c r="AA208" s="265"/>
      <c r="AB208" s="265"/>
      <c r="AC208" s="265"/>
      <c r="AD208" s="265"/>
      <c r="AE208" s="265"/>
      <c r="AF208" s="265"/>
      <c r="AG208" s="265"/>
      <c r="AH208" s="265"/>
      <c r="AI208" s="265"/>
      <c r="AJ208" s="265"/>
      <c r="AK208" s="265"/>
      <c r="AL208" s="265"/>
    </row>
    <row r="209" spans="27:38" x14ac:dyDescent="0.35">
      <c r="AA209" s="265"/>
      <c r="AB209" s="265"/>
      <c r="AC209" s="265"/>
      <c r="AD209" s="265"/>
      <c r="AE209" s="265"/>
      <c r="AF209" s="265"/>
      <c r="AG209" s="265"/>
      <c r="AH209" s="265"/>
      <c r="AI209" s="265"/>
      <c r="AJ209" s="265"/>
      <c r="AK209" s="265"/>
      <c r="AL209" s="265"/>
    </row>
    <row r="210" spans="27:38" x14ac:dyDescent="0.35">
      <c r="AA210" s="265"/>
      <c r="AB210" s="265"/>
      <c r="AC210" s="265"/>
      <c r="AD210" s="265"/>
      <c r="AE210" s="265"/>
      <c r="AF210" s="265"/>
      <c r="AG210" s="265"/>
      <c r="AH210" s="265"/>
      <c r="AI210" s="265"/>
      <c r="AJ210" s="265"/>
      <c r="AK210" s="265"/>
      <c r="AL210" s="265"/>
    </row>
    <row r="211" spans="27:38" x14ac:dyDescent="0.35">
      <c r="AA211" s="265"/>
      <c r="AB211" s="265"/>
      <c r="AC211" s="265"/>
      <c r="AD211" s="265"/>
      <c r="AE211" s="265"/>
      <c r="AF211" s="265"/>
      <c r="AG211" s="265"/>
      <c r="AH211" s="265"/>
      <c r="AI211" s="265"/>
      <c r="AJ211" s="265"/>
      <c r="AK211" s="265"/>
      <c r="AL211" s="265"/>
    </row>
    <row r="212" spans="27:38" x14ac:dyDescent="0.35">
      <c r="AA212" s="265"/>
      <c r="AB212" s="265"/>
      <c r="AC212" s="265"/>
      <c r="AD212" s="265"/>
      <c r="AE212" s="265"/>
      <c r="AF212" s="265"/>
      <c r="AG212" s="265"/>
      <c r="AH212" s="265"/>
      <c r="AI212" s="265"/>
      <c r="AJ212" s="265"/>
      <c r="AK212" s="265"/>
      <c r="AL212" s="265"/>
    </row>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M199"/>
  <sheetViews>
    <sheetView zoomScale="80" zoomScaleNormal="80" workbookViewId="0">
      <pane xSplit="2" topLeftCell="C1" activePane="topRight" state="frozen"/>
      <selection activeCell="F28" sqref="F28"/>
      <selection pane="topRight" activeCell="J45" sqref="J45"/>
    </sheetView>
  </sheetViews>
  <sheetFormatPr defaultRowHeight="14.5" x14ac:dyDescent="0.35"/>
  <cols>
    <col min="1" max="1" width="11.54296875" customWidth="1"/>
    <col min="2" max="2" width="24.54296875" customWidth="1"/>
    <col min="3" max="3" width="15.54296875" bestFit="1" customWidth="1"/>
    <col min="4" max="10" width="13.54296875" customWidth="1"/>
    <col min="11" max="11" width="15.453125" customWidth="1"/>
    <col min="12" max="24" width="13.54296875" customWidth="1"/>
    <col min="25" max="30" width="14.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ENTRY'!AU177,"ok","ERROR")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37"/>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67137.51399577118</v>
      </c>
      <c r="N5" s="3">
        <f>'BIZ kWh ENTRY'!AT164</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ENTRY'!AI167</f>
        <v>0</v>
      </c>
      <c r="D8" s="3">
        <f>'BIZ kWh ENTRY'!AJ167</f>
        <v>0</v>
      </c>
      <c r="E8" s="3">
        <f>'BIZ kWh ENTRY'!AK167</f>
        <v>0</v>
      </c>
      <c r="F8" s="3">
        <f>'BIZ kWh ENTRY'!AL167</f>
        <v>0</v>
      </c>
      <c r="G8" s="3">
        <f>'BIZ kWh ENTRY'!AM167</f>
        <v>0</v>
      </c>
      <c r="H8" s="3">
        <f>'BIZ kWh ENTRY'!AN167</f>
        <v>235709.60488346813</v>
      </c>
      <c r="I8" s="3">
        <f>'BIZ kWh ENTRY'!AO167</f>
        <v>137695.55319744235</v>
      </c>
      <c r="J8" s="3">
        <f>'BIZ kWh ENTRY'!AP167</f>
        <v>10280.120957185074</v>
      </c>
      <c r="K8" s="3">
        <f>'BIZ kWh ENTRY'!AQ167</f>
        <v>0</v>
      </c>
      <c r="L8" s="3">
        <f>'BIZ kWh ENTRY'!AR167</f>
        <v>52620.247496355129</v>
      </c>
      <c r="M8" s="3">
        <f>'BIZ kWh ENTRY'!AS167</f>
        <v>141824.80680367566</v>
      </c>
      <c r="N8" s="3">
        <f>'BIZ kWh ENTRY'!AT167</f>
        <v>1682165.7518578593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5322.8659767851586</v>
      </c>
      <c r="K11" s="3">
        <f>'BIZ kWh ENTRY'!AQ170</f>
        <v>0</v>
      </c>
      <c r="L11" s="3">
        <f>'BIZ kWh ENTRY'!AR170</f>
        <v>0</v>
      </c>
      <c r="M11" s="3">
        <f>'BIZ kWh ENTRY'!AS170</f>
        <v>0</v>
      </c>
      <c r="N11" s="3">
        <f>'BIZ kWh ENTRY'!AT170</f>
        <v>114968.03968150512</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ENTRY'!AI171</f>
        <v>0</v>
      </c>
      <c r="D12" s="3">
        <f>'BIZ kWh ENTRY'!AJ171</f>
        <v>0</v>
      </c>
      <c r="E12" s="3">
        <f>'BIZ kWh ENTRY'!AK171</f>
        <v>0</v>
      </c>
      <c r="F12" s="3">
        <f>'BIZ kWh ENTRY'!AL171</f>
        <v>195685.20019971029</v>
      </c>
      <c r="G12" s="3">
        <f>'BIZ kWh ENTRY'!AM171</f>
        <v>516212.59454419586</v>
      </c>
      <c r="H12" s="3">
        <f>'BIZ kWh ENTRY'!AN171</f>
        <v>818367.3949967951</v>
      </c>
      <c r="I12" s="3">
        <f>'BIZ kWh ENTRY'!AO171</f>
        <v>540385.12910603348</v>
      </c>
      <c r="J12" s="3">
        <f>'BIZ kWh ENTRY'!AP171</f>
        <v>590438.50657385902</v>
      </c>
      <c r="K12" s="3">
        <f>'BIZ kWh ENTRY'!AQ171</f>
        <v>1825344.049698181</v>
      </c>
      <c r="L12" s="3">
        <f>'BIZ kWh ENTRY'!AR171</f>
        <v>352059.954224015</v>
      </c>
      <c r="M12" s="3">
        <f>'BIZ kWh ENTRY'!AS171</f>
        <v>772773.48335674533</v>
      </c>
      <c r="N12" s="3">
        <f>'BIZ kWh ENTRY'!AT171</f>
        <v>5688833.6709417254</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ENTRY'!AI172</f>
        <v>0</v>
      </c>
      <c r="D13" s="3">
        <f>'BIZ kWh ENTRY'!AJ172</f>
        <v>0</v>
      </c>
      <c r="E13" s="3">
        <f>'BIZ kWh ENTRY'!AK172</f>
        <v>0</v>
      </c>
      <c r="F13" s="3">
        <f>'BIZ kWh ENTRY'!AL172</f>
        <v>0</v>
      </c>
      <c r="G13" s="3">
        <f>'BIZ kWh ENTRY'!AM172</f>
        <v>15803.069445267711</v>
      </c>
      <c r="H13" s="3">
        <f>'BIZ kWh ENTRY'!AN172</f>
        <v>0</v>
      </c>
      <c r="I13" s="3">
        <f>'BIZ kWh ENTRY'!AO172</f>
        <v>0</v>
      </c>
      <c r="J13" s="3">
        <f>'BIZ kWh ENTRY'!AP172</f>
        <v>0</v>
      </c>
      <c r="K13" s="3">
        <f>'BIZ kWh ENTRY'!AQ172</f>
        <v>0</v>
      </c>
      <c r="L13" s="3">
        <f>'BIZ kWh ENTRY'!AR172</f>
        <v>0</v>
      </c>
      <c r="M13" s="3">
        <f>'BIZ kWh ENTRY'!AS172</f>
        <v>9554.3019714003312</v>
      </c>
      <c r="N13" s="3">
        <f>'BIZ kWh ENTRY'!AT172</f>
        <v>68096.811949600466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ENTRY'!AI173</f>
        <v>0</v>
      </c>
      <c r="D14" s="3">
        <f>'BIZ kWh ENTRY'!AJ173</f>
        <v>0</v>
      </c>
      <c r="E14" s="3">
        <f>'BIZ kWh ENTRY'!AK173</f>
        <v>0</v>
      </c>
      <c r="F14" s="3">
        <f>'BIZ kWh ENTRY'!AL173</f>
        <v>0</v>
      </c>
      <c r="G14" s="3">
        <f>'BIZ kWh ENTRY'!AM173</f>
        <v>0</v>
      </c>
      <c r="H14" s="3">
        <f>'BIZ kWh ENTRY'!AN173</f>
        <v>141678.06633300768</v>
      </c>
      <c r="I14" s="3">
        <f>'BIZ kWh ENTRY'!AO173</f>
        <v>0</v>
      </c>
      <c r="J14" s="3">
        <f>'BIZ kWh ENTRY'!AP173</f>
        <v>0</v>
      </c>
      <c r="K14" s="3">
        <f>'BIZ kWh ENTRY'!AQ173</f>
        <v>0</v>
      </c>
      <c r="L14" s="3">
        <f>'BIZ kWh ENTRY'!AR173</f>
        <v>0</v>
      </c>
      <c r="M14" s="3">
        <f>'BIZ kWh ENTRY'!AS173</f>
        <v>0</v>
      </c>
      <c r="N14" s="3">
        <f>'BIZ kWh ENTRY'!AT173</f>
        <v>397924.16477676795</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1M - RES'!B16</f>
        <v>Monthly kWh</v>
      </c>
      <c r="C19" s="48">
        <f>SUM(C5:C17)</f>
        <v>0</v>
      </c>
      <c r="D19" s="48">
        <f t="shared" ref="D19:BK19" si="1">SUM(D5:D17)</f>
        <v>0</v>
      </c>
      <c r="E19" s="48">
        <f t="shared" si="1"/>
        <v>0</v>
      </c>
      <c r="F19" s="48">
        <f t="shared" si="1"/>
        <v>195685.20019971029</v>
      </c>
      <c r="G19" s="48">
        <f t="shared" si="1"/>
        <v>532015.66398946359</v>
      </c>
      <c r="H19" s="48">
        <f t="shared" si="1"/>
        <v>1195755.0662132709</v>
      </c>
      <c r="I19" s="48">
        <f t="shared" si="1"/>
        <v>678080.6823034758</v>
      </c>
      <c r="J19" s="48">
        <f t="shared" si="1"/>
        <v>606041.49350782926</v>
      </c>
      <c r="K19" s="48">
        <f t="shared" si="1"/>
        <v>1825344.049698181</v>
      </c>
      <c r="L19" s="48">
        <f t="shared" si="1"/>
        <v>404680.20172037015</v>
      </c>
      <c r="M19" s="48">
        <f t="shared" si="1"/>
        <v>991290.1061275925</v>
      </c>
      <c r="N19" s="48">
        <f t="shared" ref="N19" si="2">SUM(N5:N17)</f>
        <v>7951988.4392074579</v>
      </c>
      <c r="O19" s="209">
        <f t="shared" si="1"/>
        <v>0</v>
      </c>
      <c r="P19" s="209">
        <f t="shared" si="1"/>
        <v>0</v>
      </c>
      <c r="Q19" s="209">
        <f t="shared" si="1"/>
        <v>0</v>
      </c>
      <c r="R19" s="209">
        <f t="shared" si="1"/>
        <v>0</v>
      </c>
      <c r="S19" s="209">
        <f t="shared" si="1"/>
        <v>0</v>
      </c>
      <c r="T19" s="209">
        <f t="shared" si="1"/>
        <v>0</v>
      </c>
      <c r="U19" s="209">
        <f t="shared" si="1"/>
        <v>0</v>
      </c>
      <c r="V19" s="209">
        <f t="shared" si="1"/>
        <v>0</v>
      </c>
      <c r="W19" s="209">
        <f t="shared" si="1"/>
        <v>0</v>
      </c>
      <c r="X19" s="209">
        <f t="shared" si="1"/>
        <v>0</v>
      </c>
      <c r="Y19" s="209">
        <f t="shared" si="1"/>
        <v>0</v>
      </c>
      <c r="Z19" s="209">
        <f t="shared" si="1"/>
        <v>0</v>
      </c>
      <c r="AA19" s="209">
        <f t="shared" si="1"/>
        <v>0</v>
      </c>
      <c r="AB19" s="209">
        <f t="shared" si="1"/>
        <v>0</v>
      </c>
      <c r="AC19" s="209">
        <f t="shared" si="1"/>
        <v>0</v>
      </c>
      <c r="AD19" s="209">
        <f t="shared" si="1"/>
        <v>0</v>
      </c>
      <c r="AE19" s="209">
        <f t="shared" si="1"/>
        <v>0</v>
      </c>
      <c r="AF19" s="209">
        <f t="shared" si="1"/>
        <v>0</v>
      </c>
      <c r="AG19" s="209">
        <f t="shared" si="1"/>
        <v>0</v>
      </c>
      <c r="AH19" s="209">
        <f t="shared" si="1"/>
        <v>0</v>
      </c>
      <c r="AI19" s="209">
        <f t="shared" si="1"/>
        <v>0</v>
      </c>
      <c r="AJ19" s="209">
        <f t="shared" si="1"/>
        <v>0</v>
      </c>
      <c r="AK19" s="209">
        <f t="shared" si="1"/>
        <v>0</v>
      </c>
      <c r="AL19" s="209">
        <f t="shared" si="1"/>
        <v>0</v>
      </c>
      <c r="AM19" s="209">
        <f t="shared" si="1"/>
        <v>0</v>
      </c>
      <c r="AN19" s="209">
        <f t="shared" si="1"/>
        <v>0</v>
      </c>
      <c r="AO19" s="209">
        <f t="shared" si="1"/>
        <v>0</v>
      </c>
      <c r="AP19" s="209">
        <f t="shared" si="1"/>
        <v>0</v>
      </c>
      <c r="AQ19" s="209">
        <f t="shared" si="1"/>
        <v>0</v>
      </c>
      <c r="AR19" s="209">
        <f t="shared" si="1"/>
        <v>0</v>
      </c>
      <c r="AS19" s="209">
        <f t="shared" si="1"/>
        <v>0</v>
      </c>
      <c r="AT19" s="209">
        <f t="shared" si="1"/>
        <v>0</v>
      </c>
      <c r="AU19" s="209">
        <f t="shared" si="1"/>
        <v>0</v>
      </c>
      <c r="AV19" s="209">
        <f t="shared" si="1"/>
        <v>0</v>
      </c>
      <c r="AW19" s="209">
        <f t="shared" si="1"/>
        <v>0</v>
      </c>
      <c r="AX19" s="209">
        <f t="shared" si="1"/>
        <v>0</v>
      </c>
      <c r="AY19" s="209">
        <f t="shared" si="1"/>
        <v>0</v>
      </c>
      <c r="AZ19" s="209">
        <f t="shared" si="1"/>
        <v>0</v>
      </c>
      <c r="BA19" s="209">
        <f t="shared" si="1"/>
        <v>0</v>
      </c>
      <c r="BB19" s="209">
        <f t="shared" si="1"/>
        <v>0</v>
      </c>
      <c r="BC19" s="209">
        <f t="shared" si="1"/>
        <v>0</v>
      </c>
      <c r="BD19" s="209">
        <f t="shared" si="1"/>
        <v>0</v>
      </c>
      <c r="BE19" s="209">
        <f t="shared" si="1"/>
        <v>0</v>
      </c>
      <c r="BF19" s="209">
        <f t="shared" si="1"/>
        <v>0</v>
      </c>
      <c r="BG19" s="209">
        <f t="shared" si="1"/>
        <v>0</v>
      </c>
      <c r="BH19" s="209">
        <f t="shared" si="1"/>
        <v>0</v>
      </c>
      <c r="BI19" s="209">
        <f t="shared" si="1"/>
        <v>0</v>
      </c>
      <c r="BJ19" s="209">
        <f t="shared" si="1"/>
        <v>0</v>
      </c>
      <c r="BK19" s="209">
        <f t="shared" si="1"/>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f t="shared" ref="C23:C35" si="6">IF(C5=0,0,C5)</f>
        <v>0</v>
      </c>
      <c r="D23" s="345">
        <f>IF(SUM($C$19:$N$19)=0,0,C23+D5)</f>
        <v>0</v>
      </c>
      <c r="E23" s="345">
        <f>IF(SUM($C$19:$N$19)=0,0,D23+E5)</f>
        <v>0</v>
      </c>
      <c r="F23" s="345">
        <f t="shared" ref="F23:BK24" si="7">IF(SUM($C$19:$N$19)=0,0,E23+F5)</f>
        <v>0</v>
      </c>
      <c r="G23" s="345">
        <f t="shared" si="7"/>
        <v>0</v>
      </c>
      <c r="H23" s="345">
        <f t="shared" si="7"/>
        <v>0</v>
      </c>
      <c r="I23" s="345">
        <f t="shared" si="7"/>
        <v>0</v>
      </c>
      <c r="J23" s="345">
        <f t="shared" si="7"/>
        <v>0</v>
      </c>
      <c r="K23" s="345">
        <f t="shared" si="7"/>
        <v>0</v>
      </c>
      <c r="L23" s="345">
        <f t="shared" si="7"/>
        <v>0</v>
      </c>
      <c r="M23" s="345">
        <f t="shared" si="7"/>
        <v>67137.51399577118</v>
      </c>
      <c r="N23" s="345">
        <f t="shared" si="7"/>
        <v>67137.51399577118</v>
      </c>
      <c r="O23" s="345">
        <f t="shared" si="7"/>
        <v>67137.51399577118</v>
      </c>
      <c r="P23" s="345">
        <f t="shared" si="7"/>
        <v>67137.51399577118</v>
      </c>
      <c r="Q23" s="345">
        <f t="shared" si="7"/>
        <v>67137.51399577118</v>
      </c>
      <c r="R23" s="345">
        <f t="shared" si="7"/>
        <v>67137.51399577118</v>
      </c>
      <c r="S23" s="345">
        <f t="shared" si="7"/>
        <v>67137.51399577118</v>
      </c>
      <c r="T23" s="345">
        <f t="shared" si="7"/>
        <v>67137.51399577118</v>
      </c>
      <c r="U23" s="345">
        <f t="shared" si="7"/>
        <v>67137.51399577118</v>
      </c>
      <c r="V23" s="345">
        <f t="shared" si="7"/>
        <v>67137.51399577118</v>
      </c>
      <c r="W23" s="345">
        <f t="shared" si="7"/>
        <v>67137.51399577118</v>
      </c>
      <c r="X23" s="345">
        <f t="shared" si="7"/>
        <v>67137.51399577118</v>
      </c>
      <c r="Y23" s="345">
        <f t="shared" si="7"/>
        <v>67137.51399577118</v>
      </c>
      <c r="Z23" s="345">
        <f t="shared" si="7"/>
        <v>67137.51399577118</v>
      </c>
      <c r="AA23" s="345">
        <f t="shared" si="7"/>
        <v>67137.51399577118</v>
      </c>
      <c r="AB23" s="345">
        <f t="shared" si="7"/>
        <v>67137.51399577118</v>
      </c>
      <c r="AC23" s="345">
        <f t="shared" si="7"/>
        <v>67137.51399577118</v>
      </c>
      <c r="AD23" s="345">
        <f t="shared" si="7"/>
        <v>67137.51399577118</v>
      </c>
      <c r="AE23" s="345">
        <f t="shared" si="7"/>
        <v>67137.51399577118</v>
      </c>
      <c r="AF23" s="345">
        <f t="shared" si="7"/>
        <v>67137.51399577118</v>
      </c>
      <c r="AG23" s="345">
        <f t="shared" si="7"/>
        <v>67137.51399577118</v>
      </c>
      <c r="AH23" s="345">
        <f t="shared" si="7"/>
        <v>67137.51399577118</v>
      </c>
      <c r="AI23" s="345">
        <f t="shared" si="7"/>
        <v>67137.51399577118</v>
      </c>
      <c r="AJ23" s="345">
        <f t="shared" si="7"/>
        <v>67137.51399577118</v>
      </c>
      <c r="AK23" s="345">
        <f t="shared" si="7"/>
        <v>67137.51399577118</v>
      </c>
      <c r="AL23" s="345">
        <f t="shared" si="7"/>
        <v>67137.51399577118</v>
      </c>
      <c r="AM23" s="345">
        <f t="shared" si="7"/>
        <v>67137.51399577118</v>
      </c>
      <c r="AN23" s="345">
        <f t="shared" si="7"/>
        <v>67137.51399577118</v>
      </c>
      <c r="AO23" s="345">
        <f t="shared" si="7"/>
        <v>67137.51399577118</v>
      </c>
      <c r="AP23" s="345">
        <f t="shared" si="7"/>
        <v>67137.51399577118</v>
      </c>
      <c r="AQ23" s="345">
        <f t="shared" si="7"/>
        <v>67137.51399577118</v>
      </c>
      <c r="AR23" s="345">
        <f t="shared" si="7"/>
        <v>67137.51399577118</v>
      </c>
      <c r="AS23" s="345">
        <f t="shared" si="7"/>
        <v>67137.51399577118</v>
      </c>
      <c r="AT23" s="345">
        <f t="shared" si="7"/>
        <v>67137.51399577118</v>
      </c>
      <c r="AU23" s="345">
        <f t="shared" si="7"/>
        <v>67137.51399577118</v>
      </c>
      <c r="AV23" s="345">
        <f t="shared" si="7"/>
        <v>67137.51399577118</v>
      </c>
      <c r="AW23" s="345">
        <f t="shared" si="7"/>
        <v>67137.51399577118</v>
      </c>
      <c r="AX23" s="345">
        <f t="shared" si="7"/>
        <v>67137.51399577118</v>
      </c>
      <c r="AY23" s="345">
        <f t="shared" si="7"/>
        <v>67137.51399577118</v>
      </c>
      <c r="AZ23" s="345">
        <f t="shared" si="7"/>
        <v>67137.51399577118</v>
      </c>
      <c r="BA23" s="345">
        <f t="shared" si="7"/>
        <v>67137.51399577118</v>
      </c>
      <c r="BB23" s="345">
        <f t="shared" si="7"/>
        <v>67137.51399577118</v>
      </c>
      <c r="BC23" s="345">
        <f t="shared" si="7"/>
        <v>67137.51399577118</v>
      </c>
      <c r="BD23" s="345">
        <f t="shared" si="7"/>
        <v>67137.51399577118</v>
      </c>
      <c r="BE23" s="345">
        <f t="shared" si="7"/>
        <v>67137.51399577118</v>
      </c>
      <c r="BF23" s="345">
        <f t="shared" si="7"/>
        <v>67137.51399577118</v>
      </c>
      <c r="BG23" s="345">
        <f t="shared" si="7"/>
        <v>67137.51399577118</v>
      </c>
      <c r="BH23" s="345">
        <f t="shared" si="7"/>
        <v>67137.51399577118</v>
      </c>
      <c r="BI23" s="345">
        <f t="shared" si="7"/>
        <v>67137.51399577118</v>
      </c>
      <c r="BJ23" s="345">
        <f t="shared" si="7"/>
        <v>67137.51399577118</v>
      </c>
      <c r="BK23" s="345">
        <f t="shared" si="7"/>
        <v>67137.51399577118</v>
      </c>
    </row>
    <row r="24" spans="1:63" s="343" customFormat="1" x14ac:dyDescent="0.35">
      <c r="A24" s="640"/>
      <c r="B24" s="12" t="str">
        <f t="shared" si="5"/>
        <v>Building Shell</v>
      </c>
      <c r="C24" s="345">
        <f t="shared" si="6"/>
        <v>0</v>
      </c>
      <c r="D24" s="345">
        <f>IF(SUM($C$19:$N$19)=0,0,C24+D6)</f>
        <v>0</v>
      </c>
      <c r="E24" s="345">
        <f>IF(SUM($C$19:$N$19)=0,0,D24+E6)</f>
        <v>0</v>
      </c>
      <c r="F24" s="345">
        <f t="shared" si="7"/>
        <v>0</v>
      </c>
      <c r="G24" s="345">
        <f t="shared" si="7"/>
        <v>0</v>
      </c>
      <c r="H24" s="345">
        <f t="shared" si="7"/>
        <v>0</v>
      </c>
      <c r="I24" s="345">
        <f t="shared" si="7"/>
        <v>0</v>
      </c>
      <c r="J24" s="345">
        <f t="shared" si="7"/>
        <v>0</v>
      </c>
      <c r="K24" s="345">
        <f t="shared" si="7"/>
        <v>0</v>
      </c>
      <c r="L24" s="345">
        <f t="shared" si="7"/>
        <v>0</v>
      </c>
      <c r="M24" s="345">
        <f t="shared" si="7"/>
        <v>0</v>
      </c>
      <c r="N24" s="345">
        <f t="shared" si="7"/>
        <v>0</v>
      </c>
      <c r="O24" s="345">
        <f t="shared" si="7"/>
        <v>0</v>
      </c>
      <c r="P24" s="345">
        <f t="shared" si="7"/>
        <v>0</v>
      </c>
      <c r="Q24" s="345">
        <f t="shared" si="7"/>
        <v>0</v>
      </c>
      <c r="R24" s="345">
        <f t="shared" si="7"/>
        <v>0</v>
      </c>
      <c r="S24" s="345">
        <f t="shared" si="7"/>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5">
      <c r="A25" s="640"/>
      <c r="B25" s="344" t="str">
        <f t="shared" si="5"/>
        <v>Cooking</v>
      </c>
      <c r="C25" s="345">
        <f t="shared" si="6"/>
        <v>0</v>
      </c>
      <c r="D25" s="345">
        <f t="shared" ref="D25:BK28" si="8">IF(SUM($C$19:$N$19)=0,0,C25+D7)</f>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5">
      <c r="A26" s="640"/>
      <c r="B26" s="344" t="str">
        <f t="shared" si="5"/>
        <v>Cooling</v>
      </c>
      <c r="C26" s="345">
        <f t="shared" si="6"/>
        <v>0</v>
      </c>
      <c r="D26" s="345">
        <f t="shared" si="8"/>
        <v>0</v>
      </c>
      <c r="E26" s="345">
        <f t="shared" si="8"/>
        <v>0</v>
      </c>
      <c r="F26" s="345">
        <f t="shared" si="8"/>
        <v>0</v>
      </c>
      <c r="G26" s="345">
        <f t="shared" si="8"/>
        <v>0</v>
      </c>
      <c r="H26" s="345">
        <f t="shared" si="8"/>
        <v>235709.60488346813</v>
      </c>
      <c r="I26" s="345">
        <f t="shared" si="8"/>
        <v>373405.15808091045</v>
      </c>
      <c r="J26" s="345">
        <f t="shared" si="8"/>
        <v>383685.2790380955</v>
      </c>
      <c r="K26" s="345">
        <f t="shared" si="8"/>
        <v>383685.2790380955</v>
      </c>
      <c r="L26" s="345">
        <f t="shared" si="8"/>
        <v>436305.52653445065</v>
      </c>
      <c r="M26" s="345">
        <f t="shared" si="8"/>
        <v>578130.33333812631</v>
      </c>
      <c r="N26" s="345">
        <f t="shared" si="8"/>
        <v>2260296.0851959856</v>
      </c>
      <c r="O26" s="345">
        <f t="shared" si="8"/>
        <v>2260296.0851959856</v>
      </c>
      <c r="P26" s="345">
        <f t="shared" si="8"/>
        <v>2260296.0851959856</v>
      </c>
      <c r="Q26" s="345">
        <f t="shared" si="8"/>
        <v>2260296.0851959856</v>
      </c>
      <c r="R26" s="345">
        <f t="shared" si="8"/>
        <v>2260296.0851959856</v>
      </c>
      <c r="S26" s="345">
        <f t="shared" si="8"/>
        <v>2260296.0851959856</v>
      </c>
      <c r="T26" s="345">
        <f t="shared" si="8"/>
        <v>2260296.0851959856</v>
      </c>
      <c r="U26" s="345">
        <f t="shared" si="8"/>
        <v>2260296.0851959856</v>
      </c>
      <c r="V26" s="345">
        <f t="shared" si="8"/>
        <v>2260296.0851959856</v>
      </c>
      <c r="W26" s="345">
        <f t="shared" si="8"/>
        <v>2260296.0851959856</v>
      </c>
      <c r="X26" s="345">
        <f t="shared" si="8"/>
        <v>2260296.0851959856</v>
      </c>
      <c r="Y26" s="345">
        <f t="shared" si="8"/>
        <v>2260296.0851959856</v>
      </c>
      <c r="Z26" s="345">
        <f t="shared" si="8"/>
        <v>2260296.0851959856</v>
      </c>
      <c r="AA26" s="345">
        <f t="shared" si="8"/>
        <v>2260296.0851959856</v>
      </c>
      <c r="AB26" s="345">
        <f t="shared" si="8"/>
        <v>2260296.0851959856</v>
      </c>
      <c r="AC26" s="345">
        <f t="shared" si="8"/>
        <v>2260296.0851959856</v>
      </c>
      <c r="AD26" s="345">
        <f t="shared" si="8"/>
        <v>2260296.0851959856</v>
      </c>
      <c r="AE26" s="345">
        <f t="shared" si="8"/>
        <v>2260296.0851959856</v>
      </c>
      <c r="AF26" s="345">
        <f t="shared" si="8"/>
        <v>2260296.0851959856</v>
      </c>
      <c r="AG26" s="345">
        <f t="shared" si="8"/>
        <v>2260296.0851959856</v>
      </c>
      <c r="AH26" s="345">
        <f t="shared" si="8"/>
        <v>2260296.0851959856</v>
      </c>
      <c r="AI26" s="345">
        <f t="shared" si="8"/>
        <v>2260296.0851959856</v>
      </c>
      <c r="AJ26" s="345">
        <f t="shared" si="8"/>
        <v>2260296.0851959856</v>
      </c>
      <c r="AK26" s="345">
        <f t="shared" si="8"/>
        <v>2260296.0851959856</v>
      </c>
      <c r="AL26" s="345">
        <f t="shared" si="8"/>
        <v>2260296.0851959856</v>
      </c>
      <c r="AM26" s="345">
        <f t="shared" si="8"/>
        <v>2260296.0851959856</v>
      </c>
      <c r="AN26" s="345">
        <f t="shared" si="8"/>
        <v>2260296.0851959856</v>
      </c>
      <c r="AO26" s="345">
        <f t="shared" si="8"/>
        <v>2260296.0851959856</v>
      </c>
      <c r="AP26" s="345">
        <f t="shared" si="8"/>
        <v>2260296.0851959856</v>
      </c>
      <c r="AQ26" s="345">
        <f t="shared" si="8"/>
        <v>2260296.0851959856</v>
      </c>
      <c r="AR26" s="345">
        <f t="shared" si="8"/>
        <v>2260296.0851959856</v>
      </c>
      <c r="AS26" s="345">
        <f t="shared" si="8"/>
        <v>2260296.0851959856</v>
      </c>
      <c r="AT26" s="345">
        <f t="shared" si="8"/>
        <v>2260296.0851959856</v>
      </c>
      <c r="AU26" s="345">
        <f t="shared" si="8"/>
        <v>2260296.0851959856</v>
      </c>
      <c r="AV26" s="345">
        <f t="shared" si="8"/>
        <v>2260296.0851959856</v>
      </c>
      <c r="AW26" s="345">
        <f t="shared" si="8"/>
        <v>2260296.0851959856</v>
      </c>
      <c r="AX26" s="345">
        <f t="shared" si="8"/>
        <v>2260296.0851959856</v>
      </c>
      <c r="AY26" s="345">
        <f t="shared" si="8"/>
        <v>2260296.0851959856</v>
      </c>
      <c r="AZ26" s="345">
        <f t="shared" si="8"/>
        <v>2260296.0851959856</v>
      </c>
      <c r="BA26" s="345">
        <f t="shared" si="8"/>
        <v>2260296.0851959856</v>
      </c>
      <c r="BB26" s="345">
        <f t="shared" si="8"/>
        <v>2260296.0851959856</v>
      </c>
      <c r="BC26" s="345">
        <f t="shared" si="8"/>
        <v>2260296.0851959856</v>
      </c>
      <c r="BD26" s="345">
        <f t="shared" si="8"/>
        <v>2260296.0851959856</v>
      </c>
      <c r="BE26" s="345">
        <f t="shared" si="8"/>
        <v>2260296.0851959856</v>
      </c>
      <c r="BF26" s="345">
        <f t="shared" si="8"/>
        <v>2260296.0851959856</v>
      </c>
      <c r="BG26" s="345">
        <f t="shared" si="8"/>
        <v>2260296.0851959856</v>
      </c>
      <c r="BH26" s="345">
        <f t="shared" si="8"/>
        <v>2260296.0851959856</v>
      </c>
      <c r="BI26" s="345">
        <f t="shared" si="8"/>
        <v>2260296.0851959856</v>
      </c>
      <c r="BJ26" s="345">
        <f t="shared" si="8"/>
        <v>2260296.0851959856</v>
      </c>
      <c r="BK26" s="345">
        <f t="shared" si="8"/>
        <v>2260296.0851959856</v>
      </c>
    </row>
    <row r="27" spans="1:63" s="343" customFormat="1" x14ac:dyDescent="0.35">
      <c r="A27" s="640"/>
      <c r="B27" s="12" t="str">
        <f t="shared" si="5"/>
        <v>Ext Lighting</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8"/>
        <v>0</v>
      </c>
      <c r="U27" s="345">
        <f t="shared" si="8"/>
        <v>0</v>
      </c>
      <c r="V27" s="345">
        <f t="shared" si="8"/>
        <v>0</v>
      </c>
      <c r="W27" s="345">
        <f t="shared" si="8"/>
        <v>0</v>
      </c>
      <c r="X27" s="345">
        <f t="shared" si="8"/>
        <v>0</v>
      </c>
      <c r="Y27" s="345">
        <f t="shared" si="8"/>
        <v>0</v>
      </c>
      <c r="Z27" s="345">
        <f t="shared" si="8"/>
        <v>0</v>
      </c>
      <c r="AA27" s="345">
        <f t="shared" si="8"/>
        <v>0</v>
      </c>
      <c r="AB27" s="345">
        <f t="shared" si="8"/>
        <v>0</v>
      </c>
      <c r="AC27" s="345">
        <f t="shared" si="8"/>
        <v>0</v>
      </c>
      <c r="AD27" s="345">
        <f t="shared" si="8"/>
        <v>0</v>
      </c>
      <c r="AE27" s="345">
        <f t="shared" si="8"/>
        <v>0</v>
      </c>
      <c r="AF27" s="345">
        <f t="shared" si="8"/>
        <v>0</v>
      </c>
      <c r="AG27" s="345">
        <f t="shared" si="8"/>
        <v>0</v>
      </c>
      <c r="AH27" s="345">
        <f t="shared" si="8"/>
        <v>0</v>
      </c>
      <c r="AI27" s="345">
        <f t="shared" si="8"/>
        <v>0</v>
      </c>
      <c r="AJ27" s="345">
        <f t="shared" si="8"/>
        <v>0</v>
      </c>
      <c r="AK27" s="345">
        <f t="shared" si="8"/>
        <v>0</v>
      </c>
      <c r="AL27" s="345">
        <f t="shared" si="8"/>
        <v>0</v>
      </c>
      <c r="AM27" s="345">
        <f t="shared" si="8"/>
        <v>0</v>
      </c>
      <c r="AN27" s="345">
        <f t="shared" si="8"/>
        <v>0</v>
      </c>
      <c r="AO27" s="345">
        <f t="shared" si="8"/>
        <v>0</v>
      </c>
      <c r="AP27" s="345">
        <f t="shared" si="8"/>
        <v>0</v>
      </c>
      <c r="AQ27" s="345">
        <f t="shared" si="8"/>
        <v>0</v>
      </c>
      <c r="AR27" s="345">
        <f t="shared" si="8"/>
        <v>0</v>
      </c>
      <c r="AS27" s="345">
        <f t="shared" si="8"/>
        <v>0</v>
      </c>
      <c r="AT27" s="345">
        <f t="shared" si="8"/>
        <v>0</v>
      </c>
      <c r="AU27" s="345">
        <f t="shared" si="8"/>
        <v>0</v>
      </c>
      <c r="AV27" s="345">
        <f t="shared" si="8"/>
        <v>0</v>
      </c>
      <c r="AW27" s="345">
        <f t="shared" si="8"/>
        <v>0</v>
      </c>
      <c r="AX27" s="345">
        <f t="shared" si="8"/>
        <v>0</v>
      </c>
      <c r="AY27" s="345">
        <f t="shared" si="8"/>
        <v>0</v>
      </c>
      <c r="AZ27" s="345">
        <f t="shared" si="8"/>
        <v>0</v>
      </c>
      <c r="BA27" s="345">
        <f t="shared" si="8"/>
        <v>0</v>
      </c>
      <c r="BB27" s="345">
        <f t="shared" si="8"/>
        <v>0</v>
      </c>
      <c r="BC27" s="345">
        <f t="shared" si="8"/>
        <v>0</v>
      </c>
      <c r="BD27" s="345">
        <f t="shared" si="8"/>
        <v>0</v>
      </c>
      <c r="BE27" s="345">
        <f t="shared" si="8"/>
        <v>0</v>
      </c>
      <c r="BF27" s="345">
        <f t="shared" si="8"/>
        <v>0</v>
      </c>
      <c r="BG27" s="345">
        <f t="shared" si="8"/>
        <v>0</v>
      </c>
      <c r="BH27" s="345">
        <f t="shared" si="8"/>
        <v>0</v>
      </c>
      <c r="BI27" s="345">
        <f t="shared" si="8"/>
        <v>0</v>
      </c>
      <c r="BJ27" s="345">
        <f t="shared" si="8"/>
        <v>0</v>
      </c>
      <c r="BK27" s="345">
        <f t="shared" si="8"/>
        <v>0</v>
      </c>
    </row>
    <row r="28" spans="1:63" s="343" customFormat="1" x14ac:dyDescent="0.35">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si="8"/>
        <v>0</v>
      </c>
      <c r="U28" s="345">
        <f t="shared" si="8"/>
        <v>0</v>
      </c>
      <c r="V28" s="345">
        <f t="shared" si="8"/>
        <v>0</v>
      </c>
      <c r="W28" s="345">
        <f t="shared" si="8"/>
        <v>0</v>
      </c>
      <c r="X28" s="345">
        <f t="shared" si="8"/>
        <v>0</v>
      </c>
      <c r="Y28" s="345">
        <f t="shared" si="8"/>
        <v>0</v>
      </c>
      <c r="Z28" s="345">
        <f t="shared" si="8"/>
        <v>0</v>
      </c>
      <c r="AA28" s="345">
        <f t="shared" si="8"/>
        <v>0</v>
      </c>
      <c r="AB28" s="345">
        <f t="shared" si="8"/>
        <v>0</v>
      </c>
      <c r="AC28" s="345">
        <f t="shared" si="8"/>
        <v>0</v>
      </c>
      <c r="AD28" s="345">
        <f t="shared" si="8"/>
        <v>0</v>
      </c>
      <c r="AE28" s="345">
        <f t="shared" si="8"/>
        <v>0</v>
      </c>
      <c r="AF28" s="345">
        <f t="shared" si="8"/>
        <v>0</v>
      </c>
      <c r="AG28" s="345">
        <f t="shared" si="8"/>
        <v>0</v>
      </c>
      <c r="AH28" s="345">
        <f t="shared" si="8"/>
        <v>0</v>
      </c>
      <c r="AI28" s="345">
        <f t="shared" si="8"/>
        <v>0</v>
      </c>
      <c r="AJ28" s="345">
        <f t="shared" si="8"/>
        <v>0</v>
      </c>
      <c r="AK28" s="345">
        <f t="shared" si="8"/>
        <v>0</v>
      </c>
      <c r="AL28" s="345">
        <f t="shared" si="8"/>
        <v>0</v>
      </c>
      <c r="AM28" s="345">
        <f t="shared" si="8"/>
        <v>0</v>
      </c>
      <c r="AN28" s="345">
        <f t="shared" si="8"/>
        <v>0</v>
      </c>
      <c r="AO28" s="345">
        <f t="shared" si="8"/>
        <v>0</v>
      </c>
      <c r="AP28" s="345">
        <f t="shared" si="8"/>
        <v>0</v>
      </c>
      <c r="AQ28" s="345">
        <f t="shared" si="8"/>
        <v>0</v>
      </c>
      <c r="AR28" s="345">
        <f t="shared" si="8"/>
        <v>0</v>
      </c>
      <c r="AS28" s="345">
        <f t="shared" si="8"/>
        <v>0</v>
      </c>
      <c r="AT28" s="345">
        <f t="shared" si="8"/>
        <v>0</v>
      </c>
      <c r="AU28" s="345">
        <f t="shared" si="8"/>
        <v>0</v>
      </c>
      <c r="AV28" s="345">
        <f t="shared" si="8"/>
        <v>0</v>
      </c>
      <c r="AW28" s="345">
        <f t="shared" si="8"/>
        <v>0</v>
      </c>
      <c r="AX28" s="345">
        <f t="shared" si="8"/>
        <v>0</v>
      </c>
      <c r="AY28" s="345">
        <f t="shared" si="8"/>
        <v>0</v>
      </c>
      <c r="AZ28" s="345">
        <f t="shared" si="8"/>
        <v>0</v>
      </c>
      <c r="BA28" s="345">
        <f t="shared" si="8"/>
        <v>0</v>
      </c>
      <c r="BB28" s="345">
        <f t="shared" si="8"/>
        <v>0</v>
      </c>
      <c r="BC28" s="345">
        <f t="shared" si="8"/>
        <v>0</v>
      </c>
      <c r="BD28" s="345">
        <f t="shared" si="8"/>
        <v>0</v>
      </c>
      <c r="BE28" s="345">
        <f t="shared" si="8"/>
        <v>0</v>
      </c>
      <c r="BF28" s="345">
        <f t="shared" si="8"/>
        <v>0</v>
      </c>
      <c r="BG28" s="345">
        <f t="shared" si="8"/>
        <v>0</v>
      </c>
      <c r="BH28" s="345">
        <f t="shared" si="8"/>
        <v>0</v>
      </c>
      <c r="BI28" s="345">
        <f t="shared" si="8"/>
        <v>0</v>
      </c>
      <c r="BJ28" s="345">
        <f t="shared" si="8"/>
        <v>0</v>
      </c>
      <c r="BK28" s="345">
        <f t="shared" si="8"/>
        <v>0</v>
      </c>
    </row>
    <row r="29" spans="1:63" s="343" customFormat="1" x14ac:dyDescent="0.35">
      <c r="A29" s="640"/>
      <c r="B29" s="344" t="str">
        <f t="shared" si="5"/>
        <v>HVAC</v>
      </c>
      <c r="C29" s="345">
        <f t="shared" si="6"/>
        <v>0</v>
      </c>
      <c r="D29" s="345">
        <f t="shared" ref="D29:BK32" si="9">IF(SUM($C$19:$N$19)=0,0,C29+D11)</f>
        <v>0</v>
      </c>
      <c r="E29" s="345">
        <f t="shared" si="9"/>
        <v>0</v>
      </c>
      <c r="F29" s="345">
        <f t="shared" si="9"/>
        <v>0</v>
      </c>
      <c r="G29" s="345">
        <f t="shared" si="9"/>
        <v>0</v>
      </c>
      <c r="H29" s="345">
        <f t="shared" si="9"/>
        <v>0</v>
      </c>
      <c r="I29" s="345">
        <f t="shared" si="9"/>
        <v>0</v>
      </c>
      <c r="J29" s="345">
        <f t="shared" si="9"/>
        <v>5322.8659767851586</v>
      </c>
      <c r="K29" s="345">
        <f t="shared" si="9"/>
        <v>5322.8659767851586</v>
      </c>
      <c r="L29" s="345">
        <f t="shared" si="9"/>
        <v>5322.8659767851586</v>
      </c>
      <c r="M29" s="345">
        <f t="shared" si="9"/>
        <v>5322.8659767851586</v>
      </c>
      <c r="N29" s="345">
        <f t="shared" si="9"/>
        <v>120290.90565829028</v>
      </c>
      <c r="O29" s="345">
        <f t="shared" si="9"/>
        <v>120290.90565829028</v>
      </c>
      <c r="P29" s="345">
        <f t="shared" si="9"/>
        <v>120290.90565829028</v>
      </c>
      <c r="Q29" s="345">
        <f t="shared" si="9"/>
        <v>120290.90565829028</v>
      </c>
      <c r="R29" s="345">
        <f t="shared" si="9"/>
        <v>120290.90565829028</v>
      </c>
      <c r="S29" s="345">
        <f t="shared" si="9"/>
        <v>120290.90565829028</v>
      </c>
      <c r="T29" s="345">
        <f t="shared" si="9"/>
        <v>120290.90565829028</v>
      </c>
      <c r="U29" s="345">
        <f t="shared" si="9"/>
        <v>120290.90565829028</v>
      </c>
      <c r="V29" s="345">
        <f t="shared" si="9"/>
        <v>120290.90565829028</v>
      </c>
      <c r="W29" s="345">
        <f t="shared" si="9"/>
        <v>120290.90565829028</v>
      </c>
      <c r="X29" s="345">
        <f t="shared" si="9"/>
        <v>120290.90565829028</v>
      </c>
      <c r="Y29" s="345">
        <f t="shared" si="9"/>
        <v>120290.90565829028</v>
      </c>
      <c r="Z29" s="345">
        <f t="shared" si="9"/>
        <v>120290.90565829028</v>
      </c>
      <c r="AA29" s="345">
        <f t="shared" si="9"/>
        <v>120290.90565829028</v>
      </c>
      <c r="AB29" s="345">
        <f t="shared" si="9"/>
        <v>120290.90565829028</v>
      </c>
      <c r="AC29" s="345">
        <f t="shared" si="9"/>
        <v>120290.90565829028</v>
      </c>
      <c r="AD29" s="345">
        <f t="shared" si="9"/>
        <v>120290.90565829028</v>
      </c>
      <c r="AE29" s="345">
        <f t="shared" si="9"/>
        <v>120290.90565829028</v>
      </c>
      <c r="AF29" s="345">
        <f t="shared" si="9"/>
        <v>120290.90565829028</v>
      </c>
      <c r="AG29" s="345">
        <f t="shared" si="9"/>
        <v>120290.90565829028</v>
      </c>
      <c r="AH29" s="345">
        <f t="shared" si="9"/>
        <v>120290.90565829028</v>
      </c>
      <c r="AI29" s="345">
        <f t="shared" si="9"/>
        <v>120290.90565829028</v>
      </c>
      <c r="AJ29" s="345">
        <f t="shared" si="9"/>
        <v>120290.90565829028</v>
      </c>
      <c r="AK29" s="345">
        <f t="shared" si="9"/>
        <v>120290.90565829028</v>
      </c>
      <c r="AL29" s="345">
        <f t="shared" si="9"/>
        <v>120290.90565829028</v>
      </c>
      <c r="AM29" s="345">
        <f t="shared" si="9"/>
        <v>120290.90565829028</v>
      </c>
      <c r="AN29" s="345">
        <f t="shared" si="9"/>
        <v>120290.90565829028</v>
      </c>
      <c r="AO29" s="345">
        <f t="shared" si="9"/>
        <v>120290.90565829028</v>
      </c>
      <c r="AP29" s="345">
        <f t="shared" si="9"/>
        <v>120290.90565829028</v>
      </c>
      <c r="AQ29" s="345">
        <f t="shared" si="9"/>
        <v>120290.90565829028</v>
      </c>
      <c r="AR29" s="345">
        <f t="shared" si="9"/>
        <v>120290.90565829028</v>
      </c>
      <c r="AS29" s="345">
        <f t="shared" si="9"/>
        <v>120290.90565829028</v>
      </c>
      <c r="AT29" s="345">
        <f t="shared" si="9"/>
        <v>120290.90565829028</v>
      </c>
      <c r="AU29" s="345">
        <f t="shared" si="9"/>
        <v>120290.90565829028</v>
      </c>
      <c r="AV29" s="345">
        <f t="shared" si="9"/>
        <v>120290.90565829028</v>
      </c>
      <c r="AW29" s="345">
        <f t="shared" si="9"/>
        <v>120290.90565829028</v>
      </c>
      <c r="AX29" s="345">
        <f t="shared" si="9"/>
        <v>120290.90565829028</v>
      </c>
      <c r="AY29" s="345">
        <f t="shared" si="9"/>
        <v>120290.90565829028</v>
      </c>
      <c r="AZ29" s="345">
        <f t="shared" si="9"/>
        <v>120290.90565829028</v>
      </c>
      <c r="BA29" s="345">
        <f t="shared" si="9"/>
        <v>120290.90565829028</v>
      </c>
      <c r="BB29" s="345">
        <f t="shared" si="9"/>
        <v>120290.90565829028</v>
      </c>
      <c r="BC29" s="345">
        <f t="shared" si="9"/>
        <v>120290.90565829028</v>
      </c>
      <c r="BD29" s="345">
        <f t="shared" si="9"/>
        <v>120290.90565829028</v>
      </c>
      <c r="BE29" s="345">
        <f t="shared" si="9"/>
        <v>120290.90565829028</v>
      </c>
      <c r="BF29" s="345">
        <f t="shared" si="9"/>
        <v>120290.90565829028</v>
      </c>
      <c r="BG29" s="345">
        <f t="shared" si="9"/>
        <v>120290.90565829028</v>
      </c>
      <c r="BH29" s="345">
        <f t="shared" si="9"/>
        <v>120290.90565829028</v>
      </c>
      <c r="BI29" s="345">
        <f t="shared" si="9"/>
        <v>120290.90565829028</v>
      </c>
      <c r="BJ29" s="345">
        <f t="shared" si="9"/>
        <v>120290.90565829028</v>
      </c>
      <c r="BK29" s="345">
        <f t="shared" si="9"/>
        <v>120290.90565829028</v>
      </c>
    </row>
    <row r="30" spans="1:63" s="343" customFormat="1" x14ac:dyDescent="0.35">
      <c r="A30" s="640"/>
      <c r="B30" s="344" t="str">
        <f t="shared" si="5"/>
        <v>Lighting</v>
      </c>
      <c r="C30" s="345">
        <f t="shared" si="6"/>
        <v>0</v>
      </c>
      <c r="D30" s="345">
        <f t="shared" si="9"/>
        <v>0</v>
      </c>
      <c r="E30" s="345">
        <f t="shared" si="9"/>
        <v>0</v>
      </c>
      <c r="F30" s="345">
        <f t="shared" si="9"/>
        <v>195685.20019971029</v>
      </c>
      <c r="G30" s="345">
        <f t="shared" si="9"/>
        <v>711897.79474390612</v>
      </c>
      <c r="H30" s="345">
        <f t="shared" si="9"/>
        <v>1530265.1897407011</v>
      </c>
      <c r="I30" s="345">
        <f t="shared" si="9"/>
        <v>2070650.3188467347</v>
      </c>
      <c r="J30" s="345">
        <f t="shared" si="9"/>
        <v>2661088.8254205938</v>
      </c>
      <c r="K30" s="345">
        <f t="shared" si="9"/>
        <v>4486432.8751187753</v>
      </c>
      <c r="L30" s="345">
        <f t="shared" si="9"/>
        <v>4838492.8293427899</v>
      </c>
      <c r="M30" s="345">
        <f t="shared" si="9"/>
        <v>5611266.3126995349</v>
      </c>
      <c r="N30" s="345">
        <f t="shared" si="9"/>
        <v>11300099.983641259</v>
      </c>
      <c r="O30" s="345">
        <f t="shared" si="9"/>
        <v>11300099.983641259</v>
      </c>
      <c r="P30" s="345">
        <f t="shared" si="9"/>
        <v>11300099.983641259</v>
      </c>
      <c r="Q30" s="345">
        <f t="shared" si="9"/>
        <v>11300099.983641259</v>
      </c>
      <c r="R30" s="345">
        <f t="shared" si="9"/>
        <v>11300099.983641259</v>
      </c>
      <c r="S30" s="345">
        <f t="shared" si="9"/>
        <v>11300099.983641259</v>
      </c>
      <c r="T30" s="345">
        <f t="shared" si="9"/>
        <v>11300099.983641259</v>
      </c>
      <c r="U30" s="345">
        <f t="shared" si="9"/>
        <v>11300099.983641259</v>
      </c>
      <c r="V30" s="345">
        <f t="shared" si="9"/>
        <v>11300099.983641259</v>
      </c>
      <c r="W30" s="345">
        <f t="shared" si="9"/>
        <v>11300099.983641259</v>
      </c>
      <c r="X30" s="345">
        <f t="shared" si="9"/>
        <v>11300099.983641259</v>
      </c>
      <c r="Y30" s="345">
        <f t="shared" si="9"/>
        <v>11300099.983641259</v>
      </c>
      <c r="Z30" s="345">
        <f t="shared" si="9"/>
        <v>11300099.983641259</v>
      </c>
      <c r="AA30" s="345">
        <f t="shared" si="9"/>
        <v>11300099.983641259</v>
      </c>
      <c r="AB30" s="345">
        <f t="shared" si="9"/>
        <v>11300099.983641259</v>
      </c>
      <c r="AC30" s="345">
        <f t="shared" si="9"/>
        <v>11300099.983641259</v>
      </c>
      <c r="AD30" s="345">
        <f t="shared" si="9"/>
        <v>11300099.983641259</v>
      </c>
      <c r="AE30" s="345">
        <f t="shared" si="9"/>
        <v>11300099.983641259</v>
      </c>
      <c r="AF30" s="345">
        <f t="shared" si="9"/>
        <v>11300099.983641259</v>
      </c>
      <c r="AG30" s="345">
        <f t="shared" si="9"/>
        <v>11300099.983641259</v>
      </c>
      <c r="AH30" s="345">
        <f t="shared" si="9"/>
        <v>11300099.983641259</v>
      </c>
      <c r="AI30" s="345">
        <f t="shared" si="9"/>
        <v>11300099.983641259</v>
      </c>
      <c r="AJ30" s="345">
        <f t="shared" si="9"/>
        <v>11300099.983641259</v>
      </c>
      <c r="AK30" s="345">
        <f t="shared" si="9"/>
        <v>11300099.983641259</v>
      </c>
      <c r="AL30" s="345">
        <f t="shared" si="9"/>
        <v>11300099.983641259</v>
      </c>
      <c r="AM30" s="345">
        <f t="shared" si="9"/>
        <v>11300099.983641259</v>
      </c>
      <c r="AN30" s="345">
        <f t="shared" si="9"/>
        <v>11300099.983641259</v>
      </c>
      <c r="AO30" s="345">
        <f t="shared" si="9"/>
        <v>11300099.983641259</v>
      </c>
      <c r="AP30" s="345">
        <f t="shared" si="9"/>
        <v>11300099.983641259</v>
      </c>
      <c r="AQ30" s="345">
        <f t="shared" si="9"/>
        <v>11300099.983641259</v>
      </c>
      <c r="AR30" s="345">
        <f t="shared" si="9"/>
        <v>11300099.983641259</v>
      </c>
      <c r="AS30" s="345">
        <f t="shared" si="9"/>
        <v>11300099.983641259</v>
      </c>
      <c r="AT30" s="345">
        <f t="shared" si="9"/>
        <v>11300099.983641259</v>
      </c>
      <c r="AU30" s="345">
        <f t="shared" si="9"/>
        <v>11300099.983641259</v>
      </c>
      <c r="AV30" s="345">
        <f t="shared" si="9"/>
        <v>11300099.983641259</v>
      </c>
      <c r="AW30" s="345">
        <f t="shared" si="9"/>
        <v>11300099.983641259</v>
      </c>
      <c r="AX30" s="345">
        <f t="shared" si="9"/>
        <v>11300099.983641259</v>
      </c>
      <c r="AY30" s="345">
        <f t="shared" si="9"/>
        <v>11300099.983641259</v>
      </c>
      <c r="AZ30" s="345">
        <f t="shared" si="9"/>
        <v>11300099.983641259</v>
      </c>
      <c r="BA30" s="345">
        <f t="shared" si="9"/>
        <v>11300099.983641259</v>
      </c>
      <c r="BB30" s="345">
        <f t="shared" si="9"/>
        <v>11300099.983641259</v>
      </c>
      <c r="BC30" s="345">
        <f t="shared" si="9"/>
        <v>11300099.983641259</v>
      </c>
      <c r="BD30" s="345">
        <f t="shared" si="9"/>
        <v>11300099.983641259</v>
      </c>
      <c r="BE30" s="345">
        <f t="shared" si="9"/>
        <v>11300099.983641259</v>
      </c>
      <c r="BF30" s="345">
        <f t="shared" si="9"/>
        <v>11300099.983641259</v>
      </c>
      <c r="BG30" s="345">
        <f t="shared" si="9"/>
        <v>11300099.983641259</v>
      </c>
      <c r="BH30" s="345">
        <f t="shared" si="9"/>
        <v>11300099.983641259</v>
      </c>
      <c r="BI30" s="345">
        <f t="shared" si="9"/>
        <v>11300099.983641259</v>
      </c>
      <c r="BJ30" s="345">
        <f t="shared" si="9"/>
        <v>11300099.983641259</v>
      </c>
      <c r="BK30" s="345">
        <f t="shared" si="9"/>
        <v>11300099.983641259</v>
      </c>
    </row>
    <row r="31" spans="1:63" s="343" customFormat="1" x14ac:dyDescent="0.35">
      <c r="A31" s="640"/>
      <c r="B31" s="344" t="str">
        <f t="shared" si="5"/>
        <v>Miscellaneous</v>
      </c>
      <c r="C31" s="345">
        <f t="shared" si="6"/>
        <v>0</v>
      </c>
      <c r="D31" s="345">
        <f t="shared" si="9"/>
        <v>0</v>
      </c>
      <c r="E31" s="345">
        <f t="shared" si="9"/>
        <v>0</v>
      </c>
      <c r="F31" s="345">
        <f t="shared" si="9"/>
        <v>0</v>
      </c>
      <c r="G31" s="345">
        <f t="shared" si="9"/>
        <v>15803.069445267711</v>
      </c>
      <c r="H31" s="345">
        <f t="shared" si="9"/>
        <v>15803.069445267711</v>
      </c>
      <c r="I31" s="345">
        <f t="shared" si="9"/>
        <v>15803.069445267711</v>
      </c>
      <c r="J31" s="345">
        <f t="shared" si="9"/>
        <v>15803.069445267711</v>
      </c>
      <c r="K31" s="345">
        <f t="shared" si="9"/>
        <v>15803.069445267711</v>
      </c>
      <c r="L31" s="345">
        <f t="shared" si="9"/>
        <v>15803.069445267711</v>
      </c>
      <c r="M31" s="345">
        <f t="shared" si="9"/>
        <v>25357.371416668044</v>
      </c>
      <c r="N31" s="345">
        <f t="shared" si="9"/>
        <v>93454.183366268509</v>
      </c>
      <c r="O31" s="345">
        <f t="shared" si="9"/>
        <v>93454.183366268509</v>
      </c>
      <c r="P31" s="345">
        <f t="shared" si="9"/>
        <v>93454.183366268509</v>
      </c>
      <c r="Q31" s="345">
        <f t="shared" si="9"/>
        <v>93454.183366268509</v>
      </c>
      <c r="R31" s="345">
        <f t="shared" si="9"/>
        <v>93454.183366268509</v>
      </c>
      <c r="S31" s="345">
        <f t="shared" si="9"/>
        <v>93454.183366268509</v>
      </c>
      <c r="T31" s="345">
        <f t="shared" si="9"/>
        <v>93454.183366268509</v>
      </c>
      <c r="U31" s="345">
        <f t="shared" si="9"/>
        <v>93454.183366268509</v>
      </c>
      <c r="V31" s="345">
        <f t="shared" si="9"/>
        <v>93454.183366268509</v>
      </c>
      <c r="W31" s="345">
        <f t="shared" si="9"/>
        <v>93454.183366268509</v>
      </c>
      <c r="X31" s="345">
        <f t="shared" si="9"/>
        <v>93454.183366268509</v>
      </c>
      <c r="Y31" s="345">
        <f t="shared" si="9"/>
        <v>93454.183366268509</v>
      </c>
      <c r="Z31" s="345">
        <f t="shared" si="9"/>
        <v>93454.183366268509</v>
      </c>
      <c r="AA31" s="345">
        <f t="shared" si="9"/>
        <v>93454.183366268509</v>
      </c>
      <c r="AB31" s="345">
        <f t="shared" si="9"/>
        <v>93454.183366268509</v>
      </c>
      <c r="AC31" s="345">
        <f t="shared" si="9"/>
        <v>93454.183366268509</v>
      </c>
      <c r="AD31" s="345">
        <f t="shared" si="9"/>
        <v>93454.183366268509</v>
      </c>
      <c r="AE31" s="345">
        <f t="shared" si="9"/>
        <v>93454.183366268509</v>
      </c>
      <c r="AF31" s="345">
        <f t="shared" si="9"/>
        <v>93454.183366268509</v>
      </c>
      <c r="AG31" s="345">
        <f t="shared" si="9"/>
        <v>93454.183366268509</v>
      </c>
      <c r="AH31" s="345">
        <f t="shared" si="9"/>
        <v>93454.183366268509</v>
      </c>
      <c r="AI31" s="345">
        <f t="shared" si="9"/>
        <v>93454.183366268509</v>
      </c>
      <c r="AJ31" s="345">
        <f t="shared" si="9"/>
        <v>93454.183366268509</v>
      </c>
      <c r="AK31" s="345">
        <f t="shared" si="9"/>
        <v>93454.183366268509</v>
      </c>
      <c r="AL31" s="345">
        <f t="shared" si="9"/>
        <v>93454.183366268509</v>
      </c>
      <c r="AM31" s="345">
        <f t="shared" si="9"/>
        <v>93454.183366268509</v>
      </c>
      <c r="AN31" s="345">
        <f t="shared" si="9"/>
        <v>93454.183366268509</v>
      </c>
      <c r="AO31" s="345">
        <f t="shared" si="9"/>
        <v>93454.183366268509</v>
      </c>
      <c r="AP31" s="345">
        <f t="shared" si="9"/>
        <v>93454.183366268509</v>
      </c>
      <c r="AQ31" s="345">
        <f t="shared" si="9"/>
        <v>93454.183366268509</v>
      </c>
      <c r="AR31" s="345">
        <f t="shared" si="9"/>
        <v>93454.183366268509</v>
      </c>
      <c r="AS31" s="345">
        <f t="shared" si="9"/>
        <v>93454.183366268509</v>
      </c>
      <c r="AT31" s="345">
        <f t="shared" si="9"/>
        <v>93454.183366268509</v>
      </c>
      <c r="AU31" s="345">
        <f t="shared" si="9"/>
        <v>93454.183366268509</v>
      </c>
      <c r="AV31" s="345">
        <f t="shared" si="9"/>
        <v>93454.183366268509</v>
      </c>
      <c r="AW31" s="345">
        <f t="shared" si="9"/>
        <v>93454.183366268509</v>
      </c>
      <c r="AX31" s="345">
        <f t="shared" si="9"/>
        <v>93454.183366268509</v>
      </c>
      <c r="AY31" s="345">
        <f t="shared" si="9"/>
        <v>93454.183366268509</v>
      </c>
      <c r="AZ31" s="345">
        <f t="shared" si="9"/>
        <v>93454.183366268509</v>
      </c>
      <c r="BA31" s="345">
        <f t="shared" si="9"/>
        <v>93454.183366268509</v>
      </c>
      <c r="BB31" s="345">
        <f t="shared" si="9"/>
        <v>93454.183366268509</v>
      </c>
      <c r="BC31" s="345">
        <f t="shared" si="9"/>
        <v>93454.183366268509</v>
      </c>
      <c r="BD31" s="345">
        <f t="shared" si="9"/>
        <v>93454.183366268509</v>
      </c>
      <c r="BE31" s="345">
        <f t="shared" si="9"/>
        <v>93454.183366268509</v>
      </c>
      <c r="BF31" s="345">
        <f t="shared" si="9"/>
        <v>93454.183366268509</v>
      </c>
      <c r="BG31" s="345">
        <f t="shared" si="9"/>
        <v>93454.183366268509</v>
      </c>
      <c r="BH31" s="345">
        <f t="shared" si="9"/>
        <v>93454.183366268509</v>
      </c>
      <c r="BI31" s="345">
        <f t="shared" si="9"/>
        <v>93454.183366268509</v>
      </c>
      <c r="BJ31" s="345">
        <f t="shared" si="9"/>
        <v>93454.183366268509</v>
      </c>
      <c r="BK31" s="345">
        <f t="shared" si="9"/>
        <v>93454.183366268509</v>
      </c>
    </row>
    <row r="32" spans="1:63" s="343" customFormat="1" ht="15" customHeight="1" x14ac:dyDescent="0.35">
      <c r="A32" s="640"/>
      <c r="B32" s="344" t="str">
        <f t="shared" si="5"/>
        <v>Motors</v>
      </c>
      <c r="C32" s="345">
        <f t="shared" si="6"/>
        <v>0</v>
      </c>
      <c r="D32" s="345">
        <f t="shared" si="9"/>
        <v>0</v>
      </c>
      <c r="E32" s="345">
        <f t="shared" si="9"/>
        <v>0</v>
      </c>
      <c r="F32" s="345">
        <f t="shared" si="9"/>
        <v>0</v>
      </c>
      <c r="G32" s="345">
        <f t="shared" si="9"/>
        <v>0</v>
      </c>
      <c r="H32" s="345">
        <f t="shared" si="9"/>
        <v>141678.06633300768</v>
      </c>
      <c r="I32" s="345">
        <f t="shared" si="9"/>
        <v>141678.06633300768</v>
      </c>
      <c r="J32" s="345">
        <f t="shared" si="9"/>
        <v>141678.06633300768</v>
      </c>
      <c r="K32" s="345">
        <f t="shared" si="9"/>
        <v>141678.06633300768</v>
      </c>
      <c r="L32" s="345">
        <f t="shared" si="9"/>
        <v>141678.06633300768</v>
      </c>
      <c r="M32" s="345">
        <f t="shared" si="9"/>
        <v>141678.06633300768</v>
      </c>
      <c r="N32" s="345">
        <f t="shared" si="9"/>
        <v>539602.2311097756</v>
      </c>
      <c r="O32" s="345">
        <f t="shared" si="9"/>
        <v>539602.2311097756</v>
      </c>
      <c r="P32" s="345">
        <f t="shared" si="9"/>
        <v>539602.2311097756</v>
      </c>
      <c r="Q32" s="345">
        <f t="shared" si="9"/>
        <v>539602.2311097756</v>
      </c>
      <c r="R32" s="345">
        <f t="shared" si="9"/>
        <v>539602.2311097756</v>
      </c>
      <c r="S32" s="345">
        <f t="shared" si="9"/>
        <v>539602.2311097756</v>
      </c>
      <c r="T32" s="345">
        <f t="shared" si="9"/>
        <v>539602.2311097756</v>
      </c>
      <c r="U32" s="345">
        <f t="shared" si="9"/>
        <v>539602.2311097756</v>
      </c>
      <c r="V32" s="345">
        <f t="shared" si="9"/>
        <v>539602.2311097756</v>
      </c>
      <c r="W32" s="345">
        <f t="shared" si="9"/>
        <v>539602.2311097756</v>
      </c>
      <c r="X32" s="345">
        <f t="shared" si="9"/>
        <v>539602.2311097756</v>
      </c>
      <c r="Y32" s="345">
        <f t="shared" si="9"/>
        <v>539602.2311097756</v>
      </c>
      <c r="Z32" s="345">
        <f t="shared" si="9"/>
        <v>539602.2311097756</v>
      </c>
      <c r="AA32" s="345">
        <f t="shared" si="9"/>
        <v>539602.2311097756</v>
      </c>
      <c r="AB32" s="345">
        <f t="shared" si="9"/>
        <v>539602.2311097756</v>
      </c>
      <c r="AC32" s="345">
        <f t="shared" si="9"/>
        <v>539602.2311097756</v>
      </c>
      <c r="AD32" s="345">
        <f t="shared" si="9"/>
        <v>539602.2311097756</v>
      </c>
      <c r="AE32" s="345">
        <f t="shared" si="9"/>
        <v>539602.2311097756</v>
      </c>
      <c r="AF32" s="345">
        <f t="shared" si="9"/>
        <v>539602.2311097756</v>
      </c>
      <c r="AG32" s="345">
        <f t="shared" si="9"/>
        <v>539602.2311097756</v>
      </c>
      <c r="AH32" s="345">
        <f t="shared" si="9"/>
        <v>539602.2311097756</v>
      </c>
      <c r="AI32" s="345">
        <f t="shared" si="9"/>
        <v>539602.2311097756</v>
      </c>
      <c r="AJ32" s="345">
        <f t="shared" si="9"/>
        <v>539602.2311097756</v>
      </c>
      <c r="AK32" s="345">
        <f t="shared" si="9"/>
        <v>539602.2311097756</v>
      </c>
      <c r="AL32" s="345">
        <f t="shared" si="9"/>
        <v>539602.2311097756</v>
      </c>
      <c r="AM32" s="345">
        <f t="shared" si="9"/>
        <v>539602.2311097756</v>
      </c>
      <c r="AN32" s="345">
        <f t="shared" si="9"/>
        <v>539602.2311097756</v>
      </c>
      <c r="AO32" s="345">
        <f t="shared" si="9"/>
        <v>539602.2311097756</v>
      </c>
      <c r="AP32" s="345">
        <f t="shared" si="9"/>
        <v>539602.2311097756</v>
      </c>
      <c r="AQ32" s="345">
        <f t="shared" si="9"/>
        <v>539602.2311097756</v>
      </c>
      <c r="AR32" s="345">
        <f t="shared" si="9"/>
        <v>539602.2311097756</v>
      </c>
      <c r="AS32" s="345">
        <f t="shared" si="9"/>
        <v>539602.2311097756</v>
      </c>
      <c r="AT32" s="345">
        <f t="shared" si="9"/>
        <v>539602.2311097756</v>
      </c>
      <c r="AU32" s="345">
        <f t="shared" si="9"/>
        <v>539602.2311097756</v>
      </c>
      <c r="AV32" s="345">
        <f t="shared" si="9"/>
        <v>539602.2311097756</v>
      </c>
      <c r="AW32" s="345">
        <f t="shared" si="9"/>
        <v>539602.2311097756</v>
      </c>
      <c r="AX32" s="345">
        <f t="shared" si="9"/>
        <v>539602.2311097756</v>
      </c>
      <c r="AY32" s="345">
        <f t="shared" si="9"/>
        <v>539602.2311097756</v>
      </c>
      <c r="AZ32" s="345">
        <f t="shared" si="9"/>
        <v>539602.2311097756</v>
      </c>
      <c r="BA32" s="345">
        <f t="shared" si="9"/>
        <v>539602.2311097756</v>
      </c>
      <c r="BB32" s="345">
        <f t="shared" si="9"/>
        <v>539602.2311097756</v>
      </c>
      <c r="BC32" s="345">
        <f t="shared" si="9"/>
        <v>539602.2311097756</v>
      </c>
      <c r="BD32" s="345">
        <f t="shared" si="9"/>
        <v>539602.2311097756</v>
      </c>
      <c r="BE32" s="345">
        <f t="shared" si="9"/>
        <v>539602.2311097756</v>
      </c>
      <c r="BF32" s="345">
        <f t="shared" si="9"/>
        <v>539602.2311097756</v>
      </c>
      <c r="BG32" s="345">
        <f t="shared" si="9"/>
        <v>539602.2311097756</v>
      </c>
      <c r="BH32" s="345">
        <f t="shared" si="9"/>
        <v>539602.2311097756</v>
      </c>
      <c r="BI32" s="345">
        <f t="shared" si="9"/>
        <v>539602.2311097756</v>
      </c>
      <c r="BJ32" s="345">
        <f t="shared" si="9"/>
        <v>539602.2311097756</v>
      </c>
      <c r="BK32" s="345">
        <f t="shared" si="9"/>
        <v>539602.2311097756</v>
      </c>
    </row>
    <row r="33" spans="1:63" s="343" customFormat="1" x14ac:dyDescent="0.35">
      <c r="A33" s="640"/>
      <c r="B33" s="344" t="str">
        <f t="shared" si="5"/>
        <v>Process</v>
      </c>
      <c r="C33" s="345">
        <f t="shared" si="6"/>
        <v>0</v>
      </c>
      <c r="D33" s="345">
        <f t="shared" ref="D33:BK35" si="10">IF(SUM($C$19:$N$19)=0,0,C33+D15)</f>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35">
      <c r="A34" s="640"/>
      <c r="B34" s="344" t="str">
        <f t="shared" si="5"/>
        <v>Refrigeration</v>
      </c>
      <c r="C34" s="345">
        <f t="shared" si="6"/>
        <v>0</v>
      </c>
      <c r="D34" s="345">
        <f t="shared" si="10"/>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35">
      <c r="A35" s="640"/>
      <c r="B35" s="344" t="str">
        <f t="shared" si="5"/>
        <v>Water Heating</v>
      </c>
      <c r="C35" s="345">
        <f t="shared" si="6"/>
        <v>0</v>
      </c>
      <c r="D35" s="345">
        <f t="shared" si="10"/>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si="10"/>
        <v>0</v>
      </c>
      <c r="AG35" s="345">
        <f t="shared" si="10"/>
        <v>0</v>
      </c>
      <c r="AH35" s="345">
        <f t="shared" si="10"/>
        <v>0</v>
      </c>
      <c r="AI35" s="345">
        <f t="shared" si="10"/>
        <v>0</v>
      </c>
      <c r="AJ35" s="345">
        <f t="shared" si="10"/>
        <v>0</v>
      </c>
      <c r="AK35" s="345">
        <f t="shared" si="10"/>
        <v>0</v>
      </c>
      <c r="AL35" s="345">
        <f t="shared" si="10"/>
        <v>0</v>
      </c>
      <c r="AM35" s="345">
        <f t="shared" si="10"/>
        <v>0</v>
      </c>
      <c r="AN35" s="345">
        <f t="shared" si="10"/>
        <v>0</v>
      </c>
      <c r="AO35" s="345">
        <f t="shared" si="10"/>
        <v>0</v>
      </c>
      <c r="AP35" s="345">
        <f t="shared" si="10"/>
        <v>0</v>
      </c>
      <c r="AQ35" s="345">
        <f t="shared" si="10"/>
        <v>0</v>
      </c>
      <c r="AR35" s="345">
        <f t="shared" si="10"/>
        <v>0</v>
      </c>
      <c r="AS35" s="345">
        <f t="shared" si="10"/>
        <v>0</v>
      </c>
      <c r="AT35" s="345">
        <f t="shared" si="10"/>
        <v>0</v>
      </c>
      <c r="AU35" s="345">
        <f t="shared" si="10"/>
        <v>0</v>
      </c>
      <c r="AV35" s="345">
        <f t="shared" si="10"/>
        <v>0</v>
      </c>
      <c r="AW35" s="345">
        <f t="shared" si="10"/>
        <v>0</v>
      </c>
      <c r="AX35" s="345">
        <f t="shared" si="10"/>
        <v>0</v>
      </c>
      <c r="AY35" s="345">
        <f t="shared" si="10"/>
        <v>0</v>
      </c>
      <c r="AZ35" s="345">
        <f t="shared" si="10"/>
        <v>0</v>
      </c>
      <c r="BA35" s="345">
        <f t="shared" si="10"/>
        <v>0</v>
      </c>
      <c r="BB35" s="345">
        <f t="shared" si="10"/>
        <v>0</v>
      </c>
      <c r="BC35" s="345">
        <f t="shared" si="10"/>
        <v>0</v>
      </c>
      <c r="BD35" s="345">
        <f t="shared" si="10"/>
        <v>0</v>
      </c>
      <c r="BE35" s="345">
        <f t="shared" si="10"/>
        <v>0</v>
      </c>
      <c r="BF35" s="345">
        <f t="shared" si="10"/>
        <v>0</v>
      </c>
      <c r="BG35" s="345">
        <f t="shared" si="10"/>
        <v>0</v>
      </c>
      <c r="BH35" s="345">
        <f t="shared" si="10"/>
        <v>0</v>
      </c>
      <c r="BI35" s="345">
        <f t="shared" si="10"/>
        <v>0</v>
      </c>
      <c r="BJ35" s="345">
        <f t="shared" si="10"/>
        <v>0</v>
      </c>
      <c r="BK35" s="345">
        <f t="shared" si="10"/>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1">SUM(D23:D35)</f>
        <v>0</v>
      </c>
      <c r="E37" s="348">
        <f t="shared" si="11"/>
        <v>0</v>
      </c>
      <c r="F37" s="348">
        <f t="shared" si="11"/>
        <v>195685.20019971029</v>
      </c>
      <c r="G37" s="348">
        <f t="shared" si="11"/>
        <v>727700.86418917379</v>
      </c>
      <c r="H37" s="348">
        <f t="shared" si="11"/>
        <v>1923455.9304024449</v>
      </c>
      <c r="I37" s="348">
        <f t="shared" si="11"/>
        <v>2601536.6127059204</v>
      </c>
      <c r="J37" s="348">
        <f t="shared" si="11"/>
        <v>3207578.1062137499</v>
      </c>
      <c r="K37" s="348">
        <f t="shared" si="11"/>
        <v>5032922.1559119308</v>
      </c>
      <c r="L37" s="348">
        <f t="shared" si="11"/>
        <v>5437602.3576323008</v>
      </c>
      <c r="M37" s="348">
        <f t="shared" si="11"/>
        <v>6428892.4637598936</v>
      </c>
      <c r="N37" s="348">
        <f t="shared" si="11"/>
        <v>14380880.902967351</v>
      </c>
      <c r="O37" s="348">
        <f t="shared" si="11"/>
        <v>14380880.902967351</v>
      </c>
      <c r="P37" s="348">
        <f t="shared" si="11"/>
        <v>14380880.902967351</v>
      </c>
      <c r="Q37" s="348">
        <f t="shared" si="11"/>
        <v>14380880.902967351</v>
      </c>
      <c r="R37" s="348">
        <f t="shared" si="11"/>
        <v>14380880.902967351</v>
      </c>
      <c r="S37" s="348">
        <f t="shared" si="11"/>
        <v>14380880.902967351</v>
      </c>
      <c r="T37" s="348">
        <f t="shared" si="11"/>
        <v>14380880.902967351</v>
      </c>
      <c r="U37" s="348">
        <f t="shared" si="11"/>
        <v>14380880.902967351</v>
      </c>
      <c r="V37" s="348">
        <f t="shared" si="11"/>
        <v>14380880.902967351</v>
      </c>
      <c r="W37" s="348">
        <f t="shared" si="11"/>
        <v>14380880.902967351</v>
      </c>
      <c r="X37" s="348">
        <f t="shared" si="11"/>
        <v>14380880.902967351</v>
      </c>
      <c r="Y37" s="348">
        <f t="shared" si="11"/>
        <v>14380880.902967351</v>
      </c>
      <c r="Z37" s="348">
        <f t="shared" si="11"/>
        <v>14380880.902967351</v>
      </c>
      <c r="AA37" s="348">
        <f t="shared" si="11"/>
        <v>14380880.902967351</v>
      </c>
      <c r="AB37" s="348">
        <f t="shared" si="11"/>
        <v>14380880.902967351</v>
      </c>
      <c r="AC37" s="348">
        <f t="shared" si="11"/>
        <v>14380880.902967351</v>
      </c>
      <c r="AD37" s="348">
        <f t="shared" si="11"/>
        <v>14380880.902967351</v>
      </c>
      <c r="AE37" s="348">
        <f t="shared" si="11"/>
        <v>14380880.902967351</v>
      </c>
      <c r="AF37" s="348">
        <f t="shared" si="11"/>
        <v>14380880.902967351</v>
      </c>
      <c r="AG37" s="348">
        <f t="shared" si="11"/>
        <v>14380880.902967351</v>
      </c>
      <c r="AH37" s="348">
        <f t="shared" si="11"/>
        <v>14380880.902967351</v>
      </c>
      <c r="AI37" s="348">
        <f t="shared" si="11"/>
        <v>14380880.902967351</v>
      </c>
      <c r="AJ37" s="348">
        <f t="shared" si="11"/>
        <v>14380880.902967351</v>
      </c>
      <c r="AK37" s="348">
        <f t="shared" si="11"/>
        <v>14380880.902967351</v>
      </c>
      <c r="AL37" s="348">
        <f t="shared" si="11"/>
        <v>14380880.902967351</v>
      </c>
      <c r="AM37" s="348">
        <f t="shared" si="11"/>
        <v>14380880.902967351</v>
      </c>
      <c r="AN37" s="348">
        <f t="shared" si="11"/>
        <v>14380880.902967351</v>
      </c>
      <c r="AO37" s="348">
        <f t="shared" si="11"/>
        <v>14380880.902967351</v>
      </c>
      <c r="AP37" s="348">
        <f t="shared" si="11"/>
        <v>14380880.902967351</v>
      </c>
      <c r="AQ37" s="348">
        <f t="shared" si="11"/>
        <v>14380880.902967351</v>
      </c>
      <c r="AR37" s="348">
        <f t="shared" si="11"/>
        <v>14380880.902967351</v>
      </c>
      <c r="AS37" s="348">
        <f t="shared" si="11"/>
        <v>14380880.902967351</v>
      </c>
      <c r="AT37" s="348">
        <f t="shared" si="11"/>
        <v>14380880.902967351</v>
      </c>
      <c r="AU37" s="348">
        <f t="shared" si="11"/>
        <v>14380880.902967351</v>
      </c>
      <c r="AV37" s="348">
        <f t="shared" si="11"/>
        <v>14380880.902967351</v>
      </c>
      <c r="AW37" s="348">
        <f t="shared" si="11"/>
        <v>14380880.902967351</v>
      </c>
      <c r="AX37" s="348">
        <f t="shared" si="11"/>
        <v>14380880.902967351</v>
      </c>
      <c r="AY37" s="348">
        <f t="shared" si="11"/>
        <v>14380880.902967351</v>
      </c>
      <c r="AZ37" s="348">
        <f t="shared" si="11"/>
        <v>14380880.902967351</v>
      </c>
      <c r="BA37" s="348">
        <f t="shared" si="11"/>
        <v>14380880.902967351</v>
      </c>
      <c r="BB37" s="348">
        <f t="shared" si="11"/>
        <v>14380880.902967351</v>
      </c>
      <c r="BC37" s="348">
        <f t="shared" si="11"/>
        <v>14380880.902967351</v>
      </c>
      <c r="BD37" s="348">
        <f t="shared" si="11"/>
        <v>14380880.902967351</v>
      </c>
      <c r="BE37" s="348">
        <f t="shared" si="11"/>
        <v>14380880.902967351</v>
      </c>
      <c r="BF37" s="348">
        <f t="shared" si="11"/>
        <v>14380880.902967351</v>
      </c>
      <c r="BG37" s="348">
        <f t="shared" si="11"/>
        <v>14380880.902967351</v>
      </c>
      <c r="BH37" s="348">
        <f t="shared" si="11"/>
        <v>14380880.902967351</v>
      </c>
      <c r="BI37" s="348">
        <f t="shared" si="11"/>
        <v>14380880.902967351</v>
      </c>
      <c r="BJ37" s="348">
        <f t="shared" si="11"/>
        <v>14380880.902967351</v>
      </c>
      <c r="BK37" s="348">
        <f t="shared" si="11"/>
        <v>14380880.902967351</v>
      </c>
    </row>
    <row r="38" spans="1:63" x14ac:dyDescent="0.35">
      <c r="A38" s="45"/>
      <c r="B38" s="25"/>
      <c r="C38" s="9"/>
      <c r="D38" s="30"/>
      <c r="E38" s="9"/>
      <c r="F38" s="30"/>
      <c r="G38" s="30"/>
      <c r="H38" s="9"/>
      <c r="I38" s="30"/>
      <c r="J38" s="30"/>
      <c r="K38" s="9"/>
      <c r="L38" s="30"/>
      <c r="M38" s="30"/>
      <c r="N38" s="9"/>
      <c r="O38" s="352" t="s">
        <v>157</v>
      </c>
      <c r="P38" s="353">
        <f>SUM(C19:N19)</f>
        <v>14380880.902967351</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2">B22</f>
        <v>End Use</v>
      </c>
      <c r="C40" s="10">
        <f>C22</f>
        <v>43466</v>
      </c>
      <c r="D40" s="10">
        <f t="shared" ref="D40:BK40" si="13">D22</f>
        <v>43497</v>
      </c>
      <c r="E40" s="10">
        <f t="shared" si="13"/>
        <v>43525</v>
      </c>
      <c r="F40" s="10">
        <f t="shared" si="13"/>
        <v>43556</v>
      </c>
      <c r="G40" s="10">
        <f t="shared" si="13"/>
        <v>43586</v>
      </c>
      <c r="H40" s="10">
        <f t="shared" si="13"/>
        <v>43617</v>
      </c>
      <c r="I40" s="10">
        <f t="shared" si="13"/>
        <v>43647</v>
      </c>
      <c r="J40" s="10">
        <f t="shared" si="13"/>
        <v>43678</v>
      </c>
      <c r="K40" s="10">
        <f t="shared" si="13"/>
        <v>43709</v>
      </c>
      <c r="L40" s="10">
        <f t="shared" si="13"/>
        <v>43739</v>
      </c>
      <c r="M40" s="10">
        <f t="shared" si="13"/>
        <v>43770</v>
      </c>
      <c r="N40" s="10">
        <f t="shared" si="13"/>
        <v>43800</v>
      </c>
      <c r="O40" s="10">
        <f t="shared" si="13"/>
        <v>43831</v>
      </c>
      <c r="P40" s="10">
        <f t="shared" si="13"/>
        <v>43862</v>
      </c>
      <c r="Q40" s="10">
        <f t="shared" si="13"/>
        <v>43891</v>
      </c>
      <c r="R40" s="10">
        <f t="shared" si="13"/>
        <v>43922</v>
      </c>
      <c r="S40" s="10">
        <f t="shared" si="13"/>
        <v>43952</v>
      </c>
      <c r="T40" s="10">
        <f t="shared" si="13"/>
        <v>43983</v>
      </c>
      <c r="U40" s="10">
        <f t="shared" si="13"/>
        <v>44013</v>
      </c>
      <c r="V40" s="10">
        <f t="shared" si="13"/>
        <v>44044</v>
      </c>
      <c r="W40" s="10">
        <f t="shared" si="13"/>
        <v>44075</v>
      </c>
      <c r="X40" s="10">
        <f t="shared" si="13"/>
        <v>44105</v>
      </c>
      <c r="Y40" s="10">
        <f t="shared" si="13"/>
        <v>44136</v>
      </c>
      <c r="Z40" s="10">
        <f t="shared" si="13"/>
        <v>44166</v>
      </c>
      <c r="AA40" s="10">
        <f t="shared" si="13"/>
        <v>44197</v>
      </c>
      <c r="AB40" s="10">
        <f t="shared" si="13"/>
        <v>44228</v>
      </c>
      <c r="AC40" s="10">
        <f t="shared" si="13"/>
        <v>44256</v>
      </c>
      <c r="AD40" s="10">
        <f t="shared" si="13"/>
        <v>44287</v>
      </c>
      <c r="AE40" s="10">
        <f t="shared" si="13"/>
        <v>44317</v>
      </c>
      <c r="AF40" s="10">
        <f t="shared" si="13"/>
        <v>44348</v>
      </c>
      <c r="AG40" s="10">
        <f t="shared" si="13"/>
        <v>44378</v>
      </c>
      <c r="AH40" s="10">
        <f t="shared" si="13"/>
        <v>44409</v>
      </c>
      <c r="AI40" s="10">
        <f t="shared" si="13"/>
        <v>44440</v>
      </c>
      <c r="AJ40" s="10">
        <f t="shared" si="13"/>
        <v>44470</v>
      </c>
      <c r="AK40" s="10">
        <f t="shared" si="13"/>
        <v>44501</v>
      </c>
      <c r="AL40" s="10">
        <f t="shared" si="13"/>
        <v>44531</v>
      </c>
      <c r="AM40" s="10">
        <f t="shared" si="13"/>
        <v>44562</v>
      </c>
      <c r="AN40" s="10">
        <f t="shared" si="13"/>
        <v>44593</v>
      </c>
      <c r="AO40" s="10">
        <f t="shared" si="13"/>
        <v>44621</v>
      </c>
      <c r="AP40" s="10">
        <f t="shared" si="13"/>
        <v>44652</v>
      </c>
      <c r="AQ40" s="10">
        <f t="shared" si="13"/>
        <v>44682</v>
      </c>
      <c r="AR40" s="10">
        <f t="shared" si="13"/>
        <v>44713</v>
      </c>
      <c r="AS40" s="10">
        <f t="shared" si="13"/>
        <v>44743</v>
      </c>
      <c r="AT40" s="10">
        <f t="shared" si="13"/>
        <v>44774</v>
      </c>
      <c r="AU40" s="10">
        <f t="shared" si="13"/>
        <v>44805</v>
      </c>
      <c r="AV40" s="10">
        <f t="shared" si="13"/>
        <v>44835</v>
      </c>
      <c r="AW40" s="10">
        <f t="shared" si="13"/>
        <v>44866</v>
      </c>
      <c r="AX40" s="10">
        <f t="shared" si="13"/>
        <v>44896</v>
      </c>
      <c r="AY40" s="10">
        <f t="shared" si="13"/>
        <v>44927</v>
      </c>
      <c r="AZ40" s="10">
        <f t="shared" si="13"/>
        <v>44958</v>
      </c>
      <c r="BA40" s="10">
        <f t="shared" si="13"/>
        <v>44986</v>
      </c>
      <c r="BB40" s="10">
        <f t="shared" si="13"/>
        <v>45017</v>
      </c>
      <c r="BC40" s="10">
        <f t="shared" si="13"/>
        <v>45047</v>
      </c>
      <c r="BD40" s="10">
        <f t="shared" si="13"/>
        <v>45078</v>
      </c>
      <c r="BE40" s="10">
        <f t="shared" si="13"/>
        <v>45108</v>
      </c>
      <c r="BF40" s="10">
        <f t="shared" si="13"/>
        <v>45139</v>
      </c>
      <c r="BG40" s="10">
        <f t="shared" si="13"/>
        <v>45170</v>
      </c>
      <c r="BH40" s="10">
        <f t="shared" si="13"/>
        <v>45200</v>
      </c>
      <c r="BI40" s="10">
        <f t="shared" si="13"/>
        <v>45231</v>
      </c>
      <c r="BJ40" s="10">
        <f t="shared" si="13"/>
        <v>45261</v>
      </c>
      <c r="BK40" s="10">
        <f t="shared" si="13"/>
        <v>45292</v>
      </c>
    </row>
    <row r="41" spans="1:63" ht="15" customHeight="1" x14ac:dyDescent="0.35">
      <c r="A41" s="643"/>
      <c r="B41" s="11" t="str">
        <f t="shared" si="12"/>
        <v>Air Comp</v>
      </c>
      <c r="C41" s="3">
        <v>0</v>
      </c>
      <c r="D41" s="3">
        <f>C41</f>
        <v>0</v>
      </c>
      <c r="E41" s="3">
        <f t="shared" ref="E41:Q41" si="14">D41</f>
        <v>0</v>
      </c>
      <c r="F41" s="3">
        <f t="shared" si="14"/>
        <v>0</v>
      </c>
      <c r="G41" s="3">
        <f t="shared" si="14"/>
        <v>0</v>
      </c>
      <c r="H41" s="3">
        <f t="shared" si="14"/>
        <v>0</v>
      </c>
      <c r="I41" s="3">
        <f t="shared" si="14"/>
        <v>0</v>
      </c>
      <c r="J41" s="3">
        <f t="shared" si="14"/>
        <v>0</v>
      </c>
      <c r="K41" s="3">
        <f t="shared" si="14"/>
        <v>0</v>
      </c>
      <c r="L41" s="3">
        <f t="shared" si="14"/>
        <v>0</v>
      </c>
      <c r="M41" s="3">
        <f t="shared" si="14"/>
        <v>0</v>
      </c>
      <c r="N41" s="3">
        <f t="shared" si="14"/>
        <v>0</v>
      </c>
      <c r="O41" s="3">
        <f t="shared" si="14"/>
        <v>0</v>
      </c>
      <c r="P41" s="3">
        <f t="shared" si="14"/>
        <v>0</v>
      </c>
      <c r="Q41" s="3">
        <f t="shared" si="14"/>
        <v>0</v>
      </c>
      <c r="R41" s="254">
        <v>21083.153138377405</v>
      </c>
      <c r="S41" s="3">
        <f>R41</f>
        <v>21083.153138377405</v>
      </c>
      <c r="T41" s="3">
        <f t="shared" ref="T41:BK41" si="15">S41</f>
        <v>21083.153138377405</v>
      </c>
      <c r="U41" s="3">
        <f t="shared" si="15"/>
        <v>21083.153138377405</v>
      </c>
      <c r="V41" s="3">
        <f t="shared" si="15"/>
        <v>21083.153138377405</v>
      </c>
      <c r="W41" s="3">
        <f t="shared" si="15"/>
        <v>21083.153138377405</v>
      </c>
      <c r="X41" s="3">
        <f t="shared" si="15"/>
        <v>21083.153138377405</v>
      </c>
      <c r="Y41" s="3">
        <f t="shared" si="15"/>
        <v>21083.153138377405</v>
      </c>
      <c r="Z41" s="3">
        <f t="shared" si="15"/>
        <v>21083.153138377405</v>
      </c>
      <c r="AA41" s="3">
        <f t="shared" si="15"/>
        <v>21083.153138377405</v>
      </c>
      <c r="AB41" s="3">
        <f t="shared" si="15"/>
        <v>21083.153138377405</v>
      </c>
      <c r="AC41" s="3">
        <f t="shared" si="15"/>
        <v>21083.153138377405</v>
      </c>
      <c r="AD41" s="3">
        <f t="shared" si="15"/>
        <v>21083.153138377405</v>
      </c>
      <c r="AE41" s="3">
        <f t="shared" si="15"/>
        <v>21083.153138377405</v>
      </c>
      <c r="AF41" s="3">
        <f t="shared" si="15"/>
        <v>21083.153138377405</v>
      </c>
      <c r="AG41" s="3">
        <f t="shared" si="15"/>
        <v>21083.153138377405</v>
      </c>
      <c r="AH41" s="3">
        <f t="shared" si="15"/>
        <v>21083.153138377405</v>
      </c>
      <c r="AI41" s="3">
        <f t="shared" si="15"/>
        <v>21083.153138377405</v>
      </c>
      <c r="AJ41" s="3">
        <f t="shared" si="15"/>
        <v>21083.153138377405</v>
      </c>
      <c r="AK41" s="3">
        <f t="shared" si="15"/>
        <v>21083.153138377405</v>
      </c>
      <c r="AL41" s="3">
        <f t="shared" si="15"/>
        <v>21083.153138377405</v>
      </c>
      <c r="AM41" s="3">
        <f t="shared" si="15"/>
        <v>21083.153138377405</v>
      </c>
      <c r="AN41" s="3">
        <f t="shared" si="15"/>
        <v>21083.153138377405</v>
      </c>
      <c r="AO41" s="560">
        <v>67137.51399577118</v>
      </c>
      <c r="AP41" s="3">
        <f t="shared" si="15"/>
        <v>67137.51399577118</v>
      </c>
      <c r="AQ41" s="3">
        <f t="shared" si="15"/>
        <v>67137.51399577118</v>
      </c>
      <c r="AR41" s="3">
        <f t="shared" si="15"/>
        <v>67137.51399577118</v>
      </c>
      <c r="AS41" s="3">
        <f t="shared" si="15"/>
        <v>67137.51399577118</v>
      </c>
      <c r="AT41" s="3">
        <f t="shared" si="15"/>
        <v>67137.51399577118</v>
      </c>
      <c r="AU41" s="3">
        <f t="shared" si="15"/>
        <v>67137.51399577118</v>
      </c>
      <c r="AV41" s="3">
        <f t="shared" si="15"/>
        <v>67137.51399577118</v>
      </c>
      <c r="AW41" s="3">
        <f t="shared" si="15"/>
        <v>67137.51399577118</v>
      </c>
      <c r="AX41" s="3">
        <f t="shared" si="15"/>
        <v>67137.51399577118</v>
      </c>
      <c r="AY41" s="3">
        <f t="shared" si="15"/>
        <v>67137.51399577118</v>
      </c>
      <c r="AZ41" s="3">
        <f t="shared" si="15"/>
        <v>67137.51399577118</v>
      </c>
      <c r="BA41" s="3">
        <f t="shared" si="15"/>
        <v>67137.51399577118</v>
      </c>
      <c r="BB41" s="3">
        <f t="shared" si="15"/>
        <v>67137.51399577118</v>
      </c>
      <c r="BC41" s="3">
        <f t="shared" si="15"/>
        <v>67137.51399577118</v>
      </c>
      <c r="BD41" s="3">
        <f t="shared" si="15"/>
        <v>67137.51399577118</v>
      </c>
      <c r="BE41" s="3">
        <f t="shared" si="15"/>
        <v>67137.51399577118</v>
      </c>
      <c r="BF41" s="3">
        <f t="shared" si="15"/>
        <v>67137.51399577118</v>
      </c>
      <c r="BG41" s="3">
        <f t="shared" si="15"/>
        <v>67137.51399577118</v>
      </c>
      <c r="BH41" s="3">
        <f t="shared" si="15"/>
        <v>67137.51399577118</v>
      </c>
      <c r="BI41" s="3">
        <f t="shared" si="15"/>
        <v>67137.51399577118</v>
      </c>
      <c r="BJ41" s="3">
        <f t="shared" si="15"/>
        <v>67137.51399577118</v>
      </c>
      <c r="BK41" s="3">
        <f t="shared" si="15"/>
        <v>67137.51399577118</v>
      </c>
    </row>
    <row r="42" spans="1:63" x14ac:dyDescent="0.35">
      <c r="A42" s="643"/>
      <c r="B42" s="12" t="str">
        <f t="shared" si="12"/>
        <v>Building Shell</v>
      </c>
      <c r="C42" s="3">
        <v>0</v>
      </c>
      <c r="D42" s="3">
        <f t="shared" ref="D42:Q42" si="16">C42</f>
        <v>0</v>
      </c>
      <c r="E42" s="3">
        <f t="shared" si="16"/>
        <v>0</v>
      </c>
      <c r="F42" s="3">
        <f t="shared" si="16"/>
        <v>0</v>
      </c>
      <c r="G42" s="3">
        <f t="shared" si="16"/>
        <v>0</v>
      </c>
      <c r="H42" s="3">
        <f t="shared" si="16"/>
        <v>0</v>
      </c>
      <c r="I42" s="3">
        <f t="shared" si="16"/>
        <v>0</v>
      </c>
      <c r="J42" s="3">
        <f t="shared" si="16"/>
        <v>0</v>
      </c>
      <c r="K42" s="3">
        <f t="shared" si="16"/>
        <v>0</v>
      </c>
      <c r="L42" s="3">
        <f t="shared" si="16"/>
        <v>0</v>
      </c>
      <c r="M42" s="3">
        <f t="shared" si="16"/>
        <v>0</v>
      </c>
      <c r="N42" s="3">
        <f t="shared" si="16"/>
        <v>0</v>
      </c>
      <c r="O42" s="3">
        <f t="shared" si="16"/>
        <v>0</v>
      </c>
      <c r="P42" s="3">
        <f t="shared" si="16"/>
        <v>0</v>
      </c>
      <c r="Q42" s="3">
        <f t="shared" si="16"/>
        <v>0</v>
      </c>
      <c r="R42" s="254">
        <v>0</v>
      </c>
      <c r="S42" s="3">
        <f t="shared" ref="S42:BK42" si="17">R42</f>
        <v>0</v>
      </c>
      <c r="T42" s="3">
        <f t="shared" si="17"/>
        <v>0</v>
      </c>
      <c r="U42" s="3">
        <f t="shared" si="17"/>
        <v>0</v>
      </c>
      <c r="V42" s="3">
        <f t="shared" si="17"/>
        <v>0</v>
      </c>
      <c r="W42" s="3">
        <f t="shared" si="17"/>
        <v>0</v>
      </c>
      <c r="X42" s="3">
        <f t="shared" si="17"/>
        <v>0</v>
      </c>
      <c r="Y42" s="3">
        <f t="shared" si="17"/>
        <v>0</v>
      </c>
      <c r="Z42" s="3">
        <f t="shared" si="17"/>
        <v>0</v>
      </c>
      <c r="AA42" s="3">
        <f t="shared" si="17"/>
        <v>0</v>
      </c>
      <c r="AB42" s="3">
        <f t="shared" si="17"/>
        <v>0</v>
      </c>
      <c r="AC42" s="3">
        <f t="shared" si="17"/>
        <v>0</v>
      </c>
      <c r="AD42" s="3">
        <f t="shared" si="17"/>
        <v>0</v>
      </c>
      <c r="AE42" s="3">
        <f t="shared" si="17"/>
        <v>0</v>
      </c>
      <c r="AF42" s="3">
        <f t="shared" si="17"/>
        <v>0</v>
      </c>
      <c r="AG42" s="3">
        <f t="shared" si="17"/>
        <v>0</v>
      </c>
      <c r="AH42" s="3">
        <f t="shared" si="17"/>
        <v>0</v>
      </c>
      <c r="AI42" s="3">
        <f t="shared" si="17"/>
        <v>0</v>
      </c>
      <c r="AJ42" s="3">
        <f t="shared" si="17"/>
        <v>0</v>
      </c>
      <c r="AK42" s="3">
        <f t="shared" si="17"/>
        <v>0</v>
      </c>
      <c r="AL42" s="3">
        <f t="shared" si="17"/>
        <v>0</v>
      </c>
      <c r="AM42" s="3">
        <f t="shared" si="17"/>
        <v>0</v>
      </c>
      <c r="AN42" s="3">
        <f t="shared" si="17"/>
        <v>0</v>
      </c>
      <c r="AO42" s="560">
        <v>0</v>
      </c>
      <c r="AP42" s="3">
        <f t="shared" si="17"/>
        <v>0</v>
      </c>
      <c r="AQ42" s="3">
        <f t="shared" si="17"/>
        <v>0</v>
      </c>
      <c r="AR42" s="3">
        <f t="shared" si="17"/>
        <v>0</v>
      </c>
      <c r="AS42" s="3">
        <f t="shared" si="17"/>
        <v>0</v>
      </c>
      <c r="AT42" s="3">
        <f t="shared" si="17"/>
        <v>0</v>
      </c>
      <c r="AU42" s="3">
        <f t="shared" si="17"/>
        <v>0</v>
      </c>
      <c r="AV42" s="3">
        <f t="shared" si="17"/>
        <v>0</v>
      </c>
      <c r="AW42" s="3">
        <f t="shared" si="17"/>
        <v>0</v>
      </c>
      <c r="AX42" s="3">
        <f t="shared" si="17"/>
        <v>0</v>
      </c>
      <c r="AY42" s="3">
        <f t="shared" si="17"/>
        <v>0</v>
      </c>
      <c r="AZ42" s="3">
        <f t="shared" si="17"/>
        <v>0</v>
      </c>
      <c r="BA42" s="3">
        <f t="shared" si="17"/>
        <v>0</v>
      </c>
      <c r="BB42" s="3">
        <f t="shared" si="17"/>
        <v>0</v>
      </c>
      <c r="BC42" s="3">
        <f t="shared" si="17"/>
        <v>0</v>
      </c>
      <c r="BD42" s="3">
        <f t="shared" si="17"/>
        <v>0</v>
      </c>
      <c r="BE42" s="3">
        <f t="shared" si="17"/>
        <v>0</v>
      </c>
      <c r="BF42" s="3">
        <f t="shared" si="17"/>
        <v>0</v>
      </c>
      <c r="BG42" s="3">
        <f t="shared" si="17"/>
        <v>0</v>
      </c>
      <c r="BH42" s="3">
        <f t="shared" si="17"/>
        <v>0</v>
      </c>
      <c r="BI42" s="3">
        <f t="shared" si="17"/>
        <v>0</v>
      </c>
      <c r="BJ42" s="3">
        <f t="shared" si="17"/>
        <v>0</v>
      </c>
      <c r="BK42" s="3">
        <f t="shared" si="17"/>
        <v>0</v>
      </c>
    </row>
    <row r="43" spans="1:63" x14ac:dyDescent="0.35">
      <c r="A43" s="643"/>
      <c r="B43" s="11" t="str">
        <f t="shared" si="12"/>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54">
        <v>0</v>
      </c>
      <c r="S43" s="3">
        <f t="shared" ref="S43:BK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560">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c r="AZ43" s="3">
        <f t="shared" si="19"/>
        <v>0</v>
      </c>
      <c r="BA43" s="3">
        <f t="shared" si="19"/>
        <v>0</v>
      </c>
      <c r="BB43" s="3">
        <f t="shared" si="19"/>
        <v>0</v>
      </c>
      <c r="BC43" s="3">
        <f t="shared" si="19"/>
        <v>0</v>
      </c>
      <c r="BD43" s="3">
        <f t="shared" si="19"/>
        <v>0</v>
      </c>
      <c r="BE43" s="3">
        <f t="shared" si="19"/>
        <v>0</v>
      </c>
      <c r="BF43" s="3">
        <f t="shared" si="19"/>
        <v>0</v>
      </c>
      <c r="BG43" s="3">
        <f t="shared" si="19"/>
        <v>0</v>
      </c>
      <c r="BH43" s="3">
        <f t="shared" si="19"/>
        <v>0</v>
      </c>
      <c r="BI43" s="3">
        <f t="shared" si="19"/>
        <v>0</v>
      </c>
      <c r="BJ43" s="3">
        <f t="shared" si="19"/>
        <v>0</v>
      </c>
      <c r="BK43" s="3">
        <f t="shared" si="19"/>
        <v>0</v>
      </c>
    </row>
    <row r="44" spans="1:63" x14ac:dyDescent="0.35">
      <c r="A44" s="643"/>
      <c r="B44" s="11" t="str">
        <f t="shared" si="12"/>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54">
        <v>924196.79574461188</v>
      </c>
      <c r="S44" s="3">
        <f t="shared" ref="S44:BK44" si="21">R44</f>
        <v>924196.79574461188</v>
      </c>
      <c r="T44" s="3">
        <f t="shared" si="21"/>
        <v>924196.79574461188</v>
      </c>
      <c r="U44" s="3">
        <f t="shared" si="21"/>
        <v>924196.79574461188</v>
      </c>
      <c r="V44" s="3">
        <f t="shared" si="21"/>
        <v>924196.79574461188</v>
      </c>
      <c r="W44" s="3">
        <f t="shared" si="21"/>
        <v>924196.79574461188</v>
      </c>
      <c r="X44" s="3">
        <f t="shared" si="21"/>
        <v>924196.79574461188</v>
      </c>
      <c r="Y44" s="3">
        <f t="shared" si="21"/>
        <v>924196.79574461188</v>
      </c>
      <c r="Z44" s="3">
        <f t="shared" si="21"/>
        <v>924196.79574461188</v>
      </c>
      <c r="AA44" s="3">
        <f t="shared" si="21"/>
        <v>924196.79574461188</v>
      </c>
      <c r="AB44" s="3">
        <f t="shared" si="21"/>
        <v>924196.79574461188</v>
      </c>
      <c r="AC44" s="3">
        <f t="shared" si="21"/>
        <v>924196.79574461188</v>
      </c>
      <c r="AD44" s="3">
        <f t="shared" si="21"/>
        <v>924196.79574461188</v>
      </c>
      <c r="AE44" s="3">
        <f t="shared" si="21"/>
        <v>924196.79574461188</v>
      </c>
      <c r="AF44" s="3">
        <f t="shared" si="21"/>
        <v>924196.79574461188</v>
      </c>
      <c r="AG44" s="3">
        <f t="shared" si="21"/>
        <v>924196.79574461188</v>
      </c>
      <c r="AH44" s="3">
        <f t="shared" si="21"/>
        <v>924196.79574461188</v>
      </c>
      <c r="AI44" s="3">
        <f t="shared" si="21"/>
        <v>924196.79574461188</v>
      </c>
      <c r="AJ44" s="3">
        <f t="shared" si="21"/>
        <v>924196.79574461188</v>
      </c>
      <c r="AK44" s="3">
        <f t="shared" si="21"/>
        <v>924196.79574461188</v>
      </c>
      <c r="AL44" s="3">
        <f t="shared" si="21"/>
        <v>924196.79574461188</v>
      </c>
      <c r="AM44" s="3">
        <f t="shared" si="21"/>
        <v>924196.79574461188</v>
      </c>
      <c r="AN44" s="3">
        <f t="shared" si="21"/>
        <v>924196.79574461188</v>
      </c>
      <c r="AO44" s="560">
        <v>2260296.0851959856</v>
      </c>
      <c r="AP44" s="3">
        <f t="shared" si="21"/>
        <v>2260296.0851959856</v>
      </c>
      <c r="AQ44" s="3">
        <f t="shared" si="21"/>
        <v>2260296.0851959856</v>
      </c>
      <c r="AR44" s="3">
        <f t="shared" si="21"/>
        <v>2260296.0851959856</v>
      </c>
      <c r="AS44" s="3">
        <f t="shared" si="21"/>
        <v>2260296.0851959856</v>
      </c>
      <c r="AT44" s="3">
        <f t="shared" si="21"/>
        <v>2260296.0851959856</v>
      </c>
      <c r="AU44" s="3">
        <f t="shared" si="21"/>
        <v>2260296.0851959856</v>
      </c>
      <c r="AV44" s="3">
        <f t="shared" si="21"/>
        <v>2260296.0851959856</v>
      </c>
      <c r="AW44" s="3">
        <f t="shared" si="21"/>
        <v>2260296.0851959856</v>
      </c>
      <c r="AX44" s="3">
        <f t="shared" si="21"/>
        <v>2260296.0851959856</v>
      </c>
      <c r="AY44" s="3">
        <f t="shared" si="21"/>
        <v>2260296.0851959856</v>
      </c>
      <c r="AZ44" s="3">
        <f t="shared" si="21"/>
        <v>2260296.0851959856</v>
      </c>
      <c r="BA44" s="3">
        <f t="shared" si="21"/>
        <v>2260296.0851959856</v>
      </c>
      <c r="BB44" s="3">
        <f t="shared" si="21"/>
        <v>2260296.0851959856</v>
      </c>
      <c r="BC44" s="3">
        <f t="shared" si="21"/>
        <v>2260296.0851959856</v>
      </c>
      <c r="BD44" s="3">
        <f t="shared" si="21"/>
        <v>2260296.0851959856</v>
      </c>
      <c r="BE44" s="3">
        <f t="shared" si="21"/>
        <v>2260296.0851959856</v>
      </c>
      <c r="BF44" s="3">
        <f t="shared" si="21"/>
        <v>2260296.0851959856</v>
      </c>
      <c r="BG44" s="3">
        <f t="shared" si="21"/>
        <v>2260296.0851959856</v>
      </c>
      <c r="BH44" s="3">
        <f t="shared" si="21"/>
        <v>2260296.0851959856</v>
      </c>
      <c r="BI44" s="3">
        <f t="shared" si="21"/>
        <v>2260296.0851959856</v>
      </c>
      <c r="BJ44" s="3">
        <f t="shared" si="21"/>
        <v>2260296.0851959856</v>
      </c>
      <c r="BK44" s="3">
        <f t="shared" si="21"/>
        <v>2260296.0851959856</v>
      </c>
    </row>
    <row r="45" spans="1:63" x14ac:dyDescent="0.35">
      <c r="A45" s="643"/>
      <c r="B45" s="12" t="str">
        <f t="shared" si="12"/>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54">
        <v>0</v>
      </c>
      <c r="S45" s="3">
        <f t="shared" ref="S45:BK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560">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c r="AZ45" s="3">
        <f t="shared" si="23"/>
        <v>0</v>
      </c>
      <c r="BA45" s="3">
        <f t="shared" si="23"/>
        <v>0</v>
      </c>
      <c r="BB45" s="3">
        <f t="shared" si="23"/>
        <v>0</v>
      </c>
      <c r="BC45" s="3">
        <f t="shared" si="23"/>
        <v>0</v>
      </c>
      <c r="BD45" s="3">
        <f t="shared" si="23"/>
        <v>0</v>
      </c>
      <c r="BE45" s="3">
        <f t="shared" si="23"/>
        <v>0</v>
      </c>
      <c r="BF45" s="3">
        <f t="shared" si="23"/>
        <v>0</v>
      </c>
      <c r="BG45" s="3">
        <f t="shared" si="23"/>
        <v>0</v>
      </c>
      <c r="BH45" s="3">
        <f t="shared" si="23"/>
        <v>0</v>
      </c>
      <c r="BI45" s="3">
        <f t="shared" si="23"/>
        <v>0</v>
      </c>
      <c r="BJ45" s="3">
        <f t="shared" si="23"/>
        <v>0</v>
      </c>
      <c r="BK45" s="3">
        <f t="shared" si="23"/>
        <v>0</v>
      </c>
    </row>
    <row r="46" spans="1:63" x14ac:dyDescent="0.35">
      <c r="A46" s="643"/>
      <c r="B46" s="11" t="str">
        <f t="shared" si="12"/>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54">
        <v>0</v>
      </c>
      <c r="S46" s="3">
        <f t="shared" ref="S46:BK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560">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c r="AZ46" s="3">
        <f t="shared" si="25"/>
        <v>0</v>
      </c>
      <c r="BA46" s="3">
        <f t="shared" si="25"/>
        <v>0</v>
      </c>
      <c r="BB46" s="3">
        <f t="shared" si="25"/>
        <v>0</v>
      </c>
      <c r="BC46" s="3">
        <f t="shared" si="25"/>
        <v>0</v>
      </c>
      <c r="BD46" s="3">
        <f t="shared" si="25"/>
        <v>0</v>
      </c>
      <c r="BE46" s="3">
        <f t="shared" si="25"/>
        <v>0</v>
      </c>
      <c r="BF46" s="3">
        <f t="shared" si="25"/>
        <v>0</v>
      </c>
      <c r="BG46" s="3">
        <f t="shared" si="25"/>
        <v>0</v>
      </c>
      <c r="BH46" s="3">
        <f t="shared" si="25"/>
        <v>0</v>
      </c>
      <c r="BI46" s="3">
        <f t="shared" si="25"/>
        <v>0</v>
      </c>
      <c r="BJ46" s="3">
        <f t="shared" si="25"/>
        <v>0</v>
      </c>
      <c r="BK46" s="3">
        <f t="shared" si="25"/>
        <v>0</v>
      </c>
    </row>
    <row r="47" spans="1:63" x14ac:dyDescent="0.35">
      <c r="A47" s="643"/>
      <c r="B47" s="11" t="str">
        <f t="shared" si="12"/>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54">
        <v>34799.579508399082</v>
      </c>
      <c r="S47" s="3">
        <f t="shared" ref="S47:BK47" si="27">R47</f>
        <v>34799.579508399082</v>
      </c>
      <c r="T47" s="3">
        <f t="shared" si="27"/>
        <v>34799.579508399082</v>
      </c>
      <c r="U47" s="3">
        <f t="shared" si="27"/>
        <v>34799.579508399082</v>
      </c>
      <c r="V47" s="3">
        <f t="shared" si="27"/>
        <v>34799.579508399082</v>
      </c>
      <c r="W47" s="3">
        <f t="shared" si="27"/>
        <v>34799.579508399082</v>
      </c>
      <c r="X47" s="3">
        <f t="shared" si="27"/>
        <v>34799.579508399082</v>
      </c>
      <c r="Y47" s="3">
        <f t="shared" si="27"/>
        <v>34799.579508399082</v>
      </c>
      <c r="Z47" s="3">
        <f t="shared" si="27"/>
        <v>34799.579508399082</v>
      </c>
      <c r="AA47" s="3">
        <f t="shared" si="27"/>
        <v>34799.579508399082</v>
      </c>
      <c r="AB47" s="3">
        <f t="shared" si="27"/>
        <v>34799.579508399082</v>
      </c>
      <c r="AC47" s="3">
        <f t="shared" si="27"/>
        <v>34799.579508399082</v>
      </c>
      <c r="AD47" s="3">
        <f t="shared" si="27"/>
        <v>34799.579508399082</v>
      </c>
      <c r="AE47" s="3">
        <f t="shared" si="27"/>
        <v>34799.579508399082</v>
      </c>
      <c r="AF47" s="3">
        <f t="shared" si="27"/>
        <v>34799.579508399082</v>
      </c>
      <c r="AG47" s="3">
        <f t="shared" si="27"/>
        <v>34799.579508399082</v>
      </c>
      <c r="AH47" s="3">
        <f t="shared" si="27"/>
        <v>34799.579508399082</v>
      </c>
      <c r="AI47" s="3">
        <f t="shared" si="27"/>
        <v>34799.579508399082</v>
      </c>
      <c r="AJ47" s="3">
        <f t="shared" si="27"/>
        <v>34799.579508399082</v>
      </c>
      <c r="AK47" s="3">
        <f t="shared" si="27"/>
        <v>34799.579508399082</v>
      </c>
      <c r="AL47" s="3">
        <f t="shared" si="27"/>
        <v>34799.579508399082</v>
      </c>
      <c r="AM47" s="3">
        <f t="shared" si="27"/>
        <v>34799.579508399082</v>
      </c>
      <c r="AN47" s="3">
        <f t="shared" si="27"/>
        <v>34799.579508399082</v>
      </c>
      <c r="AO47" s="560">
        <v>120290.90565829028</v>
      </c>
      <c r="AP47" s="3">
        <f t="shared" si="27"/>
        <v>120290.90565829028</v>
      </c>
      <c r="AQ47" s="3">
        <f t="shared" si="27"/>
        <v>120290.90565829028</v>
      </c>
      <c r="AR47" s="3">
        <f t="shared" si="27"/>
        <v>120290.90565829028</v>
      </c>
      <c r="AS47" s="3">
        <f t="shared" si="27"/>
        <v>120290.90565829028</v>
      </c>
      <c r="AT47" s="3">
        <f t="shared" si="27"/>
        <v>120290.90565829028</v>
      </c>
      <c r="AU47" s="3">
        <f t="shared" si="27"/>
        <v>120290.90565829028</v>
      </c>
      <c r="AV47" s="3">
        <f t="shared" si="27"/>
        <v>120290.90565829028</v>
      </c>
      <c r="AW47" s="3">
        <f t="shared" si="27"/>
        <v>120290.90565829028</v>
      </c>
      <c r="AX47" s="3">
        <f t="shared" si="27"/>
        <v>120290.90565829028</v>
      </c>
      <c r="AY47" s="3">
        <f t="shared" si="27"/>
        <v>120290.90565829028</v>
      </c>
      <c r="AZ47" s="3">
        <f t="shared" si="27"/>
        <v>120290.90565829028</v>
      </c>
      <c r="BA47" s="3">
        <f t="shared" si="27"/>
        <v>120290.90565829028</v>
      </c>
      <c r="BB47" s="3">
        <f t="shared" si="27"/>
        <v>120290.90565829028</v>
      </c>
      <c r="BC47" s="3">
        <f t="shared" si="27"/>
        <v>120290.90565829028</v>
      </c>
      <c r="BD47" s="3">
        <f t="shared" si="27"/>
        <v>120290.90565829028</v>
      </c>
      <c r="BE47" s="3">
        <f t="shared" si="27"/>
        <v>120290.90565829028</v>
      </c>
      <c r="BF47" s="3">
        <f t="shared" si="27"/>
        <v>120290.90565829028</v>
      </c>
      <c r="BG47" s="3">
        <f t="shared" si="27"/>
        <v>120290.90565829028</v>
      </c>
      <c r="BH47" s="3">
        <f t="shared" si="27"/>
        <v>120290.90565829028</v>
      </c>
      <c r="BI47" s="3">
        <f t="shared" si="27"/>
        <v>120290.90565829028</v>
      </c>
      <c r="BJ47" s="3">
        <f t="shared" si="27"/>
        <v>120290.90565829028</v>
      </c>
      <c r="BK47" s="3">
        <f t="shared" si="27"/>
        <v>120290.90565829028</v>
      </c>
    </row>
    <row r="48" spans="1:63" x14ac:dyDescent="0.35">
      <c r="A48" s="643"/>
      <c r="B48" s="11" t="str">
        <f t="shared" si="12"/>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54">
        <v>5528323.5197758256</v>
      </c>
      <c r="S48" s="3">
        <f t="shared" ref="S48:BK48" si="29">R48</f>
        <v>5528323.5197758256</v>
      </c>
      <c r="T48" s="3">
        <f t="shared" si="29"/>
        <v>5528323.5197758256</v>
      </c>
      <c r="U48" s="3">
        <f t="shared" si="29"/>
        <v>5528323.5197758256</v>
      </c>
      <c r="V48" s="3">
        <f t="shared" si="29"/>
        <v>5528323.5197758256</v>
      </c>
      <c r="W48" s="3">
        <f t="shared" si="29"/>
        <v>5528323.5197758256</v>
      </c>
      <c r="X48" s="3">
        <f t="shared" si="29"/>
        <v>5528323.5197758256</v>
      </c>
      <c r="Y48" s="3">
        <f t="shared" si="29"/>
        <v>5528323.5197758256</v>
      </c>
      <c r="Z48" s="3">
        <f t="shared" si="29"/>
        <v>5528323.5197758256</v>
      </c>
      <c r="AA48" s="3">
        <f t="shared" si="29"/>
        <v>5528323.5197758256</v>
      </c>
      <c r="AB48" s="3">
        <f t="shared" si="29"/>
        <v>5528323.5197758256</v>
      </c>
      <c r="AC48" s="3">
        <f t="shared" si="29"/>
        <v>5528323.5197758256</v>
      </c>
      <c r="AD48" s="3">
        <f t="shared" si="29"/>
        <v>5528323.5197758256</v>
      </c>
      <c r="AE48" s="3">
        <f t="shared" si="29"/>
        <v>5528323.5197758256</v>
      </c>
      <c r="AF48" s="3">
        <f t="shared" si="29"/>
        <v>5528323.5197758256</v>
      </c>
      <c r="AG48" s="3">
        <f t="shared" si="29"/>
        <v>5528323.5197758256</v>
      </c>
      <c r="AH48" s="3">
        <f t="shared" si="29"/>
        <v>5528323.5197758256</v>
      </c>
      <c r="AI48" s="3">
        <f t="shared" si="29"/>
        <v>5528323.5197758256</v>
      </c>
      <c r="AJ48" s="3">
        <f t="shared" si="29"/>
        <v>5528323.5197758256</v>
      </c>
      <c r="AK48" s="3">
        <f t="shared" si="29"/>
        <v>5528323.5197758256</v>
      </c>
      <c r="AL48" s="3">
        <f t="shared" si="29"/>
        <v>5528323.5197758256</v>
      </c>
      <c r="AM48" s="3">
        <f t="shared" si="29"/>
        <v>5528323.5197758256</v>
      </c>
      <c r="AN48" s="3">
        <f t="shared" si="29"/>
        <v>5528323.5197758256</v>
      </c>
      <c r="AO48" s="560">
        <v>11300099.983641259</v>
      </c>
      <c r="AP48" s="3">
        <f t="shared" si="29"/>
        <v>11300099.983641259</v>
      </c>
      <c r="AQ48" s="3">
        <f t="shared" si="29"/>
        <v>11300099.983641259</v>
      </c>
      <c r="AR48" s="3">
        <f t="shared" si="29"/>
        <v>11300099.983641259</v>
      </c>
      <c r="AS48" s="3">
        <f t="shared" si="29"/>
        <v>11300099.983641259</v>
      </c>
      <c r="AT48" s="3">
        <f t="shared" si="29"/>
        <v>11300099.983641259</v>
      </c>
      <c r="AU48" s="3">
        <f t="shared" si="29"/>
        <v>11300099.983641259</v>
      </c>
      <c r="AV48" s="3">
        <f t="shared" si="29"/>
        <v>11300099.983641259</v>
      </c>
      <c r="AW48" s="3">
        <f t="shared" si="29"/>
        <v>11300099.983641259</v>
      </c>
      <c r="AX48" s="3">
        <f t="shared" si="29"/>
        <v>11300099.983641259</v>
      </c>
      <c r="AY48" s="3">
        <f t="shared" si="29"/>
        <v>11300099.983641259</v>
      </c>
      <c r="AZ48" s="3">
        <f t="shared" si="29"/>
        <v>11300099.983641259</v>
      </c>
      <c r="BA48" s="3">
        <f t="shared" si="29"/>
        <v>11300099.983641259</v>
      </c>
      <c r="BB48" s="3">
        <f t="shared" si="29"/>
        <v>11300099.983641259</v>
      </c>
      <c r="BC48" s="3">
        <f t="shared" si="29"/>
        <v>11300099.983641259</v>
      </c>
      <c r="BD48" s="3">
        <f t="shared" si="29"/>
        <v>11300099.983641259</v>
      </c>
      <c r="BE48" s="3">
        <f t="shared" si="29"/>
        <v>11300099.983641259</v>
      </c>
      <c r="BF48" s="3">
        <f t="shared" si="29"/>
        <v>11300099.983641259</v>
      </c>
      <c r="BG48" s="3">
        <f t="shared" si="29"/>
        <v>11300099.983641259</v>
      </c>
      <c r="BH48" s="3">
        <f t="shared" si="29"/>
        <v>11300099.983641259</v>
      </c>
      <c r="BI48" s="3">
        <f t="shared" si="29"/>
        <v>11300099.983641259</v>
      </c>
      <c r="BJ48" s="3">
        <f t="shared" si="29"/>
        <v>11300099.983641259</v>
      </c>
      <c r="BK48" s="3">
        <f t="shared" si="29"/>
        <v>11300099.983641259</v>
      </c>
    </row>
    <row r="49" spans="1:63" x14ac:dyDescent="0.35">
      <c r="A49" s="643"/>
      <c r="B49" s="11" t="str">
        <f t="shared" si="12"/>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54">
        <v>0</v>
      </c>
      <c r="S49" s="3">
        <f t="shared" ref="S49:BK49" si="31">R49</f>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560">
        <v>93454.183366268509</v>
      </c>
      <c r="AP49" s="3">
        <f t="shared" si="31"/>
        <v>93454.183366268509</v>
      </c>
      <c r="AQ49" s="3">
        <f t="shared" si="31"/>
        <v>93454.183366268509</v>
      </c>
      <c r="AR49" s="3">
        <f t="shared" si="31"/>
        <v>93454.183366268509</v>
      </c>
      <c r="AS49" s="3">
        <f t="shared" si="31"/>
        <v>93454.183366268509</v>
      </c>
      <c r="AT49" s="3">
        <f t="shared" si="31"/>
        <v>93454.183366268509</v>
      </c>
      <c r="AU49" s="3">
        <f t="shared" si="31"/>
        <v>93454.183366268509</v>
      </c>
      <c r="AV49" s="3">
        <f t="shared" si="31"/>
        <v>93454.183366268509</v>
      </c>
      <c r="AW49" s="3">
        <f t="shared" si="31"/>
        <v>93454.183366268509</v>
      </c>
      <c r="AX49" s="3">
        <f t="shared" si="31"/>
        <v>93454.183366268509</v>
      </c>
      <c r="AY49" s="3">
        <f t="shared" si="31"/>
        <v>93454.183366268509</v>
      </c>
      <c r="AZ49" s="3">
        <f t="shared" si="31"/>
        <v>93454.183366268509</v>
      </c>
      <c r="BA49" s="3">
        <f t="shared" si="31"/>
        <v>93454.183366268509</v>
      </c>
      <c r="BB49" s="3">
        <f t="shared" si="31"/>
        <v>93454.183366268509</v>
      </c>
      <c r="BC49" s="3">
        <f t="shared" si="31"/>
        <v>93454.183366268509</v>
      </c>
      <c r="BD49" s="3">
        <f t="shared" si="31"/>
        <v>93454.183366268509</v>
      </c>
      <c r="BE49" s="3">
        <f t="shared" si="31"/>
        <v>93454.183366268509</v>
      </c>
      <c r="BF49" s="3">
        <f t="shared" si="31"/>
        <v>93454.183366268509</v>
      </c>
      <c r="BG49" s="3">
        <f t="shared" si="31"/>
        <v>93454.183366268509</v>
      </c>
      <c r="BH49" s="3">
        <f t="shared" si="31"/>
        <v>93454.183366268509</v>
      </c>
      <c r="BI49" s="3">
        <f t="shared" si="31"/>
        <v>93454.183366268509</v>
      </c>
      <c r="BJ49" s="3">
        <f t="shared" si="31"/>
        <v>93454.183366268509</v>
      </c>
      <c r="BK49" s="3">
        <f t="shared" si="31"/>
        <v>93454.183366268509</v>
      </c>
    </row>
    <row r="50" spans="1:63" ht="15" customHeight="1" x14ac:dyDescent="0.35">
      <c r="A50" s="643"/>
      <c r="B50" s="11" t="str">
        <f t="shared" si="12"/>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54">
        <v>411895.74602403201</v>
      </c>
      <c r="S50" s="3">
        <f t="shared" ref="S50:BK50" si="33">R50</f>
        <v>411895.74602403201</v>
      </c>
      <c r="T50" s="3">
        <f t="shared" si="33"/>
        <v>411895.74602403201</v>
      </c>
      <c r="U50" s="3">
        <f t="shared" si="33"/>
        <v>411895.74602403201</v>
      </c>
      <c r="V50" s="3">
        <f t="shared" si="33"/>
        <v>411895.74602403201</v>
      </c>
      <c r="W50" s="3">
        <f t="shared" si="33"/>
        <v>411895.74602403201</v>
      </c>
      <c r="X50" s="3">
        <f t="shared" si="33"/>
        <v>411895.74602403201</v>
      </c>
      <c r="Y50" s="3">
        <f t="shared" si="33"/>
        <v>411895.74602403201</v>
      </c>
      <c r="Z50" s="3">
        <f t="shared" si="33"/>
        <v>411895.74602403201</v>
      </c>
      <c r="AA50" s="3">
        <f t="shared" si="33"/>
        <v>411895.74602403201</v>
      </c>
      <c r="AB50" s="3">
        <f t="shared" si="33"/>
        <v>411895.74602403201</v>
      </c>
      <c r="AC50" s="3">
        <f t="shared" si="33"/>
        <v>411895.74602403201</v>
      </c>
      <c r="AD50" s="3">
        <f t="shared" si="33"/>
        <v>411895.74602403201</v>
      </c>
      <c r="AE50" s="3">
        <f t="shared" si="33"/>
        <v>411895.74602403201</v>
      </c>
      <c r="AF50" s="3">
        <f t="shared" si="33"/>
        <v>411895.74602403201</v>
      </c>
      <c r="AG50" s="3">
        <f t="shared" si="33"/>
        <v>411895.74602403201</v>
      </c>
      <c r="AH50" s="3">
        <f t="shared" si="33"/>
        <v>411895.74602403201</v>
      </c>
      <c r="AI50" s="3">
        <f t="shared" si="33"/>
        <v>411895.74602403201</v>
      </c>
      <c r="AJ50" s="3">
        <f t="shared" si="33"/>
        <v>411895.74602403201</v>
      </c>
      <c r="AK50" s="3">
        <f t="shared" si="33"/>
        <v>411895.74602403201</v>
      </c>
      <c r="AL50" s="3">
        <f t="shared" si="33"/>
        <v>411895.74602403201</v>
      </c>
      <c r="AM50" s="3">
        <f t="shared" si="33"/>
        <v>411895.74602403201</v>
      </c>
      <c r="AN50" s="3">
        <f t="shared" si="33"/>
        <v>411895.74602403201</v>
      </c>
      <c r="AO50" s="560">
        <v>539602.2311097756</v>
      </c>
      <c r="AP50" s="3">
        <f t="shared" si="33"/>
        <v>539602.2311097756</v>
      </c>
      <c r="AQ50" s="3">
        <f t="shared" si="33"/>
        <v>539602.2311097756</v>
      </c>
      <c r="AR50" s="3">
        <f t="shared" si="33"/>
        <v>539602.2311097756</v>
      </c>
      <c r="AS50" s="3">
        <f t="shared" si="33"/>
        <v>539602.2311097756</v>
      </c>
      <c r="AT50" s="3">
        <f t="shared" si="33"/>
        <v>539602.2311097756</v>
      </c>
      <c r="AU50" s="3">
        <f t="shared" si="33"/>
        <v>539602.2311097756</v>
      </c>
      <c r="AV50" s="3">
        <f t="shared" si="33"/>
        <v>539602.2311097756</v>
      </c>
      <c r="AW50" s="3">
        <f t="shared" si="33"/>
        <v>539602.2311097756</v>
      </c>
      <c r="AX50" s="3">
        <f t="shared" si="33"/>
        <v>539602.2311097756</v>
      </c>
      <c r="AY50" s="3">
        <f t="shared" si="33"/>
        <v>539602.2311097756</v>
      </c>
      <c r="AZ50" s="3">
        <f t="shared" si="33"/>
        <v>539602.2311097756</v>
      </c>
      <c r="BA50" s="3">
        <f t="shared" si="33"/>
        <v>539602.2311097756</v>
      </c>
      <c r="BB50" s="3">
        <f t="shared" si="33"/>
        <v>539602.2311097756</v>
      </c>
      <c r="BC50" s="3">
        <f t="shared" si="33"/>
        <v>539602.2311097756</v>
      </c>
      <c r="BD50" s="3">
        <f t="shared" si="33"/>
        <v>539602.2311097756</v>
      </c>
      <c r="BE50" s="3">
        <f t="shared" si="33"/>
        <v>539602.2311097756</v>
      </c>
      <c r="BF50" s="3">
        <f t="shared" si="33"/>
        <v>539602.2311097756</v>
      </c>
      <c r="BG50" s="3">
        <f t="shared" si="33"/>
        <v>539602.2311097756</v>
      </c>
      <c r="BH50" s="3">
        <f t="shared" si="33"/>
        <v>539602.2311097756</v>
      </c>
      <c r="BI50" s="3">
        <f t="shared" si="33"/>
        <v>539602.2311097756</v>
      </c>
      <c r="BJ50" s="3">
        <f t="shared" si="33"/>
        <v>539602.2311097756</v>
      </c>
      <c r="BK50" s="3">
        <f t="shared" si="33"/>
        <v>539602.2311097756</v>
      </c>
    </row>
    <row r="51" spans="1:63" x14ac:dyDescent="0.35">
      <c r="A51" s="643"/>
      <c r="B51" s="11" t="str">
        <f t="shared" si="12"/>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54">
        <v>0</v>
      </c>
      <c r="S51" s="3">
        <f t="shared" ref="S51:BK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560">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c r="AZ51" s="3">
        <f t="shared" si="35"/>
        <v>0</v>
      </c>
      <c r="BA51" s="3">
        <f t="shared" si="35"/>
        <v>0</v>
      </c>
      <c r="BB51" s="3">
        <f t="shared" si="35"/>
        <v>0</v>
      </c>
      <c r="BC51" s="3">
        <f t="shared" si="35"/>
        <v>0</v>
      </c>
      <c r="BD51" s="3">
        <f t="shared" si="35"/>
        <v>0</v>
      </c>
      <c r="BE51" s="3">
        <f t="shared" si="35"/>
        <v>0</v>
      </c>
      <c r="BF51" s="3">
        <f t="shared" si="35"/>
        <v>0</v>
      </c>
      <c r="BG51" s="3">
        <f t="shared" si="35"/>
        <v>0</v>
      </c>
      <c r="BH51" s="3">
        <f t="shared" si="35"/>
        <v>0</v>
      </c>
      <c r="BI51" s="3">
        <f t="shared" si="35"/>
        <v>0</v>
      </c>
      <c r="BJ51" s="3">
        <f t="shared" si="35"/>
        <v>0</v>
      </c>
      <c r="BK51" s="3">
        <f t="shared" si="35"/>
        <v>0</v>
      </c>
    </row>
    <row r="52" spans="1:63" x14ac:dyDescent="0.35">
      <c r="A52" s="643"/>
      <c r="B52" s="11" t="str">
        <f t="shared" si="12"/>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54">
        <v>0</v>
      </c>
      <c r="S52" s="3">
        <f t="shared" ref="S52:BK52" si="37">R52</f>
        <v>0</v>
      </c>
      <c r="T52" s="3">
        <f t="shared" si="37"/>
        <v>0</v>
      </c>
      <c r="U52" s="3">
        <f t="shared" si="37"/>
        <v>0</v>
      </c>
      <c r="V52" s="3">
        <f t="shared" si="37"/>
        <v>0</v>
      </c>
      <c r="W52" s="3">
        <f t="shared" si="37"/>
        <v>0</v>
      </c>
      <c r="X52" s="3">
        <f t="shared" si="37"/>
        <v>0</v>
      </c>
      <c r="Y52" s="3">
        <f t="shared" si="37"/>
        <v>0</v>
      </c>
      <c r="Z52" s="3">
        <f t="shared" si="37"/>
        <v>0</v>
      </c>
      <c r="AA52" s="3">
        <f t="shared" si="37"/>
        <v>0</v>
      </c>
      <c r="AB52" s="3">
        <f t="shared" si="37"/>
        <v>0</v>
      </c>
      <c r="AC52" s="3">
        <f t="shared" si="37"/>
        <v>0</v>
      </c>
      <c r="AD52" s="3">
        <f t="shared" si="37"/>
        <v>0</v>
      </c>
      <c r="AE52" s="3">
        <f t="shared" si="37"/>
        <v>0</v>
      </c>
      <c r="AF52" s="3">
        <f t="shared" si="37"/>
        <v>0</v>
      </c>
      <c r="AG52" s="3">
        <f t="shared" si="37"/>
        <v>0</v>
      </c>
      <c r="AH52" s="3">
        <f t="shared" si="37"/>
        <v>0</v>
      </c>
      <c r="AI52" s="3">
        <f t="shared" si="37"/>
        <v>0</v>
      </c>
      <c r="AJ52" s="3">
        <f t="shared" si="37"/>
        <v>0</v>
      </c>
      <c r="AK52" s="3">
        <f t="shared" si="37"/>
        <v>0</v>
      </c>
      <c r="AL52" s="3">
        <f t="shared" si="37"/>
        <v>0</v>
      </c>
      <c r="AM52" s="3">
        <f t="shared" si="37"/>
        <v>0</v>
      </c>
      <c r="AN52" s="3">
        <f t="shared" si="37"/>
        <v>0</v>
      </c>
      <c r="AO52" s="560">
        <v>0</v>
      </c>
      <c r="AP52" s="3">
        <f t="shared" si="37"/>
        <v>0</v>
      </c>
      <c r="AQ52" s="3">
        <f t="shared" si="37"/>
        <v>0</v>
      </c>
      <c r="AR52" s="3">
        <f t="shared" si="37"/>
        <v>0</v>
      </c>
      <c r="AS52" s="3">
        <f t="shared" si="37"/>
        <v>0</v>
      </c>
      <c r="AT52" s="3">
        <f t="shared" si="37"/>
        <v>0</v>
      </c>
      <c r="AU52" s="3">
        <f t="shared" si="37"/>
        <v>0</v>
      </c>
      <c r="AV52" s="3">
        <f t="shared" si="37"/>
        <v>0</v>
      </c>
      <c r="AW52" s="3">
        <f t="shared" si="37"/>
        <v>0</v>
      </c>
      <c r="AX52" s="3">
        <f t="shared" si="37"/>
        <v>0</v>
      </c>
      <c r="AY52" s="3">
        <f t="shared" si="37"/>
        <v>0</v>
      </c>
      <c r="AZ52" s="3">
        <f t="shared" si="37"/>
        <v>0</v>
      </c>
      <c r="BA52" s="3">
        <f t="shared" si="37"/>
        <v>0</v>
      </c>
      <c r="BB52" s="3">
        <f t="shared" si="37"/>
        <v>0</v>
      </c>
      <c r="BC52" s="3">
        <f t="shared" si="37"/>
        <v>0</v>
      </c>
      <c r="BD52" s="3">
        <f t="shared" si="37"/>
        <v>0</v>
      </c>
      <c r="BE52" s="3">
        <f t="shared" si="37"/>
        <v>0</v>
      </c>
      <c r="BF52" s="3">
        <f t="shared" si="37"/>
        <v>0</v>
      </c>
      <c r="BG52" s="3">
        <f t="shared" si="37"/>
        <v>0</v>
      </c>
      <c r="BH52" s="3">
        <f t="shared" si="37"/>
        <v>0</v>
      </c>
      <c r="BI52" s="3">
        <f t="shared" si="37"/>
        <v>0</v>
      </c>
      <c r="BJ52" s="3">
        <f t="shared" si="37"/>
        <v>0</v>
      </c>
      <c r="BK52" s="3">
        <f t="shared" si="37"/>
        <v>0</v>
      </c>
    </row>
    <row r="53" spans="1:63" x14ac:dyDescent="0.35">
      <c r="A53" s="643"/>
      <c r="B53" s="11" t="str">
        <f t="shared" si="12"/>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54">
        <v>0</v>
      </c>
      <c r="S53" s="3">
        <f t="shared" ref="S53:BK53" si="39">R53</f>
        <v>0</v>
      </c>
      <c r="T53" s="3">
        <f t="shared" si="39"/>
        <v>0</v>
      </c>
      <c r="U53" s="3">
        <f t="shared" si="39"/>
        <v>0</v>
      </c>
      <c r="V53" s="3">
        <f t="shared" si="39"/>
        <v>0</v>
      </c>
      <c r="W53" s="3">
        <f t="shared" si="39"/>
        <v>0</v>
      </c>
      <c r="X53" s="3">
        <f t="shared" si="39"/>
        <v>0</v>
      </c>
      <c r="Y53" s="3">
        <f t="shared" si="39"/>
        <v>0</v>
      </c>
      <c r="Z53" s="3">
        <f t="shared" si="39"/>
        <v>0</v>
      </c>
      <c r="AA53" s="3">
        <f t="shared" si="39"/>
        <v>0</v>
      </c>
      <c r="AB53" s="3">
        <f t="shared" si="39"/>
        <v>0</v>
      </c>
      <c r="AC53" s="3">
        <f t="shared" si="39"/>
        <v>0</v>
      </c>
      <c r="AD53" s="3">
        <f t="shared" si="39"/>
        <v>0</v>
      </c>
      <c r="AE53" s="3">
        <f t="shared" si="39"/>
        <v>0</v>
      </c>
      <c r="AF53" s="3">
        <f t="shared" si="39"/>
        <v>0</v>
      </c>
      <c r="AG53" s="3">
        <f t="shared" si="39"/>
        <v>0</v>
      </c>
      <c r="AH53" s="3">
        <f t="shared" si="39"/>
        <v>0</v>
      </c>
      <c r="AI53" s="3">
        <f t="shared" si="39"/>
        <v>0</v>
      </c>
      <c r="AJ53" s="3">
        <f t="shared" si="39"/>
        <v>0</v>
      </c>
      <c r="AK53" s="3">
        <f t="shared" si="39"/>
        <v>0</v>
      </c>
      <c r="AL53" s="3">
        <f t="shared" si="39"/>
        <v>0</v>
      </c>
      <c r="AM53" s="3">
        <f t="shared" si="39"/>
        <v>0</v>
      </c>
      <c r="AN53" s="3">
        <f t="shared" si="39"/>
        <v>0</v>
      </c>
      <c r="AO53" s="560">
        <v>0</v>
      </c>
      <c r="AP53" s="3">
        <f t="shared" si="39"/>
        <v>0</v>
      </c>
      <c r="AQ53" s="3">
        <f t="shared" si="39"/>
        <v>0</v>
      </c>
      <c r="AR53" s="3">
        <f t="shared" si="39"/>
        <v>0</v>
      </c>
      <c r="AS53" s="3">
        <f t="shared" si="39"/>
        <v>0</v>
      </c>
      <c r="AT53" s="3">
        <f t="shared" si="39"/>
        <v>0</v>
      </c>
      <c r="AU53" s="3">
        <f t="shared" si="39"/>
        <v>0</v>
      </c>
      <c r="AV53" s="3">
        <f t="shared" si="39"/>
        <v>0</v>
      </c>
      <c r="AW53" s="3">
        <f t="shared" si="39"/>
        <v>0</v>
      </c>
      <c r="AX53" s="3">
        <f t="shared" si="39"/>
        <v>0</v>
      </c>
      <c r="AY53" s="3">
        <f t="shared" si="39"/>
        <v>0</v>
      </c>
      <c r="AZ53" s="3">
        <f t="shared" si="39"/>
        <v>0</v>
      </c>
      <c r="BA53" s="3">
        <f t="shared" si="39"/>
        <v>0</v>
      </c>
      <c r="BB53" s="3">
        <f t="shared" si="39"/>
        <v>0</v>
      </c>
      <c r="BC53" s="3">
        <f t="shared" si="39"/>
        <v>0</v>
      </c>
      <c r="BD53" s="3">
        <f t="shared" si="39"/>
        <v>0</v>
      </c>
      <c r="BE53" s="3">
        <f t="shared" si="39"/>
        <v>0</v>
      </c>
      <c r="BF53" s="3">
        <f t="shared" si="39"/>
        <v>0</v>
      </c>
      <c r="BG53" s="3">
        <f t="shared" si="39"/>
        <v>0</v>
      </c>
      <c r="BH53" s="3">
        <f t="shared" si="39"/>
        <v>0</v>
      </c>
      <c r="BI53" s="3">
        <f t="shared" si="39"/>
        <v>0</v>
      </c>
      <c r="BJ53" s="3">
        <f t="shared" si="39"/>
        <v>0</v>
      </c>
      <c r="BK53" s="3">
        <f t="shared" si="39"/>
        <v>0</v>
      </c>
    </row>
    <row r="54" spans="1:63" ht="15" customHeight="1" x14ac:dyDescent="0.35">
      <c r="A54" s="643"/>
      <c r="B54" s="11" t="str">
        <f t="shared" si="12"/>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2"/>
        <v>Monthly kWh</v>
      </c>
      <c r="C55" s="48">
        <f>SUM(C41:C53)</f>
        <v>0</v>
      </c>
      <c r="D55" s="48">
        <f t="shared" ref="D55:BK55" si="40">SUM(D41:D53)</f>
        <v>0</v>
      </c>
      <c r="E55" s="48">
        <f t="shared" si="40"/>
        <v>0</v>
      </c>
      <c r="F55" s="48">
        <f t="shared" si="40"/>
        <v>0</v>
      </c>
      <c r="G55" s="48">
        <f t="shared" si="40"/>
        <v>0</v>
      </c>
      <c r="H55" s="48">
        <f t="shared" si="40"/>
        <v>0</v>
      </c>
      <c r="I55" s="48">
        <f t="shared" si="40"/>
        <v>0</v>
      </c>
      <c r="J55" s="48">
        <f t="shared" si="40"/>
        <v>0</v>
      </c>
      <c r="K55" s="48">
        <f t="shared" si="40"/>
        <v>0</v>
      </c>
      <c r="L55" s="48">
        <f t="shared" si="40"/>
        <v>0</v>
      </c>
      <c r="M55" s="48">
        <f t="shared" si="40"/>
        <v>0</v>
      </c>
      <c r="N55" s="48">
        <f t="shared" si="40"/>
        <v>0</v>
      </c>
      <c r="O55" s="48">
        <f t="shared" si="40"/>
        <v>0</v>
      </c>
      <c r="P55" s="48">
        <f t="shared" si="40"/>
        <v>0</v>
      </c>
      <c r="Q55" s="48">
        <f t="shared" si="40"/>
        <v>0</v>
      </c>
      <c r="R55" s="48">
        <f t="shared" si="40"/>
        <v>6920298.7941912459</v>
      </c>
      <c r="S55" s="48">
        <f t="shared" si="40"/>
        <v>6920298.7941912459</v>
      </c>
      <c r="T55" s="48">
        <f t="shared" si="40"/>
        <v>6920298.7941912459</v>
      </c>
      <c r="U55" s="48">
        <f t="shared" si="40"/>
        <v>6920298.7941912459</v>
      </c>
      <c r="V55" s="48">
        <f t="shared" si="40"/>
        <v>6920298.7941912459</v>
      </c>
      <c r="W55" s="48">
        <f t="shared" si="40"/>
        <v>6920298.7941912459</v>
      </c>
      <c r="X55" s="48">
        <f t="shared" si="40"/>
        <v>6920298.7941912459</v>
      </c>
      <c r="Y55" s="48">
        <f t="shared" si="40"/>
        <v>6920298.7941912459</v>
      </c>
      <c r="Z55" s="48">
        <f t="shared" si="40"/>
        <v>6920298.7941912459</v>
      </c>
      <c r="AA55" s="48">
        <f t="shared" si="40"/>
        <v>6920298.7941912459</v>
      </c>
      <c r="AB55" s="48">
        <f t="shared" si="40"/>
        <v>6920298.7941912459</v>
      </c>
      <c r="AC55" s="48">
        <f t="shared" si="40"/>
        <v>6920298.7941912459</v>
      </c>
      <c r="AD55" s="48">
        <f t="shared" si="40"/>
        <v>6920298.7941912459</v>
      </c>
      <c r="AE55" s="48">
        <f t="shared" si="40"/>
        <v>6920298.7941912459</v>
      </c>
      <c r="AF55" s="48">
        <f t="shared" si="40"/>
        <v>6920298.7941912459</v>
      </c>
      <c r="AG55" s="48">
        <f t="shared" si="40"/>
        <v>6920298.7941912459</v>
      </c>
      <c r="AH55" s="48">
        <f t="shared" si="40"/>
        <v>6920298.7941912459</v>
      </c>
      <c r="AI55" s="48">
        <f t="shared" si="40"/>
        <v>6920298.7941912459</v>
      </c>
      <c r="AJ55" s="48">
        <f t="shared" si="40"/>
        <v>6920298.7941912459</v>
      </c>
      <c r="AK55" s="48">
        <f t="shared" si="40"/>
        <v>6920298.7941912459</v>
      </c>
      <c r="AL55" s="48">
        <f t="shared" si="40"/>
        <v>6920298.7941912459</v>
      </c>
      <c r="AM55" s="48">
        <f t="shared" si="40"/>
        <v>6920298.7941912459</v>
      </c>
      <c r="AN55" s="48">
        <f t="shared" si="40"/>
        <v>6920298.7941912459</v>
      </c>
      <c r="AO55" s="48">
        <f t="shared" si="40"/>
        <v>14380880.902967351</v>
      </c>
      <c r="AP55" s="48">
        <f t="shared" si="40"/>
        <v>14380880.902967351</v>
      </c>
      <c r="AQ55" s="48">
        <f t="shared" si="40"/>
        <v>14380880.902967351</v>
      </c>
      <c r="AR55" s="48">
        <f t="shared" si="40"/>
        <v>14380880.902967351</v>
      </c>
      <c r="AS55" s="48">
        <f t="shared" si="40"/>
        <v>14380880.902967351</v>
      </c>
      <c r="AT55" s="48">
        <f t="shared" si="40"/>
        <v>14380880.902967351</v>
      </c>
      <c r="AU55" s="48">
        <f t="shared" si="40"/>
        <v>14380880.902967351</v>
      </c>
      <c r="AV55" s="48">
        <f t="shared" si="40"/>
        <v>14380880.902967351</v>
      </c>
      <c r="AW55" s="48">
        <f t="shared" si="40"/>
        <v>14380880.902967351</v>
      </c>
      <c r="AX55" s="48">
        <f t="shared" si="40"/>
        <v>14380880.902967351</v>
      </c>
      <c r="AY55" s="48">
        <f t="shared" si="40"/>
        <v>14380880.902967351</v>
      </c>
      <c r="AZ55" s="48">
        <f t="shared" si="40"/>
        <v>14380880.902967351</v>
      </c>
      <c r="BA55" s="48">
        <f t="shared" si="40"/>
        <v>14380880.902967351</v>
      </c>
      <c r="BB55" s="48">
        <f t="shared" si="40"/>
        <v>14380880.902967351</v>
      </c>
      <c r="BC55" s="48">
        <f t="shared" si="40"/>
        <v>14380880.902967351</v>
      </c>
      <c r="BD55" s="48">
        <f t="shared" si="40"/>
        <v>14380880.902967351</v>
      </c>
      <c r="BE55" s="48">
        <f t="shared" si="40"/>
        <v>14380880.902967351</v>
      </c>
      <c r="BF55" s="48">
        <f t="shared" si="40"/>
        <v>14380880.902967351</v>
      </c>
      <c r="BG55" s="48">
        <f t="shared" si="40"/>
        <v>14380880.902967351</v>
      </c>
      <c r="BH55" s="48">
        <f t="shared" si="40"/>
        <v>14380880.902967351</v>
      </c>
      <c r="BI55" s="48">
        <f t="shared" si="40"/>
        <v>14380880.902967351</v>
      </c>
      <c r="BJ55" s="48">
        <f t="shared" si="40"/>
        <v>14380880.902967351</v>
      </c>
      <c r="BK55" s="48">
        <f t="shared" si="40"/>
        <v>14380880.902967351</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c r="AZ58" s="10">
        <f t="shared" si="41"/>
        <v>44958</v>
      </c>
      <c r="BA58" s="10">
        <f t="shared" si="41"/>
        <v>44986</v>
      </c>
      <c r="BB58" s="10">
        <f t="shared" si="41"/>
        <v>45017</v>
      </c>
      <c r="BC58" s="10">
        <f t="shared" si="41"/>
        <v>45047</v>
      </c>
      <c r="BD58" s="10">
        <f t="shared" si="41"/>
        <v>45078</v>
      </c>
      <c r="BE58" s="10">
        <f t="shared" si="41"/>
        <v>45108</v>
      </c>
      <c r="BF58" s="10">
        <f t="shared" si="41"/>
        <v>45139</v>
      </c>
      <c r="BG58" s="10">
        <f t="shared" si="41"/>
        <v>45170</v>
      </c>
      <c r="BH58" s="10">
        <f t="shared" si="41"/>
        <v>45200</v>
      </c>
      <c r="BI58" s="10">
        <f t="shared" si="41"/>
        <v>45231</v>
      </c>
      <c r="BJ58" s="10">
        <f t="shared" si="41"/>
        <v>45261</v>
      </c>
      <c r="BK58" s="10">
        <f t="shared" si="41"/>
        <v>45292</v>
      </c>
    </row>
    <row r="59" spans="1:63" s="343" customFormat="1" ht="15" customHeight="1" x14ac:dyDescent="0.35">
      <c r="A59" s="646"/>
      <c r="B59" s="13" t="str">
        <f t="shared" ref="B59:B72" si="42">B41</f>
        <v>Air Comp</v>
      </c>
      <c r="C59" s="503">
        <v>0</v>
      </c>
      <c r="D59" s="503">
        <f t="shared" ref="D59:BK62" si="43">IF(D23=0,0,((D5*0.5)+C23-D41)*D78*D93*D$2)</f>
        <v>0</v>
      </c>
      <c r="E59" s="503">
        <f t="shared" ref="E59" si="44">IF(E23=0,0,((E5*0.5)+D23-E41)*E78*E93*E$2)</f>
        <v>0</v>
      </c>
      <c r="F59" s="503">
        <f t="shared" si="43"/>
        <v>0</v>
      </c>
      <c r="G59" s="503">
        <f t="shared" si="43"/>
        <v>0</v>
      </c>
      <c r="H59" s="503">
        <f t="shared" si="43"/>
        <v>0</v>
      </c>
      <c r="I59" s="503">
        <f t="shared" si="43"/>
        <v>0</v>
      </c>
      <c r="J59" s="503">
        <f t="shared" si="43"/>
        <v>0</v>
      </c>
      <c r="K59" s="503">
        <f t="shared" si="43"/>
        <v>0</v>
      </c>
      <c r="L59" s="503">
        <f t="shared" si="43"/>
        <v>0</v>
      </c>
      <c r="M59" s="503">
        <f t="shared" si="43"/>
        <v>63.006239212891266</v>
      </c>
      <c r="N59" s="503">
        <f t="shared" si="43"/>
        <v>129.69399103102569</v>
      </c>
      <c r="O59" s="503">
        <f t="shared" si="43"/>
        <v>128.8308979414241</v>
      </c>
      <c r="P59" s="503">
        <f t="shared" si="43"/>
        <v>112.78744814529753</v>
      </c>
      <c r="Q59" s="503">
        <f t="shared" si="43"/>
        <v>131.07366370421684</v>
      </c>
      <c r="R59" s="503">
        <f t="shared" si="43"/>
        <v>96.76427757941191</v>
      </c>
      <c r="S59" s="503">
        <f t="shared" si="43"/>
        <v>110.90064866276951</v>
      </c>
      <c r="T59" s="503">
        <f t="shared" si="43"/>
        <v>194.69852307215302</v>
      </c>
      <c r="U59" s="503">
        <f t="shared" si="43"/>
        <v>194.05063032565448</v>
      </c>
      <c r="V59" s="362">
        <f t="shared" si="43"/>
        <v>196.93399142919631</v>
      </c>
      <c r="W59" s="362">
        <f t="shared" si="43"/>
        <v>188.66746326307029</v>
      </c>
      <c r="X59" s="362">
        <f t="shared" si="43"/>
        <v>107.68941918084239</v>
      </c>
      <c r="Y59" s="362">
        <f t="shared" si="43"/>
        <v>105.01917133344674</v>
      </c>
      <c r="Z59" s="362">
        <f t="shared" si="43"/>
        <v>95.611836172941992</v>
      </c>
      <c r="AA59" s="362">
        <f t="shared" si="43"/>
        <v>98.139397596812714</v>
      </c>
      <c r="AB59" s="362">
        <f t="shared" si="43"/>
        <v>91.52861955486118</v>
      </c>
      <c r="AC59" s="362">
        <f t="shared" si="43"/>
        <v>103.07887853800879</v>
      </c>
      <c r="AD59" s="362">
        <f t="shared" si="43"/>
        <v>96.76427757941191</v>
      </c>
      <c r="AE59" s="362">
        <f t="shared" si="43"/>
        <v>110.90064866276951</v>
      </c>
      <c r="AF59" s="362">
        <f t="shared" si="43"/>
        <v>194.69852307215302</v>
      </c>
      <c r="AG59" s="362">
        <f t="shared" si="43"/>
        <v>194.05063032565448</v>
      </c>
      <c r="AH59" s="362">
        <f t="shared" si="43"/>
        <v>196.93399142919631</v>
      </c>
      <c r="AI59" s="362">
        <f t="shared" si="43"/>
        <v>188.66746326307029</v>
      </c>
      <c r="AJ59" s="362">
        <f t="shared" si="43"/>
        <v>107.68941918084239</v>
      </c>
      <c r="AK59" s="362">
        <f t="shared" si="43"/>
        <v>105.01917133344674</v>
      </c>
      <c r="AL59" s="362">
        <f t="shared" si="43"/>
        <v>95.611836172941992</v>
      </c>
      <c r="AM59" s="362">
        <f t="shared" si="43"/>
        <v>98.139397596812714</v>
      </c>
      <c r="AN59" s="362">
        <f t="shared" si="43"/>
        <v>91.52861955486118</v>
      </c>
      <c r="AO59" s="362">
        <f t="shared" si="43"/>
        <v>0</v>
      </c>
      <c r="AP59" s="362">
        <f t="shared" si="43"/>
        <v>0</v>
      </c>
      <c r="AQ59" s="362">
        <f t="shared" si="43"/>
        <v>0</v>
      </c>
      <c r="AR59" s="362">
        <f t="shared" si="43"/>
        <v>0</v>
      </c>
      <c r="AS59" s="362">
        <f t="shared" si="43"/>
        <v>0</v>
      </c>
      <c r="AT59" s="362">
        <f t="shared" si="43"/>
        <v>0</v>
      </c>
      <c r="AU59" s="362">
        <f t="shared" si="43"/>
        <v>0</v>
      </c>
      <c r="AV59" s="362">
        <f t="shared" si="43"/>
        <v>0</v>
      </c>
      <c r="AW59" s="362">
        <f t="shared" si="43"/>
        <v>0</v>
      </c>
      <c r="AX59" s="362">
        <f t="shared" si="43"/>
        <v>0</v>
      </c>
      <c r="AY59" s="362">
        <f t="shared" si="43"/>
        <v>0</v>
      </c>
      <c r="AZ59" s="362">
        <f t="shared" si="43"/>
        <v>0</v>
      </c>
      <c r="BA59" s="362">
        <f t="shared" si="43"/>
        <v>0</v>
      </c>
      <c r="BB59" s="362">
        <f t="shared" si="43"/>
        <v>0</v>
      </c>
      <c r="BC59" s="362">
        <f t="shared" si="43"/>
        <v>0</v>
      </c>
      <c r="BD59" s="362">
        <f t="shared" si="43"/>
        <v>0</v>
      </c>
      <c r="BE59" s="362">
        <f t="shared" si="43"/>
        <v>0</v>
      </c>
      <c r="BF59" s="362">
        <f t="shared" si="43"/>
        <v>0</v>
      </c>
      <c r="BG59" s="362">
        <f t="shared" si="43"/>
        <v>0</v>
      </c>
      <c r="BH59" s="362">
        <f t="shared" si="43"/>
        <v>0</v>
      </c>
      <c r="BI59" s="362">
        <f t="shared" si="43"/>
        <v>0</v>
      </c>
      <c r="BJ59" s="362">
        <f t="shared" si="43"/>
        <v>0</v>
      </c>
      <c r="BK59" s="362">
        <f t="shared" si="43"/>
        <v>0</v>
      </c>
    </row>
    <row r="60" spans="1:63" s="343" customFormat="1" ht="15.5" x14ac:dyDescent="0.35">
      <c r="A60" s="646"/>
      <c r="B60" s="13" t="str">
        <f t="shared" si="42"/>
        <v>Building Shell</v>
      </c>
      <c r="C60" s="503">
        <v>0</v>
      </c>
      <c r="D60" s="503">
        <f t="shared" si="43"/>
        <v>0</v>
      </c>
      <c r="E60" s="503">
        <f t="shared" si="43"/>
        <v>0</v>
      </c>
      <c r="F60" s="503">
        <f t="shared" si="43"/>
        <v>0</v>
      </c>
      <c r="G60" s="503">
        <f t="shared" si="43"/>
        <v>0</v>
      </c>
      <c r="H60" s="503">
        <f t="shared" si="43"/>
        <v>0</v>
      </c>
      <c r="I60" s="503">
        <f t="shared" si="43"/>
        <v>0</v>
      </c>
      <c r="J60" s="503">
        <f t="shared" si="43"/>
        <v>0</v>
      </c>
      <c r="K60" s="503">
        <f t="shared" si="43"/>
        <v>0</v>
      </c>
      <c r="L60" s="503">
        <f t="shared" si="43"/>
        <v>0</v>
      </c>
      <c r="M60" s="503">
        <f t="shared" si="43"/>
        <v>0</v>
      </c>
      <c r="N60" s="503">
        <f t="shared" si="43"/>
        <v>0</v>
      </c>
      <c r="O60" s="503">
        <f t="shared" si="43"/>
        <v>0</v>
      </c>
      <c r="P60" s="503">
        <f t="shared" si="43"/>
        <v>0</v>
      </c>
      <c r="Q60" s="503">
        <f t="shared" si="43"/>
        <v>0</v>
      </c>
      <c r="R60" s="503">
        <f t="shared" si="43"/>
        <v>0</v>
      </c>
      <c r="S60" s="503">
        <f t="shared" si="43"/>
        <v>0</v>
      </c>
      <c r="T60" s="503">
        <f t="shared" si="43"/>
        <v>0</v>
      </c>
      <c r="U60" s="503">
        <f t="shared" si="43"/>
        <v>0</v>
      </c>
      <c r="V60" s="362">
        <f t="shared" si="43"/>
        <v>0</v>
      </c>
      <c r="W60" s="362">
        <f t="shared" si="43"/>
        <v>0</v>
      </c>
      <c r="X60" s="362">
        <f t="shared" si="43"/>
        <v>0</v>
      </c>
      <c r="Y60" s="362">
        <f t="shared" si="43"/>
        <v>0</v>
      </c>
      <c r="Z60" s="362">
        <f t="shared" si="43"/>
        <v>0</v>
      </c>
      <c r="AA60" s="362">
        <f t="shared" si="43"/>
        <v>0</v>
      </c>
      <c r="AB60" s="362">
        <f t="shared" si="43"/>
        <v>0</v>
      </c>
      <c r="AC60" s="362">
        <f t="shared" si="43"/>
        <v>0</v>
      </c>
      <c r="AD60" s="362">
        <f t="shared" si="43"/>
        <v>0</v>
      </c>
      <c r="AE60" s="362">
        <f t="shared" si="43"/>
        <v>0</v>
      </c>
      <c r="AF60" s="362">
        <f t="shared" si="43"/>
        <v>0</v>
      </c>
      <c r="AG60" s="362">
        <f t="shared" si="43"/>
        <v>0</v>
      </c>
      <c r="AH60" s="362">
        <f t="shared" si="43"/>
        <v>0</v>
      </c>
      <c r="AI60" s="362">
        <f t="shared" si="43"/>
        <v>0</v>
      </c>
      <c r="AJ60" s="362">
        <f t="shared" si="43"/>
        <v>0</v>
      </c>
      <c r="AK60" s="362">
        <f t="shared" si="43"/>
        <v>0</v>
      </c>
      <c r="AL60" s="362">
        <f t="shared" si="43"/>
        <v>0</v>
      </c>
      <c r="AM60" s="362">
        <f t="shared" si="43"/>
        <v>0</v>
      </c>
      <c r="AN60" s="362">
        <f t="shared" si="43"/>
        <v>0</v>
      </c>
      <c r="AO60" s="362">
        <f t="shared" si="43"/>
        <v>0</v>
      </c>
      <c r="AP60" s="362">
        <f t="shared" si="43"/>
        <v>0</v>
      </c>
      <c r="AQ60" s="362">
        <f t="shared" si="43"/>
        <v>0</v>
      </c>
      <c r="AR60" s="362">
        <f t="shared" si="43"/>
        <v>0</v>
      </c>
      <c r="AS60" s="362">
        <f t="shared" si="43"/>
        <v>0</v>
      </c>
      <c r="AT60" s="362">
        <f t="shared" si="43"/>
        <v>0</v>
      </c>
      <c r="AU60" s="362">
        <f t="shared" si="43"/>
        <v>0</v>
      </c>
      <c r="AV60" s="362">
        <f t="shared" si="43"/>
        <v>0</v>
      </c>
      <c r="AW60" s="362">
        <f t="shared" si="43"/>
        <v>0</v>
      </c>
      <c r="AX60" s="362">
        <f t="shared" si="43"/>
        <v>0</v>
      </c>
      <c r="AY60" s="362">
        <f t="shared" si="43"/>
        <v>0</v>
      </c>
      <c r="AZ60" s="362">
        <f t="shared" si="43"/>
        <v>0</v>
      </c>
      <c r="BA60" s="362">
        <f t="shared" si="43"/>
        <v>0</v>
      </c>
      <c r="BB60" s="362">
        <f t="shared" si="43"/>
        <v>0</v>
      </c>
      <c r="BC60" s="362">
        <f t="shared" si="43"/>
        <v>0</v>
      </c>
      <c r="BD60" s="362">
        <f t="shared" si="43"/>
        <v>0</v>
      </c>
      <c r="BE60" s="362">
        <f t="shared" si="43"/>
        <v>0</v>
      </c>
      <c r="BF60" s="362">
        <f t="shared" si="43"/>
        <v>0</v>
      </c>
      <c r="BG60" s="362">
        <f t="shared" si="43"/>
        <v>0</v>
      </c>
      <c r="BH60" s="362">
        <f t="shared" si="43"/>
        <v>0</v>
      </c>
      <c r="BI60" s="362">
        <f t="shared" si="43"/>
        <v>0</v>
      </c>
      <c r="BJ60" s="362">
        <f t="shared" si="43"/>
        <v>0</v>
      </c>
      <c r="BK60" s="362">
        <f t="shared" si="43"/>
        <v>0</v>
      </c>
    </row>
    <row r="61" spans="1:63" s="343" customFormat="1" ht="15.5" x14ac:dyDescent="0.35">
      <c r="A61" s="646"/>
      <c r="B61" s="13" t="str">
        <f t="shared" si="42"/>
        <v>Cooking</v>
      </c>
      <c r="C61" s="503">
        <v>0</v>
      </c>
      <c r="D61" s="503">
        <f t="shared" si="43"/>
        <v>0</v>
      </c>
      <c r="E61" s="503">
        <f t="shared" si="43"/>
        <v>0</v>
      </c>
      <c r="F61" s="503">
        <f t="shared" si="43"/>
        <v>0</v>
      </c>
      <c r="G61" s="503">
        <f t="shared" si="43"/>
        <v>0</v>
      </c>
      <c r="H61" s="503">
        <f t="shared" si="43"/>
        <v>0</v>
      </c>
      <c r="I61" s="503">
        <f t="shared" si="43"/>
        <v>0</v>
      </c>
      <c r="J61" s="503">
        <f t="shared" si="43"/>
        <v>0</v>
      </c>
      <c r="K61" s="503">
        <f t="shared" si="43"/>
        <v>0</v>
      </c>
      <c r="L61" s="503">
        <f t="shared" si="43"/>
        <v>0</v>
      </c>
      <c r="M61" s="503">
        <f t="shared" si="43"/>
        <v>0</v>
      </c>
      <c r="N61" s="503">
        <f t="shared" si="43"/>
        <v>0</v>
      </c>
      <c r="O61" s="503">
        <f t="shared" si="43"/>
        <v>0</v>
      </c>
      <c r="P61" s="503">
        <f t="shared" si="43"/>
        <v>0</v>
      </c>
      <c r="Q61" s="503">
        <f t="shared" si="43"/>
        <v>0</v>
      </c>
      <c r="R61" s="503">
        <f t="shared" si="43"/>
        <v>0</v>
      </c>
      <c r="S61" s="503">
        <f t="shared" si="43"/>
        <v>0</v>
      </c>
      <c r="T61" s="503">
        <f t="shared" si="43"/>
        <v>0</v>
      </c>
      <c r="U61" s="503">
        <f t="shared" si="43"/>
        <v>0</v>
      </c>
      <c r="V61" s="362">
        <f t="shared" si="43"/>
        <v>0</v>
      </c>
      <c r="W61" s="362">
        <f t="shared" si="43"/>
        <v>0</v>
      </c>
      <c r="X61" s="362">
        <f t="shared" si="43"/>
        <v>0</v>
      </c>
      <c r="Y61" s="362">
        <f t="shared" si="43"/>
        <v>0</v>
      </c>
      <c r="Z61" s="362">
        <f t="shared" si="43"/>
        <v>0</v>
      </c>
      <c r="AA61" s="362">
        <f t="shared" si="43"/>
        <v>0</v>
      </c>
      <c r="AB61" s="362">
        <f t="shared" si="43"/>
        <v>0</v>
      </c>
      <c r="AC61" s="362">
        <f t="shared" si="43"/>
        <v>0</v>
      </c>
      <c r="AD61" s="362">
        <f t="shared" si="43"/>
        <v>0</v>
      </c>
      <c r="AE61" s="362">
        <f t="shared" si="43"/>
        <v>0</v>
      </c>
      <c r="AF61" s="362">
        <f t="shared" si="43"/>
        <v>0</v>
      </c>
      <c r="AG61" s="362">
        <f t="shared" si="43"/>
        <v>0</v>
      </c>
      <c r="AH61" s="362">
        <f t="shared" si="43"/>
        <v>0</v>
      </c>
      <c r="AI61" s="362">
        <f t="shared" si="43"/>
        <v>0</v>
      </c>
      <c r="AJ61" s="362">
        <f t="shared" si="43"/>
        <v>0</v>
      </c>
      <c r="AK61" s="362">
        <f t="shared" si="43"/>
        <v>0</v>
      </c>
      <c r="AL61" s="362">
        <f t="shared" si="43"/>
        <v>0</v>
      </c>
      <c r="AM61" s="362">
        <f t="shared" si="43"/>
        <v>0</v>
      </c>
      <c r="AN61" s="362">
        <f t="shared" si="43"/>
        <v>0</v>
      </c>
      <c r="AO61" s="362">
        <f t="shared" si="43"/>
        <v>0</v>
      </c>
      <c r="AP61" s="362">
        <f t="shared" si="43"/>
        <v>0</v>
      </c>
      <c r="AQ61" s="362">
        <f t="shared" si="43"/>
        <v>0</v>
      </c>
      <c r="AR61" s="362">
        <f t="shared" si="43"/>
        <v>0</v>
      </c>
      <c r="AS61" s="362">
        <f t="shared" si="43"/>
        <v>0</v>
      </c>
      <c r="AT61" s="362">
        <f t="shared" si="43"/>
        <v>0</v>
      </c>
      <c r="AU61" s="362">
        <f t="shared" si="43"/>
        <v>0</v>
      </c>
      <c r="AV61" s="362">
        <f t="shared" si="43"/>
        <v>0</v>
      </c>
      <c r="AW61" s="362">
        <f t="shared" si="43"/>
        <v>0</v>
      </c>
      <c r="AX61" s="362">
        <f t="shared" si="43"/>
        <v>0</v>
      </c>
      <c r="AY61" s="362">
        <f t="shared" si="43"/>
        <v>0</v>
      </c>
      <c r="AZ61" s="362">
        <f t="shared" si="43"/>
        <v>0</v>
      </c>
      <c r="BA61" s="362">
        <f t="shared" si="43"/>
        <v>0</v>
      </c>
      <c r="BB61" s="362">
        <f t="shared" si="43"/>
        <v>0</v>
      </c>
      <c r="BC61" s="362">
        <f t="shared" si="43"/>
        <v>0</v>
      </c>
      <c r="BD61" s="362">
        <f t="shared" si="43"/>
        <v>0</v>
      </c>
      <c r="BE61" s="362">
        <f t="shared" si="43"/>
        <v>0</v>
      </c>
      <c r="BF61" s="362">
        <f t="shared" si="43"/>
        <v>0</v>
      </c>
      <c r="BG61" s="362">
        <f t="shared" si="43"/>
        <v>0</v>
      </c>
      <c r="BH61" s="362">
        <f t="shared" si="43"/>
        <v>0</v>
      </c>
      <c r="BI61" s="362">
        <f t="shared" si="43"/>
        <v>0</v>
      </c>
      <c r="BJ61" s="362">
        <f t="shared" si="43"/>
        <v>0</v>
      </c>
      <c r="BK61" s="362">
        <f t="shared" si="43"/>
        <v>0</v>
      </c>
    </row>
    <row r="62" spans="1:63" s="343" customFormat="1" ht="15.5" x14ac:dyDescent="0.35">
      <c r="A62" s="646"/>
      <c r="B62" s="13" t="str">
        <f t="shared" si="42"/>
        <v>Cooling</v>
      </c>
      <c r="C62" s="503">
        <v>0</v>
      </c>
      <c r="D62" s="503">
        <f t="shared" si="43"/>
        <v>0</v>
      </c>
      <c r="E62" s="503">
        <f t="shared" si="43"/>
        <v>0</v>
      </c>
      <c r="F62" s="503">
        <f t="shared" si="43"/>
        <v>0</v>
      </c>
      <c r="G62" s="503">
        <f t="shared" si="43"/>
        <v>0</v>
      </c>
      <c r="H62" s="503">
        <f t="shared" si="43"/>
        <v>1651.2487444173246</v>
      </c>
      <c r="I62" s="503">
        <f t="shared" si="43"/>
        <v>5274.9765667182583</v>
      </c>
      <c r="J62" s="503">
        <f t="shared" si="43"/>
        <v>6386.6417052170864</v>
      </c>
      <c r="K62" s="503">
        <f t="shared" si="43"/>
        <v>2834.6201815530449</v>
      </c>
      <c r="L62" s="503">
        <f t="shared" si="43"/>
        <v>202.86762319289028</v>
      </c>
      <c r="M62" s="503">
        <f t="shared" si="43"/>
        <v>43.373255907940504</v>
      </c>
      <c r="N62" s="503">
        <f t="shared" si="43"/>
        <v>1.2985947653490408</v>
      </c>
      <c r="O62" s="503">
        <f t="shared" si="43"/>
        <v>0.19011364071760739</v>
      </c>
      <c r="P62" s="503">
        <f t="shared" si="43"/>
        <v>7.1499676258299187</v>
      </c>
      <c r="Q62" s="503">
        <f t="shared" si="43"/>
        <v>231.97679143064775</v>
      </c>
      <c r="R62" s="503">
        <f t="shared" si="43"/>
        <v>816.30078476216534</v>
      </c>
      <c r="S62" s="503">
        <f t="shared" si="43"/>
        <v>3609.8917369921714</v>
      </c>
      <c r="T62" s="503">
        <f t="shared" si="43"/>
        <v>19576.439470155681</v>
      </c>
      <c r="U62" s="503">
        <f t="shared" si="43"/>
        <v>24228.22687310736</v>
      </c>
      <c r="V62" s="362">
        <f t="shared" si="43"/>
        <v>23841.450334048357</v>
      </c>
      <c r="W62" s="362">
        <f t="shared" si="43"/>
        <v>10185.141103890886</v>
      </c>
      <c r="X62" s="362">
        <f t="shared" si="43"/>
        <v>736.68923287501104</v>
      </c>
      <c r="Y62" s="362">
        <f t="shared" si="43"/>
        <v>145.2172980974334</v>
      </c>
      <c r="Z62" s="362">
        <f t="shared" si="43"/>
        <v>1.5260471932452693</v>
      </c>
      <c r="AA62" s="362">
        <f t="shared" si="43"/>
        <v>0.14204523757625662</v>
      </c>
      <c r="AB62" s="362">
        <f t="shared" si="43"/>
        <v>5.8781867311335043</v>
      </c>
      <c r="AC62" s="362">
        <f t="shared" si="43"/>
        <v>173.36262117120523</v>
      </c>
      <c r="AD62" s="362">
        <f t="shared" si="43"/>
        <v>816.30078476216534</v>
      </c>
      <c r="AE62" s="362">
        <f t="shared" si="43"/>
        <v>3609.8917369921714</v>
      </c>
      <c r="AF62" s="362">
        <f t="shared" si="43"/>
        <v>19576.439470155681</v>
      </c>
      <c r="AG62" s="362">
        <f t="shared" si="43"/>
        <v>24228.22687310736</v>
      </c>
      <c r="AH62" s="362">
        <f t="shared" si="43"/>
        <v>23841.450334048357</v>
      </c>
      <c r="AI62" s="362">
        <f t="shared" si="43"/>
        <v>10185.141103890886</v>
      </c>
      <c r="AJ62" s="362">
        <f t="shared" si="43"/>
        <v>736.68923287501104</v>
      </c>
      <c r="AK62" s="362">
        <f t="shared" si="43"/>
        <v>145.2172980974334</v>
      </c>
      <c r="AL62" s="362">
        <f t="shared" si="43"/>
        <v>1.5260471932452693</v>
      </c>
      <c r="AM62" s="362">
        <f t="shared" si="43"/>
        <v>0.14204523757625662</v>
      </c>
      <c r="AN62" s="362">
        <f t="shared" si="43"/>
        <v>5.8781867311335043</v>
      </c>
      <c r="AO62" s="362">
        <f t="shared" si="43"/>
        <v>0</v>
      </c>
      <c r="AP62" s="362">
        <f t="shared" si="43"/>
        <v>0</v>
      </c>
      <c r="AQ62" s="362">
        <f t="shared" si="43"/>
        <v>0</v>
      </c>
      <c r="AR62" s="362">
        <f t="shared" si="43"/>
        <v>0</v>
      </c>
      <c r="AS62" s="362">
        <f t="shared" si="43"/>
        <v>0</v>
      </c>
      <c r="AT62" s="362">
        <f t="shared" si="43"/>
        <v>0</v>
      </c>
      <c r="AU62" s="362">
        <f t="shared" si="43"/>
        <v>0</v>
      </c>
      <c r="AV62" s="362">
        <f t="shared" si="43"/>
        <v>0</v>
      </c>
      <c r="AW62" s="362">
        <f t="shared" si="43"/>
        <v>0</v>
      </c>
      <c r="AX62" s="362">
        <f t="shared" si="43"/>
        <v>0</v>
      </c>
      <c r="AY62" s="362">
        <f t="shared" si="43"/>
        <v>0</v>
      </c>
      <c r="AZ62" s="362">
        <f t="shared" si="43"/>
        <v>0</v>
      </c>
      <c r="BA62" s="362">
        <f t="shared" si="43"/>
        <v>0</v>
      </c>
      <c r="BB62" s="362">
        <f t="shared" si="43"/>
        <v>0</v>
      </c>
      <c r="BC62" s="362">
        <f t="shared" si="43"/>
        <v>0</v>
      </c>
      <c r="BD62" s="362">
        <f t="shared" si="43"/>
        <v>0</v>
      </c>
      <c r="BE62" s="362">
        <f t="shared" si="43"/>
        <v>0</v>
      </c>
      <c r="BF62" s="362">
        <f t="shared" si="43"/>
        <v>0</v>
      </c>
      <c r="BG62" s="362">
        <f t="shared" si="43"/>
        <v>0</v>
      </c>
      <c r="BH62" s="362">
        <f t="shared" si="43"/>
        <v>0</v>
      </c>
      <c r="BI62" s="362">
        <f t="shared" si="43"/>
        <v>0</v>
      </c>
      <c r="BJ62" s="362">
        <f t="shared" si="43"/>
        <v>0</v>
      </c>
      <c r="BK62" s="362">
        <f t="shared" si="43"/>
        <v>0</v>
      </c>
    </row>
    <row r="63" spans="1:63" s="343" customFormat="1" ht="15.5" x14ac:dyDescent="0.35">
      <c r="A63" s="646"/>
      <c r="B63" s="13" t="str">
        <f t="shared" si="42"/>
        <v>Ext Lighting</v>
      </c>
      <c r="C63" s="503">
        <v>0</v>
      </c>
      <c r="D63" s="503">
        <f t="shared" ref="D63:BK66" si="45">IF(D27=0,0,((D9*0.5)+C27-D45)*D82*D97*D$2)</f>
        <v>0</v>
      </c>
      <c r="E63" s="503">
        <f t="shared" si="45"/>
        <v>0</v>
      </c>
      <c r="F63" s="503">
        <f t="shared" si="45"/>
        <v>0</v>
      </c>
      <c r="G63" s="503">
        <f t="shared" si="45"/>
        <v>0</v>
      </c>
      <c r="H63" s="503">
        <f t="shared" si="45"/>
        <v>0</v>
      </c>
      <c r="I63" s="503">
        <f t="shared" si="45"/>
        <v>0</v>
      </c>
      <c r="J63" s="503">
        <f t="shared" si="45"/>
        <v>0</v>
      </c>
      <c r="K63" s="503">
        <f t="shared" si="45"/>
        <v>0</v>
      </c>
      <c r="L63" s="503">
        <f t="shared" si="45"/>
        <v>0</v>
      </c>
      <c r="M63" s="503">
        <f t="shared" si="45"/>
        <v>0</v>
      </c>
      <c r="N63" s="503">
        <f t="shared" si="45"/>
        <v>0</v>
      </c>
      <c r="O63" s="503">
        <f t="shared" si="45"/>
        <v>0</v>
      </c>
      <c r="P63" s="503">
        <f t="shared" si="45"/>
        <v>0</v>
      </c>
      <c r="Q63" s="503">
        <f t="shared" si="45"/>
        <v>0</v>
      </c>
      <c r="R63" s="503">
        <f t="shared" si="45"/>
        <v>0</v>
      </c>
      <c r="S63" s="503">
        <f t="shared" si="45"/>
        <v>0</v>
      </c>
      <c r="T63" s="503">
        <f t="shared" si="45"/>
        <v>0</v>
      </c>
      <c r="U63" s="503">
        <f t="shared" si="45"/>
        <v>0</v>
      </c>
      <c r="V63" s="362">
        <f t="shared" si="45"/>
        <v>0</v>
      </c>
      <c r="W63" s="362">
        <f t="shared" si="45"/>
        <v>0</v>
      </c>
      <c r="X63" s="362">
        <f t="shared" si="45"/>
        <v>0</v>
      </c>
      <c r="Y63" s="362">
        <f t="shared" si="45"/>
        <v>0</v>
      </c>
      <c r="Z63" s="362">
        <f t="shared" si="45"/>
        <v>0</v>
      </c>
      <c r="AA63" s="362">
        <f t="shared" si="45"/>
        <v>0</v>
      </c>
      <c r="AB63" s="362">
        <f t="shared" si="45"/>
        <v>0</v>
      </c>
      <c r="AC63" s="362">
        <f t="shared" si="45"/>
        <v>0</v>
      </c>
      <c r="AD63" s="362">
        <f t="shared" si="45"/>
        <v>0</v>
      </c>
      <c r="AE63" s="362">
        <f t="shared" si="45"/>
        <v>0</v>
      </c>
      <c r="AF63" s="362">
        <f t="shared" si="45"/>
        <v>0</v>
      </c>
      <c r="AG63" s="362">
        <f t="shared" si="45"/>
        <v>0</v>
      </c>
      <c r="AH63" s="362">
        <f t="shared" si="45"/>
        <v>0</v>
      </c>
      <c r="AI63" s="362">
        <f t="shared" si="45"/>
        <v>0</v>
      </c>
      <c r="AJ63" s="362">
        <f t="shared" si="45"/>
        <v>0</v>
      </c>
      <c r="AK63" s="362">
        <f t="shared" si="45"/>
        <v>0</v>
      </c>
      <c r="AL63" s="362">
        <f t="shared" si="45"/>
        <v>0</v>
      </c>
      <c r="AM63" s="362">
        <f t="shared" si="45"/>
        <v>0</v>
      </c>
      <c r="AN63" s="362">
        <f t="shared" si="45"/>
        <v>0</v>
      </c>
      <c r="AO63" s="362">
        <f t="shared" si="45"/>
        <v>0</v>
      </c>
      <c r="AP63" s="362">
        <f t="shared" si="45"/>
        <v>0</v>
      </c>
      <c r="AQ63" s="362">
        <f t="shared" si="45"/>
        <v>0</v>
      </c>
      <c r="AR63" s="362">
        <f t="shared" si="45"/>
        <v>0</v>
      </c>
      <c r="AS63" s="362">
        <f t="shared" si="45"/>
        <v>0</v>
      </c>
      <c r="AT63" s="362">
        <f t="shared" si="45"/>
        <v>0</v>
      </c>
      <c r="AU63" s="362">
        <f t="shared" si="45"/>
        <v>0</v>
      </c>
      <c r="AV63" s="362">
        <f t="shared" si="45"/>
        <v>0</v>
      </c>
      <c r="AW63" s="362">
        <f t="shared" si="45"/>
        <v>0</v>
      </c>
      <c r="AX63" s="362">
        <f t="shared" si="45"/>
        <v>0</v>
      </c>
      <c r="AY63" s="362">
        <f t="shared" si="45"/>
        <v>0</v>
      </c>
      <c r="AZ63" s="362">
        <f t="shared" si="45"/>
        <v>0</v>
      </c>
      <c r="BA63" s="362">
        <f t="shared" si="45"/>
        <v>0</v>
      </c>
      <c r="BB63" s="362">
        <f t="shared" si="45"/>
        <v>0</v>
      </c>
      <c r="BC63" s="362">
        <f t="shared" si="45"/>
        <v>0</v>
      </c>
      <c r="BD63" s="362">
        <f t="shared" si="45"/>
        <v>0</v>
      </c>
      <c r="BE63" s="362">
        <f t="shared" si="45"/>
        <v>0</v>
      </c>
      <c r="BF63" s="362">
        <f t="shared" si="45"/>
        <v>0</v>
      </c>
      <c r="BG63" s="362">
        <f t="shared" si="45"/>
        <v>0</v>
      </c>
      <c r="BH63" s="362">
        <f t="shared" si="45"/>
        <v>0</v>
      </c>
      <c r="BI63" s="362">
        <f t="shared" si="45"/>
        <v>0</v>
      </c>
      <c r="BJ63" s="362">
        <f t="shared" si="45"/>
        <v>0</v>
      </c>
      <c r="BK63" s="362">
        <f t="shared" si="45"/>
        <v>0</v>
      </c>
    </row>
    <row r="64" spans="1:63" s="343" customFormat="1" ht="15.5" x14ac:dyDescent="0.35">
      <c r="A64" s="646"/>
      <c r="B64" s="13" t="str">
        <f t="shared" si="42"/>
        <v>Heating</v>
      </c>
      <c r="C64" s="503">
        <v>0</v>
      </c>
      <c r="D64" s="503">
        <f t="shared" si="45"/>
        <v>0</v>
      </c>
      <c r="E64" s="503">
        <f t="shared" si="45"/>
        <v>0</v>
      </c>
      <c r="F64" s="503">
        <f t="shared" si="45"/>
        <v>0</v>
      </c>
      <c r="G64" s="503">
        <f t="shared" si="45"/>
        <v>0</v>
      </c>
      <c r="H64" s="503">
        <f t="shared" si="45"/>
        <v>0</v>
      </c>
      <c r="I64" s="503">
        <f t="shared" si="45"/>
        <v>0</v>
      </c>
      <c r="J64" s="503">
        <f t="shared" si="45"/>
        <v>0</v>
      </c>
      <c r="K64" s="503">
        <f t="shared" si="45"/>
        <v>0</v>
      </c>
      <c r="L64" s="503">
        <f t="shared" si="45"/>
        <v>0</v>
      </c>
      <c r="M64" s="503">
        <f t="shared" si="45"/>
        <v>0</v>
      </c>
      <c r="N64" s="503">
        <f t="shared" si="45"/>
        <v>0</v>
      </c>
      <c r="O64" s="503">
        <f t="shared" si="45"/>
        <v>0</v>
      </c>
      <c r="P64" s="503">
        <f t="shared" si="45"/>
        <v>0</v>
      </c>
      <c r="Q64" s="503">
        <f t="shared" si="45"/>
        <v>0</v>
      </c>
      <c r="R64" s="503">
        <f t="shared" si="45"/>
        <v>0</v>
      </c>
      <c r="S64" s="503">
        <f t="shared" si="45"/>
        <v>0</v>
      </c>
      <c r="T64" s="503">
        <f t="shared" si="45"/>
        <v>0</v>
      </c>
      <c r="U64" s="503">
        <f t="shared" si="45"/>
        <v>0</v>
      </c>
      <c r="V64" s="362">
        <f t="shared" si="45"/>
        <v>0</v>
      </c>
      <c r="W64" s="362">
        <f t="shared" si="45"/>
        <v>0</v>
      </c>
      <c r="X64" s="362">
        <f t="shared" si="45"/>
        <v>0</v>
      </c>
      <c r="Y64" s="362">
        <f t="shared" si="45"/>
        <v>0</v>
      </c>
      <c r="Z64" s="362">
        <f t="shared" si="45"/>
        <v>0</v>
      </c>
      <c r="AA64" s="362">
        <f t="shared" si="45"/>
        <v>0</v>
      </c>
      <c r="AB64" s="362">
        <f t="shared" si="45"/>
        <v>0</v>
      </c>
      <c r="AC64" s="362">
        <f t="shared" si="45"/>
        <v>0</v>
      </c>
      <c r="AD64" s="362">
        <f t="shared" si="45"/>
        <v>0</v>
      </c>
      <c r="AE64" s="362">
        <f t="shared" si="45"/>
        <v>0</v>
      </c>
      <c r="AF64" s="362">
        <f t="shared" si="45"/>
        <v>0</v>
      </c>
      <c r="AG64" s="362">
        <f t="shared" si="45"/>
        <v>0</v>
      </c>
      <c r="AH64" s="362">
        <f t="shared" si="45"/>
        <v>0</v>
      </c>
      <c r="AI64" s="362">
        <f t="shared" si="45"/>
        <v>0</v>
      </c>
      <c r="AJ64" s="362">
        <f t="shared" si="45"/>
        <v>0</v>
      </c>
      <c r="AK64" s="362">
        <f t="shared" si="45"/>
        <v>0</v>
      </c>
      <c r="AL64" s="362">
        <f t="shared" si="45"/>
        <v>0</v>
      </c>
      <c r="AM64" s="362">
        <f t="shared" si="45"/>
        <v>0</v>
      </c>
      <c r="AN64" s="362">
        <f t="shared" si="45"/>
        <v>0</v>
      </c>
      <c r="AO64" s="362">
        <f t="shared" si="45"/>
        <v>0</v>
      </c>
      <c r="AP64" s="362">
        <f t="shared" si="45"/>
        <v>0</v>
      </c>
      <c r="AQ64" s="362">
        <f t="shared" si="45"/>
        <v>0</v>
      </c>
      <c r="AR64" s="362">
        <f t="shared" si="45"/>
        <v>0</v>
      </c>
      <c r="AS64" s="362">
        <f t="shared" si="45"/>
        <v>0</v>
      </c>
      <c r="AT64" s="362">
        <f t="shared" si="45"/>
        <v>0</v>
      </c>
      <c r="AU64" s="362">
        <f t="shared" si="45"/>
        <v>0</v>
      </c>
      <c r="AV64" s="362">
        <f t="shared" si="45"/>
        <v>0</v>
      </c>
      <c r="AW64" s="362">
        <f t="shared" si="45"/>
        <v>0</v>
      </c>
      <c r="AX64" s="362">
        <f t="shared" si="45"/>
        <v>0</v>
      </c>
      <c r="AY64" s="362">
        <f t="shared" si="45"/>
        <v>0</v>
      </c>
      <c r="AZ64" s="362">
        <f t="shared" si="45"/>
        <v>0</v>
      </c>
      <c r="BA64" s="362">
        <f t="shared" si="45"/>
        <v>0</v>
      </c>
      <c r="BB64" s="362">
        <f t="shared" si="45"/>
        <v>0</v>
      </c>
      <c r="BC64" s="362">
        <f t="shared" si="45"/>
        <v>0</v>
      </c>
      <c r="BD64" s="362">
        <f t="shared" si="45"/>
        <v>0</v>
      </c>
      <c r="BE64" s="362">
        <f t="shared" si="45"/>
        <v>0</v>
      </c>
      <c r="BF64" s="362">
        <f t="shared" si="45"/>
        <v>0</v>
      </c>
      <c r="BG64" s="362">
        <f t="shared" si="45"/>
        <v>0</v>
      </c>
      <c r="BH64" s="362">
        <f t="shared" si="45"/>
        <v>0</v>
      </c>
      <c r="BI64" s="362">
        <f t="shared" si="45"/>
        <v>0</v>
      </c>
      <c r="BJ64" s="362">
        <f t="shared" si="45"/>
        <v>0</v>
      </c>
      <c r="BK64" s="362">
        <f t="shared" si="45"/>
        <v>0</v>
      </c>
    </row>
    <row r="65" spans="1:63" s="343" customFormat="1" ht="15.5" x14ac:dyDescent="0.35">
      <c r="A65" s="646"/>
      <c r="B65" s="13" t="str">
        <f t="shared" si="42"/>
        <v>HVAC</v>
      </c>
      <c r="C65" s="503">
        <v>0</v>
      </c>
      <c r="D65" s="503">
        <f t="shared" si="45"/>
        <v>0</v>
      </c>
      <c r="E65" s="503">
        <f t="shared" si="45"/>
        <v>0</v>
      </c>
      <c r="F65" s="503">
        <f t="shared" si="45"/>
        <v>0</v>
      </c>
      <c r="G65" s="503">
        <f t="shared" si="45"/>
        <v>0</v>
      </c>
      <c r="H65" s="503">
        <f t="shared" si="45"/>
        <v>0</v>
      </c>
      <c r="I65" s="503">
        <f t="shared" si="45"/>
        <v>0</v>
      </c>
      <c r="J65" s="503">
        <f t="shared" si="45"/>
        <v>22.012285757333398</v>
      </c>
      <c r="K65" s="503">
        <f t="shared" si="45"/>
        <v>19.8254627225405</v>
      </c>
      <c r="L65" s="503">
        <f t="shared" si="45"/>
        <v>4.7170510498654714</v>
      </c>
      <c r="M65" s="503">
        <f t="shared" si="45"/>
        <v>7.3027267488096319</v>
      </c>
      <c r="N65" s="503">
        <f t="shared" si="45"/>
        <v>166.16826836938827</v>
      </c>
      <c r="O65" s="503">
        <f t="shared" si="45"/>
        <v>344.85217778418701</v>
      </c>
      <c r="P65" s="503">
        <f t="shared" si="45"/>
        <v>274.7037184751224</v>
      </c>
      <c r="Q65" s="503">
        <f t="shared" si="45"/>
        <v>215.8820894604622</v>
      </c>
      <c r="R65" s="503">
        <f t="shared" si="45"/>
        <v>89.839123523974422</v>
      </c>
      <c r="S65" s="503">
        <f t="shared" si="45"/>
        <v>133.36629508671018</v>
      </c>
      <c r="T65" s="503">
        <f t="shared" si="45"/>
        <v>615.95888013330307</v>
      </c>
      <c r="U65" s="503">
        <f t="shared" si="45"/>
        <v>759.17836808926688</v>
      </c>
      <c r="V65" s="362">
        <f t="shared" si="45"/>
        <v>747.90724105232766</v>
      </c>
      <c r="W65" s="362">
        <f t="shared" si="45"/>
        <v>329.18819326844681</v>
      </c>
      <c r="X65" s="362">
        <f t="shared" si="45"/>
        <v>89.780106370797725</v>
      </c>
      <c r="Y65" s="362">
        <f t="shared" si="45"/>
        <v>141.82921303921964</v>
      </c>
      <c r="Z65" s="362">
        <f t="shared" si="45"/>
        <v>238.02900422272165</v>
      </c>
      <c r="AA65" s="362">
        <f t="shared" si="45"/>
        <v>271.33010371846791</v>
      </c>
      <c r="AB65" s="362">
        <f t="shared" si="45"/>
        <v>222.77197423594342</v>
      </c>
      <c r="AC65" s="362">
        <f t="shared" si="45"/>
        <v>178.51037960591876</v>
      </c>
      <c r="AD65" s="362">
        <f t="shared" si="45"/>
        <v>89.839123523974422</v>
      </c>
      <c r="AE65" s="362">
        <f t="shared" si="45"/>
        <v>133.36629508671018</v>
      </c>
      <c r="AF65" s="362">
        <f t="shared" si="45"/>
        <v>615.95888013330307</v>
      </c>
      <c r="AG65" s="362">
        <f t="shared" si="45"/>
        <v>759.17836808926688</v>
      </c>
      <c r="AH65" s="362">
        <f t="shared" si="45"/>
        <v>747.90724105232766</v>
      </c>
      <c r="AI65" s="362">
        <f t="shared" si="45"/>
        <v>329.18819326844681</v>
      </c>
      <c r="AJ65" s="362">
        <f t="shared" si="45"/>
        <v>89.780106370797725</v>
      </c>
      <c r="AK65" s="362">
        <f t="shared" si="45"/>
        <v>141.82921303921964</v>
      </c>
      <c r="AL65" s="362">
        <f t="shared" si="45"/>
        <v>238.02900422272165</v>
      </c>
      <c r="AM65" s="362">
        <f t="shared" si="45"/>
        <v>271.33010371846791</v>
      </c>
      <c r="AN65" s="362">
        <f t="shared" si="45"/>
        <v>222.77197423594342</v>
      </c>
      <c r="AO65" s="362">
        <f t="shared" si="45"/>
        <v>0</v>
      </c>
      <c r="AP65" s="362">
        <f t="shared" si="45"/>
        <v>0</v>
      </c>
      <c r="AQ65" s="362">
        <f t="shared" si="45"/>
        <v>0</v>
      </c>
      <c r="AR65" s="362">
        <f t="shared" si="45"/>
        <v>0</v>
      </c>
      <c r="AS65" s="362">
        <f t="shared" si="45"/>
        <v>0</v>
      </c>
      <c r="AT65" s="362">
        <f t="shared" si="45"/>
        <v>0</v>
      </c>
      <c r="AU65" s="362">
        <f t="shared" si="45"/>
        <v>0</v>
      </c>
      <c r="AV65" s="362">
        <f t="shared" si="45"/>
        <v>0</v>
      </c>
      <c r="AW65" s="362">
        <f t="shared" si="45"/>
        <v>0</v>
      </c>
      <c r="AX65" s="362">
        <f t="shared" si="45"/>
        <v>0</v>
      </c>
      <c r="AY65" s="362">
        <f t="shared" si="45"/>
        <v>0</v>
      </c>
      <c r="AZ65" s="362">
        <f t="shared" si="45"/>
        <v>0</v>
      </c>
      <c r="BA65" s="362">
        <f t="shared" si="45"/>
        <v>0</v>
      </c>
      <c r="BB65" s="362">
        <f t="shared" si="45"/>
        <v>0</v>
      </c>
      <c r="BC65" s="362">
        <f t="shared" si="45"/>
        <v>0</v>
      </c>
      <c r="BD65" s="362">
        <f t="shared" si="45"/>
        <v>0</v>
      </c>
      <c r="BE65" s="362">
        <f t="shared" si="45"/>
        <v>0</v>
      </c>
      <c r="BF65" s="362">
        <f t="shared" si="45"/>
        <v>0</v>
      </c>
      <c r="BG65" s="362">
        <f t="shared" si="45"/>
        <v>0</v>
      </c>
      <c r="BH65" s="362">
        <f t="shared" si="45"/>
        <v>0</v>
      </c>
      <c r="BI65" s="362">
        <f t="shared" si="45"/>
        <v>0</v>
      </c>
      <c r="BJ65" s="362">
        <f t="shared" si="45"/>
        <v>0</v>
      </c>
      <c r="BK65" s="362">
        <f t="shared" si="45"/>
        <v>0</v>
      </c>
    </row>
    <row r="66" spans="1:63" s="343" customFormat="1" ht="15.5" x14ac:dyDescent="0.35">
      <c r="A66" s="646"/>
      <c r="B66" s="13" t="str">
        <f t="shared" si="42"/>
        <v>Lighting</v>
      </c>
      <c r="C66" s="503">
        <v>0</v>
      </c>
      <c r="D66" s="503">
        <f t="shared" si="45"/>
        <v>0</v>
      </c>
      <c r="E66" s="503">
        <f t="shared" si="45"/>
        <v>0</v>
      </c>
      <c r="F66" s="503">
        <f t="shared" si="45"/>
        <v>188.77842187430667</v>
      </c>
      <c r="G66" s="503">
        <f t="shared" si="45"/>
        <v>1130.2306477025263</v>
      </c>
      <c r="H66" s="503">
        <f t="shared" si="45"/>
        <v>4481.5500081738264</v>
      </c>
      <c r="I66" s="503">
        <f t="shared" si="45"/>
        <v>8787.0111312443132</v>
      </c>
      <c r="J66" s="503">
        <f t="shared" si="45"/>
        <v>9387.5589926502907</v>
      </c>
      <c r="K66" s="503">
        <f t="shared" si="45"/>
        <v>14320.330556997396</v>
      </c>
      <c r="L66" s="503">
        <f t="shared" si="45"/>
        <v>11013.101006499701</v>
      </c>
      <c r="M66" s="503">
        <f t="shared" si="45"/>
        <v>9716.9364597641888</v>
      </c>
      <c r="N66" s="503">
        <f t="shared" si="45"/>
        <v>16292.918861644714</v>
      </c>
      <c r="O66" s="503">
        <f t="shared" si="45"/>
        <v>24634.335321501225</v>
      </c>
      <c r="P66" s="503">
        <f t="shared" si="45"/>
        <v>18557.439670757754</v>
      </c>
      <c r="Q66" s="503">
        <f t="shared" si="45"/>
        <v>20571.483966594442</v>
      </c>
      <c r="R66" s="503">
        <f t="shared" si="45"/>
        <v>12721.61546117256</v>
      </c>
      <c r="S66" s="503">
        <f t="shared" si="45"/>
        <v>16539.593462213128</v>
      </c>
      <c r="T66" s="503">
        <f t="shared" si="45"/>
        <v>24255.365332718637</v>
      </c>
      <c r="U66" s="503">
        <f t="shared" si="45"/>
        <v>29598.961031784682</v>
      </c>
      <c r="V66" s="362">
        <f t="shared" si="45"/>
        <v>24290.310984237836</v>
      </c>
      <c r="W66" s="362">
        <f t="shared" si="45"/>
        <v>24194.213258638589</v>
      </c>
      <c r="X66" s="362">
        <f t="shared" si="45"/>
        <v>16032.828942476759</v>
      </c>
      <c r="Y66" s="362">
        <f t="shared" si="45"/>
        <v>12871.379858187474</v>
      </c>
      <c r="Z66" s="362">
        <f t="shared" si="45"/>
        <v>12018.317661331201</v>
      </c>
      <c r="AA66" s="362">
        <f t="shared" si="45"/>
        <v>14241.795043424316</v>
      </c>
      <c r="AB66" s="362">
        <f t="shared" si="45"/>
        <v>11068.839931892877</v>
      </c>
      <c r="AC66" s="362">
        <f t="shared" si="45"/>
        <v>12348.687283547866</v>
      </c>
      <c r="AD66" s="362">
        <f t="shared" si="45"/>
        <v>12721.61546117256</v>
      </c>
      <c r="AE66" s="362">
        <f t="shared" si="45"/>
        <v>16539.593462213128</v>
      </c>
      <c r="AF66" s="362">
        <f t="shared" si="45"/>
        <v>24255.365332718637</v>
      </c>
      <c r="AG66" s="362">
        <f t="shared" si="45"/>
        <v>29598.961031784682</v>
      </c>
      <c r="AH66" s="362">
        <f t="shared" si="45"/>
        <v>24290.310984237836</v>
      </c>
      <c r="AI66" s="362">
        <f t="shared" si="45"/>
        <v>24194.213258638589</v>
      </c>
      <c r="AJ66" s="362">
        <f t="shared" si="45"/>
        <v>16032.828942476759</v>
      </c>
      <c r="AK66" s="362">
        <f t="shared" si="45"/>
        <v>12871.379858187474</v>
      </c>
      <c r="AL66" s="362">
        <f t="shared" si="45"/>
        <v>12018.317661331201</v>
      </c>
      <c r="AM66" s="362">
        <f t="shared" si="45"/>
        <v>14241.795043424316</v>
      </c>
      <c r="AN66" s="362">
        <f t="shared" si="45"/>
        <v>11068.839931892877</v>
      </c>
      <c r="AO66" s="362">
        <f t="shared" si="45"/>
        <v>0</v>
      </c>
      <c r="AP66" s="362">
        <f t="shared" si="45"/>
        <v>0</v>
      </c>
      <c r="AQ66" s="362">
        <f t="shared" si="45"/>
        <v>0</v>
      </c>
      <c r="AR66" s="362">
        <f t="shared" si="45"/>
        <v>0</v>
      </c>
      <c r="AS66" s="362">
        <f t="shared" si="45"/>
        <v>0</v>
      </c>
      <c r="AT66" s="362">
        <f t="shared" si="45"/>
        <v>0</v>
      </c>
      <c r="AU66" s="362">
        <f t="shared" si="45"/>
        <v>0</v>
      </c>
      <c r="AV66" s="362">
        <f t="shared" si="45"/>
        <v>0</v>
      </c>
      <c r="AW66" s="362">
        <f t="shared" si="45"/>
        <v>0</v>
      </c>
      <c r="AX66" s="362">
        <f t="shared" si="45"/>
        <v>0</v>
      </c>
      <c r="AY66" s="362">
        <f t="shared" si="45"/>
        <v>0</v>
      </c>
      <c r="AZ66" s="362">
        <f t="shared" si="45"/>
        <v>0</v>
      </c>
      <c r="BA66" s="362">
        <f t="shared" si="45"/>
        <v>0</v>
      </c>
      <c r="BB66" s="362">
        <f t="shared" si="45"/>
        <v>0</v>
      </c>
      <c r="BC66" s="362">
        <f t="shared" si="45"/>
        <v>0</v>
      </c>
      <c r="BD66" s="362">
        <f t="shared" si="45"/>
        <v>0</v>
      </c>
      <c r="BE66" s="362">
        <f t="shared" si="45"/>
        <v>0</v>
      </c>
      <c r="BF66" s="362">
        <f t="shared" si="45"/>
        <v>0</v>
      </c>
      <c r="BG66" s="362">
        <f t="shared" si="45"/>
        <v>0</v>
      </c>
      <c r="BH66" s="362">
        <f t="shared" si="45"/>
        <v>0</v>
      </c>
      <c r="BI66" s="362">
        <f t="shared" si="45"/>
        <v>0</v>
      </c>
      <c r="BJ66" s="362">
        <f t="shared" si="45"/>
        <v>0</v>
      </c>
      <c r="BK66" s="362">
        <f t="shared" si="45"/>
        <v>0</v>
      </c>
    </row>
    <row r="67" spans="1:63" s="343" customFormat="1" ht="15.5" x14ac:dyDescent="0.35">
      <c r="A67" s="646"/>
      <c r="B67" s="13" t="str">
        <f t="shared" si="42"/>
        <v>Miscellaneous</v>
      </c>
      <c r="C67" s="503">
        <v>0</v>
      </c>
      <c r="D67" s="503">
        <f t="shared" ref="D67:BK70" si="46">IF(D31=0,0,((D13*0.5)+C31-D49)*D86*D101*D$2)</f>
        <v>0</v>
      </c>
      <c r="E67" s="503">
        <f t="shared" si="46"/>
        <v>0</v>
      </c>
      <c r="F67" s="503">
        <f t="shared" si="46"/>
        <v>0</v>
      </c>
      <c r="G67" s="503">
        <f t="shared" si="46"/>
        <v>16.404129233546747</v>
      </c>
      <c r="H67" s="503">
        <f t="shared" si="46"/>
        <v>63.43130485504453</v>
      </c>
      <c r="I67" s="503">
        <f t="shared" si="46"/>
        <v>63.465161515350751</v>
      </c>
      <c r="J67" s="503">
        <f t="shared" si="46"/>
        <v>63.627459780050529</v>
      </c>
      <c r="K67" s="503">
        <f t="shared" si="46"/>
        <v>61.782000370419098</v>
      </c>
      <c r="L67" s="503">
        <f t="shared" si="46"/>
        <v>31.153283316479929</v>
      </c>
      <c r="M67" s="503">
        <f t="shared" si="46"/>
        <v>38.62765283830047</v>
      </c>
      <c r="N67" s="503">
        <f t="shared" si="46"/>
        <v>114.75808235445666</v>
      </c>
      <c r="O67" s="503">
        <f t="shared" si="46"/>
        <v>179.330237938468</v>
      </c>
      <c r="P67" s="503">
        <f t="shared" si="46"/>
        <v>156.99805120946323</v>
      </c>
      <c r="Q67" s="503">
        <f t="shared" si="46"/>
        <v>182.45212658714246</v>
      </c>
      <c r="R67" s="503">
        <f t="shared" si="46"/>
        <v>196.35548885831636</v>
      </c>
      <c r="S67" s="503">
        <f t="shared" si="46"/>
        <v>225.04122004126523</v>
      </c>
      <c r="T67" s="503">
        <f t="shared" si="46"/>
        <v>395.08509373668744</v>
      </c>
      <c r="U67" s="503">
        <f t="shared" si="46"/>
        <v>393.77038028923704</v>
      </c>
      <c r="V67" s="362">
        <f t="shared" si="46"/>
        <v>399.62133885787176</v>
      </c>
      <c r="W67" s="362">
        <f t="shared" si="46"/>
        <v>382.84677886708778</v>
      </c>
      <c r="X67" s="362">
        <f t="shared" si="46"/>
        <v>218.52494615865837</v>
      </c>
      <c r="Y67" s="362">
        <f t="shared" si="46"/>
        <v>213.10644012973725</v>
      </c>
      <c r="Z67" s="362">
        <f t="shared" si="46"/>
        <v>194.01693788259857</v>
      </c>
      <c r="AA67" s="362">
        <f t="shared" si="46"/>
        <v>199.14590253173012</v>
      </c>
      <c r="AB67" s="362">
        <f t="shared" si="46"/>
        <v>185.73121493592876</v>
      </c>
      <c r="AC67" s="362">
        <f t="shared" si="46"/>
        <v>209.16916958003648</v>
      </c>
      <c r="AD67" s="362">
        <f t="shared" si="46"/>
        <v>196.35548885831636</v>
      </c>
      <c r="AE67" s="362">
        <f t="shared" si="46"/>
        <v>225.04122004126523</v>
      </c>
      <c r="AF67" s="362">
        <f t="shared" si="46"/>
        <v>395.08509373668744</v>
      </c>
      <c r="AG67" s="362">
        <f t="shared" si="46"/>
        <v>393.77038028923704</v>
      </c>
      <c r="AH67" s="362">
        <f t="shared" si="46"/>
        <v>399.62133885787176</v>
      </c>
      <c r="AI67" s="362">
        <f t="shared" si="46"/>
        <v>382.84677886708778</v>
      </c>
      <c r="AJ67" s="362">
        <f t="shared" si="46"/>
        <v>218.52494615865837</v>
      </c>
      <c r="AK67" s="362">
        <f t="shared" si="46"/>
        <v>213.10644012973725</v>
      </c>
      <c r="AL67" s="362">
        <f t="shared" si="46"/>
        <v>194.01693788259857</v>
      </c>
      <c r="AM67" s="362">
        <f t="shared" si="46"/>
        <v>199.14590253173012</v>
      </c>
      <c r="AN67" s="362">
        <f t="shared" si="46"/>
        <v>185.73121493592876</v>
      </c>
      <c r="AO67" s="362">
        <f t="shared" si="46"/>
        <v>0</v>
      </c>
      <c r="AP67" s="362">
        <f t="shared" si="46"/>
        <v>0</v>
      </c>
      <c r="AQ67" s="362">
        <f t="shared" si="46"/>
        <v>0</v>
      </c>
      <c r="AR67" s="362">
        <f t="shared" si="46"/>
        <v>0</v>
      </c>
      <c r="AS67" s="362">
        <f t="shared" si="46"/>
        <v>0</v>
      </c>
      <c r="AT67" s="362">
        <f t="shared" si="46"/>
        <v>0</v>
      </c>
      <c r="AU67" s="362">
        <f t="shared" si="46"/>
        <v>0</v>
      </c>
      <c r="AV67" s="362">
        <f t="shared" si="46"/>
        <v>0</v>
      </c>
      <c r="AW67" s="362">
        <f t="shared" si="46"/>
        <v>0</v>
      </c>
      <c r="AX67" s="362">
        <f t="shared" si="46"/>
        <v>0</v>
      </c>
      <c r="AY67" s="362">
        <f t="shared" si="46"/>
        <v>0</v>
      </c>
      <c r="AZ67" s="362">
        <f t="shared" si="46"/>
        <v>0</v>
      </c>
      <c r="BA67" s="362">
        <f t="shared" si="46"/>
        <v>0</v>
      </c>
      <c r="BB67" s="362">
        <f t="shared" si="46"/>
        <v>0</v>
      </c>
      <c r="BC67" s="362">
        <f t="shared" si="46"/>
        <v>0</v>
      </c>
      <c r="BD67" s="362">
        <f t="shared" si="46"/>
        <v>0</v>
      </c>
      <c r="BE67" s="362">
        <f t="shared" si="46"/>
        <v>0</v>
      </c>
      <c r="BF67" s="362">
        <f t="shared" si="46"/>
        <v>0</v>
      </c>
      <c r="BG67" s="362">
        <f t="shared" si="46"/>
        <v>0</v>
      </c>
      <c r="BH67" s="362">
        <f t="shared" si="46"/>
        <v>0</v>
      </c>
      <c r="BI67" s="362">
        <f t="shared" si="46"/>
        <v>0</v>
      </c>
      <c r="BJ67" s="362">
        <f t="shared" si="46"/>
        <v>0</v>
      </c>
      <c r="BK67" s="362">
        <f t="shared" si="46"/>
        <v>0</v>
      </c>
    </row>
    <row r="68" spans="1:63" s="343" customFormat="1" ht="15.75" customHeight="1" x14ac:dyDescent="0.35">
      <c r="A68" s="646"/>
      <c r="B68" s="13" t="str">
        <f t="shared" si="42"/>
        <v>Motors</v>
      </c>
      <c r="C68" s="503">
        <v>0</v>
      </c>
      <c r="D68" s="503">
        <f t="shared" si="46"/>
        <v>0</v>
      </c>
      <c r="E68" s="503">
        <f t="shared" si="46"/>
        <v>0</v>
      </c>
      <c r="F68" s="503">
        <f t="shared" si="46"/>
        <v>0</v>
      </c>
      <c r="G68" s="503">
        <f t="shared" si="46"/>
        <v>0</v>
      </c>
      <c r="H68" s="503">
        <f t="shared" si="46"/>
        <v>284.33794611759328</v>
      </c>
      <c r="I68" s="503">
        <f t="shared" si="46"/>
        <v>568.97942479772394</v>
      </c>
      <c r="J68" s="503">
        <f t="shared" si="46"/>
        <v>570.43446518665007</v>
      </c>
      <c r="K68" s="503">
        <f t="shared" si="46"/>
        <v>553.88950716073123</v>
      </c>
      <c r="L68" s="503">
        <f t="shared" si="46"/>
        <v>279.29618075081834</v>
      </c>
      <c r="M68" s="503">
        <f t="shared" si="46"/>
        <v>265.91994869394841</v>
      </c>
      <c r="N68" s="503">
        <f t="shared" si="46"/>
        <v>658.0371801652077</v>
      </c>
      <c r="O68" s="503">
        <f t="shared" si="46"/>
        <v>1035.4485268764488</v>
      </c>
      <c r="P68" s="503">
        <f t="shared" si="46"/>
        <v>906.50301207480084</v>
      </c>
      <c r="Q68" s="503">
        <f t="shared" si="46"/>
        <v>1053.4742376517363</v>
      </c>
      <c r="R68" s="503">
        <f t="shared" si="46"/>
        <v>268.32259837005216</v>
      </c>
      <c r="S68" s="503">
        <f t="shared" si="46"/>
        <v>307.52206242327031</v>
      </c>
      <c r="T68" s="503">
        <f t="shared" si="46"/>
        <v>539.88946041226825</v>
      </c>
      <c r="U68" s="503">
        <f t="shared" si="46"/>
        <v>538.09288558574792</v>
      </c>
      <c r="V68" s="362">
        <f t="shared" si="46"/>
        <v>546.08830458431964</v>
      </c>
      <c r="W68" s="362">
        <f t="shared" si="46"/>
        <v>523.16562720253648</v>
      </c>
      <c r="X68" s="362">
        <f t="shared" si="46"/>
        <v>298.61748048345197</v>
      </c>
      <c r="Y68" s="362">
        <f t="shared" si="46"/>
        <v>291.21301409742188</v>
      </c>
      <c r="Z68" s="362">
        <f t="shared" si="46"/>
        <v>265.12693484226457</v>
      </c>
      <c r="AA68" s="362">
        <f t="shared" si="46"/>
        <v>272.13573877030836</v>
      </c>
      <c r="AB68" s="362">
        <f t="shared" si="46"/>
        <v>253.80437531845604</v>
      </c>
      <c r="AC68" s="362">
        <f t="shared" si="46"/>
        <v>285.83267728827923</v>
      </c>
      <c r="AD68" s="362">
        <f t="shared" si="46"/>
        <v>268.32259837005216</v>
      </c>
      <c r="AE68" s="362">
        <f t="shared" si="46"/>
        <v>307.52206242327031</v>
      </c>
      <c r="AF68" s="362">
        <f t="shared" si="46"/>
        <v>539.88946041226825</v>
      </c>
      <c r="AG68" s="362">
        <f t="shared" si="46"/>
        <v>538.09288558574792</v>
      </c>
      <c r="AH68" s="362">
        <f t="shared" si="46"/>
        <v>546.08830458431964</v>
      </c>
      <c r="AI68" s="362">
        <f t="shared" si="46"/>
        <v>523.16562720253648</v>
      </c>
      <c r="AJ68" s="362">
        <f t="shared" si="46"/>
        <v>298.61748048345197</v>
      </c>
      <c r="AK68" s="362">
        <f t="shared" si="46"/>
        <v>291.21301409742188</v>
      </c>
      <c r="AL68" s="362">
        <f t="shared" si="46"/>
        <v>265.12693484226457</v>
      </c>
      <c r="AM68" s="362">
        <f t="shared" si="46"/>
        <v>272.13573877030836</v>
      </c>
      <c r="AN68" s="362">
        <f t="shared" si="46"/>
        <v>253.80437531845604</v>
      </c>
      <c r="AO68" s="362">
        <f t="shared" si="46"/>
        <v>0</v>
      </c>
      <c r="AP68" s="362">
        <f t="shared" si="46"/>
        <v>0</v>
      </c>
      <c r="AQ68" s="362">
        <f t="shared" si="46"/>
        <v>0</v>
      </c>
      <c r="AR68" s="362">
        <f t="shared" si="46"/>
        <v>0</v>
      </c>
      <c r="AS68" s="362">
        <f t="shared" si="46"/>
        <v>0</v>
      </c>
      <c r="AT68" s="362">
        <f t="shared" si="46"/>
        <v>0</v>
      </c>
      <c r="AU68" s="362">
        <f t="shared" si="46"/>
        <v>0</v>
      </c>
      <c r="AV68" s="362">
        <f t="shared" si="46"/>
        <v>0</v>
      </c>
      <c r="AW68" s="362">
        <f t="shared" si="46"/>
        <v>0</v>
      </c>
      <c r="AX68" s="362">
        <f t="shared" si="46"/>
        <v>0</v>
      </c>
      <c r="AY68" s="362">
        <f t="shared" si="46"/>
        <v>0</v>
      </c>
      <c r="AZ68" s="362">
        <f t="shared" si="46"/>
        <v>0</v>
      </c>
      <c r="BA68" s="362">
        <f t="shared" si="46"/>
        <v>0</v>
      </c>
      <c r="BB68" s="362">
        <f t="shared" si="46"/>
        <v>0</v>
      </c>
      <c r="BC68" s="362">
        <f t="shared" si="46"/>
        <v>0</v>
      </c>
      <c r="BD68" s="362">
        <f t="shared" si="46"/>
        <v>0</v>
      </c>
      <c r="BE68" s="362">
        <f t="shared" si="46"/>
        <v>0</v>
      </c>
      <c r="BF68" s="362">
        <f t="shared" si="46"/>
        <v>0</v>
      </c>
      <c r="BG68" s="362">
        <f t="shared" si="46"/>
        <v>0</v>
      </c>
      <c r="BH68" s="362">
        <f t="shared" si="46"/>
        <v>0</v>
      </c>
      <c r="BI68" s="362">
        <f t="shared" si="46"/>
        <v>0</v>
      </c>
      <c r="BJ68" s="362">
        <f t="shared" si="46"/>
        <v>0</v>
      </c>
      <c r="BK68" s="362">
        <f t="shared" si="46"/>
        <v>0</v>
      </c>
    </row>
    <row r="69" spans="1:63" s="343" customFormat="1" ht="15.5" x14ac:dyDescent="0.35">
      <c r="A69" s="646"/>
      <c r="B69" s="13" t="str">
        <f t="shared" si="42"/>
        <v>Process</v>
      </c>
      <c r="C69" s="503">
        <v>0</v>
      </c>
      <c r="D69" s="503">
        <f t="shared" si="46"/>
        <v>0</v>
      </c>
      <c r="E69" s="503">
        <f t="shared" si="46"/>
        <v>0</v>
      </c>
      <c r="F69" s="503">
        <f t="shared" si="46"/>
        <v>0</v>
      </c>
      <c r="G69" s="503">
        <f t="shared" si="46"/>
        <v>0</v>
      </c>
      <c r="H69" s="503">
        <f t="shared" si="46"/>
        <v>0</v>
      </c>
      <c r="I69" s="503">
        <f t="shared" si="46"/>
        <v>0</v>
      </c>
      <c r="J69" s="503">
        <f t="shared" si="46"/>
        <v>0</v>
      </c>
      <c r="K69" s="503">
        <f t="shared" si="46"/>
        <v>0</v>
      </c>
      <c r="L69" s="503">
        <f t="shared" si="46"/>
        <v>0</v>
      </c>
      <c r="M69" s="503">
        <f t="shared" si="46"/>
        <v>0</v>
      </c>
      <c r="N69" s="503">
        <f t="shared" si="46"/>
        <v>0</v>
      </c>
      <c r="O69" s="503">
        <f t="shared" si="46"/>
        <v>0</v>
      </c>
      <c r="P69" s="503">
        <f t="shared" si="46"/>
        <v>0</v>
      </c>
      <c r="Q69" s="503">
        <f t="shared" si="46"/>
        <v>0</v>
      </c>
      <c r="R69" s="503">
        <f t="shared" si="46"/>
        <v>0</v>
      </c>
      <c r="S69" s="503">
        <f t="shared" si="46"/>
        <v>0</v>
      </c>
      <c r="T69" s="503">
        <f t="shared" si="46"/>
        <v>0</v>
      </c>
      <c r="U69" s="503">
        <f t="shared" si="46"/>
        <v>0</v>
      </c>
      <c r="V69" s="362">
        <f t="shared" si="46"/>
        <v>0</v>
      </c>
      <c r="W69" s="362">
        <f t="shared" si="46"/>
        <v>0</v>
      </c>
      <c r="X69" s="362">
        <f t="shared" si="46"/>
        <v>0</v>
      </c>
      <c r="Y69" s="362">
        <f t="shared" si="46"/>
        <v>0</v>
      </c>
      <c r="Z69" s="362">
        <f t="shared" si="46"/>
        <v>0</v>
      </c>
      <c r="AA69" s="362">
        <f t="shared" si="46"/>
        <v>0</v>
      </c>
      <c r="AB69" s="362">
        <f t="shared" si="46"/>
        <v>0</v>
      </c>
      <c r="AC69" s="362">
        <f t="shared" si="46"/>
        <v>0</v>
      </c>
      <c r="AD69" s="362">
        <f t="shared" si="46"/>
        <v>0</v>
      </c>
      <c r="AE69" s="362">
        <f t="shared" si="46"/>
        <v>0</v>
      </c>
      <c r="AF69" s="362">
        <f t="shared" si="46"/>
        <v>0</v>
      </c>
      <c r="AG69" s="362">
        <f t="shared" si="46"/>
        <v>0</v>
      </c>
      <c r="AH69" s="362">
        <f t="shared" si="46"/>
        <v>0</v>
      </c>
      <c r="AI69" s="362">
        <f t="shared" si="46"/>
        <v>0</v>
      </c>
      <c r="AJ69" s="362">
        <f t="shared" si="46"/>
        <v>0</v>
      </c>
      <c r="AK69" s="362">
        <f t="shared" si="46"/>
        <v>0</v>
      </c>
      <c r="AL69" s="362">
        <f t="shared" si="46"/>
        <v>0</v>
      </c>
      <c r="AM69" s="362">
        <f t="shared" si="46"/>
        <v>0</v>
      </c>
      <c r="AN69" s="362">
        <f t="shared" si="46"/>
        <v>0</v>
      </c>
      <c r="AO69" s="362">
        <f t="shared" si="46"/>
        <v>0</v>
      </c>
      <c r="AP69" s="362">
        <f t="shared" si="46"/>
        <v>0</v>
      </c>
      <c r="AQ69" s="362">
        <f t="shared" si="46"/>
        <v>0</v>
      </c>
      <c r="AR69" s="362">
        <f t="shared" si="46"/>
        <v>0</v>
      </c>
      <c r="AS69" s="362">
        <f t="shared" si="46"/>
        <v>0</v>
      </c>
      <c r="AT69" s="362">
        <f t="shared" si="46"/>
        <v>0</v>
      </c>
      <c r="AU69" s="362">
        <f t="shared" si="46"/>
        <v>0</v>
      </c>
      <c r="AV69" s="362">
        <f t="shared" si="46"/>
        <v>0</v>
      </c>
      <c r="AW69" s="362">
        <f t="shared" si="46"/>
        <v>0</v>
      </c>
      <c r="AX69" s="362">
        <f t="shared" si="46"/>
        <v>0</v>
      </c>
      <c r="AY69" s="362">
        <f t="shared" si="46"/>
        <v>0</v>
      </c>
      <c r="AZ69" s="362">
        <f t="shared" si="46"/>
        <v>0</v>
      </c>
      <c r="BA69" s="362">
        <f t="shared" si="46"/>
        <v>0</v>
      </c>
      <c r="BB69" s="362">
        <f t="shared" si="46"/>
        <v>0</v>
      </c>
      <c r="BC69" s="362">
        <f t="shared" si="46"/>
        <v>0</v>
      </c>
      <c r="BD69" s="362">
        <f t="shared" si="46"/>
        <v>0</v>
      </c>
      <c r="BE69" s="362">
        <f t="shared" si="46"/>
        <v>0</v>
      </c>
      <c r="BF69" s="362">
        <f t="shared" si="46"/>
        <v>0</v>
      </c>
      <c r="BG69" s="362">
        <f t="shared" si="46"/>
        <v>0</v>
      </c>
      <c r="BH69" s="362">
        <f t="shared" si="46"/>
        <v>0</v>
      </c>
      <c r="BI69" s="362">
        <f t="shared" si="46"/>
        <v>0</v>
      </c>
      <c r="BJ69" s="362">
        <f t="shared" si="46"/>
        <v>0</v>
      </c>
      <c r="BK69" s="362">
        <f t="shared" si="46"/>
        <v>0</v>
      </c>
    </row>
    <row r="70" spans="1:63" s="343" customFormat="1" ht="15.5" x14ac:dyDescent="0.35">
      <c r="A70" s="646"/>
      <c r="B70" s="13" t="str">
        <f t="shared" si="42"/>
        <v>Refrigeration</v>
      </c>
      <c r="C70" s="503">
        <v>0</v>
      </c>
      <c r="D70" s="503">
        <f t="shared" si="46"/>
        <v>0</v>
      </c>
      <c r="E70" s="503">
        <f t="shared" si="46"/>
        <v>0</v>
      </c>
      <c r="F70" s="503">
        <f t="shared" si="46"/>
        <v>0</v>
      </c>
      <c r="G70" s="503">
        <f t="shared" si="46"/>
        <v>0</v>
      </c>
      <c r="H70" s="503">
        <f t="shared" si="46"/>
        <v>0</v>
      </c>
      <c r="I70" s="503">
        <f t="shared" si="46"/>
        <v>0</v>
      </c>
      <c r="J70" s="503">
        <f t="shared" si="46"/>
        <v>0</v>
      </c>
      <c r="K70" s="503">
        <f t="shared" si="46"/>
        <v>0</v>
      </c>
      <c r="L70" s="503">
        <f t="shared" si="46"/>
        <v>0</v>
      </c>
      <c r="M70" s="503">
        <f t="shared" si="46"/>
        <v>0</v>
      </c>
      <c r="N70" s="503">
        <f t="shared" si="46"/>
        <v>0</v>
      </c>
      <c r="O70" s="503">
        <f t="shared" si="46"/>
        <v>0</v>
      </c>
      <c r="P70" s="503">
        <f t="shared" si="46"/>
        <v>0</v>
      </c>
      <c r="Q70" s="503">
        <f t="shared" si="46"/>
        <v>0</v>
      </c>
      <c r="R70" s="503">
        <f t="shared" si="46"/>
        <v>0</v>
      </c>
      <c r="S70" s="503">
        <f t="shared" si="46"/>
        <v>0</v>
      </c>
      <c r="T70" s="503">
        <f t="shared" si="46"/>
        <v>0</v>
      </c>
      <c r="U70" s="503">
        <f t="shared" si="46"/>
        <v>0</v>
      </c>
      <c r="V70" s="362">
        <f t="shared" si="46"/>
        <v>0</v>
      </c>
      <c r="W70" s="362">
        <f t="shared" si="46"/>
        <v>0</v>
      </c>
      <c r="X70" s="362">
        <f t="shared" si="46"/>
        <v>0</v>
      </c>
      <c r="Y70" s="362">
        <f t="shared" si="46"/>
        <v>0</v>
      </c>
      <c r="Z70" s="362">
        <f t="shared" si="46"/>
        <v>0</v>
      </c>
      <c r="AA70" s="362">
        <f t="shared" si="46"/>
        <v>0</v>
      </c>
      <c r="AB70" s="362">
        <f t="shared" si="46"/>
        <v>0</v>
      </c>
      <c r="AC70" s="362">
        <f t="shared" si="46"/>
        <v>0</v>
      </c>
      <c r="AD70" s="362">
        <f t="shared" si="46"/>
        <v>0</v>
      </c>
      <c r="AE70" s="362">
        <f t="shared" si="46"/>
        <v>0</v>
      </c>
      <c r="AF70" s="362">
        <f t="shared" si="46"/>
        <v>0</v>
      </c>
      <c r="AG70" s="362">
        <f t="shared" si="46"/>
        <v>0</v>
      </c>
      <c r="AH70" s="362">
        <f t="shared" si="46"/>
        <v>0</v>
      </c>
      <c r="AI70" s="362">
        <f t="shared" si="46"/>
        <v>0</v>
      </c>
      <c r="AJ70" s="362">
        <f t="shared" si="46"/>
        <v>0</v>
      </c>
      <c r="AK70" s="362">
        <f t="shared" si="46"/>
        <v>0</v>
      </c>
      <c r="AL70" s="362">
        <f t="shared" si="46"/>
        <v>0</v>
      </c>
      <c r="AM70" s="362">
        <f t="shared" si="46"/>
        <v>0</v>
      </c>
      <c r="AN70" s="362">
        <f t="shared" si="46"/>
        <v>0</v>
      </c>
      <c r="AO70" s="362">
        <f t="shared" si="46"/>
        <v>0</v>
      </c>
      <c r="AP70" s="362">
        <f t="shared" si="46"/>
        <v>0</v>
      </c>
      <c r="AQ70" s="362">
        <f t="shared" si="46"/>
        <v>0</v>
      </c>
      <c r="AR70" s="362">
        <f t="shared" si="46"/>
        <v>0</v>
      </c>
      <c r="AS70" s="362">
        <f t="shared" si="46"/>
        <v>0</v>
      </c>
      <c r="AT70" s="362">
        <f t="shared" si="46"/>
        <v>0</v>
      </c>
      <c r="AU70" s="362">
        <f t="shared" si="46"/>
        <v>0</v>
      </c>
      <c r="AV70" s="362">
        <f t="shared" si="46"/>
        <v>0</v>
      </c>
      <c r="AW70" s="362">
        <f t="shared" si="46"/>
        <v>0</v>
      </c>
      <c r="AX70" s="362">
        <f t="shared" si="46"/>
        <v>0</v>
      </c>
      <c r="AY70" s="362">
        <f t="shared" si="46"/>
        <v>0</v>
      </c>
      <c r="AZ70" s="362">
        <f t="shared" si="46"/>
        <v>0</v>
      </c>
      <c r="BA70" s="362">
        <f t="shared" si="46"/>
        <v>0</v>
      </c>
      <c r="BB70" s="362">
        <f t="shared" si="46"/>
        <v>0</v>
      </c>
      <c r="BC70" s="362">
        <f t="shared" si="46"/>
        <v>0</v>
      </c>
      <c r="BD70" s="362">
        <f t="shared" si="46"/>
        <v>0</v>
      </c>
      <c r="BE70" s="362">
        <f t="shared" si="46"/>
        <v>0</v>
      </c>
      <c r="BF70" s="362">
        <f t="shared" si="46"/>
        <v>0</v>
      </c>
      <c r="BG70" s="362">
        <f t="shared" si="46"/>
        <v>0</v>
      </c>
      <c r="BH70" s="362">
        <f t="shared" si="46"/>
        <v>0</v>
      </c>
      <c r="BI70" s="362">
        <f t="shared" si="46"/>
        <v>0</v>
      </c>
      <c r="BJ70" s="362">
        <f t="shared" si="46"/>
        <v>0</v>
      </c>
      <c r="BK70" s="362">
        <f t="shared" si="46"/>
        <v>0</v>
      </c>
    </row>
    <row r="71" spans="1:63" s="343" customFormat="1" ht="15.5" x14ac:dyDescent="0.35">
      <c r="A71" s="646"/>
      <c r="B71" s="13" t="str">
        <f t="shared" si="42"/>
        <v>Water Heating</v>
      </c>
      <c r="C71" s="503">
        <v>0</v>
      </c>
      <c r="D71" s="503">
        <f t="shared" ref="D71:BK71" si="47">IF(D35=0,0,((D17*0.5)+C35-D53)*D90*D105*D$2)</f>
        <v>0</v>
      </c>
      <c r="E71" s="503">
        <f t="shared" si="47"/>
        <v>0</v>
      </c>
      <c r="F71" s="503">
        <f t="shared" si="47"/>
        <v>0</v>
      </c>
      <c r="G71" s="503">
        <f t="shared" si="47"/>
        <v>0</v>
      </c>
      <c r="H71" s="503">
        <f t="shared" si="47"/>
        <v>0</v>
      </c>
      <c r="I71" s="503">
        <f t="shared" si="47"/>
        <v>0</v>
      </c>
      <c r="J71" s="503">
        <f t="shared" si="47"/>
        <v>0</v>
      </c>
      <c r="K71" s="503">
        <f t="shared" si="47"/>
        <v>0</v>
      </c>
      <c r="L71" s="503">
        <f t="shared" si="47"/>
        <v>0</v>
      </c>
      <c r="M71" s="503">
        <f t="shared" si="47"/>
        <v>0</v>
      </c>
      <c r="N71" s="503">
        <f t="shared" si="47"/>
        <v>0</v>
      </c>
      <c r="O71" s="503">
        <f t="shared" si="47"/>
        <v>0</v>
      </c>
      <c r="P71" s="503">
        <f t="shared" si="47"/>
        <v>0</v>
      </c>
      <c r="Q71" s="503">
        <f t="shared" si="47"/>
        <v>0</v>
      </c>
      <c r="R71" s="503">
        <f t="shared" si="47"/>
        <v>0</v>
      </c>
      <c r="S71" s="503">
        <f t="shared" si="47"/>
        <v>0</v>
      </c>
      <c r="T71" s="503">
        <f t="shared" si="47"/>
        <v>0</v>
      </c>
      <c r="U71" s="503">
        <f t="shared" si="47"/>
        <v>0</v>
      </c>
      <c r="V71" s="362">
        <f t="shared" si="47"/>
        <v>0</v>
      </c>
      <c r="W71" s="362">
        <f t="shared" si="47"/>
        <v>0</v>
      </c>
      <c r="X71" s="362">
        <f t="shared" si="47"/>
        <v>0</v>
      </c>
      <c r="Y71" s="362">
        <f t="shared" si="47"/>
        <v>0</v>
      </c>
      <c r="Z71" s="362">
        <f t="shared" si="47"/>
        <v>0</v>
      </c>
      <c r="AA71" s="362">
        <f t="shared" si="47"/>
        <v>0</v>
      </c>
      <c r="AB71" s="362">
        <f t="shared" si="47"/>
        <v>0</v>
      </c>
      <c r="AC71" s="362">
        <f t="shared" si="47"/>
        <v>0</v>
      </c>
      <c r="AD71" s="362">
        <f t="shared" si="47"/>
        <v>0</v>
      </c>
      <c r="AE71" s="362">
        <f t="shared" si="47"/>
        <v>0</v>
      </c>
      <c r="AF71" s="362">
        <f t="shared" si="47"/>
        <v>0</v>
      </c>
      <c r="AG71" s="362">
        <f t="shared" si="47"/>
        <v>0</v>
      </c>
      <c r="AH71" s="362">
        <f t="shared" si="47"/>
        <v>0</v>
      </c>
      <c r="AI71" s="362">
        <f t="shared" si="47"/>
        <v>0</v>
      </c>
      <c r="AJ71" s="362">
        <f t="shared" si="47"/>
        <v>0</v>
      </c>
      <c r="AK71" s="362">
        <f t="shared" si="47"/>
        <v>0</v>
      </c>
      <c r="AL71" s="362">
        <f t="shared" si="47"/>
        <v>0</v>
      </c>
      <c r="AM71" s="362">
        <f t="shared" si="47"/>
        <v>0</v>
      </c>
      <c r="AN71" s="362">
        <f t="shared" si="47"/>
        <v>0</v>
      </c>
      <c r="AO71" s="362">
        <f t="shared" si="47"/>
        <v>0</v>
      </c>
      <c r="AP71" s="362">
        <f t="shared" si="47"/>
        <v>0</v>
      </c>
      <c r="AQ71" s="362">
        <f t="shared" si="47"/>
        <v>0</v>
      </c>
      <c r="AR71" s="362">
        <f t="shared" si="47"/>
        <v>0</v>
      </c>
      <c r="AS71" s="362">
        <f t="shared" si="47"/>
        <v>0</v>
      </c>
      <c r="AT71" s="362">
        <f t="shared" si="47"/>
        <v>0</v>
      </c>
      <c r="AU71" s="362">
        <f t="shared" si="47"/>
        <v>0</v>
      </c>
      <c r="AV71" s="362">
        <f t="shared" si="47"/>
        <v>0</v>
      </c>
      <c r="AW71" s="362">
        <f t="shared" si="47"/>
        <v>0</v>
      </c>
      <c r="AX71" s="362">
        <f t="shared" si="47"/>
        <v>0</v>
      </c>
      <c r="AY71" s="362">
        <f t="shared" si="47"/>
        <v>0</v>
      </c>
      <c r="AZ71" s="362">
        <f t="shared" si="47"/>
        <v>0</v>
      </c>
      <c r="BA71" s="362">
        <f t="shared" si="47"/>
        <v>0</v>
      </c>
      <c r="BB71" s="362">
        <f t="shared" si="47"/>
        <v>0</v>
      </c>
      <c r="BC71" s="362">
        <f t="shared" si="47"/>
        <v>0</v>
      </c>
      <c r="BD71" s="362">
        <f t="shared" si="47"/>
        <v>0</v>
      </c>
      <c r="BE71" s="362">
        <f t="shared" si="47"/>
        <v>0</v>
      </c>
      <c r="BF71" s="362">
        <f t="shared" si="47"/>
        <v>0</v>
      </c>
      <c r="BG71" s="362">
        <f t="shared" si="47"/>
        <v>0</v>
      </c>
      <c r="BH71" s="362">
        <f t="shared" si="47"/>
        <v>0</v>
      </c>
      <c r="BI71" s="362">
        <f t="shared" si="47"/>
        <v>0</v>
      </c>
      <c r="BJ71" s="362">
        <f t="shared" si="47"/>
        <v>0</v>
      </c>
      <c r="BK71" s="362">
        <f t="shared" si="47"/>
        <v>0</v>
      </c>
    </row>
    <row r="72" spans="1:63" s="343" customFormat="1" ht="15.75" customHeight="1" x14ac:dyDescent="0.35">
      <c r="A72" s="646"/>
      <c r="B72" s="13" t="str">
        <f t="shared" si="42"/>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48">SUM(D59:D71)</f>
        <v>0</v>
      </c>
      <c r="E73" s="503">
        <f t="shared" si="48"/>
        <v>0</v>
      </c>
      <c r="F73" s="503">
        <f t="shared" si="48"/>
        <v>188.77842187430667</v>
      </c>
      <c r="G73" s="503">
        <f t="shared" si="48"/>
        <v>1146.634776936073</v>
      </c>
      <c r="H73" s="503">
        <f t="shared" si="48"/>
        <v>6480.5680035637897</v>
      </c>
      <c r="I73" s="503">
        <f t="shared" si="48"/>
        <v>14694.432284275646</v>
      </c>
      <c r="J73" s="503">
        <f t="shared" si="48"/>
        <v>16430.274908591411</v>
      </c>
      <c r="K73" s="503">
        <f t="shared" si="48"/>
        <v>17790.447708804131</v>
      </c>
      <c r="L73" s="503">
        <f t="shared" si="48"/>
        <v>11531.135144809756</v>
      </c>
      <c r="M73" s="503">
        <f t="shared" si="48"/>
        <v>10135.16628316608</v>
      </c>
      <c r="N73" s="503">
        <f t="shared" si="48"/>
        <v>17362.874978330139</v>
      </c>
      <c r="O73" s="503">
        <f t="shared" si="48"/>
        <v>26322.98727568247</v>
      </c>
      <c r="P73" s="503">
        <f t="shared" si="48"/>
        <v>20015.581868288267</v>
      </c>
      <c r="Q73" s="503">
        <f t="shared" si="48"/>
        <v>22386.342875428643</v>
      </c>
      <c r="R73" s="503">
        <f t="shared" si="48"/>
        <v>14189.19773426648</v>
      </c>
      <c r="S73" s="503">
        <f t="shared" si="48"/>
        <v>20926.315425419314</v>
      </c>
      <c r="T73" s="503">
        <f t="shared" si="48"/>
        <v>45577.436760228731</v>
      </c>
      <c r="U73" s="503">
        <f t="shared" si="48"/>
        <v>55712.280169181948</v>
      </c>
      <c r="V73" s="362">
        <f t="shared" si="48"/>
        <v>50022.312194209902</v>
      </c>
      <c r="W73" s="362">
        <f t="shared" si="48"/>
        <v>35803.222425130618</v>
      </c>
      <c r="X73" s="362">
        <f t="shared" si="48"/>
        <v>17484.130127545519</v>
      </c>
      <c r="Y73" s="362">
        <f t="shared" si="48"/>
        <v>13767.764994884734</v>
      </c>
      <c r="Z73" s="362">
        <f t="shared" si="48"/>
        <v>12812.628421644973</v>
      </c>
      <c r="AA73" s="362">
        <f t="shared" si="48"/>
        <v>15082.688231279211</v>
      </c>
      <c r="AB73" s="362">
        <f t="shared" si="48"/>
        <v>11828.554302669199</v>
      </c>
      <c r="AC73" s="362">
        <f t="shared" si="48"/>
        <v>13298.641009731315</v>
      </c>
      <c r="AD73" s="362">
        <f t="shared" si="48"/>
        <v>14189.19773426648</v>
      </c>
      <c r="AE73" s="362">
        <f t="shared" si="48"/>
        <v>20926.315425419314</v>
      </c>
      <c r="AF73" s="362">
        <f t="shared" si="48"/>
        <v>45577.436760228731</v>
      </c>
      <c r="AG73" s="362">
        <f t="shared" si="48"/>
        <v>55712.280169181948</v>
      </c>
      <c r="AH73" s="362">
        <f t="shared" si="48"/>
        <v>50022.312194209902</v>
      </c>
      <c r="AI73" s="362">
        <f t="shared" si="48"/>
        <v>35803.222425130618</v>
      </c>
      <c r="AJ73" s="362">
        <f t="shared" si="48"/>
        <v>17484.130127545519</v>
      </c>
      <c r="AK73" s="362">
        <f t="shared" si="48"/>
        <v>13767.764994884734</v>
      </c>
      <c r="AL73" s="362">
        <f t="shared" si="48"/>
        <v>12812.628421644973</v>
      </c>
      <c r="AM73" s="362">
        <f t="shared" si="48"/>
        <v>15082.688231279211</v>
      </c>
      <c r="AN73" s="362">
        <f t="shared" si="48"/>
        <v>11828.554302669199</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4">
      <c r="A74" s="647"/>
      <c r="B74" s="14" t="s">
        <v>27</v>
      </c>
      <c r="C74" s="504">
        <f>C73</f>
        <v>0</v>
      </c>
      <c r="D74" s="504">
        <f>C74+D73</f>
        <v>0</v>
      </c>
      <c r="E74" s="504">
        <f t="shared" ref="E74:BK74" si="49">D74+E73</f>
        <v>0</v>
      </c>
      <c r="F74" s="504">
        <f t="shared" si="49"/>
        <v>188.77842187430667</v>
      </c>
      <c r="G74" s="504">
        <f t="shared" si="49"/>
        <v>1335.4131988103795</v>
      </c>
      <c r="H74" s="504">
        <f t="shared" si="49"/>
        <v>7815.9812023741688</v>
      </c>
      <c r="I74" s="504">
        <f t="shared" si="49"/>
        <v>22510.413486649813</v>
      </c>
      <c r="J74" s="504">
        <f t="shared" si="49"/>
        <v>38940.688395241224</v>
      </c>
      <c r="K74" s="504">
        <f t="shared" si="49"/>
        <v>56731.136104045356</v>
      </c>
      <c r="L74" s="504">
        <f t="shared" si="49"/>
        <v>68262.271248855104</v>
      </c>
      <c r="M74" s="504">
        <f t="shared" si="49"/>
        <v>78397.437532021184</v>
      </c>
      <c r="N74" s="504">
        <f t="shared" si="49"/>
        <v>95760.31251035133</v>
      </c>
      <c r="O74" s="504">
        <f t="shared" si="49"/>
        <v>122083.29978603381</v>
      </c>
      <c r="P74" s="504">
        <f t="shared" si="49"/>
        <v>142098.88165432209</v>
      </c>
      <c r="Q74" s="504">
        <f t="shared" si="49"/>
        <v>164485.22452975073</v>
      </c>
      <c r="R74" s="504">
        <f t="shared" si="49"/>
        <v>178674.42226401722</v>
      </c>
      <c r="S74" s="504">
        <f t="shared" si="49"/>
        <v>199600.73768943653</v>
      </c>
      <c r="T74" s="504">
        <f t="shared" si="49"/>
        <v>245178.17444966527</v>
      </c>
      <c r="U74" s="504">
        <f t="shared" si="49"/>
        <v>300890.45461884723</v>
      </c>
      <c r="V74" s="504">
        <f t="shared" si="49"/>
        <v>350912.76681305713</v>
      </c>
      <c r="W74" s="504">
        <f t="shared" si="49"/>
        <v>386715.98923818773</v>
      </c>
      <c r="X74" s="504">
        <f t="shared" si="49"/>
        <v>404200.11936573323</v>
      </c>
      <c r="Y74" s="504">
        <f t="shared" si="49"/>
        <v>417967.88436061796</v>
      </c>
      <c r="Z74" s="504">
        <f t="shared" si="49"/>
        <v>430780.51278226293</v>
      </c>
      <c r="AA74" s="504">
        <f t="shared" si="49"/>
        <v>445863.20101354213</v>
      </c>
      <c r="AB74" s="504">
        <f t="shared" si="49"/>
        <v>457691.75531621132</v>
      </c>
      <c r="AC74" s="504">
        <f t="shared" si="49"/>
        <v>470990.39632594265</v>
      </c>
      <c r="AD74" s="504">
        <f t="shared" si="49"/>
        <v>485179.59406020911</v>
      </c>
      <c r="AE74" s="504">
        <f t="shared" si="49"/>
        <v>506105.90948562842</v>
      </c>
      <c r="AF74" s="504">
        <f t="shared" si="49"/>
        <v>551683.34624585719</v>
      </c>
      <c r="AG74" s="504">
        <f t="shared" si="49"/>
        <v>607395.62641503918</v>
      </c>
      <c r="AH74" s="504">
        <f t="shared" si="49"/>
        <v>657417.93860924907</v>
      </c>
      <c r="AI74" s="504">
        <f t="shared" si="49"/>
        <v>693221.16103437974</v>
      </c>
      <c r="AJ74" s="504">
        <f t="shared" si="49"/>
        <v>710705.2911619253</v>
      </c>
      <c r="AK74" s="504">
        <f t="shared" si="49"/>
        <v>724473.05615681002</v>
      </c>
      <c r="AL74" s="504">
        <f t="shared" si="49"/>
        <v>737285.68457845505</v>
      </c>
      <c r="AM74" s="504">
        <f t="shared" si="49"/>
        <v>752368.37280973431</v>
      </c>
      <c r="AN74" s="504">
        <f t="shared" si="49"/>
        <v>764196.92711240356</v>
      </c>
      <c r="AO74" s="504">
        <f t="shared" si="49"/>
        <v>764196.92711240356</v>
      </c>
      <c r="AP74" s="504">
        <f t="shared" si="49"/>
        <v>764196.92711240356</v>
      </c>
      <c r="AQ74" s="504">
        <f t="shared" si="49"/>
        <v>764196.92711240356</v>
      </c>
      <c r="AR74" s="504">
        <f t="shared" si="49"/>
        <v>764196.92711240356</v>
      </c>
      <c r="AS74" s="504">
        <f t="shared" si="49"/>
        <v>764196.92711240356</v>
      </c>
      <c r="AT74" s="504">
        <f t="shared" si="49"/>
        <v>764196.92711240356</v>
      </c>
      <c r="AU74" s="504">
        <f t="shared" si="49"/>
        <v>764196.92711240356</v>
      </c>
      <c r="AV74" s="504">
        <f t="shared" si="49"/>
        <v>764196.92711240356</v>
      </c>
      <c r="AW74" s="504">
        <f t="shared" si="49"/>
        <v>764196.92711240356</v>
      </c>
      <c r="AX74" s="504">
        <f t="shared" si="49"/>
        <v>764196.92711240356</v>
      </c>
      <c r="AY74" s="504">
        <f t="shared" si="49"/>
        <v>764196.92711240356</v>
      </c>
      <c r="AZ74" s="504">
        <f t="shared" si="49"/>
        <v>764196.92711240356</v>
      </c>
      <c r="BA74" s="504">
        <f t="shared" si="49"/>
        <v>764196.92711240356</v>
      </c>
      <c r="BB74" s="504">
        <f t="shared" si="49"/>
        <v>764196.92711240356</v>
      </c>
      <c r="BC74" s="504">
        <f t="shared" si="49"/>
        <v>764196.92711240356</v>
      </c>
      <c r="BD74" s="504">
        <f t="shared" si="49"/>
        <v>764196.92711240356</v>
      </c>
      <c r="BE74" s="504">
        <f t="shared" si="49"/>
        <v>764196.92711240356</v>
      </c>
      <c r="BF74" s="504">
        <f t="shared" si="49"/>
        <v>764196.92711240356</v>
      </c>
      <c r="BG74" s="504">
        <f t="shared" si="49"/>
        <v>764196.92711240356</v>
      </c>
      <c r="BH74" s="504">
        <f t="shared" si="49"/>
        <v>764196.92711240356</v>
      </c>
      <c r="BI74" s="504">
        <f t="shared" si="49"/>
        <v>764196.92711240356</v>
      </c>
      <c r="BJ74" s="504">
        <f t="shared" si="49"/>
        <v>764196.92711240356</v>
      </c>
      <c r="BK74" s="504">
        <f t="shared" si="49"/>
        <v>764196.92711240356</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row>
    <row r="77" spans="1:63" ht="15.5" x14ac:dyDescent="0.35">
      <c r="A77" s="651" t="s">
        <v>12</v>
      </c>
      <c r="B77" s="17" t="s">
        <v>12</v>
      </c>
      <c r="C77" s="10">
        <f>'3M - LGS'!C77</f>
        <v>43466</v>
      </c>
      <c r="D77" s="10">
        <f>'3M - LGS'!D77</f>
        <v>43497</v>
      </c>
      <c r="E77" s="10">
        <f>'3M - LGS'!E77</f>
        <v>43525</v>
      </c>
      <c r="F77" s="10">
        <f>'3M - LGS'!F77</f>
        <v>43556</v>
      </c>
      <c r="G77" s="10">
        <f>'3M - LGS'!G77</f>
        <v>43586</v>
      </c>
      <c r="H77" s="10">
        <f>'3M - LGS'!H77</f>
        <v>43617</v>
      </c>
      <c r="I77" s="10">
        <f>'3M - LGS'!I77</f>
        <v>43647</v>
      </c>
      <c r="J77" s="10">
        <f>'3M - LGS'!J77</f>
        <v>43678</v>
      </c>
      <c r="K77" s="10">
        <f>'3M - LGS'!K77</f>
        <v>43709</v>
      </c>
      <c r="L77" s="10">
        <f>'3M - LGS'!L77</f>
        <v>43739</v>
      </c>
      <c r="M77" s="10">
        <f>'3M - LGS'!M77</f>
        <v>43770</v>
      </c>
      <c r="N77" s="10">
        <f>'3M - LGS'!N77</f>
        <v>43800</v>
      </c>
      <c r="O77" s="10">
        <f>'3M - LGS'!O77</f>
        <v>43831</v>
      </c>
      <c r="P77" s="10">
        <f>'3M - LGS'!P77</f>
        <v>43862</v>
      </c>
      <c r="Q77" s="10">
        <f>'3M - LGS'!Q77</f>
        <v>43891</v>
      </c>
      <c r="R77" s="10">
        <f>'3M - LGS'!R77</f>
        <v>43922</v>
      </c>
      <c r="S77" s="10">
        <f>'3M - LGS'!S77</f>
        <v>43952</v>
      </c>
      <c r="T77" s="10">
        <f>'3M - LGS'!T77</f>
        <v>43983</v>
      </c>
      <c r="U77" s="10">
        <f>'3M - LGS'!U77</f>
        <v>44013</v>
      </c>
      <c r="V77" s="10">
        <f>'3M - LGS'!V77</f>
        <v>44044</v>
      </c>
      <c r="W77" s="10">
        <f>'3M - LGS'!W77</f>
        <v>44075</v>
      </c>
      <c r="X77" s="10">
        <f>'3M - LGS'!X77</f>
        <v>44105</v>
      </c>
      <c r="Y77" s="10">
        <f>'3M - LGS'!Y77</f>
        <v>44136</v>
      </c>
      <c r="Z77" s="10">
        <f>'3M - LGS'!Z77</f>
        <v>44166</v>
      </c>
      <c r="AA77" s="10">
        <f>'3M - LGS'!AA77</f>
        <v>44197</v>
      </c>
      <c r="AB77" s="10">
        <f>'3M - LGS'!AB77</f>
        <v>44228</v>
      </c>
      <c r="AC77" s="10">
        <f>'3M - LGS'!AC77</f>
        <v>44256</v>
      </c>
      <c r="AD77" s="10">
        <f>'3M - LGS'!AD77</f>
        <v>44287</v>
      </c>
      <c r="AE77" s="10">
        <f>'3M - LGS'!AE77</f>
        <v>44317</v>
      </c>
      <c r="AF77" s="10">
        <f>'3M - LGS'!AF77</f>
        <v>44348</v>
      </c>
      <c r="AG77" s="10">
        <f>'3M - LGS'!AG77</f>
        <v>44378</v>
      </c>
      <c r="AH77" s="10">
        <f>'3M - LGS'!AH77</f>
        <v>44409</v>
      </c>
      <c r="AI77" s="10">
        <f>'3M - LGS'!AI77</f>
        <v>44440</v>
      </c>
      <c r="AJ77" s="10">
        <f>'3M - LGS'!AJ77</f>
        <v>44470</v>
      </c>
      <c r="AK77" s="10">
        <f>'3M - LGS'!AK77</f>
        <v>44501</v>
      </c>
      <c r="AL77" s="10">
        <f>'3M - LGS'!AL77</f>
        <v>44531</v>
      </c>
      <c r="AM77" s="10">
        <f>'3M - LGS'!AM77</f>
        <v>44562</v>
      </c>
      <c r="AN77" s="10">
        <f>'3M - LGS'!AN77</f>
        <v>44593</v>
      </c>
      <c r="AO77" s="10">
        <f>'3M - LGS'!AO77</f>
        <v>44621</v>
      </c>
      <c r="AP77" s="10">
        <f>'3M - LGS'!AP77</f>
        <v>44652</v>
      </c>
      <c r="AQ77" s="10">
        <f>'3M - LGS'!AQ77</f>
        <v>44682</v>
      </c>
      <c r="AR77" s="10">
        <f>'3M - LGS'!AR77</f>
        <v>44713</v>
      </c>
      <c r="AS77" s="10">
        <f>'3M - LGS'!AS77</f>
        <v>44743</v>
      </c>
      <c r="AT77" s="10">
        <f>'3M - LGS'!AT77</f>
        <v>44774</v>
      </c>
      <c r="AU77" s="10">
        <f>'3M - LGS'!AU77</f>
        <v>44805</v>
      </c>
      <c r="AV77" s="10">
        <f>'3M - LGS'!AV77</f>
        <v>44835</v>
      </c>
      <c r="AW77" s="10">
        <f>'3M - LGS'!AW77</f>
        <v>44866</v>
      </c>
      <c r="AX77" s="10">
        <f>'3M - LGS'!AX77</f>
        <v>44896</v>
      </c>
      <c r="AY77" s="10">
        <f>'3M - LGS'!AY77</f>
        <v>44927</v>
      </c>
      <c r="AZ77" s="10">
        <f>'3M - LGS'!AZ77</f>
        <v>44958</v>
      </c>
      <c r="BA77" s="10">
        <f>'3M - LGS'!BA77</f>
        <v>44986</v>
      </c>
      <c r="BB77" s="10">
        <f>'3M - LGS'!BB77</f>
        <v>45017</v>
      </c>
      <c r="BC77" s="10">
        <f>'3M - LGS'!BC77</f>
        <v>45047</v>
      </c>
      <c r="BD77" s="10">
        <f>'3M - LGS'!BD77</f>
        <v>45078</v>
      </c>
      <c r="BE77" s="10">
        <f>'3M - LGS'!BE77</f>
        <v>45108</v>
      </c>
      <c r="BF77" s="10">
        <f>'3M - LGS'!BF77</f>
        <v>45139</v>
      </c>
      <c r="BG77" s="10">
        <f>'3M - LGS'!BG77</f>
        <v>45170</v>
      </c>
      <c r="BH77" s="10">
        <f>'3M - LGS'!BH77</f>
        <v>45200</v>
      </c>
      <c r="BI77" s="10">
        <f>'3M - LGS'!BI77</f>
        <v>45231</v>
      </c>
      <c r="BJ77" s="10">
        <f>'3M - LGS'!BJ77</f>
        <v>45261</v>
      </c>
      <c r="BK77" s="10">
        <f>'3M - LGS'!BK77</f>
        <v>45292</v>
      </c>
    </row>
    <row r="78" spans="1:63" ht="15.75" customHeight="1" x14ac:dyDescent="0.3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652"/>
      <c r="B79" s="13" t="str">
        <f t="shared" ref="B79:B90" si="50">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652"/>
      <c r="B80" s="13" t="str">
        <f t="shared" si="50"/>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652"/>
      <c r="B81" s="13" t="str">
        <f t="shared" si="50"/>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652"/>
      <c r="B82" s="13" t="str">
        <f t="shared" si="50"/>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652"/>
      <c r="B83" s="13" t="str">
        <f t="shared" si="50"/>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652"/>
      <c r="B84" s="13" t="str">
        <f t="shared" si="50"/>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652"/>
      <c r="B85" s="13" t="str">
        <f t="shared" si="50"/>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652"/>
      <c r="B86" s="13" t="str">
        <f t="shared" si="50"/>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652"/>
      <c r="B87" s="13" t="str">
        <f t="shared" si="50"/>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652"/>
      <c r="B88" s="13" t="str">
        <f t="shared" si="50"/>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652"/>
      <c r="B89" s="13" t="str">
        <f t="shared" si="50"/>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653"/>
      <c r="B90" s="14" t="str">
        <f t="shared" si="50"/>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659" t="s">
        <v>28</v>
      </c>
      <c r="B92" s="89" t="s">
        <v>32</v>
      </c>
      <c r="C92" s="90">
        <f>C77</f>
        <v>43466</v>
      </c>
      <c r="D92" s="90">
        <f t="shared" ref="D92:BK92" si="51">D77</f>
        <v>43497</v>
      </c>
      <c r="E92" s="90">
        <f t="shared" si="51"/>
        <v>43525</v>
      </c>
      <c r="F92" s="90">
        <f t="shared" si="51"/>
        <v>43556</v>
      </c>
      <c r="G92" s="90">
        <f t="shared" si="51"/>
        <v>43586</v>
      </c>
      <c r="H92" s="90">
        <f t="shared" si="51"/>
        <v>43617</v>
      </c>
      <c r="I92" s="90">
        <f t="shared" si="51"/>
        <v>43647</v>
      </c>
      <c r="J92" s="90">
        <f t="shared" si="51"/>
        <v>43678</v>
      </c>
      <c r="K92" s="90">
        <f t="shared" si="51"/>
        <v>43709</v>
      </c>
      <c r="L92" s="90">
        <f t="shared" si="51"/>
        <v>43739</v>
      </c>
      <c r="M92" s="90">
        <f t="shared" si="51"/>
        <v>43770</v>
      </c>
      <c r="N92" s="90">
        <f t="shared" si="51"/>
        <v>43800</v>
      </c>
      <c r="O92" s="90">
        <f t="shared" si="51"/>
        <v>43831</v>
      </c>
      <c r="P92" s="90">
        <f t="shared" si="51"/>
        <v>43862</v>
      </c>
      <c r="Q92" s="90">
        <f t="shared" si="51"/>
        <v>43891</v>
      </c>
      <c r="R92" s="90">
        <f t="shared" si="51"/>
        <v>43922</v>
      </c>
      <c r="S92" s="90">
        <f t="shared" si="51"/>
        <v>43952</v>
      </c>
      <c r="T92" s="90">
        <f t="shared" si="51"/>
        <v>43983</v>
      </c>
      <c r="U92" s="90">
        <f t="shared" si="51"/>
        <v>44013</v>
      </c>
      <c r="V92" s="90">
        <f t="shared" si="51"/>
        <v>44044</v>
      </c>
      <c r="W92" s="90">
        <f t="shared" si="51"/>
        <v>44075</v>
      </c>
      <c r="X92" s="90">
        <f t="shared" si="51"/>
        <v>44105</v>
      </c>
      <c r="Y92" s="90">
        <f t="shared" si="51"/>
        <v>44136</v>
      </c>
      <c r="Z92" s="90">
        <f t="shared" si="51"/>
        <v>44166</v>
      </c>
      <c r="AA92" s="90">
        <f t="shared" si="51"/>
        <v>44197</v>
      </c>
      <c r="AB92" s="90">
        <f t="shared" si="51"/>
        <v>44228</v>
      </c>
      <c r="AC92" s="90">
        <f t="shared" si="51"/>
        <v>44256</v>
      </c>
      <c r="AD92" s="90">
        <f t="shared" si="51"/>
        <v>44287</v>
      </c>
      <c r="AE92" s="90">
        <f t="shared" si="51"/>
        <v>44317</v>
      </c>
      <c r="AF92" s="90">
        <f t="shared" si="51"/>
        <v>44348</v>
      </c>
      <c r="AG92" s="90">
        <f t="shared" si="51"/>
        <v>44378</v>
      </c>
      <c r="AH92" s="90">
        <f t="shared" si="51"/>
        <v>44409</v>
      </c>
      <c r="AI92" s="90">
        <f t="shared" si="51"/>
        <v>44440</v>
      </c>
      <c r="AJ92" s="90">
        <f t="shared" si="51"/>
        <v>44470</v>
      </c>
      <c r="AK92" s="90">
        <f t="shared" si="51"/>
        <v>44501</v>
      </c>
      <c r="AL92" s="90">
        <f t="shared" si="51"/>
        <v>44531</v>
      </c>
      <c r="AM92" s="90">
        <f t="shared" si="51"/>
        <v>44562</v>
      </c>
      <c r="AN92" s="90">
        <f t="shared" si="51"/>
        <v>44593</v>
      </c>
      <c r="AO92" s="90">
        <f t="shared" si="51"/>
        <v>44621</v>
      </c>
      <c r="AP92" s="90">
        <f t="shared" si="51"/>
        <v>44652</v>
      </c>
      <c r="AQ92" s="90">
        <f t="shared" si="51"/>
        <v>44682</v>
      </c>
      <c r="AR92" s="90">
        <f t="shared" si="51"/>
        <v>44713</v>
      </c>
      <c r="AS92" s="90">
        <f t="shared" si="51"/>
        <v>44743</v>
      </c>
      <c r="AT92" s="90">
        <f t="shared" si="51"/>
        <v>44774</v>
      </c>
      <c r="AU92" s="90">
        <f t="shared" si="51"/>
        <v>44805</v>
      </c>
      <c r="AV92" s="90">
        <f t="shared" si="51"/>
        <v>44835</v>
      </c>
      <c r="AW92" s="90">
        <f t="shared" si="51"/>
        <v>44866</v>
      </c>
      <c r="AX92" s="90">
        <f t="shared" si="51"/>
        <v>44896</v>
      </c>
      <c r="AY92" s="90">
        <f t="shared" si="51"/>
        <v>44927</v>
      </c>
      <c r="AZ92" s="90">
        <f t="shared" si="51"/>
        <v>44958</v>
      </c>
      <c r="BA92" s="90">
        <f t="shared" si="51"/>
        <v>44986</v>
      </c>
      <c r="BB92" s="90">
        <f t="shared" si="51"/>
        <v>45017</v>
      </c>
      <c r="BC92" s="90">
        <f t="shared" si="51"/>
        <v>45047</v>
      </c>
      <c r="BD92" s="90">
        <f t="shared" si="51"/>
        <v>45078</v>
      </c>
      <c r="BE92" s="90">
        <f t="shared" si="51"/>
        <v>45108</v>
      </c>
      <c r="BF92" s="90">
        <f t="shared" si="51"/>
        <v>45139</v>
      </c>
      <c r="BG92" s="90">
        <f t="shared" si="51"/>
        <v>45170</v>
      </c>
      <c r="BH92" s="90">
        <f t="shared" si="51"/>
        <v>45200</v>
      </c>
      <c r="BI92" s="90">
        <f t="shared" si="51"/>
        <v>45231</v>
      </c>
      <c r="BJ92" s="90">
        <f t="shared" si="51"/>
        <v>45261</v>
      </c>
      <c r="BK92" s="90">
        <f t="shared" si="51"/>
        <v>45292</v>
      </c>
    </row>
    <row r="93" spans="1:63" ht="15.75" customHeight="1" x14ac:dyDescent="0.35">
      <c r="A93" s="660"/>
      <c r="B93" s="11" t="str">
        <f>B78</f>
        <v>Air Comp</v>
      </c>
      <c r="C93" s="88">
        <v>2.9367000000000001E-2</v>
      </c>
      <c r="D93" s="88">
        <v>2.8156E-2</v>
      </c>
      <c r="E93" s="88">
        <v>2.9522E-2</v>
      </c>
      <c r="F93" s="88">
        <v>2.9638000000000001E-2</v>
      </c>
      <c r="G93" s="88">
        <v>3.1688000000000001E-2</v>
      </c>
      <c r="H93" s="88">
        <v>6.3760999999999998E-2</v>
      </c>
      <c r="I93" s="88">
        <v>6.2198999999999997E-2</v>
      </c>
      <c r="J93" s="88">
        <v>6.2283999999999999E-2</v>
      </c>
      <c r="K93" s="88">
        <v>6.1713999999999998E-2</v>
      </c>
      <c r="L93" s="88">
        <v>3.0110000000000001E-2</v>
      </c>
      <c r="M93" s="88">
        <v>2.9600999999999999E-2</v>
      </c>
      <c r="N93" s="88">
        <v>2.9519E-2</v>
      </c>
      <c r="O93" s="88">
        <v>2.9367000000000001E-2</v>
      </c>
      <c r="P93" s="88">
        <v>2.8156E-2</v>
      </c>
      <c r="Q93" s="88">
        <v>2.9522E-2</v>
      </c>
      <c r="R93" s="258">
        <v>3.4296E-2</v>
      </c>
      <c r="S93" s="258">
        <v>3.6755000000000003E-2</v>
      </c>
      <c r="T93" s="258">
        <v>6.7155999999999993E-2</v>
      </c>
      <c r="U93" s="258">
        <v>6.5257999999999997E-2</v>
      </c>
      <c r="V93" s="258">
        <v>6.6148999999999999E-2</v>
      </c>
      <c r="W93" s="258">
        <v>6.4668000000000003E-2</v>
      </c>
      <c r="X93" s="258">
        <v>3.5714999999999997E-2</v>
      </c>
      <c r="Y93" s="258">
        <v>3.5963000000000002E-2</v>
      </c>
      <c r="Z93" s="258">
        <v>3.1724000000000002E-2</v>
      </c>
      <c r="AA93" s="258">
        <v>3.2612000000000002E-2</v>
      </c>
      <c r="AB93" s="258">
        <v>3.3308999999999998E-2</v>
      </c>
      <c r="AC93" s="258">
        <v>3.3845E-2</v>
      </c>
      <c r="AD93" s="258">
        <v>3.4296E-2</v>
      </c>
      <c r="AE93" s="258">
        <v>3.6755000000000003E-2</v>
      </c>
      <c r="AF93" s="258">
        <v>6.7155999999999993E-2</v>
      </c>
      <c r="AG93" s="258">
        <v>6.5257999999999997E-2</v>
      </c>
      <c r="AH93" s="258">
        <v>6.6148999999999999E-2</v>
      </c>
      <c r="AI93" s="258">
        <v>6.4668000000000003E-2</v>
      </c>
      <c r="AJ93" s="258">
        <v>3.5714999999999997E-2</v>
      </c>
      <c r="AK93" s="258">
        <v>3.5963000000000002E-2</v>
      </c>
      <c r="AL93" s="258">
        <v>3.1724000000000002E-2</v>
      </c>
      <c r="AM93" s="258">
        <v>3.2612000000000002E-2</v>
      </c>
      <c r="AN93" s="258">
        <v>3.3308999999999998E-2</v>
      </c>
      <c r="AO93" s="566">
        <v>3.3845E-2</v>
      </c>
      <c r="AP93" s="566">
        <v>3.4296E-2</v>
      </c>
      <c r="AQ93" s="566">
        <v>3.6755000000000003E-2</v>
      </c>
      <c r="AR93" s="566">
        <v>6.7155999999999993E-2</v>
      </c>
      <c r="AS93" s="566">
        <v>6.5257999999999997E-2</v>
      </c>
      <c r="AT93" s="566">
        <v>6.6148999999999999E-2</v>
      </c>
      <c r="AU93" s="566">
        <v>6.4668000000000003E-2</v>
      </c>
      <c r="AV93" s="566">
        <v>3.5714999999999997E-2</v>
      </c>
      <c r="AW93" s="566">
        <v>3.5963000000000002E-2</v>
      </c>
      <c r="AX93" s="566">
        <v>3.1724000000000002E-2</v>
      </c>
      <c r="AY93" s="566">
        <v>3.2612000000000002E-2</v>
      </c>
      <c r="AZ93" s="566">
        <v>3.3308999999999998E-2</v>
      </c>
      <c r="BA93" s="566">
        <v>3.3845E-2</v>
      </c>
      <c r="BB93" s="566">
        <v>3.4296E-2</v>
      </c>
      <c r="BC93" s="566">
        <v>3.6755000000000003E-2</v>
      </c>
      <c r="BD93" s="566">
        <v>6.7155999999999993E-2</v>
      </c>
      <c r="BE93" s="566">
        <v>6.5257999999999997E-2</v>
      </c>
      <c r="BF93" s="566">
        <v>6.6148999999999999E-2</v>
      </c>
      <c r="BG93" s="566">
        <v>6.4668000000000003E-2</v>
      </c>
      <c r="BH93" s="566">
        <v>3.5714999999999997E-2</v>
      </c>
      <c r="BI93" s="566">
        <v>3.5963000000000002E-2</v>
      </c>
      <c r="BJ93" s="566">
        <v>3.1724000000000002E-2</v>
      </c>
      <c r="BK93" s="566">
        <v>3.2612000000000002E-2</v>
      </c>
    </row>
    <row r="94" spans="1:63" x14ac:dyDescent="0.35">
      <c r="A94" s="660"/>
      <c r="B94" s="11" t="str">
        <f t="shared" ref="B94:B105" si="52">B79</f>
        <v>Building Shell</v>
      </c>
      <c r="C94" s="88">
        <v>3.4631000000000002E-2</v>
      </c>
      <c r="D94" s="88">
        <v>3.2668000000000003E-2</v>
      </c>
      <c r="E94" s="88">
        <v>3.2861000000000001E-2</v>
      </c>
      <c r="F94" s="88">
        <v>2.86E-2</v>
      </c>
      <c r="G94" s="88">
        <v>4.0344999999999999E-2</v>
      </c>
      <c r="H94" s="88">
        <v>8.4531999999999996E-2</v>
      </c>
      <c r="I94" s="88">
        <v>7.7313000000000007E-2</v>
      </c>
      <c r="J94" s="88">
        <v>8.0699000000000007E-2</v>
      </c>
      <c r="K94" s="88">
        <v>8.3918000000000006E-2</v>
      </c>
      <c r="L94" s="88">
        <v>3.0360999999999999E-2</v>
      </c>
      <c r="M94" s="88">
        <v>2.8774000000000001E-2</v>
      </c>
      <c r="N94" s="88">
        <v>3.3151E-2</v>
      </c>
      <c r="O94" s="88">
        <v>3.4631000000000002E-2</v>
      </c>
      <c r="P94" s="88">
        <v>3.2668000000000003E-2</v>
      </c>
      <c r="Q94" s="88">
        <v>3.2861000000000001E-2</v>
      </c>
      <c r="R94" s="258">
        <v>3.3238999999999998E-2</v>
      </c>
      <c r="S94" s="258">
        <v>4.5739000000000002E-2</v>
      </c>
      <c r="T94" s="258">
        <v>8.8426000000000005E-2</v>
      </c>
      <c r="U94" s="258">
        <v>8.0951999999999996E-2</v>
      </c>
      <c r="V94" s="258">
        <v>8.5358000000000003E-2</v>
      </c>
      <c r="W94" s="258">
        <v>8.6756E-2</v>
      </c>
      <c r="X94" s="258">
        <v>3.5978999999999997E-2</v>
      </c>
      <c r="Y94" s="258">
        <v>3.4793999999999999E-2</v>
      </c>
      <c r="Z94" s="258">
        <v>3.4887000000000001E-2</v>
      </c>
      <c r="AA94" s="258">
        <v>3.8338999999999998E-2</v>
      </c>
      <c r="AB94" s="258">
        <v>3.7275999999999997E-2</v>
      </c>
      <c r="AC94" s="258">
        <v>3.8233000000000003E-2</v>
      </c>
      <c r="AD94" s="258">
        <v>3.3238999999999998E-2</v>
      </c>
      <c r="AE94" s="258">
        <v>4.5739000000000002E-2</v>
      </c>
      <c r="AF94" s="258">
        <v>8.8426000000000005E-2</v>
      </c>
      <c r="AG94" s="258">
        <v>8.0951999999999996E-2</v>
      </c>
      <c r="AH94" s="258">
        <v>8.5358000000000003E-2</v>
      </c>
      <c r="AI94" s="258">
        <v>8.6756E-2</v>
      </c>
      <c r="AJ94" s="258">
        <v>3.5978999999999997E-2</v>
      </c>
      <c r="AK94" s="258">
        <v>3.4793999999999999E-2</v>
      </c>
      <c r="AL94" s="258">
        <v>3.4887000000000001E-2</v>
      </c>
      <c r="AM94" s="258">
        <v>3.8338999999999998E-2</v>
      </c>
      <c r="AN94" s="258">
        <v>3.7275999999999997E-2</v>
      </c>
      <c r="AO94" s="566">
        <v>3.8233000000000003E-2</v>
      </c>
      <c r="AP94" s="566">
        <v>3.3238999999999998E-2</v>
      </c>
      <c r="AQ94" s="566">
        <v>4.5739000000000002E-2</v>
      </c>
      <c r="AR94" s="566">
        <v>8.8426000000000005E-2</v>
      </c>
      <c r="AS94" s="566">
        <v>8.0951999999999996E-2</v>
      </c>
      <c r="AT94" s="566">
        <v>8.5358000000000003E-2</v>
      </c>
      <c r="AU94" s="566">
        <v>8.6756E-2</v>
      </c>
      <c r="AV94" s="566">
        <v>3.5978999999999997E-2</v>
      </c>
      <c r="AW94" s="566">
        <v>3.4793999999999999E-2</v>
      </c>
      <c r="AX94" s="566">
        <v>3.4887000000000001E-2</v>
      </c>
      <c r="AY94" s="566">
        <v>3.8338999999999998E-2</v>
      </c>
      <c r="AZ94" s="566">
        <v>3.7275999999999997E-2</v>
      </c>
      <c r="BA94" s="566">
        <v>3.8233000000000003E-2</v>
      </c>
      <c r="BB94" s="566">
        <v>3.3238999999999998E-2</v>
      </c>
      <c r="BC94" s="566">
        <v>4.5739000000000002E-2</v>
      </c>
      <c r="BD94" s="566">
        <v>8.8426000000000005E-2</v>
      </c>
      <c r="BE94" s="566">
        <v>8.0951999999999996E-2</v>
      </c>
      <c r="BF94" s="566">
        <v>8.5358000000000003E-2</v>
      </c>
      <c r="BG94" s="566">
        <v>8.6756E-2</v>
      </c>
      <c r="BH94" s="566">
        <v>3.5978999999999997E-2</v>
      </c>
      <c r="BI94" s="566">
        <v>3.4793999999999999E-2</v>
      </c>
      <c r="BJ94" s="566">
        <v>3.4887000000000001E-2</v>
      </c>
      <c r="BK94" s="566">
        <v>3.8338999999999998E-2</v>
      </c>
    </row>
    <row r="95" spans="1:63" x14ac:dyDescent="0.35">
      <c r="A95" s="660"/>
      <c r="B95" s="11" t="str">
        <f t="shared" si="52"/>
        <v>Cooking</v>
      </c>
      <c r="C95" s="88">
        <v>2.8072E-2</v>
      </c>
      <c r="D95" s="88">
        <v>2.8181000000000001E-2</v>
      </c>
      <c r="E95" s="88">
        <v>3.1021E-2</v>
      </c>
      <c r="F95" s="88">
        <v>3.3510999999999999E-2</v>
      </c>
      <c r="G95" s="88">
        <v>3.4118000000000002E-2</v>
      </c>
      <c r="H95" s="88">
        <v>7.0125000000000007E-2</v>
      </c>
      <c r="I95" s="88">
        <v>6.7216999999999999E-2</v>
      </c>
      <c r="J95" s="88">
        <v>6.8351999999999996E-2</v>
      </c>
      <c r="K95" s="88">
        <v>6.7033999999999996E-2</v>
      </c>
      <c r="L95" s="88">
        <v>3.2272000000000002E-2</v>
      </c>
      <c r="M95" s="88">
        <v>3.2064000000000002E-2</v>
      </c>
      <c r="N95" s="88">
        <v>2.9187000000000001E-2</v>
      </c>
      <c r="O95" s="88">
        <v>2.8072E-2</v>
      </c>
      <c r="P95" s="88">
        <v>2.8181000000000001E-2</v>
      </c>
      <c r="Q95" s="88">
        <v>3.1021E-2</v>
      </c>
      <c r="R95" s="258">
        <v>3.8190000000000002E-2</v>
      </c>
      <c r="S95" s="258">
        <v>3.9288999999999998E-2</v>
      </c>
      <c r="T95" s="258">
        <v>7.3688000000000003E-2</v>
      </c>
      <c r="U95" s="258">
        <v>7.0596999999999993E-2</v>
      </c>
      <c r="V95" s="258">
        <v>7.2469000000000006E-2</v>
      </c>
      <c r="W95" s="258">
        <v>6.9982000000000003E-2</v>
      </c>
      <c r="X95" s="258">
        <v>3.8002000000000001E-2</v>
      </c>
      <c r="Y95" s="258">
        <v>3.8397000000000001E-2</v>
      </c>
      <c r="Z95" s="258">
        <v>3.1730000000000001E-2</v>
      </c>
      <c r="AA95" s="258">
        <v>3.2231999999999997E-2</v>
      </c>
      <c r="AB95" s="258">
        <v>3.3331E-2</v>
      </c>
      <c r="AC95" s="258">
        <v>3.6345000000000002E-2</v>
      </c>
      <c r="AD95" s="258">
        <v>3.8190000000000002E-2</v>
      </c>
      <c r="AE95" s="258">
        <v>3.9288999999999998E-2</v>
      </c>
      <c r="AF95" s="258">
        <v>7.3688000000000003E-2</v>
      </c>
      <c r="AG95" s="258">
        <v>7.0596999999999993E-2</v>
      </c>
      <c r="AH95" s="258">
        <v>7.2469000000000006E-2</v>
      </c>
      <c r="AI95" s="258">
        <v>6.9982000000000003E-2</v>
      </c>
      <c r="AJ95" s="258">
        <v>3.8002000000000001E-2</v>
      </c>
      <c r="AK95" s="258">
        <v>3.8397000000000001E-2</v>
      </c>
      <c r="AL95" s="258">
        <v>3.1730000000000001E-2</v>
      </c>
      <c r="AM95" s="258">
        <v>3.2231999999999997E-2</v>
      </c>
      <c r="AN95" s="258">
        <v>3.3331E-2</v>
      </c>
      <c r="AO95" s="566">
        <v>3.6345000000000002E-2</v>
      </c>
      <c r="AP95" s="566">
        <v>3.8190000000000002E-2</v>
      </c>
      <c r="AQ95" s="566">
        <v>3.9288999999999998E-2</v>
      </c>
      <c r="AR95" s="566">
        <v>7.3688000000000003E-2</v>
      </c>
      <c r="AS95" s="566">
        <v>7.0596999999999993E-2</v>
      </c>
      <c r="AT95" s="566">
        <v>7.2469000000000006E-2</v>
      </c>
      <c r="AU95" s="566">
        <v>6.9982000000000003E-2</v>
      </c>
      <c r="AV95" s="566">
        <v>3.8002000000000001E-2</v>
      </c>
      <c r="AW95" s="566">
        <v>3.8397000000000001E-2</v>
      </c>
      <c r="AX95" s="566">
        <v>3.1730000000000001E-2</v>
      </c>
      <c r="AY95" s="566">
        <v>3.2231999999999997E-2</v>
      </c>
      <c r="AZ95" s="566">
        <v>3.3331E-2</v>
      </c>
      <c r="BA95" s="566">
        <v>3.6345000000000002E-2</v>
      </c>
      <c r="BB95" s="566">
        <v>3.8190000000000002E-2</v>
      </c>
      <c r="BC95" s="566">
        <v>3.9288999999999998E-2</v>
      </c>
      <c r="BD95" s="566">
        <v>7.3688000000000003E-2</v>
      </c>
      <c r="BE95" s="566">
        <v>7.0596999999999993E-2</v>
      </c>
      <c r="BF95" s="566">
        <v>7.2469000000000006E-2</v>
      </c>
      <c r="BG95" s="566">
        <v>6.9982000000000003E-2</v>
      </c>
      <c r="BH95" s="566">
        <v>3.8002000000000001E-2</v>
      </c>
      <c r="BI95" s="566">
        <v>3.8397000000000001E-2</v>
      </c>
      <c r="BJ95" s="566">
        <v>3.1730000000000001E-2</v>
      </c>
      <c r="BK95" s="566">
        <v>3.2231999999999997E-2</v>
      </c>
    </row>
    <row r="96" spans="1:63" x14ac:dyDescent="0.35">
      <c r="A96" s="660"/>
      <c r="B96" s="11" t="str">
        <f t="shared" si="52"/>
        <v>Cooling</v>
      </c>
      <c r="C96" s="88">
        <v>1.8259000000000001E-2</v>
      </c>
      <c r="D96" s="88">
        <v>1.6681000000000001E-2</v>
      </c>
      <c r="E96" s="88">
        <v>1.8474000000000001E-2</v>
      </c>
      <c r="F96" s="88">
        <v>3.3536999999999997E-2</v>
      </c>
      <c r="G96" s="88">
        <v>5.0122E-2</v>
      </c>
      <c r="H96" s="88">
        <v>8.5609000000000005E-2</v>
      </c>
      <c r="I96" s="88">
        <v>7.7784000000000006E-2</v>
      </c>
      <c r="J96" s="88">
        <v>8.1327999999999998E-2</v>
      </c>
      <c r="K96" s="88">
        <v>8.8529999999999998E-2</v>
      </c>
      <c r="L96" s="88">
        <v>3.2809999999999999E-2</v>
      </c>
      <c r="M96" s="88">
        <v>1.8471000000000001E-2</v>
      </c>
      <c r="N96" s="88">
        <v>1.8622E-2</v>
      </c>
      <c r="O96" s="88">
        <v>1.8259000000000001E-2</v>
      </c>
      <c r="P96" s="88">
        <v>1.6681000000000001E-2</v>
      </c>
      <c r="Q96" s="88">
        <v>1.8474000000000001E-2</v>
      </c>
      <c r="R96" s="258">
        <v>3.6686999999999997E-2</v>
      </c>
      <c r="S96" s="258">
        <v>5.5877000000000003E-2</v>
      </c>
      <c r="T96" s="258">
        <v>8.9525999999999994E-2</v>
      </c>
      <c r="U96" s="258">
        <v>8.1436999999999996E-2</v>
      </c>
      <c r="V96" s="258">
        <v>8.6015999999999995E-2</v>
      </c>
      <c r="W96" s="258">
        <v>9.1347999999999999E-2</v>
      </c>
      <c r="X96" s="258">
        <v>3.6561000000000003E-2</v>
      </c>
      <c r="Y96" s="258">
        <v>2.3477000000000001E-2</v>
      </c>
      <c r="Z96" s="258">
        <v>2.3244999999999998E-2</v>
      </c>
      <c r="AA96" s="258">
        <v>2.3078999999999999E-2</v>
      </c>
      <c r="AB96" s="258">
        <v>2.3199999999999998E-2</v>
      </c>
      <c r="AC96" s="258">
        <v>2.3355999999999998E-2</v>
      </c>
      <c r="AD96" s="258">
        <v>3.6686999999999997E-2</v>
      </c>
      <c r="AE96" s="258">
        <v>5.5877000000000003E-2</v>
      </c>
      <c r="AF96" s="258">
        <v>8.9525999999999994E-2</v>
      </c>
      <c r="AG96" s="258">
        <v>8.1436999999999996E-2</v>
      </c>
      <c r="AH96" s="258">
        <v>8.6015999999999995E-2</v>
      </c>
      <c r="AI96" s="258">
        <v>9.1347999999999999E-2</v>
      </c>
      <c r="AJ96" s="258">
        <v>3.6561000000000003E-2</v>
      </c>
      <c r="AK96" s="258">
        <v>2.3477000000000001E-2</v>
      </c>
      <c r="AL96" s="258">
        <v>2.3244999999999998E-2</v>
      </c>
      <c r="AM96" s="258">
        <v>2.3078999999999999E-2</v>
      </c>
      <c r="AN96" s="258">
        <v>2.3199999999999998E-2</v>
      </c>
      <c r="AO96" s="566">
        <v>2.3355999999999998E-2</v>
      </c>
      <c r="AP96" s="566">
        <v>3.6686999999999997E-2</v>
      </c>
      <c r="AQ96" s="566">
        <v>5.5877000000000003E-2</v>
      </c>
      <c r="AR96" s="566">
        <v>8.9525999999999994E-2</v>
      </c>
      <c r="AS96" s="566">
        <v>8.1436999999999996E-2</v>
      </c>
      <c r="AT96" s="566">
        <v>8.6015999999999995E-2</v>
      </c>
      <c r="AU96" s="566">
        <v>9.1347999999999999E-2</v>
      </c>
      <c r="AV96" s="566">
        <v>3.6561000000000003E-2</v>
      </c>
      <c r="AW96" s="566">
        <v>2.3477000000000001E-2</v>
      </c>
      <c r="AX96" s="566">
        <v>2.3244999999999998E-2</v>
      </c>
      <c r="AY96" s="566">
        <v>2.3078999999999999E-2</v>
      </c>
      <c r="AZ96" s="566">
        <v>2.3199999999999998E-2</v>
      </c>
      <c r="BA96" s="566">
        <v>2.3355999999999998E-2</v>
      </c>
      <c r="BB96" s="566">
        <v>3.6686999999999997E-2</v>
      </c>
      <c r="BC96" s="566">
        <v>5.5877000000000003E-2</v>
      </c>
      <c r="BD96" s="566">
        <v>8.9525999999999994E-2</v>
      </c>
      <c r="BE96" s="566">
        <v>8.1436999999999996E-2</v>
      </c>
      <c r="BF96" s="566">
        <v>8.6015999999999995E-2</v>
      </c>
      <c r="BG96" s="566">
        <v>9.1347999999999999E-2</v>
      </c>
      <c r="BH96" s="566">
        <v>3.6561000000000003E-2</v>
      </c>
      <c r="BI96" s="566">
        <v>2.3477000000000001E-2</v>
      </c>
      <c r="BJ96" s="566">
        <v>2.3244999999999998E-2</v>
      </c>
      <c r="BK96" s="566">
        <v>2.3078999999999999E-2</v>
      </c>
    </row>
    <row r="97" spans="1:63" x14ac:dyDescent="0.35">
      <c r="A97" s="660"/>
      <c r="B97" s="11" t="str">
        <f t="shared" si="52"/>
        <v>Ext Lighting</v>
      </c>
      <c r="C97" s="88">
        <v>2.0098999999999999E-2</v>
      </c>
      <c r="D97" s="88">
        <v>1.6704E-2</v>
      </c>
      <c r="E97" s="88">
        <v>1.873E-2</v>
      </c>
      <c r="F97" s="88">
        <v>2.0250000000000001E-2</v>
      </c>
      <c r="G97" s="88">
        <v>1.9354E-2</v>
      </c>
      <c r="H97" s="88">
        <v>3.5238999999999999E-2</v>
      </c>
      <c r="I97" s="88">
        <v>3.4765999999999998E-2</v>
      </c>
      <c r="J97" s="88">
        <v>3.4934E-2</v>
      </c>
      <c r="K97" s="88">
        <v>3.5014000000000003E-2</v>
      </c>
      <c r="L97" s="88">
        <v>1.8803E-2</v>
      </c>
      <c r="M97" s="88">
        <v>1.8644999999999998E-2</v>
      </c>
      <c r="N97" s="88">
        <v>1.8645999999999999E-2</v>
      </c>
      <c r="O97" s="88">
        <v>2.0098999999999999E-2</v>
      </c>
      <c r="P97" s="88">
        <v>1.6704E-2</v>
      </c>
      <c r="Q97" s="88">
        <v>1.873E-2</v>
      </c>
      <c r="R97" s="258">
        <v>2.4778999999999999E-2</v>
      </c>
      <c r="S97" s="258">
        <v>2.3963000000000002E-2</v>
      </c>
      <c r="T97" s="258">
        <v>3.7585E-2</v>
      </c>
      <c r="U97" s="258">
        <v>3.7498999999999998E-2</v>
      </c>
      <c r="V97" s="258">
        <v>3.7609999999999998E-2</v>
      </c>
      <c r="W97" s="258">
        <v>3.7858000000000003E-2</v>
      </c>
      <c r="X97" s="258">
        <v>2.3675000000000002E-2</v>
      </c>
      <c r="Y97" s="258">
        <v>2.3668999999999999E-2</v>
      </c>
      <c r="Z97" s="258">
        <v>2.3265000000000001E-2</v>
      </c>
      <c r="AA97" s="258">
        <v>2.4801E-2</v>
      </c>
      <c r="AB97" s="258">
        <v>2.3220000000000001E-2</v>
      </c>
      <c r="AC97" s="258">
        <v>2.3622000000000001E-2</v>
      </c>
      <c r="AD97" s="258">
        <v>2.4778999999999999E-2</v>
      </c>
      <c r="AE97" s="258">
        <v>2.3963000000000002E-2</v>
      </c>
      <c r="AF97" s="258">
        <v>3.7585E-2</v>
      </c>
      <c r="AG97" s="258">
        <v>3.7498999999999998E-2</v>
      </c>
      <c r="AH97" s="258">
        <v>3.7609999999999998E-2</v>
      </c>
      <c r="AI97" s="258">
        <v>3.7858000000000003E-2</v>
      </c>
      <c r="AJ97" s="258">
        <v>2.3675000000000002E-2</v>
      </c>
      <c r="AK97" s="258">
        <v>2.3668999999999999E-2</v>
      </c>
      <c r="AL97" s="258">
        <v>2.3265000000000001E-2</v>
      </c>
      <c r="AM97" s="258">
        <v>2.4801E-2</v>
      </c>
      <c r="AN97" s="258">
        <v>2.3220000000000001E-2</v>
      </c>
      <c r="AO97" s="566">
        <v>2.3622000000000001E-2</v>
      </c>
      <c r="AP97" s="566">
        <v>2.4778999999999999E-2</v>
      </c>
      <c r="AQ97" s="566">
        <v>2.3963000000000002E-2</v>
      </c>
      <c r="AR97" s="566">
        <v>3.7585E-2</v>
      </c>
      <c r="AS97" s="566">
        <v>3.7498999999999998E-2</v>
      </c>
      <c r="AT97" s="566">
        <v>3.7609999999999998E-2</v>
      </c>
      <c r="AU97" s="566">
        <v>3.7858000000000003E-2</v>
      </c>
      <c r="AV97" s="566">
        <v>2.3675000000000002E-2</v>
      </c>
      <c r="AW97" s="566">
        <v>2.3668999999999999E-2</v>
      </c>
      <c r="AX97" s="566">
        <v>2.3265000000000001E-2</v>
      </c>
      <c r="AY97" s="566">
        <v>2.4801E-2</v>
      </c>
      <c r="AZ97" s="566">
        <v>2.3220000000000001E-2</v>
      </c>
      <c r="BA97" s="566">
        <v>2.3622000000000001E-2</v>
      </c>
      <c r="BB97" s="566">
        <v>2.4778999999999999E-2</v>
      </c>
      <c r="BC97" s="566">
        <v>2.3963000000000002E-2</v>
      </c>
      <c r="BD97" s="566">
        <v>3.7585E-2</v>
      </c>
      <c r="BE97" s="566">
        <v>3.7498999999999998E-2</v>
      </c>
      <c r="BF97" s="566">
        <v>3.7609999999999998E-2</v>
      </c>
      <c r="BG97" s="566">
        <v>3.7858000000000003E-2</v>
      </c>
      <c r="BH97" s="566">
        <v>2.3675000000000002E-2</v>
      </c>
      <c r="BI97" s="566">
        <v>2.3668999999999999E-2</v>
      </c>
      <c r="BJ97" s="566">
        <v>2.3265000000000001E-2</v>
      </c>
      <c r="BK97" s="566">
        <v>2.4801E-2</v>
      </c>
    </row>
    <row r="98" spans="1:63" x14ac:dyDescent="0.35">
      <c r="A98" s="660"/>
      <c r="B98" s="11" t="str">
        <f t="shared" si="52"/>
        <v>Heating</v>
      </c>
      <c r="C98" s="88">
        <v>3.4632000000000003E-2</v>
      </c>
      <c r="D98" s="88">
        <v>3.2691999999999999E-2</v>
      </c>
      <c r="E98" s="88">
        <v>3.3374000000000001E-2</v>
      </c>
      <c r="F98" s="88">
        <v>3.1897000000000002E-2</v>
      </c>
      <c r="G98" s="88">
        <v>3.0089000000000001E-2</v>
      </c>
      <c r="H98" s="88">
        <v>3.4695999999999998E-2</v>
      </c>
      <c r="I98" s="88">
        <v>3.4215000000000002E-2</v>
      </c>
      <c r="J98" s="88">
        <v>3.4411999999999998E-2</v>
      </c>
      <c r="K98" s="88">
        <v>6.4382999999999996E-2</v>
      </c>
      <c r="L98" s="88">
        <v>3.2739999999999998E-2</v>
      </c>
      <c r="M98" s="88">
        <v>2.9295999999999999E-2</v>
      </c>
      <c r="N98" s="88">
        <v>3.3158E-2</v>
      </c>
      <c r="O98" s="88">
        <v>3.4632000000000003E-2</v>
      </c>
      <c r="P98" s="88">
        <v>3.2691999999999999E-2</v>
      </c>
      <c r="Q98" s="88">
        <v>3.3374000000000001E-2</v>
      </c>
      <c r="R98" s="258">
        <v>3.6565E-2</v>
      </c>
      <c r="S98" s="258">
        <v>3.5090999999999997E-2</v>
      </c>
      <c r="T98" s="258">
        <v>3.7016E-2</v>
      </c>
      <c r="U98" s="258">
        <v>3.6936999999999998E-2</v>
      </c>
      <c r="V98" s="258">
        <v>3.7067000000000003E-2</v>
      </c>
      <c r="W98" s="258">
        <v>6.7338999999999996E-2</v>
      </c>
      <c r="X98" s="258">
        <v>3.8498999999999999E-2</v>
      </c>
      <c r="Y98" s="258">
        <v>3.5365000000000001E-2</v>
      </c>
      <c r="Z98" s="258">
        <v>3.4893E-2</v>
      </c>
      <c r="AA98" s="258">
        <v>3.8339999999999999E-2</v>
      </c>
      <c r="AB98" s="258">
        <v>3.7297999999999998E-2</v>
      </c>
      <c r="AC98" s="258">
        <v>3.8760000000000003E-2</v>
      </c>
      <c r="AD98" s="258">
        <v>3.6565E-2</v>
      </c>
      <c r="AE98" s="258">
        <v>3.5090999999999997E-2</v>
      </c>
      <c r="AF98" s="258">
        <v>3.7016E-2</v>
      </c>
      <c r="AG98" s="258">
        <v>3.6936999999999998E-2</v>
      </c>
      <c r="AH98" s="258">
        <v>3.7067000000000003E-2</v>
      </c>
      <c r="AI98" s="258">
        <v>6.7338999999999996E-2</v>
      </c>
      <c r="AJ98" s="258">
        <v>3.8498999999999999E-2</v>
      </c>
      <c r="AK98" s="258">
        <v>3.5365000000000001E-2</v>
      </c>
      <c r="AL98" s="258">
        <v>3.4893E-2</v>
      </c>
      <c r="AM98" s="258">
        <v>3.8339999999999999E-2</v>
      </c>
      <c r="AN98" s="258">
        <v>3.7297999999999998E-2</v>
      </c>
      <c r="AO98" s="566">
        <v>3.8760000000000003E-2</v>
      </c>
      <c r="AP98" s="566">
        <v>3.6565E-2</v>
      </c>
      <c r="AQ98" s="566">
        <v>3.5090999999999997E-2</v>
      </c>
      <c r="AR98" s="566">
        <v>3.7016E-2</v>
      </c>
      <c r="AS98" s="566">
        <v>3.6936999999999998E-2</v>
      </c>
      <c r="AT98" s="566">
        <v>3.7067000000000003E-2</v>
      </c>
      <c r="AU98" s="566">
        <v>6.7338999999999996E-2</v>
      </c>
      <c r="AV98" s="566">
        <v>3.8498999999999999E-2</v>
      </c>
      <c r="AW98" s="566">
        <v>3.5365000000000001E-2</v>
      </c>
      <c r="AX98" s="566">
        <v>3.4893E-2</v>
      </c>
      <c r="AY98" s="566">
        <v>3.8339999999999999E-2</v>
      </c>
      <c r="AZ98" s="566">
        <v>3.7297999999999998E-2</v>
      </c>
      <c r="BA98" s="566">
        <v>3.8760000000000003E-2</v>
      </c>
      <c r="BB98" s="566">
        <v>3.6565E-2</v>
      </c>
      <c r="BC98" s="566">
        <v>3.5090999999999997E-2</v>
      </c>
      <c r="BD98" s="566">
        <v>3.7016E-2</v>
      </c>
      <c r="BE98" s="566">
        <v>3.6936999999999998E-2</v>
      </c>
      <c r="BF98" s="566">
        <v>3.7067000000000003E-2</v>
      </c>
      <c r="BG98" s="566">
        <v>6.7338999999999996E-2</v>
      </c>
      <c r="BH98" s="566">
        <v>3.8498999999999999E-2</v>
      </c>
      <c r="BI98" s="566">
        <v>3.5365000000000001E-2</v>
      </c>
      <c r="BJ98" s="566">
        <v>3.4893E-2</v>
      </c>
      <c r="BK98" s="566">
        <v>3.8339999999999999E-2</v>
      </c>
    </row>
    <row r="99" spans="1:63" x14ac:dyDescent="0.35">
      <c r="A99" s="660"/>
      <c r="B99" s="11" t="str">
        <f t="shared" si="52"/>
        <v>HVAC</v>
      </c>
      <c r="C99" s="88">
        <v>3.4631000000000002E-2</v>
      </c>
      <c r="D99" s="88">
        <v>3.2668000000000003E-2</v>
      </c>
      <c r="E99" s="88">
        <v>3.2861000000000001E-2</v>
      </c>
      <c r="F99" s="88">
        <v>2.86E-2</v>
      </c>
      <c r="G99" s="88">
        <v>4.0344999999999999E-2</v>
      </c>
      <c r="H99" s="88">
        <v>8.4531999999999996E-2</v>
      </c>
      <c r="I99" s="88">
        <v>7.7313000000000007E-2</v>
      </c>
      <c r="J99" s="88">
        <v>8.0699000000000007E-2</v>
      </c>
      <c r="K99" s="88">
        <v>8.3918000000000006E-2</v>
      </c>
      <c r="L99" s="88">
        <v>3.0360999999999999E-2</v>
      </c>
      <c r="M99" s="88">
        <v>2.8774000000000001E-2</v>
      </c>
      <c r="N99" s="88">
        <v>3.3151E-2</v>
      </c>
      <c r="O99" s="88">
        <v>3.4631000000000002E-2</v>
      </c>
      <c r="P99" s="88">
        <v>3.2668000000000003E-2</v>
      </c>
      <c r="Q99" s="88">
        <v>3.2861000000000001E-2</v>
      </c>
      <c r="R99" s="258">
        <v>3.3238999999999998E-2</v>
      </c>
      <c r="S99" s="258">
        <v>4.5739000000000002E-2</v>
      </c>
      <c r="T99" s="258">
        <v>8.8426000000000005E-2</v>
      </c>
      <c r="U99" s="258">
        <v>8.0951999999999996E-2</v>
      </c>
      <c r="V99" s="258">
        <v>8.5358000000000003E-2</v>
      </c>
      <c r="W99" s="258">
        <v>8.6756E-2</v>
      </c>
      <c r="X99" s="258">
        <v>3.5978999999999997E-2</v>
      </c>
      <c r="Y99" s="258">
        <v>3.4793999999999999E-2</v>
      </c>
      <c r="Z99" s="258">
        <v>3.4887000000000001E-2</v>
      </c>
      <c r="AA99" s="258">
        <v>3.8338999999999998E-2</v>
      </c>
      <c r="AB99" s="258">
        <v>3.7275999999999997E-2</v>
      </c>
      <c r="AC99" s="258">
        <v>3.8233000000000003E-2</v>
      </c>
      <c r="AD99" s="258">
        <v>3.3238999999999998E-2</v>
      </c>
      <c r="AE99" s="258">
        <v>4.5739000000000002E-2</v>
      </c>
      <c r="AF99" s="258">
        <v>8.8426000000000005E-2</v>
      </c>
      <c r="AG99" s="258">
        <v>8.0951999999999996E-2</v>
      </c>
      <c r="AH99" s="258">
        <v>8.5358000000000003E-2</v>
      </c>
      <c r="AI99" s="258">
        <v>8.6756E-2</v>
      </c>
      <c r="AJ99" s="258">
        <v>3.5978999999999997E-2</v>
      </c>
      <c r="AK99" s="258">
        <v>3.4793999999999999E-2</v>
      </c>
      <c r="AL99" s="258">
        <v>3.4887000000000001E-2</v>
      </c>
      <c r="AM99" s="258">
        <v>3.8338999999999998E-2</v>
      </c>
      <c r="AN99" s="258">
        <v>3.7275999999999997E-2</v>
      </c>
      <c r="AO99" s="566">
        <v>3.8233000000000003E-2</v>
      </c>
      <c r="AP99" s="566">
        <v>3.3238999999999998E-2</v>
      </c>
      <c r="AQ99" s="566">
        <v>4.5739000000000002E-2</v>
      </c>
      <c r="AR99" s="566">
        <v>8.8426000000000005E-2</v>
      </c>
      <c r="AS99" s="566">
        <v>8.0951999999999996E-2</v>
      </c>
      <c r="AT99" s="566">
        <v>8.5358000000000003E-2</v>
      </c>
      <c r="AU99" s="566">
        <v>8.6756E-2</v>
      </c>
      <c r="AV99" s="566">
        <v>3.5978999999999997E-2</v>
      </c>
      <c r="AW99" s="566">
        <v>3.4793999999999999E-2</v>
      </c>
      <c r="AX99" s="566">
        <v>3.4887000000000001E-2</v>
      </c>
      <c r="AY99" s="566">
        <v>3.8338999999999998E-2</v>
      </c>
      <c r="AZ99" s="566">
        <v>3.7275999999999997E-2</v>
      </c>
      <c r="BA99" s="566">
        <v>3.8233000000000003E-2</v>
      </c>
      <c r="BB99" s="566">
        <v>3.3238999999999998E-2</v>
      </c>
      <c r="BC99" s="566">
        <v>4.5739000000000002E-2</v>
      </c>
      <c r="BD99" s="566">
        <v>8.8426000000000005E-2</v>
      </c>
      <c r="BE99" s="566">
        <v>8.0951999999999996E-2</v>
      </c>
      <c r="BF99" s="566">
        <v>8.5358000000000003E-2</v>
      </c>
      <c r="BG99" s="566">
        <v>8.6756E-2</v>
      </c>
      <c r="BH99" s="566">
        <v>3.5978999999999997E-2</v>
      </c>
      <c r="BI99" s="566">
        <v>3.4793999999999999E-2</v>
      </c>
      <c r="BJ99" s="566">
        <v>3.4887000000000001E-2</v>
      </c>
      <c r="BK99" s="566">
        <v>3.8338999999999998E-2</v>
      </c>
    </row>
    <row r="100" spans="1:63" x14ac:dyDescent="0.35">
      <c r="A100" s="660"/>
      <c r="B100" s="11" t="str">
        <f t="shared" si="52"/>
        <v>Lighting</v>
      </c>
      <c r="C100" s="88">
        <v>3.0348E-2</v>
      </c>
      <c r="D100" s="88">
        <v>2.9642000000000002E-2</v>
      </c>
      <c r="E100" s="88">
        <v>3.0255000000000001E-2</v>
      </c>
      <c r="F100" s="88">
        <v>3.2835999999999997E-2</v>
      </c>
      <c r="G100" s="88">
        <v>3.4421E-2</v>
      </c>
      <c r="H100" s="88">
        <v>6.8874000000000005E-2</v>
      </c>
      <c r="I100" s="88">
        <v>6.6078999999999999E-2</v>
      </c>
      <c r="J100" s="88">
        <v>6.7052E-2</v>
      </c>
      <c r="K100" s="88">
        <v>6.4139000000000002E-2</v>
      </c>
      <c r="L100" s="88">
        <v>3.2704999999999998E-2</v>
      </c>
      <c r="M100" s="88">
        <v>3.1579000000000003E-2</v>
      </c>
      <c r="N100" s="88">
        <v>2.9846000000000001E-2</v>
      </c>
      <c r="O100" s="88">
        <v>3.0348E-2</v>
      </c>
      <c r="P100" s="88">
        <v>2.9642000000000002E-2</v>
      </c>
      <c r="Q100" s="88">
        <v>3.0255000000000001E-2</v>
      </c>
      <c r="R100" s="258">
        <v>3.7511000000000003E-2</v>
      </c>
      <c r="S100" s="258">
        <v>3.9602999999999999E-2</v>
      </c>
      <c r="T100" s="258">
        <v>7.2403999999999996E-2</v>
      </c>
      <c r="U100" s="258">
        <v>6.9433999999999996E-2</v>
      </c>
      <c r="V100" s="258">
        <v>7.1117E-2</v>
      </c>
      <c r="W100" s="258">
        <v>6.7096000000000003E-2</v>
      </c>
      <c r="X100" s="258">
        <v>3.8461000000000002E-2</v>
      </c>
      <c r="Y100" s="258">
        <v>3.7866999999999998E-2</v>
      </c>
      <c r="Z100" s="258">
        <v>3.2252999999999997E-2</v>
      </c>
      <c r="AA100" s="258">
        <v>3.4349999999999999E-2</v>
      </c>
      <c r="AB100" s="258">
        <v>3.4615E-2</v>
      </c>
      <c r="AC100" s="258">
        <v>3.5556999999999998E-2</v>
      </c>
      <c r="AD100" s="258">
        <v>3.7511000000000003E-2</v>
      </c>
      <c r="AE100" s="258">
        <v>3.9602999999999999E-2</v>
      </c>
      <c r="AF100" s="258">
        <v>7.2403999999999996E-2</v>
      </c>
      <c r="AG100" s="258">
        <v>6.9433999999999996E-2</v>
      </c>
      <c r="AH100" s="258">
        <v>7.1117E-2</v>
      </c>
      <c r="AI100" s="258">
        <v>6.7096000000000003E-2</v>
      </c>
      <c r="AJ100" s="258">
        <v>3.8461000000000002E-2</v>
      </c>
      <c r="AK100" s="258">
        <v>3.7866999999999998E-2</v>
      </c>
      <c r="AL100" s="258">
        <v>3.2252999999999997E-2</v>
      </c>
      <c r="AM100" s="258">
        <v>3.4349999999999999E-2</v>
      </c>
      <c r="AN100" s="258">
        <v>3.4615E-2</v>
      </c>
      <c r="AO100" s="566">
        <v>3.5556999999999998E-2</v>
      </c>
      <c r="AP100" s="566">
        <v>3.7511000000000003E-2</v>
      </c>
      <c r="AQ100" s="566">
        <v>3.9602999999999999E-2</v>
      </c>
      <c r="AR100" s="566">
        <v>7.2403999999999996E-2</v>
      </c>
      <c r="AS100" s="566">
        <v>6.9433999999999996E-2</v>
      </c>
      <c r="AT100" s="566">
        <v>7.1117E-2</v>
      </c>
      <c r="AU100" s="566">
        <v>6.7096000000000003E-2</v>
      </c>
      <c r="AV100" s="566">
        <v>3.8461000000000002E-2</v>
      </c>
      <c r="AW100" s="566">
        <v>3.7866999999999998E-2</v>
      </c>
      <c r="AX100" s="566">
        <v>3.2252999999999997E-2</v>
      </c>
      <c r="AY100" s="566">
        <v>3.4349999999999999E-2</v>
      </c>
      <c r="AZ100" s="566">
        <v>3.4615E-2</v>
      </c>
      <c r="BA100" s="566">
        <v>3.5556999999999998E-2</v>
      </c>
      <c r="BB100" s="566">
        <v>3.7511000000000003E-2</v>
      </c>
      <c r="BC100" s="566">
        <v>3.9602999999999999E-2</v>
      </c>
      <c r="BD100" s="566">
        <v>7.2403999999999996E-2</v>
      </c>
      <c r="BE100" s="566">
        <v>6.9433999999999996E-2</v>
      </c>
      <c r="BF100" s="566">
        <v>7.1117E-2</v>
      </c>
      <c r="BG100" s="566">
        <v>6.7096000000000003E-2</v>
      </c>
      <c r="BH100" s="566">
        <v>3.8461000000000002E-2</v>
      </c>
      <c r="BI100" s="566">
        <v>3.7866999999999998E-2</v>
      </c>
      <c r="BJ100" s="566">
        <v>3.2252999999999997E-2</v>
      </c>
      <c r="BK100" s="566">
        <v>3.4349999999999999E-2</v>
      </c>
    </row>
    <row r="101" spans="1:63" x14ac:dyDescent="0.35">
      <c r="A101" s="660"/>
      <c r="B101" s="11" t="str">
        <f t="shared" si="52"/>
        <v>Miscellaneous</v>
      </c>
      <c r="C101" s="88">
        <v>2.9367000000000001E-2</v>
      </c>
      <c r="D101" s="88">
        <v>2.8156E-2</v>
      </c>
      <c r="E101" s="88">
        <v>2.9522E-2</v>
      </c>
      <c r="F101" s="88">
        <v>2.9638000000000001E-2</v>
      </c>
      <c r="G101" s="88">
        <v>3.1688000000000001E-2</v>
      </c>
      <c r="H101" s="88">
        <v>6.3760999999999998E-2</v>
      </c>
      <c r="I101" s="88">
        <v>6.2198999999999997E-2</v>
      </c>
      <c r="J101" s="88">
        <v>6.2283999999999999E-2</v>
      </c>
      <c r="K101" s="88">
        <v>6.1713999999999998E-2</v>
      </c>
      <c r="L101" s="88">
        <v>3.0110000000000001E-2</v>
      </c>
      <c r="M101" s="88">
        <v>2.9600999999999999E-2</v>
      </c>
      <c r="N101" s="88">
        <v>2.9519E-2</v>
      </c>
      <c r="O101" s="88">
        <v>2.9367000000000001E-2</v>
      </c>
      <c r="P101" s="88">
        <v>2.8156E-2</v>
      </c>
      <c r="Q101" s="88">
        <v>2.9522E-2</v>
      </c>
      <c r="R101" s="258">
        <v>3.4296E-2</v>
      </c>
      <c r="S101" s="258">
        <v>3.6755000000000003E-2</v>
      </c>
      <c r="T101" s="258">
        <v>6.7155999999999993E-2</v>
      </c>
      <c r="U101" s="258">
        <v>6.5257999999999997E-2</v>
      </c>
      <c r="V101" s="258">
        <v>6.6148999999999999E-2</v>
      </c>
      <c r="W101" s="258">
        <v>6.4668000000000003E-2</v>
      </c>
      <c r="X101" s="258">
        <v>3.5714999999999997E-2</v>
      </c>
      <c r="Y101" s="258">
        <v>3.5963000000000002E-2</v>
      </c>
      <c r="Z101" s="258">
        <v>3.1724000000000002E-2</v>
      </c>
      <c r="AA101" s="258">
        <v>3.2612000000000002E-2</v>
      </c>
      <c r="AB101" s="258">
        <v>3.3308999999999998E-2</v>
      </c>
      <c r="AC101" s="258">
        <v>3.3845E-2</v>
      </c>
      <c r="AD101" s="258">
        <v>3.4296E-2</v>
      </c>
      <c r="AE101" s="258">
        <v>3.6755000000000003E-2</v>
      </c>
      <c r="AF101" s="258">
        <v>6.7155999999999993E-2</v>
      </c>
      <c r="AG101" s="258">
        <v>6.5257999999999997E-2</v>
      </c>
      <c r="AH101" s="258">
        <v>6.6148999999999999E-2</v>
      </c>
      <c r="AI101" s="258">
        <v>6.4668000000000003E-2</v>
      </c>
      <c r="AJ101" s="258">
        <v>3.5714999999999997E-2</v>
      </c>
      <c r="AK101" s="258">
        <v>3.5963000000000002E-2</v>
      </c>
      <c r="AL101" s="258">
        <v>3.1724000000000002E-2</v>
      </c>
      <c r="AM101" s="258">
        <v>3.2612000000000002E-2</v>
      </c>
      <c r="AN101" s="258">
        <v>3.3308999999999998E-2</v>
      </c>
      <c r="AO101" s="566">
        <v>3.3845E-2</v>
      </c>
      <c r="AP101" s="566">
        <v>3.4296E-2</v>
      </c>
      <c r="AQ101" s="566">
        <v>3.6755000000000003E-2</v>
      </c>
      <c r="AR101" s="566">
        <v>6.7155999999999993E-2</v>
      </c>
      <c r="AS101" s="566">
        <v>6.5257999999999997E-2</v>
      </c>
      <c r="AT101" s="566">
        <v>6.6148999999999999E-2</v>
      </c>
      <c r="AU101" s="566">
        <v>6.4668000000000003E-2</v>
      </c>
      <c r="AV101" s="566">
        <v>3.5714999999999997E-2</v>
      </c>
      <c r="AW101" s="566">
        <v>3.5963000000000002E-2</v>
      </c>
      <c r="AX101" s="566">
        <v>3.1724000000000002E-2</v>
      </c>
      <c r="AY101" s="566">
        <v>3.2612000000000002E-2</v>
      </c>
      <c r="AZ101" s="566">
        <v>3.3308999999999998E-2</v>
      </c>
      <c r="BA101" s="566">
        <v>3.3845E-2</v>
      </c>
      <c r="BB101" s="566">
        <v>3.4296E-2</v>
      </c>
      <c r="BC101" s="566">
        <v>3.6755000000000003E-2</v>
      </c>
      <c r="BD101" s="566">
        <v>6.7155999999999993E-2</v>
      </c>
      <c r="BE101" s="566">
        <v>6.5257999999999997E-2</v>
      </c>
      <c r="BF101" s="566">
        <v>6.6148999999999999E-2</v>
      </c>
      <c r="BG101" s="566">
        <v>6.4668000000000003E-2</v>
      </c>
      <c r="BH101" s="566">
        <v>3.5714999999999997E-2</v>
      </c>
      <c r="BI101" s="566">
        <v>3.5963000000000002E-2</v>
      </c>
      <c r="BJ101" s="566">
        <v>3.1724000000000002E-2</v>
      </c>
      <c r="BK101" s="566">
        <v>3.2612000000000002E-2</v>
      </c>
    </row>
    <row r="102" spans="1:63" x14ac:dyDescent="0.35">
      <c r="A102" s="660"/>
      <c r="B102" s="11" t="str">
        <f t="shared" si="52"/>
        <v>Motors</v>
      </c>
      <c r="C102" s="88">
        <v>2.9367000000000001E-2</v>
      </c>
      <c r="D102" s="88">
        <v>2.8156E-2</v>
      </c>
      <c r="E102" s="88">
        <v>2.9522E-2</v>
      </c>
      <c r="F102" s="88">
        <v>2.9638000000000001E-2</v>
      </c>
      <c r="G102" s="88">
        <v>3.1688000000000001E-2</v>
      </c>
      <c r="H102" s="88">
        <v>6.3760999999999998E-2</v>
      </c>
      <c r="I102" s="88">
        <v>6.2198999999999997E-2</v>
      </c>
      <c r="J102" s="88">
        <v>6.2283999999999999E-2</v>
      </c>
      <c r="K102" s="88">
        <v>6.1713999999999998E-2</v>
      </c>
      <c r="L102" s="88">
        <v>3.0110000000000001E-2</v>
      </c>
      <c r="M102" s="88">
        <v>2.9600999999999999E-2</v>
      </c>
      <c r="N102" s="88">
        <v>2.9519E-2</v>
      </c>
      <c r="O102" s="88">
        <v>2.9367000000000001E-2</v>
      </c>
      <c r="P102" s="88">
        <v>2.8156E-2</v>
      </c>
      <c r="Q102" s="88">
        <v>2.9522E-2</v>
      </c>
      <c r="R102" s="258">
        <v>3.4296E-2</v>
      </c>
      <c r="S102" s="258">
        <v>3.6755000000000003E-2</v>
      </c>
      <c r="T102" s="258">
        <v>6.7155999999999993E-2</v>
      </c>
      <c r="U102" s="258">
        <v>6.5257999999999997E-2</v>
      </c>
      <c r="V102" s="258">
        <v>6.6148999999999999E-2</v>
      </c>
      <c r="W102" s="258">
        <v>6.4668000000000003E-2</v>
      </c>
      <c r="X102" s="258">
        <v>3.5714999999999997E-2</v>
      </c>
      <c r="Y102" s="258">
        <v>3.5963000000000002E-2</v>
      </c>
      <c r="Z102" s="258">
        <v>3.1724000000000002E-2</v>
      </c>
      <c r="AA102" s="258">
        <v>3.2612000000000002E-2</v>
      </c>
      <c r="AB102" s="258">
        <v>3.3308999999999998E-2</v>
      </c>
      <c r="AC102" s="258">
        <v>3.3845E-2</v>
      </c>
      <c r="AD102" s="258">
        <v>3.4296E-2</v>
      </c>
      <c r="AE102" s="258">
        <v>3.6755000000000003E-2</v>
      </c>
      <c r="AF102" s="258">
        <v>6.7155999999999993E-2</v>
      </c>
      <c r="AG102" s="258">
        <v>6.5257999999999997E-2</v>
      </c>
      <c r="AH102" s="258">
        <v>6.6148999999999999E-2</v>
      </c>
      <c r="AI102" s="258">
        <v>6.4668000000000003E-2</v>
      </c>
      <c r="AJ102" s="258">
        <v>3.5714999999999997E-2</v>
      </c>
      <c r="AK102" s="258">
        <v>3.5963000000000002E-2</v>
      </c>
      <c r="AL102" s="258">
        <v>3.1724000000000002E-2</v>
      </c>
      <c r="AM102" s="258">
        <v>3.2612000000000002E-2</v>
      </c>
      <c r="AN102" s="258">
        <v>3.3308999999999998E-2</v>
      </c>
      <c r="AO102" s="566">
        <v>3.3845E-2</v>
      </c>
      <c r="AP102" s="566">
        <v>3.4296E-2</v>
      </c>
      <c r="AQ102" s="566">
        <v>3.6755000000000003E-2</v>
      </c>
      <c r="AR102" s="566">
        <v>6.7155999999999993E-2</v>
      </c>
      <c r="AS102" s="566">
        <v>6.5257999999999997E-2</v>
      </c>
      <c r="AT102" s="566">
        <v>6.6148999999999999E-2</v>
      </c>
      <c r="AU102" s="566">
        <v>6.4668000000000003E-2</v>
      </c>
      <c r="AV102" s="566">
        <v>3.5714999999999997E-2</v>
      </c>
      <c r="AW102" s="566">
        <v>3.5963000000000002E-2</v>
      </c>
      <c r="AX102" s="566">
        <v>3.1724000000000002E-2</v>
      </c>
      <c r="AY102" s="566">
        <v>3.2612000000000002E-2</v>
      </c>
      <c r="AZ102" s="566">
        <v>3.3308999999999998E-2</v>
      </c>
      <c r="BA102" s="566">
        <v>3.3845E-2</v>
      </c>
      <c r="BB102" s="566">
        <v>3.4296E-2</v>
      </c>
      <c r="BC102" s="566">
        <v>3.6755000000000003E-2</v>
      </c>
      <c r="BD102" s="566">
        <v>6.7155999999999993E-2</v>
      </c>
      <c r="BE102" s="566">
        <v>6.5257999999999997E-2</v>
      </c>
      <c r="BF102" s="566">
        <v>6.6148999999999999E-2</v>
      </c>
      <c r="BG102" s="566">
        <v>6.4668000000000003E-2</v>
      </c>
      <c r="BH102" s="566">
        <v>3.5714999999999997E-2</v>
      </c>
      <c r="BI102" s="566">
        <v>3.5963000000000002E-2</v>
      </c>
      <c r="BJ102" s="566">
        <v>3.1724000000000002E-2</v>
      </c>
      <c r="BK102" s="566">
        <v>3.2612000000000002E-2</v>
      </c>
    </row>
    <row r="103" spans="1:63" x14ac:dyDescent="0.35">
      <c r="A103" s="660"/>
      <c r="B103" s="11" t="str">
        <f t="shared" si="52"/>
        <v>Process</v>
      </c>
      <c r="C103" s="88">
        <v>2.9367000000000001E-2</v>
      </c>
      <c r="D103" s="88">
        <v>2.8156E-2</v>
      </c>
      <c r="E103" s="88">
        <v>2.9522E-2</v>
      </c>
      <c r="F103" s="88">
        <v>2.9638000000000001E-2</v>
      </c>
      <c r="G103" s="88">
        <v>3.1688000000000001E-2</v>
      </c>
      <c r="H103" s="88">
        <v>6.3760999999999998E-2</v>
      </c>
      <c r="I103" s="88">
        <v>6.2198999999999997E-2</v>
      </c>
      <c r="J103" s="88">
        <v>6.2283999999999999E-2</v>
      </c>
      <c r="K103" s="88">
        <v>6.1713999999999998E-2</v>
      </c>
      <c r="L103" s="88">
        <v>3.0110000000000001E-2</v>
      </c>
      <c r="M103" s="88">
        <v>2.9600999999999999E-2</v>
      </c>
      <c r="N103" s="88">
        <v>2.9519E-2</v>
      </c>
      <c r="O103" s="88">
        <v>2.9367000000000001E-2</v>
      </c>
      <c r="P103" s="88">
        <v>2.8156E-2</v>
      </c>
      <c r="Q103" s="88">
        <v>2.9522E-2</v>
      </c>
      <c r="R103" s="258">
        <v>3.4296E-2</v>
      </c>
      <c r="S103" s="258">
        <v>3.6755000000000003E-2</v>
      </c>
      <c r="T103" s="258">
        <v>6.7155999999999993E-2</v>
      </c>
      <c r="U103" s="258">
        <v>6.5257999999999997E-2</v>
      </c>
      <c r="V103" s="258">
        <v>6.6148999999999999E-2</v>
      </c>
      <c r="W103" s="258">
        <v>6.4668000000000003E-2</v>
      </c>
      <c r="X103" s="258">
        <v>3.5714999999999997E-2</v>
      </c>
      <c r="Y103" s="258">
        <v>3.5963000000000002E-2</v>
      </c>
      <c r="Z103" s="258">
        <v>3.1724000000000002E-2</v>
      </c>
      <c r="AA103" s="258">
        <v>3.2612000000000002E-2</v>
      </c>
      <c r="AB103" s="258">
        <v>3.3308999999999998E-2</v>
      </c>
      <c r="AC103" s="258">
        <v>3.3845E-2</v>
      </c>
      <c r="AD103" s="258">
        <v>3.4296E-2</v>
      </c>
      <c r="AE103" s="258">
        <v>3.6755000000000003E-2</v>
      </c>
      <c r="AF103" s="258">
        <v>6.7155999999999993E-2</v>
      </c>
      <c r="AG103" s="258">
        <v>6.5257999999999997E-2</v>
      </c>
      <c r="AH103" s="258">
        <v>6.6148999999999999E-2</v>
      </c>
      <c r="AI103" s="258">
        <v>6.4668000000000003E-2</v>
      </c>
      <c r="AJ103" s="258">
        <v>3.5714999999999997E-2</v>
      </c>
      <c r="AK103" s="258">
        <v>3.5963000000000002E-2</v>
      </c>
      <c r="AL103" s="258">
        <v>3.1724000000000002E-2</v>
      </c>
      <c r="AM103" s="258">
        <v>3.2612000000000002E-2</v>
      </c>
      <c r="AN103" s="258">
        <v>3.3308999999999998E-2</v>
      </c>
      <c r="AO103" s="566">
        <v>3.3845E-2</v>
      </c>
      <c r="AP103" s="566">
        <v>3.4296E-2</v>
      </c>
      <c r="AQ103" s="566">
        <v>3.6755000000000003E-2</v>
      </c>
      <c r="AR103" s="566">
        <v>6.7155999999999993E-2</v>
      </c>
      <c r="AS103" s="566">
        <v>6.5257999999999997E-2</v>
      </c>
      <c r="AT103" s="566">
        <v>6.6148999999999999E-2</v>
      </c>
      <c r="AU103" s="566">
        <v>6.4668000000000003E-2</v>
      </c>
      <c r="AV103" s="566">
        <v>3.5714999999999997E-2</v>
      </c>
      <c r="AW103" s="566">
        <v>3.5963000000000002E-2</v>
      </c>
      <c r="AX103" s="566">
        <v>3.1724000000000002E-2</v>
      </c>
      <c r="AY103" s="566">
        <v>3.2612000000000002E-2</v>
      </c>
      <c r="AZ103" s="566">
        <v>3.3308999999999998E-2</v>
      </c>
      <c r="BA103" s="566">
        <v>3.3845E-2</v>
      </c>
      <c r="BB103" s="566">
        <v>3.4296E-2</v>
      </c>
      <c r="BC103" s="566">
        <v>3.6755000000000003E-2</v>
      </c>
      <c r="BD103" s="566">
        <v>6.7155999999999993E-2</v>
      </c>
      <c r="BE103" s="566">
        <v>6.5257999999999997E-2</v>
      </c>
      <c r="BF103" s="566">
        <v>6.6148999999999999E-2</v>
      </c>
      <c r="BG103" s="566">
        <v>6.4668000000000003E-2</v>
      </c>
      <c r="BH103" s="566">
        <v>3.5714999999999997E-2</v>
      </c>
      <c r="BI103" s="566">
        <v>3.5963000000000002E-2</v>
      </c>
      <c r="BJ103" s="566">
        <v>3.1724000000000002E-2</v>
      </c>
      <c r="BK103" s="566">
        <v>3.2612000000000002E-2</v>
      </c>
    </row>
    <row r="104" spans="1:63" x14ac:dyDescent="0.35">
      <c r="A104" s="660"/>
      <c r="B104" s="11" t="str">
        <f t="shared" si="52"/>
        <v>Refrigeration</v>
      </c>
      <c r="C104" s="88">
        <v>2.666E-2</v>
      </c>
      <c r="D104" s="88">
        <v>2.6023000000000001E-2</v>
      </c>
      <c r="E104" s="88">
        <v>2.8083E-2</v>
      </c>
      <c r="F104" s="88">
        <v>2.9250999999999999E-2</v>
      </c>
      <c r="G104" s="88">
        <v>2.9905000000000001E-2</v>
      </c>
      <c r="H104" s="88">
        <v>6.0088000000000003E-2</v>
      </c>
      <c r="I104" s="88">
        <v>5.8245999999999999E-2</v>
      </c>
      <c r="J104" s="88">
        <v>5.8860000000000003E-2</v>
      </c>
      <c r="K104" s="88">
        <v>5.8139000000000003E-2</v>
      </c>
      <c r="L104" s="88">
        <v>2.8407000000000002E-2</v>
      </c>
      <c r="M104" s="88">
        <v>2.8223999999999999E-2</v>
      </c>
      <c r="N104" s="88">
        <v>2.7203999999999999E-2</v>
      </c>
      <c r="O104" s="88">
        <v>2.666E-2</v>
      </c>
      <c r="P104" s="88">
        <v>2.6023000000000001E-2</v>
      </c>
      <c r="Q104" s="88">
        <v>2.8083E-2</v>
      </c>
      <c r="R104" s="258">
        <v>3.3975999999999999E-2</v>
      </c>
      <c r="S104" s="258">
        <v>3.5005000000000001E-2</v>
      </c>
      <c r="T104" s="258">
        <v>5.5447999999999997E-2</v>
      </c>
      <c r="U104" s="258">
        <v>6.1511999999999997E-2</v>
      </c>
      <c r="V104" s="258">
        <v>6.2669000000000002E-2</v>
      </c>
      <c r="W104" s="258">
        <v>6.1168E-2</v>
      </c>
      <c r="X104" s="258">
        <v>3.3943000000000001E-2</v>
      </c>
      <c r="Y104" s="258">
        <v>3.4333000000000002E-2</v>
      </c>
      <c r="Z104" s="258">
        <v>3.0252999999999999E-2</v>
      </c>
      <c r="AA104" s="258">
        <v>3.1025E-2</v>
      </c>
      <c r="AB104" s="258">
        <v>3.1558999999999997E-2</v>
      </c>
      <c r="AC104" s="258">
        <v>3.3444000000000002E-2</v>
      </c>
      <c r="AD104" s="258">
        <v>3.3975999999999999E-2</v>
      </c>
      <c r="AE104" s="258">
        <v>3.5005000000000001E-2</v>
      </c>
      <c r="AF104" s="258">
        <v>5.5447999999999997E-2</v>
      </c>
      <c r="AG104" s="258">
        <v>6.1511999999999997E-2</v>
      </c>
      <c r="AH104" s="258">
        <v>6.2669000000000002E-2</v>
      </c>
      <c r="AI104" s="258">
        <v>6.1168E-2</v>
      </c>
      <c r="AJ104" s="258">
        <v>3.3943000000000001E-2</v>
      </c>
      <c r="AK104" s="258">
        <v>3.4333000000000002E-2</v>
      </c>
      <c r="AL104" s="258">
        <v>3.0252999999999999E-2</v>
      </c>
      <c r="AM104" s="258">
        <v>3.1025E-2</v>
      </c>
      <c r="AN104" s="258">
        <v>3.1558999999999997E-2</v>
      </c>
      <c r="AO104" s="566">
        <v>3.3444000000000002E-2</v>
      </c>
      <c r="AP104" s="566">
        <v>3.3975999999999999E-2</v>
      </c>
      <c r="AQ104" s="566">
        <v>3.5005000000000001E-2</v>
      </c>
      <c r="AR104" s="566">
        <v>5.5447999999999997E-2</v>
      </c>
      <c r="AS104" s="566">
        <v>6.1511999999999997E-2</v>
      </c>
      <c r="AT104" s="566">
        <v>6.2669000000000002E-2</v>
      </c>
      <c r="AU104" s="566">
        <v>6.1168E-2</v>
      </c>
      <c r="AV104" s="566">
        <v>3.3943000000000001E-2</v>
      </c>
      <c r="AW104" s="566">
        <v>3.4333000000000002E-2</v>
      </c>
      <c r="AX104" s="566">
        <v>3.0252999999999999E-2</v>
      </c>
      <c r="AY104" s="566">
        <v>3.1025E-2</v>
      </c>
      <c r="AZ104" s="566">
        <v>3.1558999999999997E-2</v>
      </c>
      <c r="BA104" s="566">
        <v>3.3444000000000002E-2</v>
      </c>
      <c r="BB104" s="566">
        <v>3.3975999999999999E-2</v>
      </c>
      <c r="BC104" s="566">
        <v>3.5005000000000001E-2</v>
      </c>
      <c r="BD104" s="566">
        <v>5.5447999999999997E-2</v>
      </c>
      <c r="BE104" s="566">
        <v>6.1511999999999997E-2</v>
      </c>
      <c r="BF104" s="566">
        <v>6.2669000000000002E-2</v>
      </c>
      <c r="BG104" s="566">
        <v>6.1168E-2</v>
      </c>
      <c r="BH104" s="566">
        <v>3.3943000000000001E-2</v>
      </c>
      <c r="BI104" s="566">
        <v>3.4333000000000002E-2</v>
      </c>
      <c r="BJ104" s="566">
        <v>3.0252999999999999E-2</v>
      </c>
      <c r="BK104" s="566">
        <v>3.1025E-2</v>
      </c>
    </row>
    <row r="105" spans="1:63" ht="15" thickBot="1" x14ac:dyDescent="0.4">
      <c r="A105" s="661"/>
      <c r="B105" s="15" t="str">
        <f t="shared" si="52"/>
        <v>Water Heating</v>
      </c>
      <c r="C105" s="43">
        <v>2.6605E-2</v>
      </c>
      <c r="D105" s="43">
        <v>2.7127999999999999E-2</v>
      </c>
      <c r="E105" s="43">
        <v>3.0259000000000001E-2</v>
      </c>
      <c r="F105" s="43">
        <v>3.2666000000000001E-2</v>
      </c>
      <c r="G105" s="43">
        <v>3.3575000000000001E-2</v>
      </c>
      <c r="H105" s="43">
        <v>7.0024000000000003E-2</v>
      </c>
      <c r="I105" s="43">
        <v>6.6151000000000001E-2</v>
      </c>
      <c r="J105" s="43">
        <v>6.8273E-2</v>
      </c>
      <c r="K105" s="43">
        <v>6.5836000000000006E-2</v>
      </c>
      <c r="L105" s="43">
        <v>3.1794999999999997E-2</v>
      </c>
      <c r="M105" s="43">
        <v>3.1565000000000003E-2</v>
      </c>
      <c r="N105" s="43">
        <v>2.8226000000000001E-2</v>
      </c>
      <c r="O105" s="43">
        <v>2.6605E-2</v>
      </c>
      <c r="P105" s="43">
        <v>2.7127999999999999E-2</v>
      </c>
      <c r="Q105" s="43">
        <v>3.0259000000000001E-2</v>
      </c>
      <c r="R105" s="257">
        <v>3.7339999999999998E-2</v>
      </c>
      <c r="S105" s="257">
        <v>3.8724000000000001E-2</v>
      </c>
      <c r="T105" s="257">
        <v>7.3583999999999997E-2</v>
      </c>
      <c r="U105" s="257">
        <v>6.9506999999999999E-2</v>
      </c>
      <c r="V105" s="257">
        <v>7.2387000000000007E-2</v>
      </c>
      <c r="W105" s="257">
        <v>6.8789000000000003E-2</v>
      </c>
      <c r="X105" s="257">
        <v>3.7496000000000002E-2</v>
      </c>
      <c r="Y105" s="257">
        <v>3.7851000000000003E-2</v>
      </c>
      <c r="Z105" s="257">
        <v>3.0960999999999999E-2</v>
      </c>
      <c r="AA105" s="257">
        <v>3.0868E-2</v>
      </c>
      <c r="AB105" s="257">
        <v>3.2405000000000003E-2</v>
      </c>
      <c r="AC105" s="257">
        <v>3.5561000000000002E-2</v>
      </c>
      <c r="AD105" s="257">
        <v>3.7339999999999998E-2</v>
      </c>
      <c r="AE105" s="257">
        <v>3.8724000000000001E-2</v>
      </c>
      <c r="AF105" s="257">
        <v>7.3583999999999997E-2</v>
      </c>
      <c r="AG105" s="257">
        <v>6.9506999999999999E-2</v>
      </c>
      <c r="AH105" s="257">
        <v>7.2387000000000007E-2</v>
      </c>
      <c r="AI105" s="257">
        <v>6.8789000000000003E-2</v>
      </c>
      <c r="AJ105" s="257">
        <v>3.7496000000000002E-2</v>
      </c>
      <c r="AK105" s="257">
        <v>3.7851000000000003E-2</v>
      </c>
      <c r="AL105" s="257">
        <v>3.0960999999999999E-2</v>
      </c>
      <c r="AM105" s="257">
        <v>3.0868E-2</v>
      </c>
      <c r="AN105" s="257">
        <v>3.2405000000000003E-2</v>
      </c>
      <c r="AO105" s="565">
        <v>3.5561000000000002E-2</v>
      </c>
      <c r="AP105" s="565">
        <v>3.7339999999999998E-2</v>
      </c>
      <c r="AQ105" s="565">
        <v>3.8724000000000001E-2</v>
      </c>
      <c r="AR105" s="565">
        <v>7.3583999999999997E-2</v>
      </c>
      <c r="AS105" s="565">
        <v>6.9506999999999999E-2</v>
      </c>
      <c r="AT105" s="565">
        <v>7.2387000000000007E-2</v>
      </c>
      <c r="AU105" s="565">
        <v>6.8789000000000003E-2</v>
      </c>
      <c r="AV105" s="565">
        <v>3.7496000000000002E-2</v>
      </c>
      <c r="AW105" s="565">
        <v>3.7851000000000003E-2</v>
      </c>
      <c r="AX105" s="565">
        <v>3.0960999999999999E-2</v>
      </c>
      <c r="AY105" s="565">
        <v>3.0868E-2</v>
      </c>
      <c r="AZ105" s="565">
        <v>3.2405000000000003E-2</v>
      </c>
      <c r="BA105" s="565">
        <v>3.5561000000000002E-2</v>
      </c>
      <c r="BB105" s="565">
        <v>3.7339999999999998E-2</v>
      </c>
      <c r="BC105" s="565">
        <v>3.8724000000000001E-2</v>
      </c>
      <c r="BD105" s="565">
        <v>7.3583999999999997E-2</v>
      </c>
      <c r="BE105" s="565">
        <v>6.9506999999999999E-2</v>
      </c>
      <c r="BF105" s="565">
        <v>7.2387000000000007E-2</v>
      </c>
      <c r="BG105" s="565">
        <v>6.8789000000000003E-2</v>
      </c>
      <c r="BH105" s="565">
        <v>3.7496000000000002E-2</v>
      </c>
      <c r="BI105" s="565">
        <v>3.7851000000000003E-2</v>
      </c>
      <c r="BJ105" s="565">
        <v>3.0960999999999999E-2</v>
      </c>
      <c r="BK105" s="565">
        <v>3.0868E-2</v>
      </c>
    </row>
    <row r="106" spans="1:63" x14ac:dyDescent="0.35">
      <c r="AO106" s="564" t="s">
        <v>267</v>
      </c>
    </row>
    <row r="107" spans="1:63" hidden="1" x14ac:dyDescent="0.35">
      <c r="A107" s="654" t="s">
        <v>111</v>
      </c>
      <c r="B107" s="657" t="s">
        <v>112</v>
      </c>
      <c r="C107" s="658"/>
      <c r="D107" s="658"/>
      <c r="E107" s="658"/>
      <c r="F107" s="658"/>
      <c r="G107" s="658"/>
      <c r="H107" s="658"/>
      <c r="I107" s="658"/>
      <c r="J107" s="658"/>
      <c r="K107" s="658"/>
      <c r="L107" s="658"/>
      <c r="M107" s="658"/>
      <c r="N107" s="680"/>
      <c r="O107" s="657" t="s">
        <v>112</v>
      </c>
      <c r="P107" s="658"/>
      <c r="Q107" s="658"/>
      <c r="R107" s="658"/>
      <c r="S107" s="658"/>
      <c r="T107" s="658"/>
      <c r="U107" s="658"/>
      <c r="V107" s="658"/>
      <c r="W107" s="658"/>
      <c r="X107" s="658"/>
      <c r="Y107" s="658"/>
      <c r="Z107" s="658"/>
      <c r="AA107" s="657" t="s">
        <v>112</v>
      </c>
      <c r="AB107" s="658"/>
      <c r="AC107" s="658"/>
      <c r="AD107" s="658"/>
      <c r="AE107" s="658"/>
      <c r="AF107" s="658"/>
      <c r="AG107" s="658"/>
      <c r="AH107" s="658"/>
      <c r="AI107" s="658"/>
      <c r="AJ107" s="658"/>
      <c r="AK107" s="658"/>
      <c r="AL107" s="658"/>
      <c r="AM107" s="657" t="s">
        <v>112</v>
      </c>
      <c r="AN107" s="658"/>
      <c r="AO107" s="658"/>
      <c r="AP107" s="658"/>
      <c r="AQ107" s="658"/>
      <c r="AR107" s="658"/>
      <c r="AS107" s="658"/>
      <c r="AT107" s="658"/>
      <c r="AU107" s="658"/>
      <c r="AV107" s="658"/>
      <c r="AW107" s="658"/>
      <c r="AX107" s="658"/>
      <c r="AY107" s="657" t="s">
        <v>112</v>
      </c>
      <c r="AZ107" s="658"/>
      <c r="BA107" s="658"/>
      <c r="BB107" s="658"/>
      <c r="BC107" s="658"/>
      <c r="BD107" s="658"/>
      <c r="BE107" s="658"/>
      <c r="BF107" s="658"/>
      <c r="BG107" s="658"/>
      <c r="BH107" s="658"/>
      <c r="BI107" s="658"/>
      <c r="BJ107" s="658"/>
      <c r="BK107" s="192" t="s">
        <v>112</v>
      </c>
    </row>
    <row r="108" spans="1:63" hidden="1" x14ac:dyDescent="0.35">
      <c r="A108" s="655"/>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5">
      <c r="A109" s="655"/>
      <c r="B109" s="119" t="s">
        <v>133</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35">
      <c r="A110" s="655"/>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35">
      <c r="A111" s="655"/>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35">
      <c r="A112" s="655"/>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35">
      <c r="A113" s="655"/>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35">
      <c r="A114" s="655"/>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35">
      <c r="A115" s="655"/>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35">
      <c r="A116" s="655"/>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35">
      <c r="A117" s="655"/>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35">
      <c r="A118" s="655"/>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35">
      <c r="A119" s="655"/>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35">
      <c r="A120" s="655"/>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35">
      <c r="A121" s="655"/>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t="15" hidden="1" thickBot="1" x14ac:dyDescent="0.4">
      <c r="A122" s="656"/>
      <c r="B122" s="124" t="s">
        <v>8</v>
      </c>
      <c r="C122" s="125">
        <v>2.4643000000000002E-2</v>
      </c>
      <c r="D122" s="125">
        <v>2.5756000000000001E-2</v>
      </c>
      <c r="E122" s="125">
        <v>2.7458E-2</v>
      </c>
      <c r="F122" s="125">
        <v>2.9463E-2</v>
      </c>
      <c r="G122" s="125">
        <v>3.0204999999999999E-2</v>
      </c>
      <c r="H122" s="125">
        <v>5.9560000000000002E-2</v>
      </c>
      <c r="I122" s="125">
        <v>5.6852E-2</v>
      </c>
      <c r="J122" s="125">
        <v>5.8337E-2</v>
      </c>
      <c r="K122" s="125">
        <v>5.6631000000000001E-2</v>
      </c>
      <c r="L122" s="125">
        <v>2.8590000000000001E-2</v>
      </c>
      <c r="M122" s="125">
        <v>2.8545000000000001E-2</v>
      </c>
      <c r="N122" s="125">
        <v>2.5937000000000002E-2</v>
      </c>
      <c r="O122" s="125">
        <v>2.4643000000000002E-2</v>
      </c>
      <c r="P122" s="125">
        <v>2.5756000000000001E-2</v>
      </c>
      <c r="Q122" s="125">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35">
      <c r="A123" s="126"/>
      <c r="B123" s="126"/>
      <c r="C123" s="127"/>
      <c r="D123" s="127"/>
      <c r="E123" s="127"/>
      <c r="F123" s="127"/>
      <c r="G123" s="127"/>
      <c r="H123" s="127"/>
      <c r="I123" s="127"/>
      <c r="J123" s="127"/>
      <c r="K123" s="127"/>
      <c r="L123" s="127"/>
      <c r="M123" s="127"/>
      <c r="N123" s="127"/>
    </row>
    <row r="124" spans="1:63" hidden="1" x14ac:dyDescent="0.35">
      <c r="B124" s="126"/>
    </row>
    <row r="125" spans="1:63" hidden="1" x14ac:dyDescent="0.35">
      <c r="B125" s="126"/>
      <c r="C125" s="679" t="s">
        <v>115</v>
      </c>
      <c r="D125" s="668"/>
      <c r="E125" s="668"/>
      <c r="F125" s="668"/>
      <c r="G125" s="668"/>
      <c r="H125" s="668"/>
      <c r="I125" s="668"/>
      <c r="J125" s="668"/>
      <c r="K125" s="668"/>
      <c r="L125" s="668"/>
      <c r="M125" s="668"/>
      <c r="N125" s="669"/>
      <c r="O125" s="667" t="s">
        <v>115</v>
      </c>
      <c r="P125" s="668"/>
      <c r="Q125" s="668"/>
      <c r="R125" s="668"/>
      <c r="S125" s="668"/>
      <c r="T125" s="668"/>
      <c r="U125" s="668"/>
      <c r="V125" s="668"/>
      <c r="W125" s="668"/>
      <c r="X125" s="668"/>
      <c r="Y125" s="668"/>
      <c r="Z125" s="669"/>
      <c r="AA125" s="667" t="s">
        <v>115</v>
      </c>
      <c r="AB125" s="668"/>
      <c r="AC125" s="668"/>
      <c r="AD125" s="668"/>
      <c r="AE125" s="668"/>
      <c r="AF125" s="668"/>
      <c r="AG125" s="668"/>
      <c r="AH125" s="668"/>
      <c r="AI125" s="668"/>
      <c r="AJ125" s="668"/>
      <c r="AK125" s="668"/>
      <c r="AL125" s="669"/>
      <c r="AM125" s="667" t="s">
        <v>115</v>
      </c>
      <c r="AN125" s="668"/>
      <c r="AO125" s="668"/>
      <c r="AP125" s="668"/>
      <c r="AQ125" s="668"/>
      <c r="AR125" s="668"/>
      <c r="AS125" s="668"/>
      <c r="AT125" s="668"/>
      <c r="AU125" s="668"/>
      <c r="AV125" s="668"/>
      <c r="AW125" s="668"/>
      <c r="AX125" s="669"/>
      <c r="AY125" s="667" t="s">
        <v>115</v>
      </c>
      <c r="AZ125" s="668"/>
      <c r="BA125" s="668"/>
      <c r="BB125" s="668"/>
      <c r="BC125" s="668"/>
      <c r="BD125" s="668"/>
      <c r="BE125" s="668"/>
      <c r="BF125" s="668"/>
      <c r="BG125" s="668"/>
      <c r="BH125" s="668"/>
      <c r="BI125" s="668"/>
      <c r="BJ125" s="669"/>
      <c r="BK125" s="179" t="s">
        <v>115</v>
      </c>
    </row>
    <row r="126" spans="1:63" hidden="1" x14ac:dyDescent="0.35">
      <c r="A126" s="654" t="s">
        <v>116</v>
      </c>
      <c r="B126" s="441" t="s">
        <v>133</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35">
      <c r="A127" s="655"/>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35">
      <c r="A128" s="655"/>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35">
      <c r="A129" s="655"/>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35">
      <c r="A130" s="655"/>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35">
      <c r="A131" s="655"/>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35">
      <c r="A132" s="655"/>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35">
      <c r="A133" s="655"/>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35">
      <c r="A134" s="655"/>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35">
      <c r="A135" s="655"/>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35">
      <c r="A136" s="655"/>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35">
      <c r="A137" s="655"/>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35">
      <c r="A138" s="655"/>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t="15" hidden="1" thickBot="1" x14ac:dyDescent="0.4">
      <c r="A139" s="656"/>
      <c r="B139" s="124" t="s">
        <v>8</v>
      </c>
      <c r="C139" s="134">
        <v>1.9620000000000002E-3</v>
      </c>
      <c r="D139" s="134">
        <v>1.372E-3</v>
      </c>
      <c r="E139" s="134">
        <v>2.8010000000000001E-3</v>
      </c>
      <c r="F139" s="134">
        <v>3.2030000000000001E-3</v>
      </c>
      <c r="G139" s="134">
        <v>3.3700000000000002E-3</v>
      </c>
      <c r="H139" s="134">
        <v>1.0463999999999999E-2</v>
      </c>
      <c r="I139" s="134">
        <v>9.299E-3</v>
      </c>
      <c r="J139" s="134">
        <v>9.9360000000000004E-3</v>
      </c>
      <c r="K139" s="134">
        <v>9.2049999999999996E-3</v>
      </c>
      <c r="L139" s="134">
        <v>3.2049999999999999E-3</v>
      </c>
      <c r="M139" s="134">
        <v>3.0200000000000001E-3</v>
      </c>
      <c r="N139" s="134">
        <v>2.2889999999999998E-3</v>
      </c>
      <c r="O139" s="134">
        <v>1.9620000000000002E-3</v>
      </c>
      <c r="P139" s="134">
        <v>1.372E-3</v>
      </c>
      <c r="Q139" s="134">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35"/>
    <row r="141" spans="1:63" hidden="1" x14ac:dyDescent="0.35">
      <c r="A141" s="126"/>
      <c r="B141" s="126"/>
      <c r="C141" s="135"/>
      <c r="D141" s="135"/>
      <c r="E141" s="135"/>
      <c r="F141" s="135"/>
      <c r="G141" s="135"/>
      <c r="H141" s="135"/>
      <c r="I141" s="135"/>
      <c r="J141" s="135"/>
      <c r="K141" s="135"/>
      <c r="L141" s="135"/>
      <c r="M141" s="135"/>
      <c r="N141" s="135"/>
    </row>
    <row r="142" spans="1:63" ht="15.5" hidden="1" x14ac:dyDescent="0.35">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5">
      <c r="A143" s="677"/>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27">
        <f t="shared" ref="M143:M155" si="56">IF(M23=0,0,((M5*0.5)+L23-M41)*M78*M110*M$2)</f>
        <v>57.601933906937717</v>
      </c>
      <c r="N143" s="231">
        <f t="shared" ref="N143:N155" si="57">IF(N23=0,0,((N5*0.5)+M23-N41)*N78*N110*N$2)</f>
        <v>118.2443301134183</v>
      </c>
      <c r="O143" s="231">
        <f t="shared" ref="O143:O155" si="58">IF(O23=0,0,((O5*0.5)+N23-O41)*O78*O110*O$2)</f>
        <v>117.24502258938605</v>
      </c>
      <c r="P143" s="139">
        <f t="shared" ref="P143:P155" si="59">IF(P23=0,0,((P5*0.5)+O23-P41)*P78*P110*P$2)</f>
        <v>106.29003228751685</v>
      </c>
      <c r="Q143" s="139">
        <f t="shared" ref="Q143:Q155" si="60">IF(Q23=0,0,((Q5*0.5)+P23-Q41)*Q78*Q110*Q$2)</f>
        <v>119.44566000388001</v>
      </c>
      <c r="R143" s="139">
        <f t="shared" ref="R143:R155" si="61">IF(R23=0,0,((R5*0.5)+Q23-R41)*R78*R110*R$2)</f>
        <v>88.621587321242359</v>
      </c>
      <c r="S143" s="139">
        <f t="shared" ref="S143:S155" si="62">IF(S23=0,0,((S5*0.5)+R23-S41)*S78*S110*S$2)</f>
        <v>100.13494292399217</v>
      </c>
      <c r="T143" s="139">
        <f t="shared" ref="T143:T155" si="63">IF(T23=0,0,((T5*0.5)+S23-T41)*T78*T110*T$2)</f>
        <v>167.18513656975961</v>
      </c>
      <c r="U143" s="139">
        <f t="shared" ref="U143:U155" si="64">IF(U23=0,0,((U5*0.5)+T23-U41)*U78*U110*U$2)</f>
        <v>167.91573514142917</v>
      </c>
      <c r="V143" s="139">
        <f t="shared" ref="V143:V155" si="65">IF(V23=0,0,((V5*0.5)+U23-V41)*V78*V110*V$2)</f>
        <v>169.91358437525165</v>
      </c>
      <c r="W143" s="139">
        <f t="shared" ref="W143:W155" si="66">IF(W23=0,0,((W5*0.5)+V23-W41)*W78*W110*W$2)</f>
        <v>163.45753640502318</v>
      </c>
      <c r="X143" s="139">
        <f t="shared" ref="X143:X155" si="67">IF(X23=0,0,((X5*0.5)+W23-X41)*X78*X110*X$2)</f>
        <v>97.681826229387397</v>
      </c>
      <c r="Y143" s="139">
        <f t="shared" ref="Y143:Y155" si="68">IF(Y23=0,0,((Y5*0.5)+X23-Y41)*Y78*Y110*Y$2)</f>
        <v>95.020404749854677</v>
      </c>
      <c r="Z143" s="139">
        <f t="shared" ref="Z143:Z155" si="69">IF(Z23=0,0,((Z5*0.5)+Y23-Z41)*Z78*Z110*Z$2)</f>
        <v>88.58049038453342</v>
      </c>
      <c r="AA143" s="139">
        <f t="shared" ref="AA143:AA155" si="70">IF(AA23=0,0,((AA5*0.5)+Z23-AA41)*AA78*AA110*AA$2)</f>
        <v>90.185809106429545</v>
      </c>
      <c r="AB143" s="139">
        <f t="shared" ref="AB143:AB155" si="71">IF(AB23=0,0,((AB5*0.5)+AA23-AB41)*AB78*AB110*AB$2)</f>
        <v>84.0214536650452</v>
      </c>
      <c r="AC143" s="139">
        <f t="shared" ref="AC143:AC155" si="72">IF(AC23=0,0,((AC5*0.5)+AB23-AC41)*AC78*AC110*AC$2)</f>
        <v>94.478058535310097</v>
      </c>
      <c r="AD143" s="139">
        <f t="shared" ref="AD143:AD155" si="73">IF(AD23=0,0,((AD5*0.5)+AC23-AD41)*AD78*AD110*AD$2)</f>
        <v>88.621587321242359</v>
      </c>
      <c r="AE143" s="139">
        <f t="shared" ref="AE143:AE155" si="74">IF(AE23=0,0,((AE5*0.5)+AD23-AE41)*AE78*AE110*AE$2)</f>
        <v>100.13494292399217</v>
      </c>
      <c r="AF143" s="139">
        <f t="shared" ref="AF143:AF155" si="75">IF(AF23=0,0,((AF5*0.5)+AE23-AF41)*AF78*AF110*AF$2)</f>
        <v>167.18513656975961</v>
      </c>
      <c r="AG143" s="139">
        <f t="shared" ref="AG143:AG155" si="76">IF(AG23=0,0,((AG5*0.5)+AF23-AG41)*AG78*AG110*AG$2)</f>
        <v>167.91573514142917</v>
      </c>
      <c r="AH143" s="139">
        <f t="shared" ref="AH143:AH155" si="77">IF(AH23=0,0,((AH5*0.5)+AG23-AH41)*AH78*AH110*AH$2)</f>
        <v>169.91358437525165</v>
      </c>
      <c r="AI143" s="139">
        <f t="shared" ref="AI143:AI155" si="78">IF(AI23=0,0,((AI5*0.5)+AH23-AI41)*AI78*AI110*AI$2)</f>
        <v>163.45753640502318</v>
      </c>
      <c r="AJ143" s="139">
        <f t="shared" ref="AJ143:AJ155" si="79">IF(AJ23=0,0,((AJ5*0.5)+AI23-AJ41)*AJ78*AJ110*AJ$2)</f>
        <v>97.681826229387397</v>
      </c>
      <c r="AK143" s="139">
        <f t="shared" ref="AK143:AK155" si="80">IF(AK23=0,0,((AK5*0.5)+AJ23-AK41)*AK78*AK110*AK$2)</f>
        <v>95.020404749854677</v>
      </c>
      <c r="AL143" s="139">
        <f t="shared" ref="AL143:AL155" si="81">IF(AL23=0,0,((AL5*0.5)+AK23-AL41)*AL78*AL110*AL$2)</f>
        <v>88.58049038453342</v>
      </c>
      <c r="AM143" s="139">
        <f t="shared" ref="AM143:AM155" si="82">IF(AM23=0,0,((AM5*0.5)+AL23-AM41)*AM78*AM110*AM$2)</f>
        <v>90.185809106429545</v>
      </c>
      <c r="AN143" s="139">
        <f t="shared" ref="AN143:AN155" si="83">IF(AN23=0,0,((AN5*0.5)+AM23-AN41)*AN78*AN110*AN$2)</f>
        <v>84.0214536650452</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35">
      <c r="A144" s="677"/>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27">
        <f t="shared" si="56"/>
        <v>0</v>
      </c>
      <c r="N144" s="231">
        <f t="shared" si="57"/>
        <v>0</v>
      </c>
      <c r="O144" s="231">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35">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27">
        <f t="shared" si="56"/>
        <v>0</v>
      </c>
      <c r="N145" s="231">
        <f t="shared" si="57"/>
        <v>0</v>
      </c>
      <c r="O145" s="231">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35">
      <c r="A146" s="677"/>
      <c r="B146" s="138" t="s">
        <v>1</v>
      </c>
      <c r="C146" s="27">
        <f t="shared" si="107"/>
        <v>0</v>
      </c>
      <c r="D146" s="27">
        <f t="shared" si="108"/>
        <v>0</v>
      </c>
      <c r="E146" s="27">
        <f t="shared" si="108"/>
        <v>0</v>
      </c>
      <c r="F146" s="27">
        <f t="shared" si="108"/>
        <v>0</v>
      </c>
      <c r="G146" s="27">
        <f t="shared" si="108"/>
        <v>0</v>
      </c>
      <c r="H146" s="27">
        <f t="shared" si="108"/>
        <v>1361.6355040170617</v>
      </c>
      <c r="I146" s="27">
        <f t="shared" si="108"/>
        <v>4414.1918608487367</v>
      </c>
      <c r="J146" s="27">
        <f t="shared" si="108"/>
        <v>5306.6264168557518</v>
      </c>
      <c r="K146" s="27">
        <f t="shared" si="108"/>
        <v>2329.1401317825953</v>
      </c>
      <c r="L146" s="27">
        <f t="shared" si="108"/>
        <v>181.49263467177411</v>
      </c>
      <c r="M146" s="27">
        <f t="shared" si="56"/>
        <v>43.373255907940504</v>
      </c>
      <c r="N146" s="231">
        <f t="shared" si="57"/>
        <v>1.2985947653490408</v>
      </c>
      <c r="O146" s="231">
        <f t="shared" si="58"/>
        <v>0.19011364071760739</v>
      </c>
      <c r="P146" s="139">
        <f t="shared" si="59"/>
        <v>7.1499676258299187</v>
      </c>
      <c r="Q146" s="139">
        <f t="shared" si="60"/>
        <v>231.97679143064775</v>
      </c>
      <c r="R146" s="139">
        <f t="shared" si="61"/>
        <v>738.1795959132553</v>
      </c>
      <c r="S146" s="139">
        <f t="shared" si="62"/>
        <v>3055.5872628186685</v>
      </c>
      <c r="T146" s="139">
        <f t="shared" si="63"/>
        <v>15989.415442851505</v>
      </c>
      <c r="U146" s="139">
        <f t="shared" si="64"/>
        <v>20151.760836596724</v>
      </c>
      <c r="V146" s="139">
        <f t="shared" si="65"/>
        <v>19646.967122725422</v>
      </c>
      <c r="W146" s="139">
        <f t="shared" si="66"/>
        <v>8300.5978742858169</v>
      </c>
      <c r="X146" s="139">
        <f t="shared" si="67"/>
        <v>665.23877966599616</v>
      </c>
      <c r="Y146" s="139">
        <f t="shared" si="68"/>
        <v>145.2172980974334</v>
      </c>
      <c r="Z146" s="139">
        <f t="shared" si="69"/>
        <v>1.5260471932452693</v>
      </c>
      <c r="AA146" s="139">
        <f t="shared" si="70"/>
        <v>0.14204523757625662</v>
      </c>
      <c r="AB146" s="139">
        <f t="shared" si="71"/>
        <v>5.8781867311335043</v>
      </c>
      <c r="AC146" s="139">
        <f t="shared" si="72"/>
        <v>173.36262117120523</v>
      </c>
      <c r="AD146" s="139">
        <f t="shared" si="73"/>
        <v>738.1795959132553</v>
      </c>
      <c r="AE146" s="139">
        <f t="shared" si="74"/>
        <v>3055.5872628186685</v>
      </c>
      <c r="AF146" s="139">
        <f t="shared" si="75"/>
        <v>15989.415442851505</v>
      </c>
      <c r="AG146" s="139">
        <f t="shared" si="76"/>
        <v>20151.760836596724</v>
      </c>
      <c r="AH146" s="139">
        <f t="shared" si="77"/>
        <v>19646.967122725422</v>
      </c>
      <c r="AI146" s="139">
        <f t="shared" si="78"/>
        <v>8300.5978742858169</v>
      </c>
      <c r="AJ146" s="139">
        <f t="shared" si="79"/>
        <v>665.23877966599616</v>
      </c>
      <c r="AK146" s="139">
        <f t="shared" si="80"/>
        <v>145.2172980974334</v>
      </c>
      <c r="AL146" s="139">
        <f t="shared" si="81"/>
        <v>1.5260471932452693</v>
      </c>
      <c r="AM146" s="139">
        <f t="shared" si="82"/>
        <v>0.14204523757625662</v>
      </c>
      <c r="AN146" s="139">
        <f t="shared" si="83"/>
        <v>5.8781867311335043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35">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27">
        <f t="shared" si="56"/>
        <v>0</v>
      </c>
      <c r="N147" s="231">
        <f t="shared" si="57"/>
        <v>0</v>
      </c>
      <c r="O147" s="231">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35">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27">
        <f t="shared" si="56"/>
        <v>0</v>
      </c>
      <c r="N148" s="231">
        <f t="shared" si="57"/>
        <v>0</v>
      </c>
      <c r="O148" s="231">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35">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18.310793573700217</v>
      </c>
      <c r="K149" s="27">
        <f t="shared" si="108"/>
        <v>16.409788611593019</v>
      </c>
      <c r="L149" s="27">
        <f t="shared" si="108"/>
        <v>4.274570189880067</v>
      </c>
      <c r="M149" s="27">
        <f t="shared" si="56"/>
        <v>6.7098592404611468</v>
      </c>
      <c r="N149" s="231">
        <f t="shared" si="57"/>
        <v>148.67476118682472</v>
      </c>
      <c r="O149" s="231">
        <f t="shared" si="58"/>
        <v>305.7275724735095</v>
      </c>
      <c r="P149" s="139">
        <f t="shared" si="59"/>
        <v>251.88181655454321</v>
      </c>
      <c r="Q149" s="139">
        <f t="shared" si="60"/>
        <v>193.28282626871544</v>
      </c>
      <c r="R149" s="139">
        <f t="shared" si="61"/>
        <v>82.787459115476892</v>
      </c>
      <c r="S149" s="139">
        <f t="shared" si="62"/>
        <v>116.04054407761002</v>
      </c>
      <c r="T149" s="139">
        <f t="shared" si="63"/>
        <v>504.03221505762491</v>
      </c>
      <c r="U149" s="139">
        <f t="shared" si="64"/>
        <v>632.04843976361587</v>
      </c>
      <c r="V149" s="139">
        <f t="shared" si="65"/>
        <v>617.06421719241519</v>
      </c>
      <c r="W149" s="139">
        <f t="shared" si="66"/>
        <v>270.40133497267419</v>
      </c>
      <c r="X149" s="139">
        <f t="shared" si="67"/>
        <v>81.320878471272891</v>
      </c>
      <c r="Y149" s="139">
        <f t="shared" si="68"/>
        <v>129.15613655077527</v>
      </c>
      <c r="Z149" s="139">
        <f t="shared" si="69"/>
        <v>216.25044540485462</v>
      </c>
      <c r="AA149" s="139">
        <f t="shared" si="70"/>
        <v>241.55661598160484</v>
      </c>
      <c r="AB149" s="139">
        <f t="shared" si="71"/>
        <v>200.13978552386277</v>
      </c>
      <c r="AC149" s="139">
        <f t="shared" si="72"/>
        <v>159.89969320649436</v>
      </c>
      <c r="AD149" s="139">
        <f t="shared" si="73"/>
        <v>82.787459115476892</v>
      </c>
      <c r="AE149" s="139">
        <f t="shared" si="74"/>
        <v>116.04054407761002</v>
      </c>
      <c r="AF149" s="139">
        <f t="shared" si="75"/>
        <v>504.03221505762491</v>
      </c>
      <c r="AG149" s="139">
        <f t="shared" si="76"/>
        <v>632.04843976361587</v>
      </c>
      <c r="AH149" s="139">
        <f t="shared" si="77"/>
        <v>617.06421719241519</v>
      </c>
      <c r="AI149" s="139">
        <f t="shared" si="78"/>
        <v>270.40133497267419</v>
      </c>
      <c r="AJ149" s="139">
        <f t="shared" si="79"/>
        <v>81.320878471272891</v>
      </c>
      <c r="AK149" s="139">
        <f t="shared" si="80"/>
        <v>129.15613655077527</v>
      </c>
      <c r="AL149" s="139">
        <f t="shared" si="81"/>
        <v>216.25044540485462</v>
      </c>
      <c r="AM149" s="139">
        <f t="shared" si="82"/>
        <v>241.55661598160484</v>
      </c>
      <c r="AN149" s="139">
        <f t="shared" si="83"/>
        <v>200.13978552386277</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35">
      <c r="A150" s="677"/>
      <c r="B150" s="38" t="s">
        <v>4</v>
      </c>
      <c r="C150" s="27">
        <f t="shared" si="107"/>
        <v>0</v>
      </c>
      <c r="D150" s="27">
        <f t="shared" si="108"/>
        <v>0</v>
      </c>
      <c r="E150" s="27">
        <f t="shared" si="108"/>
        <v>0</v>
      </c>
      <c r="F150" s="27">
        <f t="shared" si="108"/>
        <v>170.13399435151533</v>
      </c>
      <c r="G150" s="27">
        <f t="shared" si="108"/>
        <v>1013.0407583428239</v>
      </c>
      <c r="H150" s="27">
        <f t="shared" si="108"/>
        <v>3822.6631222260348</v>
      </c>
      <c r="I150" s="27">
        <f t="shared" si="108"/>
        <v>7553.2471627265586</v>
      </c>
      <c r="J150" s="27">
        <f t="shared" si="108"/>
        <v>8046.5991401238261</v>
      </c>
      <c r="K150" s="27">
        <f t="shared" si="108"/>
        <v>12376.316491299829</v>
      </c>
      <c r="L150" s="27">
        <f t="shared" si="108"/>
        <v>9857.7440411029584</v>
      </c>
      <c r="M150" s="27">
        <f t="shared" si="56"/>
        <v>8786.4441751976447</v>
      </c>
      <c r="N150" s="231">
        <f t="shared" si="57"/>
        <v>14826.632590037876</v>
      </c>
      <c r="O150" s="231">
        <f t="shared" si="58"/>
        <v>22295.745626587388</v>
      </c>
      <c r="P150" s="139">
        <f t="shared" si="59"/>
        <v>17316.604186396315</v>
      </c>
      <c r="Q150" s="139">
        <f t="shared" si="60"/>
        <v>18667.661289137344</v>
      </c>
      <c r="R150" s="139">
        <f t="shared" si="61"/>
        <v>11458.305562932899</v>
      </c>
      <c r="S150" s="139">
        <f t="shared" si="62"/>
        <v>14733.740316476455</v>
      </c>
      <c r="T150" s="139">
        <f t="shared" si="63"/>
        <v>20530.161442051944</v>
      </c>
      <c r="U150" s="139">
        <f t="shared" si="64"/>
        <v>25307.934420240708</v>
      </c>
      <c r="V150" s="139">
        <f t="shared" si="65"/>
        <v>20669.153215281192</v>
      </c>
      <c r="W150" s="139">
        <f t="shared" si="66"/>
        <v>20805.018516508742</v>
      </c>
      <c r="X150" s="139">
        <f t="shared" si="67"/>
        <v>14342.464121963947</v>
      </c>
      <c r="Y150" s="139">
        <f t="shared" si="68"/>
        <v>11532.813457850974</v>
      </c>
      <c r="Z150" s="139">
        <f t="shared" si="69"/>
        <v>11094.949566432162</v>
      </c>
      <c r="AA150" s="139">
        <f t="shared" si="70"/>
        <v>12948.631761315426</v>
      </c>
      <c r="AB150" s="139">
        <f t="shared" si="71"/>
        <v>10083.948208933754</v>
      </c>
      <c r="AC150" s="139">
        <f t="shared" si="72"/>
        <v>11210.261743837826</v>
      </c>
      <c r="AD150" s="139">
        <f t="shared" si="73"/>
        <v>11458.305562932899</v>
      </c>
      <c r="AE150" s="139">
        <f t="shared" si="74"/>
        <v>14733.740316476455</v>
      </c>
      <c r="AF150" s="139">
        <f t="shared" si="75"/>
        <v>20530.161442051944</v>
      </c>
      <c r="AG150" s="139">
        <f t="shared" si="76"/>
        <v>25307.934420240708</v>
      </c>
      <c r="AH150" s="139">
        <f t="shared" si="77"/>
        <v>20669.153215281192</v>
      </c>
      <c r="AI150" s="139">
        <f t="shared" si="78"/>
        <v>20805.018516508742</v>
      </c>
      <c r="AJ150" s="139">
        <f t="shared" si="79"/>
        <v>14342.464121963947</v>
      </c>
      <c r="AK150" s="139">
        <f t="shared" si="80"/>
        <v>11532.813457850974</v>
      </c>
      <c r="AL150" s="139">
        <f t="shared" si="81"/>
        <v>11094.949566432162</v>
      </c>
      <c r="AM150" s="139">
        <f t="shared" si="82"/>
        <v>12948.631761315426</v>
      </c>
      <c r="AN150" s="139">
        <f t="shared" si="83"/>
        <v>10083.948208933754</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35">
      <c r="A151" s="677"/>
      <c r="B151" s="38" t="s">
        <v>5</v>
      </c>
      <c r="C151" s="27">
        <f t="shared" si="107"/>
        <v>0</v>
      </c>
      <c r="D151" s="27">
        <f t="shared" si="108"/>
        <v>0</v>
      </c>
      <c r="E151" s="27">
        <f t="shared" si="108"/>
        <v>0</v>
      </c>
      <c r="F151" s="27">
        <f t="shared" si="108"/>
        <v>0</v>
      </c>
      <c r="G151" s="27">
        <f t="shared" si="108"/>
        <v>14.891478841586901</v>
      </c>
      <c r="H151" s="27">
        <f t="shared" si="108"/>
        <v>54.857866777837877</v>
      </c>
      <c r="I151" s="27">
        <f t="shared" si="108"/>
        <v>55.159458614420586</v>
      </c>
      <c r="J151" s="27">
        <f t="shared" si="108"/>
        <v>55.280212110299189</v>
      </c>
      <c r="K151" s="27">
        <f t="shared" si="108"/>
        <v>53.781194281680889</v>
      </c>
      <c r="L151" s="27">
        <f t="shared" si="108"/>
        <v>28.270751024227753</v>
      </c>
      <c r="M151" s="27">
        <f t="shared" si="56"/>
        <v>35.314399551031627</v>
      </c>
      <c r="N151" s="231">
        <f t="shared" si="57"/>
        <v>104.62699516939908</v>
      </c>
      <c r="O151" s="231">
        <f t="shared" si="58"/>
        <v>163.2029127641058</v>
      </c>
      <c r="P151" s="139">
        <f t="shared" si="59"/>
        <v>147.95376796391164</v>
      </c>
      <c r="Q151" s="139">
        <f t="shared" si="60"/>
        <v>166.26615952760292</v>
      </c>
      <c r="R151" s="139">
        <f t="shared" si="61"/>
        <v>179.83222256355603</v>
      </c>
      <c r="S151" s="139">
        <f t="shared" si="62"/>
        <v>203.19529232783211</v>
      </c>
      <c r="T151" s="139">
        <f t="shared" si="63"/>
        <v>339.25452700309461</v>
      </c>
      <c r="U151" s="139">
        <f t="shared" si="64"/>
        <v>340.73706832193642</v>
      </c>
      <c r="V151" s="139">
        <f t="shared" si="65"/>
        <v>344.79113323913157</v>
      </c>
      <c r="W151" s="139">
        <f t="shared" si="66"/>
        <v>331.69042617038298</v>
      </c>
      <c r="X151" s="139">
        <f t="shared" si="67"/>
        <v>198.21739201332488</v>
      </c>
      <c r="Y151" s="139">
        <f t="shared" si="68"/>
        <v>192.81679657930431</v>
      </c>
      <c r="Z151" s="139">
        <f t="shared" si="69"/>
        <v>179.74882805785694</v>
      </c>
      <c r="AA151" s="139">
        <f t="shared" si="70"/>
        <v>183.00636431293449</v>
      </c>
      <c r="AB151" s="139">
        <f t="shared" si="71"/>
        <v>170.49756399459284</v>
      </c>
      <c r="AC151" s="139">
        <f t="shared" si="72"/>
        <v>191.71625969987625</v>
      </c>
      <c r="AD151" s="139">
        <f t="shared" si="73"/>
        <v>179.83222256355603</v>
      </c>
      <c r="AE151" s="139">
        <f t="shared" si="74"/>
        <v>203.19529232783211</v>
      </c>
      <c r="AF151" s="139">
        <f t="shared" si="75"/>
        <v>339.25452700309461</v>
      </c>
      <c r="AG151" s="139">
        <f t="shared" si="76"/>
        <v>340.73706832193642</v>
      </c>
      <c r="AH151" s="139">
        <f t="shared" si="77"/>
        <v>344.79113323913157</v>
      </c>
      <c r="AI151" s="139">
        <f t="shared" si="78"/>
        <v>331.69042617038298</v>
      </c>
      <c r="AJ151" s="139">
        <f t="shared" si="79"/>
        <v>198.21739201332488</v>
      </c>
      <c r="AK151" s="139">
        <f t="shared" si="80"/>
        <v>192.81679657930431</v>
      </c>
      <c r="AL151" s="139">
        <f t="shared" si="81"/>
        <v>179.74882805785694</v>
      </c>
      <c r="AM151" s="139">
        <f t="shared" si="82"/>
        <v>183.00636431293449</v>
      </c>
      <c r="AN151" s="139">
        <f t="shared" si="83"/>
        <v>170.49756399459284</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35">
      <c r="A152" s="677"/>
      <c r="B152" s="38" t="s">
        <v>23</v>
      </c>
      <c r="C152" s="27">
        <f t="shared" si="107"/>
        <v>0</v>
      </c>
      <c r="D152" s="27">
        <f t="shared" si="108"/>
        <v>0</v>
      </c>
      <c r="E152" s="27">
        <f t="shared" si="108"/>
        <v>0</v>
      </c>
      <c r="F152" s="27">
        <f t="shared" si="108"/>
        <v>0</v>
      </c>
      <c r="G152" s="27">
        <f t="shared" si="108"/>
        <v>0</v>
      </c>
      <c r="H152" s="27">
        <f t="shared" si="108"/>
        <v>245.90654730575815</v>
      </c>
      <c r="I152" s="27">
        <f t="shared" si="108"/>
        <v>494.51693315230415</v>
      </c>
      <c r="J152" s="27">
        <f t="shared" si="108"/>
        <v>495.59951535940525</v>
      </c>
      <c r="K152" s="27">
        <f t="shared" si="108"/>
        <v>482.16048390460514</v>
      </c>
      <c r="L152" s="27">
        <f t="shared" si="108"/>
        <v>253.45363144587711</v>
      </c>
      <c r="M152" s="27">
        <f t="shared" si="56"/>
        <v>243.1108966438847</v>
      </c>
      <c r="N152" s="231">
        <f t="shared" si="57"/>
        <v>599.94426063844412</v>
      </c>
      <c r="O152" s="231">
        <f t="shared" si="58"/>
        <v>942.32973505294945</v>
      </c>
      <c r="P152" s="139">
        <f t="shared" si="59"/>
        <v>854.28153581448942</v>
      </c>
      <c r="Q152" s="139">
        <f t="shared" si="60"/>
        <v>960.01684897854682</v>
      </c>
      <c r="R152" s="139">
        <f t="shared" si="61"/>
        <v>245.74331743653306</v>
      </c>
      <c r="S152" s="139">
        <f t="shared" si="62"/>
        <v>277.66928814150651</v>
      </c>
      <c r="T152" s="139">
        <f t="shared" si="63"/>
        <v>463.5961883395953</v>
      </c>
      <c r="U152" s="139">
        <f t="shared" si="64"/>
        <v>465.62210236509856</v>
      </c>
      <c r="V152" s="139">
        <f t="shared" si="65"/>
        <v>471.16204035648116</v>
      </c>
      <c r="W152" s="139">
        <f t="shared" si="66"/>
        <v>453.25973580869226</v>
      </c>
      <c r="X152" s="139">
        <f t="shared" si="67"/>
        <v>270.86691579845757</v>
      </c>
      <c r="Y152" s="139">
        <f t="shared" si="68"/>
        <v>263.48692449784534</v>
      </c>
      <c r="Z152" s="139">
        <f t="shared" si="69"/>
        <v>245.62935764559944</v>
      </c>
      <c r="AA152" s="139">
        <f t="shared" si="70"/>
        <v>250.08082776914543</v>
      </c>
      <c r="AB152" s="139">
        <f t="shared" si="71"/>
        <v>232.98737230515565</v>
      </c>
      <c r="AC152" s="139">
        <f t="shared" si="72"/>
        <v>261.98302503057204</v>
      </c>
      <c r="AD152" s="139">
        <f t="shared" si="73"/>
        <v>245.74331743653306</v>
      </c>
      <c r="AE152" s="139">
        <f t="shared" si="74"/>
        <v>277.66928814150651</v>
      </c>
      <c r="AF152" s="139">
        <f t="shared" si="75"/>
        <v>463.5961883395953</v>
      </c>
      <c r="AG152" s="139">
        <f t="shared" si="76"/>
        <v>465.62210236509856</v>
      </c>
      <c r="AH152" s="139">
        <f t="shared" si="77"/>
        <v>471.16204035648116</v>
      </c>
      <c r="AI152" s="139">
        <f t="shared" si="78"/>
        <v>453.25973580869226</v>
      </c>
      <c r="AJ152" s="139">
        <f t="shared" si="79"/>
        <v>270.86691579845757</v>
      </c>
      <c r="AK152" s="139">
        <f t="shared" si="80"/>
        <v>263.48692449784534</v>
      </c>
      <c r="AL152" s="139">
        <f t="shared" si="81"/>
        <v>245.62935764559944</v>
      </c>
      <c r="AM152" s="139">
        <f t="shared" si="82"/>
        <v>250.08082776914543</v>
      </c>
      <c r="AN152" s="139">
        <f t="shared" si="83"/>
        <v>232.98737230515565</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35">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27">
        <f t="shared" si="56"/>
        <v>0</v>
      </c>
      <c r="N153" s="231">
        <f t="shared" si="57"/>
        <v>0</v>
      </c>
      <c r="O153" s="231">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35">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27">
        <f t="shared" si="56"/>
        <v>0</v>
      </c>
      <c r="N154" s="231">
        <f t="shared" si="57"/>
        <v>0</v>
      </c>
      <c r="O154" s="231">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35">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27">
        <f t="shared" si="56"/>
        <v>0</v>
      </c>
      <c r="N155" s="231">
        <f t="shared" si="57"/>
        <v>0</v>
      </c>
      <c r="O155" s="231">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35">
      <c r="A156" s="677"/>
      <c r="B156" s="32"/>
      <c r="C156" s="3"/>
      <c r="D156" s="3"/>
      <c r="E156" s="3"/>
      <c r="F156" s="3"/>
      <c r="G156" s="3"/>
      <c r="H156" s="3"/>
      <c r="I156" s="3"/>
      <c r="J156" s="3"/>
      <c r="K156" s="3"/>
      <c r="L156" s="3"/>
      <c r="M156" s="3"/>
      <c r="N156" s="232"/>
      <c r="O156" s="23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5">
      <c r="A157" s="677"/>
      <c r="B157" s="32" t="s">
        <v>26</v>
      </c>
      <c r="C157" s="27">
        <f>SUM(C143:C155)</f>
        <v>0</v>
      </c>
      <c r="D157" s="27">
        <f t="shared" ref="D157:L157" si="109">SUM(D143:D155)</f>
        <v>0</v>
      </c>
      <c r="E157" s="27">
        <f t="shared" si="109"/>
        <v>0</v>
      </c>
      <c r="F157" s="27">
        <f t="shared" si="109"/>
        <v>170.13399435151533</v>
      </c>
      <c r="G157" s="27">
        <f t="shared" si="109"/>
        <v>1027.9322371844107</v>
      </c>
      <c r="H157" s="27">
        <f t="shared" si="109"/>
        <v>5485.0630403266923</v>
      </c>
      <c r="I157" s="27">
        <f t="shared" si="109"/>
        <v>12517.115415342019</v>
      </c>
      <c r="J157" s="27">
        <f t="shared" si="109"/>
        <v>13922.416078022981</v>
      </c>
      <c r="K157" s="27">
        <f t="shared" si="109"/>
        <v>15257.808089880302</v>
      </c>
      <c r="L157" s="27">
        <f t="shared" si="109"/>
        <v>10325.235628434717</v>
      </c>
      <c r="M157" s="27">
        <f t="shared" ref="M157:BK157" si="110">SUM(M143:M155)</f>
        <v>9172.5545204478985</v>
      </c>
      <c r="N157" s="231">
        <f t="shared" si="110"/>
        <v>15799.421531911312</v>
      </c>
      <c r="O157" s="231">
        <f t="shared" si="110"/>
        <v>23824.440983108059</v>
      </c>
      <c r="P157" s="139">
        <f t="shared" si="110"/>
        <v>18684.161306642607</v>
      </c>
      <c r="Q157" s="139">
        <f t="shared" si="110"/>
        <v>20338.649575346739</v>
      </c>
      <c r="R157" s="139">
        <f t="shared" si="110"/>
        <v>12793.469745282962</v>
      </c>
      <c r="S157" s="139">
        <f t="shared" si="110"/>
        <v>18486.367646766066</v>
      </c>
      <c r="T157" s="139">
        <f t="shared" si="110"/>
        <v>37993.644951873524</v>
      </c>
      <c r="U157" s="139">
        <f t="shared" si="110"/>
        <v>47066.018602429511</v>
      </c>
      <c r="V157" s="139">
        <f t="shared" si="110"/>
        <v>41919.051313169897</v>
      </c>
      <c r="W157" s="139">
        <f t="shared" si="110"/>
        <v>30324.425424151334</v>
      </c>
      <c r="X157" s="139">
        <f t="shared" si="110"/>
        <v>15655.789914142384</v>
      </c>
      <c r="Y157" s="139">
        <f t="shared" si="110"/>
        <v>12358.511018326186</v>
      </c>
      <c r="Z157" s="139">
        <f t="shared" si="110"/>
        <v>11826.684735118251</v>
      </c>
      <c r="AA157" s="139">
        <f t="shared" si="110"/>
        <v>13713.603423723116</v>
      </c>
      <c r="AB157" s="139">
        <f t="shared" si="110"/>
        <v>10777.472571153545</v>
      </c>
      <c r="AC157" s="139">
        <f t="shared" si="110"/>
        <v>12091.701401481283</v>
      </c>
      <c r="AD157" s="139">
        <f t="shared" si="110"/>
        <v>12793.469745282962</v>
      </c>
      <c r="AE157" s="139">
        <f t="shared" si="110"/>
        <v>18486.367646766066</v>
      </c>
      <c r="AF157" s="139">
        <f t="shared" si="110"/>
        <v>37993.644951873524</v>
      </c>
      <c r="AG157" s="139">
        <f t="shared" si="110"/>
        <v>47066.018602429511</v>
      </c>
      <c r="AH157" s="139">
        <f t="shared" si="110"/>
        <v>41919.051313169897</v>
      </c>
      <c r="AI157" s="139">
        <f t="shared" si="110"/>
        <v>30324.425424151334</v>
      </c>
      <c r="AJ157" s="139">
        <f t="shared" si="110"/>
        <v>15655.789914142384</v>
      </c>
      <c r="AK157" s="139">
        <f t="shared" si="110"/>
        <v>12358.511018326186</v>
      </c>
      <c r="AL157" s="139">
        <f t="shared" si="110"/>
        <v>11826.684735118251</v>
      </c>
      <c r="AM157" s="139">
        <f t="shared" si="110"/>
        <v>13713.603423723116</v>
      </c>
      <c r="AN157" s="139">
        <f t="shared" si="110"/>
        <v>10777.472571153545</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35">
      <c r="A158" s="678"/>
      <c r="B158" s="49" t="s">
        <v>27</v>
      </c>
      <c r="C158" s="28">
        <f>C157</f>
        <v>0</v>
      </c>
      <c r="D158" s="28">
        <f>C158+D157</f>
        <v>0</v>
      </c>
      <c r="E158" s="28">
        <f t="shared" ref="E158:L158" si="111">D158+E157</f>
        <v>0</v>
      </c>
      <c r="F158" s="28">
        <f t="shared" si="111"/>
        <v>170.13399435151533</v>
      </c>
      <c r="G158" s="28">
        <f t="shared" si="111"/>
        <v>1198.0662315359261</v>
      </c>
      <c r="H158" s="28">
        <f t="shared" si="111"/>
        <v>6683.1292718626182</v>
      </c>
      <c r="I158" s="28">
        <f t="shared" si="111"/>
        <v>19200.244687204638</v>
      </c>
      <c r="J158" s="28">
        <f t="shared" si="111"/>
        <v>33122.660765227622</v>
      </c>
      <c r="K158" s="28">
        <f t="shared" si="111"/>
        <v>48380.468855107923</v>
      </c>
      <c r="L158" s="28">
        <f t="shared" si="111"/>
        <v>58705.704483542642</v>
      </c>
      <c r="M158" s="28">
        <f t="shared" ref="M158" si="112">L158+M157</f>
        <v>67878.259003990534</v>
      </c>
      <c r="N158" s="233">
        <f t="shared" ref="N158" si="113">M158+N157</f>
        <v>83677.680535901847</v>
      </c>
      <c r="O158" s="233">
        <f t="shared" ref="O158" si="114">N158+O157</f>
        <v>107502.1215190099</v>
      </c>
      <c r="P158" s="234">
        <f t="shared" ref="P158" si="115">O158+P157</f>
        <v>126186.28282565251</v>
      </c>
      <c r="Q158" s="234">
        <f t="shared" ref="Q158" si="116">P158+Q157</f>
        <v>146524.93240099924</v>
      </c>
      <c r="R158" s="234">
        <f t="shared" ref="R158" si="117">Q158+R157</f>
        <v>159318.4021462822</v>
      </c>
      <c r="S158" s="234">
        <f t="shared" ref="S158" si="118">R158+S157</f>
        <v>177804.76979304827</v>
      </c>
      <c r="T158" s="234">
        <f t="shared" ref="T158" si="119">S158+T157</f>
        <v>215798.41474492179</v>
      </c>
      <c r="U158" s="234">
        <f t="shared" ref="U158" si="120">T158+U157</f>
        <v>262864.43334735127</v>
      </c>
      <c r="V158" s="234">
        <f t="shared" ref="V158" si="121">U158+V157</f>
        <v>304783.48466052115</v>
      </c>
      <c r="W158" s="234">
        <f t="shared" ref="W158" si="122">V158+W157</f>
        <v>335107.91008467251</v>
      </c>
      <c r="X158" s="234">
        <f t="shared" ref="X158" si="123">W158+X157</f>
        <v>350763.6999988149</v>
      </c>
      <c r="Y158" s="234">
        <f t="shared" ref="Y158" si="124">X158+Y157</f>
        <v>363122.21101714112</v>
      </c>
      <c r="Z158" s="234">
        <f t="shared" ref="Z158" si="125">Y158+Z157</f>
        <v>374948.89575225936</v>
      </c>
      <c r="AA158" s="234">
        <f t="shared" ref="AA158" si="126">Z158+AA157</f>
        <v>388662.49917598249</v>
      </c>
      <c r="AB158" s="234">
        <f t="shared" ref="AB158" si="127">AA158+AB157</f>
        <v>399439.97174713603</v>
      </c>
      <c r="AC158" s="234">
        <f t="shared" ref="AC158" si="128">AB158+AC157</f>
        <v>411531.67314861732</v>
      </c>
      <c r="AD158" s="234">
        <f t="shared" ref="AD158" si="129">AC158+AD157</f>
        <v>424325.14289390028</v>
      </c>
      <c r="AE158" s="234">
        <f t="shared" ref="AE158" si="130">AD158+AE157</f>
        <v>442811.51054066635</v>
      </c>
      <c r="AF158" s="234">
        <f t="shared" ref="AF158" si="131">AE158+AF157</f>
        <v>480805.15549253987</v>
      </c>
      <c r="AG158" s="234">
        <f t="shared" ref="AG158" si="132">AF158+AG157</f>
        <v>527871.17409496941</v>
      </c>
      <c r="AH158" s="234">
        <f t="shared" ref="AH158" si="133">AG158+AH157</f>
        <v>569790.22540813929</v>
      </c>
      <c r="AI158" s="234">
        <f t="shared" ref="AI158" si="134">AH158+AI157</f>
        <v>600114.65083229064</v>
      </c>
      <c r="AJ158" s="234">
        <f t="shared" ref="AJ158" si="135">AI158+AJ157</f>
        <v>615770.44074643299</v>
      </c>
      <c r="AK158" s="234">
        <f t="shared" ref="AK158" si="136">AJ158+AK157</f>
        <v>628128.95176475914</v>
      </c>
      <c r="AL158" s="234">
        <f t="shared" ref="AL158" si="137">AK158+AL157</f>
        <v>639955.63649987744</v>
      </c>
      <c r="AM158" s="234">
        <f t="shared" ref="AM158" si="138">AL158+AM157</f>
        <v>653669.23992360057</v>
      </c>
      <c r="AN158" s="234">
        <f t="shared" ref="AN158" si="139">AM158+AN157</f>
        <v>664446.71249475412</v>
      </c>
      <c r="AO158" s="234">
        <f t="shared" ref="AO158" si="140">AN158+AO157</f>
        <v>664446.71249475412</v>
      </c>
      <c r="AP158" s="234">
        <f t="shared" ref="AP158" si="141">AO158+AP157</f>
        <v>664446.71249475412</v>
      </c>
      <c r="AQ158" s="234">
        <f t="shared" ref="AQ158" si="142">AP158+AQ157</f>
        <v>664446.71249475412</v>
      </c>
      <c r="AR158" s="234">
        <f t="shared" ref="AR158" si="143">AQ158+AR157</f>
        <v>664446.71249475412</v>
      </c>
      <c r="AS158" s="234">
        <f t="shared" ref="AS158" si="144">AR158+AS157</f>
        <v>664446.71249475412</v>
      </c>
      <c r="AT158" s="234">
        <f t="shared" ref="AT158" si="145">AS158+AT157</f>
        <v>664446.71249475412</v>
      </c>
      <c r="AU158" s="234">
        <f t="shared" ref="AU158" si="146">AT158+AU157</f>
        <v>664446.71249475412</v>
      </c>
      <c r="AV158" s="234">
        <f t="shared" ref="AV158" si="147">AU158+AV157</f>
        <v>664446.71249475412</v>
      </c>
      <c r="AW158" s="234">
        <f t="shared" ref="AW158" si="148">AV158+AW157</f>
        <v>664446.71249475412</v>
      </c>
      <c r="AX158" s="234">
        <f t="shared" ref="AX158" si="149">AW158+AX157</f>
        <v>664446.71249475412</v>
      </c>
      <c r="AY158" s="234">
        <f t="shared" ref="AY158" si="150">AX158+AY157</f>
        <v>664446.71249475412</v>
      </c>
      <c r="AZ158" s="234">
        <f t="shared" ref="AZ158" si="151">AY158+AZ157</f>
        <v>664446.71249475412</v>
      </c>
      <c r="BA158" s="234">
        <f t="shared" ref="BA158" si="152">AZ158+BA157</f>
        <v>664446.71249475412</v>
      </c>
      <c r="BB158" s="234">
        <f t="shared" ref="BB158" si="153">BA158+BB157</f>
        <v>664446.71249475412</v>
      </c>
      <c r="BC158" s="234">
        <f t="shared" ref="BC158" si="154">BB158+BC157</f>
        <v>664446.71249475412</v>
      </c>
      <c r="BD158" s="234">
        <f t="shared" ref="BD158" si="155">BC158+BD157</f>
        <v>664446.71249475412</v>
      </c>
      <c r="BE158" s="234">
        <f t="shared" ref="BE158" si="156">BD158+BE157</f>
        <v>664446.71249475412</v>
      </c>
      <c r="BF158" s="234">
        <f t="shared" ref="BF158" si="157">BE158+BF157</f>
        <v>664446.71249475412</v>
      </c>
      <c r="BG158" s="234">
        <f t="shared" ref="BG158" si="158">BF158+BG157</f>
        <v>664446.71249475412</v>
      </c>
      <c r="BH158" s="234">
        <f t="shared" ref="BH158" si="159">BG158+BH157</f>
        <v>664446.71249475412</v>
      </c>
      <c r="BI158" s="234">
        <f t="shared" ref="BI158" si="160">BH158+BI157</f>
        <v>664446.71249475412</v>
      </c>
      <c r="BJ158" s="234">
        <f t="shared" ref="BJ158" si="161">BI158+BJ157</f>
        <v>664446.71249475412</v>
      </c>
      <c r="BK158" s="234">
        <f t="shared" ref="BK158" si="162">BJ158+BK157</f>
        <v>664446.71249475412</v>
      </c>
    </row>
    <row r="159" spans="1:63" hidden="1" x14ac:dyDescent="0.35">
      <c r="A159" s="126"/>
      <c r="B159" s="126"/>
      <c r="C159" s="135"/>
      <c r="D159" s="135"/>
      <c r="E159" s="135"/>
      <c r="F159" s="135"/>
      <c r="G159" s="135"/>
      <c r="H159" s="135"/>
      <c r="I159" s="135"/>
      <c r="J159" s="135"/>
      <c r="K159" s="135"/>
      <c r="L159" s="135"/>
      <c r="M159" s="135"/>
      <c r="N159" s="135"/>
      <c r="O159" s="126"/>
    </row>
    <row r="160" spans="1:63" hidden="1" x14ac:dyDescent="0.35">
      <c r="A160" s="126"/>
      <c r="B160" s="126"/>
      <c r="C160" s="135"/>
      <c r="D160" s="135"/>
      <c r="E160" s="135"/>
      <c r="F160" s="135"/>
      <c r="G160" s="135"/>
      <c r="H160" s="135"/>
      <c r="I160" s="135"/>
      <c r="J160" s="135"/>
      <c r="K160" s="135"/>
      <c r="L160" s="135"/>
      <c r="M160" s="135"/>
      <c r="N160" s="135"/>
      <c r="O160" s="126"/>
    </row>
    <row r="161" spans="1:63" ht="15.5" hidden="1" x14ac:dyDescent="0.35">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5">
      <c r="A162" s="677"/>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5.404305305953546</v>
      </c>
      <c r="N162" s="27">
        <f t="shared" ref="N162:N174" si="165">IF(N23=0,0,((N5*0.5)+M23-N41)*N78*N127*N$2)</f>
        <v>11.449660917607405</v>
      </c>
      <c r="O162" s="27">
        <f t="shared" ref="O162:O174" si="166">IF(O23=0,0,((O5*0.5)+N23-O41)*O78*O127*O$2)</f>
        <v>11.585875352038038</v>
      </c>
      <c r="P162" s="27">
        <f t="shared" ref="P162:P174" si="167">IF(P23=0,0,((P5*0.5)+O23-P41)*P78*P127*P$2)</f>
        <v>6.4974158577806715</v>
      </c>
      <c r="Q162" s="27">
        <f t="shared" ref="Q162:Q174" si="168">IF(Q23=0,0,((Q5*0.5)+P23-Q41)*Q78*Q127*Q$2)</f>
        <v>11.62800370033683</v>
      </c>
      <c r="R162" s="27">
        <f t="shared" ref="R162:R174" si="169">IF(R23=0,0,((R5*0.5)+Q23-R41)*R78*R127*R$2)</f>
        <v>8.1426902581695462</v>
      </c>
      <c r="S162" s="27">
        <f t="shared" ref="S162:S174" si="170">IF(S23=0,0,((S5*0.5)+R23-S41)*S78*S127*S$2)</f>
        <v>10.765705738777353</v>
      </c>
      <c r="T162" s="27">
        <f t="shared" ref="T162:T174" si="171">IF(T23=0,0,((T5*0.5)+S23-T41)*T78*T127*T$2)</f>
        <v>27.51338650239342</v>
      </c>
      <c r="U162" s="27">
        <f t="shared" ref="U162:U174" si="172">IF(U23=0,0,((U5*0.5)+T23-U41)*U78*U127*U$2)</f>
        <v>26.134895184225343</v>
      </c>
      <c r="V162" s="27">
        <f t="shared" ref="V162:V174" si="173">IF(V23=0,0,((V5*0.5)+U23-V41)*V78*V127*V$2)</f>
        <v>27.020407053944666</v>
      </c>
      <c r="W162" s="27">
        <f t="shared" ref="W162:W174" si="174">IF(W23=0,0,((W5*0.5)+V23-W41)*W78*W127*W$2)</f>
        <v>25.209926858047105</v>
      </c>
      <c r="X162" s="27">
        <f t="shared" ref="X162:X174" si="175">IF(X23=0,0,((X5*0.5)+W23-X41)*X78*X127*X$2)</f>
        <v>10.007592951455017</v>
      </c>
      <c r="Y162" s="27">
        <f t="shared" ref="Y162:Y174" si="176">IF(Y23=0,0,((Y5*0.5)+X23-Y41)*Y78*Y127*Y$2)</f>
        <v>9.9987665835920687</v>
      </c>
      <c r="Z162" s="27">
        <f t="shared" ref="Z162:Z174" si="177">IF(Z23=0,0,((Z5*0.5)+Y23-Z41)*Z78*Z127*Z$2)</f>
        <v>7.0313457884085766</v>
      </c>
      <c r="AA162" s="27">
        <f t="shared" ref="AA162:AA174" si="178">IF(AA23=0,0,((AA5*0.5)+Z23-AA41)*AA78*AA127*AA$2)</f>
        <v>7.9535884903831713</v>
      </c>
      <c r="AB162" s="27">
        <f t="shared" ref="AB162:AB174" si="179">IF(AB23=0,0,((AB5*0.5)+AA23-AB41)*AB78*AB127*AB$2)</f>
        <v>7.5071658898159885</v>
      </c>
      <c r="AC162" s="27">
        <f t="shared" ref="AC162:AC174" si="180">IF(AC23=0,0,((AC5*0.5)+AB23-AC41)*AC78*AC127*AC$2)</f>
        <v>8.6008200026986792</v>
      </c>
      <c r="AD162" s="27">
        <f t="shared" ref="AD162:AD174" si="181">IF(AD23=0,0,((AD5*0.5)+AC23-AD41)*AD78*AD127*AD$2)</f>
        <v>8.1426902581695462</v>
      </c>
      <c r="AE162" s="27">
        <f t="shared" ref="AE162:AE174" si="182">IF(AE23=0,0,((AE5*0.5)+AD23-AE41)*AE78*AE127*AE$2)</f>
        <v>10.765705738777353</v>
      </c>
      <c r="AF162" s="27">
        <f t="shared" ref="AF162:AF174" si="183">IF(AF23=0,0,((AF5*0.5)+AE23-AF41)*AF78*AF127*AF$2)</f>
        <v>27.51338650239342</v>
      </c>
      <c r="AG162" s="27">
        <f t="shared" ref="AG162:AG174" si="184">IF(AG23=0,0,((AG5*0.5)+AF23-AG41)*AG78*AG127*AG$2)</f>
        <v>26.134895184225343</v>
      </c>
      <c r="AH162" s="27">
        <f t="shared" ref="AH162:AH174" si="185">IF(AH23=0,0,((AH5*0.5)+AG23-AH41)*AH78*AH127*AH$2)</f>
        <v>27.020407053944666</v>
      </c>
      <c r="AI162" s="27">
        <f t="shared" ref="AI162:AI174" si="186">IF(AI23=0,0,((AI5*0.5)+AH23-AI41)*AI78*AI127*AI$2)</f>
        <v>25.209926858047105</v>
      </c>
      <c r="AJ162" s="27">
        <f t="shared" ref="AJ162:AJ174" si="187">IF(AJ23=0,0,((AJ5*0.5)+AI23-AJ41)*AJ78*AJ127*AJ$2)</f>
        <v>10.007592951455017</v>
      </c>
      <c r="AK162" s="27">
        <f t="shared" ref="AK162:AK174" si="188">IF(AK23=0,0,((AK5*0.5)+AJ23-AK41)*AK78*AK127*AK$2)</f>
        <v>9.9987665835920687</v>
      </c>
      <c r="AL162" s="27">
        <f t="shared" ref="AL162:AL174" si="189">IF(AL23=0,0,((AL5*0.5)+AK23-AL41)*AL78*AL127*AL$2)</f>
        <v>7.0313457884085766</v>
      </c>
      <c r="AM162" s="27">
        <f t="shared" ref="AM162:AM174" si="190">IF(AM23=0,0,((AM5*0.5)+AL23-AM41)*AM78*AM127*AM$2)</f>
        <v>7.9535884903831713</v>
      </c>
      <c r="AN162" s="27">
        <f t="shared" ref="AN162:AN174" si="191">IF(AN23=0,0,((AN5*0.5)+AM23-AN41)*AN78*AN127*AN$2)</f>
        <v>7.5071658898159885</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5">
      <c r="A163" s="677"/>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5">
      <c r="A164" s="677"/>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5">
      <c r="A165" s="677"/>
      <c r="B165" s="138" t="s">
        <v>1</v>
      </c>
      <c r="C165" s="27">
        <f t="shared" si="215"/>
        <v>0</v>
      </c>
      <c r="D165" s="27">
        <f t="shared" si="216"/>
        <v>0</v>
      </c>
      <c r="E165" s="27">
        <f t="shared" si="216"/>
        <v>0</v>
      </c>
      <c r="F165" s="27">
        <f t="shared" si="216"/>
        <v>0</v>
      </c>
      <c r="G165" s="27">
        <f t="shared" si="216"/>
        <v>0</v>
      </c>
      <c r="H165" s="27">
        <f t="shared" si="216"/>
        <v>289.61324040026318</v>
      </c>
      <c r="I165" s="27">
        <f t="shared" si="216"/>
        <v>860.7847058695213</v>
      </c>
      <c r="J165" s="27">
        <f t="shared" si="216"/>
        <v>1080.0152883613343</v>
      </c>
      <c r="K165" s="27">
        <f t="shared" si="216"/>
        <v>505.4800497704498</v>
      </c>
      <c r="L165" s="27">
        <f t="shared" si="216"/>
        <v>21.374988521116176</v>
      </c>
      <c r="M165" s="27">
        <f t="shared" si="164"/>
        <v>0</v>
      </c>
      <c r="N165" s="27">
        <f t="shared" si="165"/>
        <v>0</v>
      </c>
      <c r="O165" s="27">
        <f t="shared" si="166"/>
        <v>0</v>
      </c>
      <c r="P165" s="27">
        <f t="shared" si="167"/>
        <v>0</v>
      </c>
      <c r="Q165" s="27">
        <f t="shared" si="168"/>
        <v>0</v>
      </c>
      <c r="R165" s="27">
        <f t="shared" si="169"/>
        <v>78.121188848910037</v>
      </c>
      <c r="S165" s="27">
        <f t="shared" si="170"/>
        <v>554.30447417350308</v>
      </c>
      <c r="T165" s="27">
        <f t="shared" si="171"/>
        <v>3587.0240273041773</v>
      </c>
      <c r="U165" s="27">
        <f t="shared" si="172"/>
        <v>4076.4660365106411</v>
      </c>
      <c r="V165" s="27">
        <f t="shared" si="173"/>
        <v>4194.4832113229377</v>
      </c>
      <c r="W165" s="27">
        <f t="shared" si="174"/>
        <v>1884.5432296050681</v>
      </c>
      <c r="X165" s="27">
        <f t="shared" si="175"/>
        <v>71.450453209014768</v>
      </c>
      <c r="Y165" s="27">
        <f t="shared" si="176"/>
        <v>0</v>
      </c>
      <c r="Z165" s="27">
        <f t="shared" si="177"/>
        <v>0</v>
      </c>
      <c r="AA165" s="27">
        <f t="shared" si="178"/>
        <v>0</v>
      </c>
      <c r="AB165" s="27">
        <f t="shared" si="179"/>
        <v>0</v>
      </c>
      <c r="AC165" s="27">
        <f t="shared" si="180"/>
        <v>0</v>
      </c>
      <c r="AD165" s="27">
        <f t="shared" si="181"/>
        <v>78.121188848910037</v>
      </c>
      <c r="AE165" s="27">
        <f t="shared" si="182"/>
        <v>554.30447417350308</v>
      </c>
      <c r="AF165" s="27">
        <f t="shared" si="183"/>
        <v>3587.0240273041773</v>
      </c>
      <c r="AG165" s="27">
        <f t="shared" si="184"/>
        <v>4076.4660365106411</v>
      </c>
      <c r="AH165" s="27">
        <f t="shared" si="185"/>
        <v>4194.4832113229377</v>
      </c>
      <c r="AI165" s="27">
        <f t="shared" si="186"/>
        <v>1884.5432296050681</v>
      </c>
      <c r="AJ165" s="27">
        <f t="shared" si="187"/>
        <v>71.450453209014768</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5">
      <c r="A166" s="677"/>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5">
      <c r="A167" s="677"/>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5">
      <c r="A168" s="677"/>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3.7014921836331824</v>
      </c>
      <c r="K168" s="27">
        <f t="shared" si="216"/>
        <v>3.4156741109474789</v>
      </c>
      <c r="L168" s="27">
        <f t="shared" si="216"/>
        <v>0.44248085998540437</v>
      </c>
      <c r="M168" s="27">
        <f t="shared" si="164"/>
        <v>0.59286750834848478</v>
      </c>
      <c r="N168" s="27">
        <f t="shared" si="165"/>
        <v>17.493507182563576</v>
      </c>
      <c r="O168" s="27">
        <f t="shared" si="166"/>
        <v>39.124605310677453</v>
      </c>
      <c r="P168" s="27">
        <f t="shared" si="167"/>
        <v>22.821901920579226</v>
      </c>
      <c r="Q168" s="27">
        <f t="shared" si="168"/>
        <v>22.599263191746751</v>
      </c>
      <c r="R168" s="27">
        <f t="shared" si="169"/>
        <v>7.0516644084975262</v>
      </c>
      <c r="S168" s="27">
        <f t="shared" si="170"/>
        <v>17.325751009100156</v>
      </c>
      <c r="T168" s="27">
        <f t="shared" si="171"/>
        <v>111.92666507567812</v>
      </c>
      <c r="U168" s="27">
        <f t="shared" si="172"/>
        <v>127.12992832565102</v>
      </c>
      <c r="V168" s="27">
        <f t="shared" si="173"/>
        <v>130.84302385991245</v>
      </c>
      <c r="W168" s="27">
        <f t="shared" si="174"/>
        <v>58.786858295772582</v>
      </c>
      <c r="X168" s="27">
        <f t="shared" si="175"/>
        <v>8.4592278995248424</v>
      </c>
      <c r="Y168" s="27">
        <f t="shared" si="176"/>
        <v>12.673076488444382</v>
      </c>
      <c r="Z168" s="27">
        <f t="shared" si="177"/>
        <v>21.77855881786704</v>
      </c>
      <c r="AA168" s="27">
        <f t="shared" si="178"/>
        <v>29.7734877368631</v>
      </c>
      <c r="AB168" s="27">
        <f t="shared" si="179"/>
        <v>22.632188712080634</v>
      </c>
      <c r="AC168" s="27">
        <f t="shared" si="180"/>
        <v>18.610686399424377</v>
      </c>
      <c r="AD168" s="27">
        <f t="shared" si="181"/>
        <v>7.0516644084975262</v>
      </c>
      <c r="AE168" s="27">
        <f t="shared" si="182"/>
        <v>17.325751009100156</v>
      </c>
      <c r="AF168" s="27">
        <f t="shared" si="183"/>
        <v>111.92666507567812</v>
      </c>
      <c r="AG168" s="27">
        <f t="shared" si="184"/>
        <v>127.12992832565102</v>
      </c>
      <c r="AH168" s="27">
        <f t="shared" si="185"/>
        <v>130.84302385991245</v>
      </c>
      <c r="AI168" s="27">
        <f t="shared" si="186"/>
        <v>58.786858295772582</v>
      </c>
      <c r="AJ168" s="27">
        <f t="shared" si="187"/>
        <v>8.4592278995248424</v>
      </c>
      <c r="AK168" s="27">
        <f t="shared" si="188"/>
        <v>12.673076488444382</v>
      </c>
      <c r="AL168" s="27">
        <f t="shared" si="189"/>
        <v>21.77855881786704</v>
      </c>
      <c r="AM168" s="27">
        <f t="shared" si="190"/>
        <v>29.7734877368631</v>
      </c>
      <c r="AN168" s="27">
        <f t="shared" si="191"/>
        <v>22.632188712080634</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5">
      <c r="A169" s="677"/>
      <c r="B169" s="38" t="s">
        <v>4</v>
      </c>
      <c r="C169" s="27">
        <f t="shared" si="215"/>
        <v>0</v>
      </c>
      <c r="D169" s="27">
        <f t="shared" si="216"/>
        <v>0</v>
      </c>
      <c r="E169" s="27">
        <f t="shared" si="216"/>
        <v>0</v>
      </c>
      <c r="F169" s="27">
        <f t="shared" si="216"/>
        <v>18.644427522791343</v>
      </c>
      <c r="G169" s="27">
        <f t="shared" si="216"/>
        <v>117.18988935970242</v>
      </c>
      <c r="H169" s="27">
        <f t="shared" si="216"/>
        <v>658.88688594779103</v>
      </c>
      <c r="I169" s="27">
        <f t="shared" si="216"/>
        <v>1233.7639685177551</v>
      </c>
      <c r="J169" s="27">
        <f t="shared" si="216"/>
        <v>1340.9598525264641</v>
      </c>
      <c r="K169" s="27">
        <f t="shared" si="216"/>
        <v>1944.0140656975682</v>
      </c>
      <c r="L169" s="27">
        <f t="shared" si="216"/>
        <v>1155.3569653967429</v>
      </c>
      <c r="M169" s="27">
        <f t="shared" si="164"/>
        <v>930.49228456654441</v>
      </c>
      <c r="N169" s="27">
        <f t="shared" si="165"/>
        <v>1466.2862716068385</v>
      </c>
      <c r="O169" s="27">
        <f t="shared" si="166"/>
        <v>2338.5896949138337</v>
      </c>
      <c r="P169" s="27">
        <f t="shared" si="167"/>
        <v>1240.8354843614422</v>
      </c>
      <c r="Q169" s="27">
        <f t="shared" si="168"/>
        <v>1903.8226774570958</v>
      </c>
      <c r="R169" s="27">
        <f t="shared" si="169"/>
        <v>1263.3098982396571</v>
      </c>
      <c r="S169" s="27">
        <f t="shared" si="170"/>
        <v>1805.8531457366757</v>
      </c>
      <c r="T169" s="27">
        <f t="shared" si="171"/>
        <v>3725.203890666693</v>
      </c>
      <c r="U169" s="27">
        <f t="shared" si="172"/>
        <v>4291.026611543979</v>
      </c>
      <c r="V169" s="27">
        <f t="shared" si="173"/>
        <v>3621.1577689566425</v>
      </c>
      <c r="W169" s="27">
        <f t="shared" si="174"/>
        <v>3389.1947421298451</v>
      </c>
      <c r="X169" s="27">
        <f t="shared" si="175"/>
        <v>1690.3648205128118</v>
      </c>
      <c r="Y169" s="27">
        <f t="shared" si="176"/>
        <v>1338.5664003365007</v>
      </c>
      <c r="Z169" s="27">
        <f t="shared" si="177"/>
        <v>923.36809489903942</v>
      </c>
      <c r="AA169" s="27">
        <f t="shared" si="178"/>
        <v>1293.1632821088922</v>
      </c>
      <c r="AB169" s="27">
        <f t="shared" si="179"/>
        <v>984.89172295912363</v>
      </c>
      <c r="AC169" s="27">
        <f t="shared" si="180"/>
        <v>1138.4255397100405</v>
      </c>
      <c r="AD169" s="27">
        <f t="shared" si="181"/>
        <v>1263.3098982396571</v>
      </c>
      <c r="AE169" s="27">
        <f t="shared" si="182"/>
        <v>1805.8531457366757</v>
      </c>
      <c r="AF169" s="27">
        <f t="shared" si="183"/>
        <v>3725.203890666693</v>
      </c>
      <c r="AG169" s="27">
        <f t="shared" si="184"/>
        <v>4291.026611543979</v>
      </c>
      <c r="AH169" s="27">
        <f t="shared" si="185"/>
        <v>3621.1577689566425</v>
      </c>
      <c r="AI169" s="27">
        <f t="shared" si="186"/>
        <v>3389.1947421298451</v>
      </c>
      <c r="AJ169" s="27">
        <f t="shared" si="187"/>
        <v>1690.3648205128118</v>
      </c>
      <c r="AK169" s="27">
        <f t="shared" si="188"/>
        <v>1338.5664003365007</v>
      </c>
      <c r="AL169" s="27">
        <f t="shared" si="189"/>
        <v>923.36809489903942</v>
      </c>
      <c r="AM169" s="27">
        <f t="shared" si="190"/>
        <v>1293.1632821088922</v>
      </c>
      <c r="AN169" s="27">
        <f t="shared" si="191"/>
        <v>984.89172295912363</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5">
      <c r="A170" s="677"/>
      <c r="B170" s="38" t="s">
        <v>5</v>
      </c>
      <c r="C170" s="27">
        <f t="shared" si="215"/>
        <v>0</v>
      </c>
      <c r="D170" s="27">
        <f t="shared" si="216"/>
        <v>0</v>
      </c>
      <c r="E170" s="27">
        <f t="shared" si="216"/>
        <v>0</v>
      </c>
      <c r="F170" s="27">
        <f t="shared" si="216"/>
        <v>0</v>
      </c>
      <c r="G170" s="27">
        <f t="shared" si="216"/>
        <v>1.512650391959846</v>
      </c>
      <c r="H170" s="27">
        <f t="shared" si="216"/>
        <v>8.5734380772066601</v>
      </c>
      <c r="I170" s="27">
        <f t="shared" si="216"/>
        <v>8.3057029009301608</v>
      </c>
      <c r="J170" s="27">
        <f t="shared" si="216"/>
        <v>8.3472476697513454</v>
      </c>
      <c r="K170" s="27">
        <f t="shared" si="216"/>
        <v>8.0008060887382033</v>
      </c>
      <c r="L170" s="27">
        <f t="shared" si="216"/>
        <v>2.8825322922521779</v>
      </c>
      <c r="M170" s="27">
        <f t="shared" si="164"/>
        <v>3.3132532872688389</v>
      </c>
      <c r="N170" s="27">
        <f t="shared" si="165"/>
        <v>10.131087185057558</v>
      </c>
      <c r="O170" s="27">
        <f t="shared" si="166"/>
        <v>16.127325174362173</v>
      </c>
      <c r="P170" s="27">
        <f t="shared" si="167"/>
        <v>9.0442832455515454</v>
      </c>
      <c r="Q170" s="27">
        <f t="shared" si="168"/>
        <v>16.185967059539532</v>
      </c>
      <c r="R170" s="27">
        <f t="shared" si="169"/>
        <v>16.523266294760354</v>
      </c>
      <c r="S170" s="27">
        <f t="shared" si="170"/>
        <v>21.845927713433117</v>
      </c>
      <c r="T170" s="27">
        <f t="shared" si="171"/>
        <v>55.830566733592882</v>
      </c>
      <c r="U170" s="27">
        <f t="shared" si="172"/>
        <v>53.033311967300627</v>
      </c>
      <c r="V170" s="27">
        <f t="shared" si="173"/>
        <v>54.830205618740187</v>
      </c>
      <c r="W170" s="27">
        <f t="shared" si="174"/>
        <v>51.156352696704786</v>
      </c>
      <c r="X170" s="27">
        <f t="shared" si="175"/>
        <v>20.307554145333533</v>
      </c>
      <c r="Y170" s="27">
        <f t="shared" si="176"/>
        <v>20.289643550432952</v>
      </c>
      <c r="Z170" s="27">
        <f t="shared" si="177"/>
        <v>14.268109824741597</v>
      </c>
      <c r="AA170" s="27">
        <f t="shared" si="178"/>
        <v>16.139538218795618</v>
      </c>
      <c r="AB170" s="27">
        <f t="shared" si="179"/>
        <v>15.233650941335895</v>
      </c>
      <c r="AC170" s="27">
        <f t="shared" si="180"/>
        <v>17.452909880160231</v>
      </c>
      <c r="AD170" s="27">
        <f t="shared" si="181"/>
        <v>16.523266294760354</v>
      </c>
      <c r="AE170" s="27">
        <f t="shared" si="182"/>
        <v>21.845927713433117</v>
      </c>
      <c r="AF170" s="27">
        <f t="shared" si="183"/>
        <v>55.830566733592882</v>
      </c>
      <c r="AG170" s="27">
        <f t="shared" si="184"/>
        <v>53.033311967300627</v>
      </c>
      <c r="AH170" s="27">
        <f t="shared" si="185"/>
        <v>54.830205618740187</v>
      </c>
      <c r="AI170" s="27">
        <f t="shared" si="186"/>
        <v>51.156352696704786</v>
      </c>
      <c r="AJ170" s="27">
        <f t="shared" si="187"/>
        <v>20.307554145333533</v>
      </c>
      <c r="AK170" s="27">
        <f t="shared" si="188"/>
        <v>20.289643550432952</v>
      </c>
      <c r="AL170" s="27">
        <f t="shared" si="189"/>
        <v>14.268109824741597</v>
      </c>
      <c r="AM170" s="27">
        <f t="shared" si="190"/>
        <v>16.139538218795618</v>
      </c>
      <c r="AN170" s="27">
        <f t="shared" si="191"/>
        <v>15.233650941335895</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5">
      <c r="A171" s="677"/>
      <c r="B171" s="38" t="s">
        <v>23</v>
      </c>
      <c r="C171" s="27">
        <f t="shared" si="215"/>
        <v>0</v>
      </c>
      <c r="D171" s="27">
        <f t="shared" si="216"/>
        <v>0</v>
      </c>
      <c r="E171" s="27">
        <f t="shared" si="216"/>
        <v>0</v>
      </c>
      <c r="F171" s="27">
        <f t="shared" si="216"/>
        <v>0</v>
      </c>
      <c r="G171" s="27">
        <f t="shared" si="216"/>
        <v>0</v>
      </c>
      <c r="H171" s="27">
        <f t="shared" si="216"/>
        <v>38.431398811835123</v>
      </c>
      <c r="I171" s="27">
        <f t="shared" si="216"/>
        <v>74.462491645419917</v>
      </c>
      <c r="J171" s="27">
        <f t="shared" si="216"/>
        <v>74.834949827244841</v>
      </c>
      <c r="K171" s="27">
        <f t="shared" si="216"/>
        <v>71.729023256126084</v>
      </c>
      <c r="L171" s="27">
        <f t="shared" si="216"/>
        <v>25.842549304941212</v>
      </c>
      <c r="M171" s="27">
        <f t="shared" si="164"/>
        <v>22.809052050063681</v>
      </c>
      <c r="N171" s="27">
        <f t="shared" si="165"/>
        <v>58.092919526763481</v>
      </c>
      <c r="O171" s="27">
        <f t="shared" si="166"/>
        <v>93.118791823499208</v>
      </c>
      <c r="P171" s="27">
        <f t="shared" si="167"/>
        <v>52.221476260311363</v>
      </c>
      <c r="Q171" s="27">
        <f t="shared" si="168"/>
        <v>93.457388673189385</v>
      </c>
      <c r="R171" s="27">
        <f t="shared" si="169"/>
        <v>22.579280933519087</v>
      </c>
      <c r="S171" s="27">
        <f t="shared" si="170"/>
        <v>29.8527742817638</v>
      </c>
      <c r="T171" s="27">
        <f t="shared" si="171"/>
        <v>76.293272072672977</v>
      </c>
      <c r="U171" s="27">
        <f t="shared" si="172"/>
        <v>72.470783220649395</v>
      </c>
      <c r="V171" s="27">
        <f t="shared" si="173"/>
        <v>74.926264227838445</v>
      </c>
      <c r="W171" s="27">
        <f t="shared" si="174"/>
        <v>69.9058913938442</v>
      </c>
      <c r="X171" s="27">
        <f t="shared" si="175"/>
        <v>27.750564684994465</v>
      </c>
      <c r="Y171" s="27">
        <f t="shared" si="176"/>
        <v>27.726089599576579</v>
      </c>
      <c r="Z171" s="27">
        <f t="shared" si="177"/>
        <v>19.497577196665087</v>
      </c>
      <c r="AA171" s="27">
        <f t="shared" si="178"/>
        <v>22.05491100116291</v>
      </c>
      <c r="AB171" s="27">
        <f t="shared" si="179"/>
        <v>20.817003013300365</v>
      </c>
      <c r="AC171" s="27">
        <f t="shared" si="180"/>
        <v>23.849652257707213</v>
      </c>
      <c r="AD171" s="27">
        <f t="shared" si="181"/>
        <v>22.579280933519087</v>
      </c>
      <c r="AE171" s="27">
        <f t="shared" si="182"/>
        <v>29.8527742817638</v>
      </c>
      <c r="AF171" s="27">
        <f t="shared" si="183"/>
        <v>76.293272072672977</v>
      </c>
      <c r="AG171" s="27">
        <f t="shared" si="184"/>
        <v>72.470783220649395</v>
      </c>
      <c r="AH171" s="27">
        <f t="shared" si="185"/>
        <v>74.926264227838445</v>
      </c>
      <c r="AI171" s="27">
        <f t="shared" si="186"/>
        <v>69.9058913938442</v>
      </c>
      <c r="AJ171" s="27">
        <f t="shared" si="187"/>
        <v>27.750564684994465</v>
      </c>
      <c r="AK171" s="27">
        <f t="shared" si="188"/>
        <v>27.726089599576579</v>
      </c>
      <c r="AL171" s="27">
        <f t="shared" si="189"/>
        <v>19.497577196665087</v>
      </c>
      <c r="AM171" s="27">
        <f t="shared" si="190"/>
        <v>22.05491100116291</v>
      </c>
      <c r="AN171" s="27">
        <f t="shared" si="191"/>
        <v>20.817003013300365</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5">
      <c r="A172" s="677"/>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5">
      <c r="A173" s="677"/>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5">
      <c r="A174" s="677"/>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5">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677"/>
      <c r="B176" s="32" t="s">
        <v>26</v>
      </c>
      <c r="C176" s="27">
        <f>SUM(C162:C174)</f>
        <v>0</v>
      </c>
      <c r="D176" s="27">
        <f t="shared" ref="D176:L176" si="217">SUM(D162:D174)</f>
        <v>0</v>
      </c>
      <c r="E176" s="27">
        <f t="shared" si="217"/>
        <v>0</v>
      </c>
      <c r="F176" s="27">
        <f t="shared" si="217"/>
        <v>18.644427522791343</v>
      </c>
      <c r="G176" s="27">
        <f t="shared" si="217"/>
        <v>118.70253975166227</v>
      </c>
      <c r="H176" s="27">
        <f t="shared" si="217"/>
        <v>995.50496323709604</v>
      </c>
      <c r="I176" s="27">
        <f t="shared" si="217"/>
        <v>2177.3168689336262</v>
      </c>
      <c r="J176" s="27">
        <f t="shared" si="217"/>
        <v>2507.8588305684279</v>
      </c>
      <c r="K176" s="27">
        <f t="shared" si="217"/>
        <v>2532.6396189238294</v>
      </c>
      <c r="L176" s="27">
        <f t="shared" si="217"/>
        <v>1205.8995163750378</v>
      </c>
      <c r="M176" s="27">
        <f t="shared" ref="M176:BK176" si="218">SUM(M162:M174)</f>
        <v>962.61176271817897</v>
      </c>
      <c r="N176" s="27">
        <f t="shared" si="218"/>
        <v>1563.4534464188307</v>
      </c>
      <c r="O176" s="27">
        <f t="shared" si="218"/>
        <v>2498.5462925744105</v>
      </c>
      <c r="P176" s="27">
        <f t="shared" si="218"/>
        <v>1331.420561645665</v>
      </c>
      <c r="Q176" s="27">
        <f t="shared" si="218"/>
        <v>2047.6933000819083</v>
      </c>
      <c r="R176" s="27">
        <f t="shared" si="218"/>
        <v>1395.7279889835136</v>
      </c>
      <c r="S176" s="27">
        <f t="shared" si="218"/>
        <v>2439.947778653253</v>
      </c>
      <c r="T176" s="27">
        <f t="shared" si="218"/>
        <v>7583.7918083552076</v>
      </c>
      <c r="U176" s="27">
        <f t="shared" si="218"/>
        <v>8646.2615667524478</v>
      </c>
      <c r="V176" s="27">
        <f t="shared" si="218"/>
        <v>8103.2608810400152</v>
      </c>
      <c r="W176" s="27">
        <f t="shared" si="218"/>
        <v>5478.7970009792816</v>
      </c>
      <c r="X176" s="27">
        <f t="shared" si="218"/>
        <v>1828.3402134031346</v>
      </c>
      <c r="Y176" s="27">
        <f t="shared" si="218"/>
        <v>1409.2539765585466</v>
      </c>
      <c r="Z176" s="27">
        <f t="shared" si="218"/>
        <v>985.94368652672176</v>
      </c>
      <c r="AA176" s="27">
        <f t="shared" si="218"/>
        <v>1369.0848075560971</v>
      </c>
      <c r="AB176" s="27">
        <f t="shared" si="218"/>
        <v>1051.0817315156564</v>
      </c>
      <c r="AC176" s="27">
        <f t="shared" si="218"/>
        <v>1206.9396082500309</v>
      </c>
      <c r="AD176" s="27">
        <f t="shared" si="218"/>
        <v>1395.7279889835136</v>
      </c>
      <c r="AE176" s="27">
        <f t="shared" si="218"/>
        <v>2439.947778653253</v>
      </c>
      <c r="AF176" s="27">
        <f t="shared" si="218"/>
        <v>7583.7918083552076</v>
      </c>
      <c r="AG176" s="27">
        <f t="shared" si="218"/>
        <v>8646.2615667524478</v>
      </c>
      <c r="AH176" s="27">
        <f t="shared" si="218"/>
        <v>8103.2608810400152</v>
      </c>
      <c r="AI176" s="27">
        <f t="shared" si="218"/>
        <v>5478.7970009792816</v>
      </c>
      <c r="AJ176" s="27">
        <f t="shared" si="218"/>
        <v>1828.3402134031346</v>
      </c>
      <c r="AK176" s="27">
        <f t="shared" si="218"/>
        <v>1409.2539765585466</v>
      </c>
      <c r="AL176" s="27">
        <f t="shared" si="218"/>
        <v>985.94368652672176</v>
      </c>
      <c r="AM176" s="27">
        <f t="shared" si="218"/>
        <v>1369.0848075560971</v>
      </c>
      <c r="AN176" s="27">
        <f t="shared" si="218"/>
        <v>1051.0817315156564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5">
      <c r="A177" s="678"/>
      <c r="B177" s="49" t="s">
        <v>27</v>
      </c>
      <c r="C177" s="28">
        <f>C176</f>
        <v>0</v>
      </c>
      <c r="D177" s="28">
        <f>C177+D176</f>
        <v>0</v>
      </c>
      <c r="E177" s="28">
        <f t="shared" ref="E177:L177" si="219">D177+E176</f>
        <v>0</v>
      </c>
      <c r="F177" s="28">
        <f t="shared" si="219"/>
        <v>18.644427522791343</v>
      </c>
      <c r="G177" s="28">
        <f t="shared" si="219"/>
        <v>137.34696727445362</v>
      </c>
      <c r="H177" s="28">
        <f t="shared" si="219"/>
        <v>1132.8519305115497</v>
      </c>
      <c r="I177" s="28">
        <f t="shared" si="219"/>
        <v>3310.1687994451759</v>
      </c>
      <c r="J177" s="28">
        <f t="shared" si="219"/>
        <v>5818.0276300136038</v>
      </c>
      <c r="K177" s="28">
        <f t="shared" si="219"/>
        <v>8350.6672489374323</v>
      </c>
      <c r="L177" s="28">
        <f t="shared" si="219"/>
        <v>9556.5667653124692</v>
      </c>
      <c r="M177" s="28">
        <f t="shared" ref="M177" si="220">L177+M176</f>
        <v>10519.178528030649</v>
      </c>
      <c r="N177" s="28">
        <f t="shared" ref="N177" si="221">M177+N176</f>
        <v>12082.631974449479</v>
      </c>
      <c r="O177" s="28">
        <f t="shared" ref="O177" si="222">N177+O176</f>
        <v>14581.17826702389</v>
      </c>
      <c r="P177" s="28">
        <f t="shared" ref="P177" si="223">O177+P176</f>
        <v>15912.598828669556</v>
      </c>
      <c r="Q177" s="28">
        <f t="shared" ref="Q177" si="224">P177+Q176</f>
        <v>17960.292128751465</v>
      </c>
      <c r="R177" s="28">
        <f t="shared" ref="R177" si="225">Q177+R176</f>
        <v>19356.020117734981</v>
      </c>
      <c r="S177" s="28">
        <f t="shared" ref="S177" si="226">R177+S176</f>
        <v>21795.967896388232</v>
      </c>
      <c r="T177" s="28">
        <f t="shared" ref="T177" si="227">S177+T176</f>
        <v>29379.759704743439</v>
      </c>
      <c r="U177" s="28">
        <f t="shared" ref="U177" si="228">T177+U176</f>
        <v>38026.021271495891</v>
      </c>
      <c r="V177" s="28">
        <f t="shared" ref="V177" si="229">U177+V176</f>
        <v>46129.282152535903</v>
      </c>
      <c r="W177" s="28">
        <f t="shared" ref="W177" si="230">V177+W176</f>
        <v>51608.079153515187</v>
      </c>
      <c r="X177" s="28">
        <f t="shared" ref="X177" si="231">W177+X176</f>
        <v>53436.419366918322</v>
      </c>
      <c r="Y177" s="28">
        <f t="shared" ref="Y177" si="232">X177+Y176</f>
        <v>54845.673343476868</v>
      </c>
      <c r="Z177" s="28">
        <f t="shared" ref="Z177" si="233">Y177+Z176</f>
        <v>55831.617030003588</v>
      </c>
      <c r="AA177" s="28">
        <f t="shared" ref="AA177" si="234">Z177+AA176</f>
        <v>57200.701837559682</v>
      </c>
      <c r="AB177" s="28">
        <f t="shared" ref="AB177" si="235">AA177+AB176</f>
        <v>58251.783569075342</v>
      </c>
      <c r="AC177" s="28">
        <f t="shared" ref="AC177" si="236">AB177+AC176</f>
        <v>59458.723177325373</v>
      </c>
      <c r="AD177" s="28">
        <f t="shared" ref="AD177" si="237">AC177+AD176</f>
        <v>60854.451166308885</v>
      </c>
      <c r="AE177" s="28">
        <f t="shared" ref="AE177" si="238">AD177+AE176</f>
        <v>63294.398944962137</v>
      </c>
      <c r="AF177" s="28">
        <f t="shared" ref="AF177" si="239">AE177+AF176</f>
        <v>70878.190753317351</v>
      </c>
      <c r="AG177" s="28">
        <f t="shared" ref="AG177" si="240">AF177+AG176</f>
        <v>79524.452320069802</v>
      </c>
      <c r="AH177" s="28">
        <f t="shared" ref="AH177" si="241">AG177+AH176</f>
        <v>87627.713201109815</v>
      </c>
      <c r="AI177" s="28">
        <f t="shared" ref="AI177" si="242">AH177+AI176</f>
        <v>93106.510202089092</v>
      </c>
      <c r="AJ177" s="28">
        <f t="shared" ref="AJ177" si="243">AI177+AJ176</f>
        <v>94934.850415492227</v>
      </c>
      <c r="AK177" s="28">
        <f t="shared" ref="AK177" si="244">AJ177+AK176</f>
        <v>96344.10439205078</v>
      </c>
      <c r="AL177" s="28">
        <f t="shared" ref="AL177" si="245">AK177+AL176</f>
        <v>97330.0480785775</v>
      </c>
      <c r="AM177" s="28">
        <f t="shared" ref="AM177" si="246">AL177+AM176</f>
        <v>98699.132886133593</v>
      </c>
      <c r="AN177" s="28">
        <f t="shared" ref="AN177" si="247">AM177+AN176</f>
        <v>99750.214617649253</v>
      </c>
      <c r="AO177" s="28">
        <f t="shared" ref="AO177" si="248">AN177+AO176</f>
        <v>99750.214617649253</v>
      </c>
      <c r="AP177" s="28">
        <f t="shared" ref="AP177" si="249">AO177+AP176</f>
        <v>99750.214617649253</v>
      </c>
      <c r="AQ177" s="28">
        <f t="shared" ref="AQ177" si="250">AP177+AQ176</f>
        <v>99750.214617649253</v>
      </c>
      <c r="AR177" s="28">
        <f t="shared" ref="AR177" si="251">AQ177+AR176</f>
        <v>99750.214617649253</v>
      </c>
      <c r="AS177" s="28">
        <f t="shared" ref="AS177" si="252">AR177+AS176</f>
        <v>99750.214617649253</v>
      </c>
      <c r="AT177" s="28">
        <f t="shared" ref="AT177" si="253">AS177+AT176</f>
        <v>99750.214617649253</v>
      </c>
      <c r="AU177" s="28">
        <f t="shared" ref="AU177" si="254">AT177+AU176</f>
        <v>99750.214617649253</v>
      </c>
      <c r="AV177" s="28">
        <f t="shared" ref="AV177" si="255">AU177+AV176</f>
        <v>99750.214617649253</v>
      </c>
      <c r="AW177" s="28">
        <f t="shared" ref="AW177" si="256">AV177+AW176</f>
        <v>99750.214617649253</v>
      </c>
      <c r="AX177" s="28">
        <f t="shared" ref="AX177" si="257">AW177+AX176</f>
        <v>99750.214617649253</v>
      </c>
      <c r="AY177" s="28">
        <f t="shared" ref="AY177" si="258">AX177+AY176</f>
        <v>99750.214617649253</v>
      </c>
      <c r="AZ177" s="28">
        <f t="shared" ref="AZ177" si="259">AY177+AZ176</f>
        <v>99750.214617649253</v>
      </c>
      <c r="BA177" s="28">
        <f t="shared" ref="BA177" si="260">AZ177+BA176</f>
        <v>99750.214617649253</v>
      </c>
      <c r="BB177" s="28">
        <f t="shared" ref="BB177" si="261">BA177+BB176</f>
        <v>99750.214617649253</v>
      </c>
      <c r="BC177" s="28">
        <f t="shared" ref="BC177" si="262">BB177+BC176</f>
        <v>99750.214617649253</v>
      </c>
      <c r="BD177" s="28">
        <f t="shared" ref="BD177" si="263">BC177+BD176</f>
        <v>99750.214617649253</v>
      </c>
      <c r="BE177" s="28">
        <f t="shared" ref="BE177" si="264">BD177+BE176</f>
        <v>99750.214617649253</v>
      </c>
      <c r="BF177" s="28">
        <f t="shared" ref="BF177" si="265">BE177+BF176</f>
        <v>99750.214617649253</v>
      </c>
      <c r="BG177" s="28">
        <f t="shared" ref="BG177" si="266">BF177+BG176</f>
        <v>99750.214617649253</v>
      </c>
      <c r="BH177" s="28">
        <f t="shared" ref="BH177" si="267">BG177+BH176</f>
        <v>99750.214617649253</v>
      </c>
      <c r="BI177" s="28">
        <f t="shared" ref="BI177" si="268">BH177+BI176</f>
        <v>99750.214617649253</v>
      </c>
      <c r="BJ177" s="28">
        <f t="shared" ref="BJ177" si="269">BI177+BJ176</f>
        <v>99750.214617649253</v>
      </c>
      <c r="BK177" s="28">
        <f t="shared" ref="BK177" si="270">BJ177+BK176</f>
        <v>99750.214617649253</v>
      </c>
    </row>
    <row r="178" spans="1:63" hidden="1" x14ac:dyDescent="0.35">
      <c r="A178" s="126"/>
      <c r="B178" s="665" t="s">
        <v>135</v>
      </c>
      <c r="C178" s="140">
        <f t="shared" ref="C178:D178" si="271">C157+C176</f>
        <v>0</v>
      </c>
      <c r="D178" s="140">
        <f t="shared" si="271"/>
        <v>0</v>
      </c>
      <c r="E178" s="140">
        <f>E157+E176</f>
        <v>0</v>
      </c>
      <c r="F178" s="140">
        <f t="shared" ref="F178:L178" si="272">F157+F176</f>
        <v>188.77842187430667</v>
      </c>
      <c r="G178" s="140">
        <f t="shared" si="272"/>
        <v>1146.634776936073</v>
      </c>
      <c r="H178" s="140">
        <f t="shared" si="272"/>
        <v>6480.5680035637888</v>
      </c>
      <c r="I178" s="140">
        <f t="shared" si="272"/>
        <v>14694.432284275645</v>
      </c>
      <c r="J178" s="140">
        <f t="shared" si="272"/>
        <v>16430.274908591411</v>
      </c>
      <c r="K178" s="140">
        <f t="shared" si="272"/>
        <v>17790.447708804131</v>
      </c>
      <c r="L178" s="140">
        <f t="shared" si="272"/>
        <v>11531.135144809756</v>
      </c>
      <c r="M178" s="140">
        <f t="shared" ref="M178:BK178" si="273">M157+M176</f>
        <v>10135.166283166078</v>
      </c>
      <c r="N178" s="140">
        <f t="shared" si="273"/>
        <v>17362.874978330143</v>
      </c>
      <c r="O178" s="140">
        <f t="shared" si="273"/>
        <v>26322.98727568247</v>
      </c>
      <c r="P178" s="140">
        <f t="shared" si="273"/>
        <v>20015.581868288271</v>
      </c>
      <c r="Q178" s="140">
        <f t="shared" si="273"/>
        <v>22386.342875428647</v>
      </c>
      <c r="R178" s="140">
        <f t="shared" si="273"/>
        <v>14189.197734266476</v>
      </c>
      <c r="S178" s="140">
        <f t="shared" si="273"/>
        <v>20926.315425419318</v>
      </c>
      <c r="T178" s="140">
        <f t="shared" si="273"/>
        <v>45577.436760228731</v>
      </c>
      <c r="U178" s="140">
        <f t="shared" si="273"/>
        <v>55712.280169181962</v>
      </c>
      <c r="V178" s="140">
        <f t="shared" si="273"/>
        <v>50022.31219420991</v>
      </c>
      <c r="W178" s="140">
        <f t="shared" si="273"/>
        <v>35803.222425130618</v>
      </c>
      <c r="X178" s="140">
        <f t="shared" si="273"/>
        <v>17484.130127545519</v>
      </c>
      <c r="Y178" s="140">
        <f t="shared" si="273"/>
        <v>13767.764994884732</v>
      </c>
      <c r="Z178" s="140">
        <f t="shared" si="273"/>
        <v>12812.628421644973</v>
      </c>
      <c r="AA178" s="140">
        <f t="shared" si="273"/>
        <v>15082.688231279213</v>
      </c>
      <c r="AB178" s="140">
        <f t="shared" si="273"/>
        <v>11828.554302669201</v>
      </c>
      <c r="AC178" s="140">
        <f t="shared" si="273"/>
        <v>13298.641009731315</v>
      </c>
      <c r="AD178" s="140">
        <f t="shared" si="273"/>
        <v>14189.197734266476</v>
      </c>
      <c r="AE178" s="140">
        <f t="shared" si="273"/>
        <v>20926.315425419318</v>
      </c>
      <c r="AF178" s="140">
        <f t="shared" si="273"/>
        <v>45577.436760228731</v>
      </c>
      <c r="AG178" s="140">
        <f t="shared" si="273"/>
        <v>55712.280169181962</v>
      </c>
      <c r="AH178" s="140">
        <f t="shared" si="273"/>
        <v>50022.31219420991</v>
      </c>
      <c r="AI178" s="140">
        <f t="shared" si="273"/>
        <v>35803.222425130618</v>
      </c>
      <c r="AJ178" s="140">
        <f t="shared" si="273"/>
        <v>17484.130127545519</v>
      </c>
      <c r="AK178" s="140">
        <f t="shared" si="273"/>
        <v>13767.764994884732</v>
      </c>
      <c r="AL178" s="140">
        <f t="shared" si="273"/>
        <v>12812.628421644973</v>
      </c>
      <c r="AM178" s="140">
        <f t="shared" si="273"/>
        <v>15082.688231279213</v>
      </c>
      <c r="AN178" s="140">
        <f t="shared" si="273"/>
        <v>11828.554302669201</v>
      </c>
      <c r="AO178" s="140">
        <f t="shared" si="273"/>
        <v>0</v>
      </c>
      <c r="AP178" s="140">
        <f t="shared" si="273"/>
        <v>0</v>
      </c>
      <c r="AQ178" s="140">
        <f t="shared" si="273"/>
        <v>0</v>
      </c>
      <c r="AR178" s="140">
        <f t="shared" si="273"/>
        <v>0</v>
      </c>
      <c r="AS178" s="140">
        <f t="shared" si="273"/>
        <v>0</v>
      </c>
      <c r="AT178" s="140">
        <f t="shared" si="273"/>
        <v>0</v>
      </c>
      <c r="AU178" s="140">
        <f t="shared" si="273"/>
        <v>0</v>
      </c>
      <c r="AV178" s="140">
        <f t="shared" si="273"/>
        <v>0</v>
      </c>
      <c r="AW178" s="140">
        <f t="shared" si="273"/>
        <v>0</v>
      </c>
      <c r="AX178" s="140">
        <f t="shared" si="273"/>
        <v>0</v>
      </c>
      <c r="AY178" s="140">
        <f t="shared" si="273"/>
        <v>0</v>
      </c>
      <c r="AZ178" s="140">
        <f t="shared" si="273"/>
        <v>0</v>
      </c>
      <c r="BA178" s="140">
        <f t="shared" si="273"/>
        <v>0</v>
      </c>
      <c r="BB178" s="140">
        <f t="shared" si="273"/>
        <v>0</v>
      </c>
      <c r="BC178" s="140">
        <f t="shared" si="273"/>
        <v>0</v>
      </c>
      <c r="BD178" s="140">
        <f t="shared" si="273"/>
        <v>0</v>
      </c>
      <c r="BE178" s="140">
        <f t="shared" si="273"/>
        <v>0</v>
      </c>
      <c r="BF178" s="140">
        <f t="shared" si="273"/>
        <v>0</v>
      </c>
      <c r="BG178" s="140">
        <f t="shared" si="273"/>
        <v>0</v>
      </c>
      <c r="BH178" s="140">
        <f t="shared" si="273"/>
        <v>0</v>
      </c>
      <c r="BI178" s="140">
        <f t="shared" si="273"/>
        <v>0</v>
      </c>
      <c r="BJ178" s="140">
        <f t="shared" si="273"/>
        <v>0</v>
      </c>
      <c r="BK178" s="140">
        <f t="shared" si="273"/>
        <v>0</v>
      </c>
    </row>
    <row r="179" spans="1:63" hidden="1" x14ac:dyDescent="0.35">
      <c r="A179" s="126"/>
      <c r="B179" s="666"/>
      <c r="C179" s="135"/>
      <c r="D179" s="135"/>
      <c r="E179" s="135"/>
      <c r="F179" s="135"/>
      <c r="G179" s="135"/>
      <c r="H179" s="135"/>
      <c r="I179" s="135"/>
      <c r="J179" s="135"/>
      <c r="K179" s="135"/>
      <c r="L179" s="135"/>
      <c r="M179" s="135"/>
      <c r="N179" s="135"/>
      <c r="O179" s="135"/>
      <c r="P179" s="135"/>
      <c r="Q179" s="135"/>
      <c r="R179" s="135"/>
      <c r="S179" s="135"/>
      <c r="T179" s="135"/>
      <c r="U179" s="135"/>
    </row>
    <row r="180" spans="1:63" hidden="1" x14ac:dyDescent="0.35">
      <c r="A180" s="236" t="s">
        <v>144</v>
      </c>
      <c r="B180" s="126"/>
      <c r="C180" s="135"/>
      <c r="D180" s="135"/>
      <c r="E180" s="135"/>
      <c r="F180" s="135"/>
      <c r="G180" s="135"/>
      <c r="H180" s="135"/>
      <c r="I180" s="135"/>
      <c r="J180" s="135"/>
      <c r="K180" s="135"/>
      <c r="L180" s="135"/>
      <c r="M180" s="135"/>
      <c r="N180" s="135"/>
      <c r="O180" s="135"/>
      <c r="P180" s="135"/>
      <c r="Q180" s="135"/>
      <c r="R180" s="135"/>
      <c r="S180" s="135"/>
      <c r="T180" s="135"/>
      <c r="U180" s="135"/>
    </row>
    <row r="181" spans="1:63" ht="15" hidden="1" thickBot="1" x14ac:dyDescent="0.4">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5">
      <c r="A182" s="126"/>
      <c r="B182" s="146" t="s">
        <v>120</v>
      </c>
      <c r="C182" s="147">
        <f>C157*SUMMARY!C41</f>
        <v>0</v>
      </c>
      <c r="D182" s="147">
        <f>D157*SUMMARY!D41</f>
        <v>0</v>
      </c>
      <c r="E182" s="147">
        <f>E157*SUMMARY!E41</f>
        <v>0</v>
      </c>
      <c r="F182" s="147">
        <f>F157*SUMMARY!F41</f>
        <v>170.13399435151533</v>
      </c>
      <c r="G182" s="147">
        <f>G157*SUMMARY!G41</f>
        <v>511.36370328806896</v>
      </c>
      <c r="H182" s="147">
        <f>H157*SUMMARY!H41</f>
        <v>3894.3947586319514</v>
      </c>
      <c r="I182" s="147">
        <f>I157*SUMMARY!I41</f>
        <v>0</v>
      </c>
      <c r="J182" s="147">
        <f>J157*SUMMARY!J41</f>
        <v>5012.0697880882735</v>
      </c>
      <c r="K182" s="147">
        <f>K157*SUMMARY!K41</f>
        <v>14494.917685386286</v>
      </c>
      <c r="L182" s="147">
        <f>L157*SUMMARY!L41</f>
        <v>6091.8890207764825</v>
      </c>
      <c r="M182" s="147">
        <f>M157*SUMMARY!M41</f>
        <v>5503.5327122687386</v>
      </c>
      <c r="N182" s="147">
        <f>N157*SUMMARY!N41</f>
        <v>11796.220093111517</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 hidden="1" thickBot="1" x14ac:dyDescent="0.4">
      <c r="A183" s="126"/>
      <c r="B183" s="148" t="s">
        <v>121</v>
      </c>
      <c r="C183" s="149">
        <f>C176*SUMMARY!C41</f>
        <v>0</v>
      </c>
      <c r="D183" s="149">
        <f>D176*SUMMARY!D41</f>
        <v>0</v>
      </c>
      <c r="E183" s="149">
        <f>E176*SUMMARY!E41</f>
        <v>0</v>
      </c>
      <c r="F183" s="149">
        <f>F176*SUMMARY!F41</f>
        <v>18.644427522791343</v>
      </c>
      <c r="G183" s="149">
        <f>G176*SUMMARY!G41</f>
        <v>59.050750741480684</v>
      </c>
      <c r="H183" s="149">
        <f>H176*SUMMARY!H41</f>
        <v>706.80852389833819</v>
      </c>
      <c r="I183" s="149">
        <f>I176*SUMMARY!I41</f>
        <v>0</v>
      </c>
      <c r="J183" s="149">
        <f>J176*SUMMARY!J41</f>
        <v>902.82917900463406</v>
      </c>
      <c r="K183" s="149">
        <f>K176*SUMMARY!K41</f>
        <v>2406.0076379776378</v>
      </c>
      <c r="L183" s="149">
        <f>L176*SUMMARY!L41</f>
        <v>711.48071466127226</v>
      </c>
      <c r="M183" s="149">
        <f>M176*SUMMARY!M41</f>
        <v>577.56705763090736</v>
      </c>
      <c r="N183" s="149">
        <f>N176*SUMMARY!N41</f>
        <v>1167.3111526292168</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35">
      <c r="A184" s="126"/>
      <c r="B184" s="146" t="s">
        <v>122</v>
      </c>
      <c r="C184" s="150">
        <f>IFERROR(C182/C73,0)</f>
        <v>0</v>
      </c>
      <c r="D184" s="150">
        <f>IFERROR(D182/D73,0)</f>
        <v>0</v>
      </c>
      <c r="E184" s="150">
        <f>IFERROR(E182/E73,0)</f>
        <v>0</v>
      </c>
      <c r="F184" s="150">
        <f>IFERROR(F182/F73,0)</f>
        <v>0.90123644780119383</v>
      </c>
      <c r="G184" s="150">
        <f t="shared" ref="G184:L184" si="274">IFERROR(G182/G73,0)</f>
        <v>0.44596912074696166</v>
      </c>
      <c r="H184" s="150">
        <f t="shared" si="274"/>
        <v>0.60093417066071186</v>
      </c>
      <c r="I184" s="150">
        <f t="shared" si="274"/>
        <v>0</v>
      </c>
      <c r="J184" s="150">
        <f t="shared" si="274"/>
        <v>0.30505087808770964</v>
      </c>
      <c r="K184" s="150">
        <f t="shared" si="274"/>
        <v>0.8147584547977984</v>
      </c>
      <c r="L184" s="150">
        <f t="shared" si="274"/>
        <v>0.52829916086088746</v>
      </c>
      <c r="M184" s="150">
        <f>IFERROR(M182/M73,0)</f>
        <v>0.5430135587819398</v>
      </c>
      <c r="N184" s="151">
        <f>IFERROR(N182/N73,0)</f>
        <v>0.67939325185684252</v>
      </c>
      <c r="O184" s="218">
        <f t="shared" ref="O184:BK184" si="275">IFERROR(O182/O73,0)</f>
        <v>0</v>
      </c>
      <c r="P184" s="216">
        <f t="shared" si="275"/>
        <v>0</v>
      </c>
      <c r="Q184" s="216">
        <f t="shared" si="275"/>
        <v>0</v>
      </c>
      <c r="R184" s="216">
        <f t="shared" si="275"/>
        <v>0</v>
      </c>
      <c r="S184" s="216">
        <f t="shared" si="275"/>
        <v>0</v>
      </c>
      <c r="T184" s="216">
        <f t="shared" si="275"/>
        <v>0</v>
      </c>
      <c r="U184" s="216">
        <f t="shared" si="275"/>
        <v>0</v>
      </c>
      <c r="V184" s="216">
        <f t="shared" si="275"/>
        <v>0</v>
      </c>
      <c r="W184" s="216">
        <f t="shared" si="275"/>
        <v>0</v>
      </c>
      <c r="X184" s="216">
        <f t="shared" si="275"/>
        <v>0</v>
      </c>
      <c r="Y184" s="216">
        <f t="shared" si="275"/>
        <v>0</v>
      </c>
      <c r="Z184" s="217">
        <f t="shared" si="275"/>
        <v>0</v>
      </c>
      <c r="AA184" s="218">
        <f t="shared" si="275"/>
        <v>0</v>
      </c>
      <c r="AB184" s="216">
        <f t="shared" si="275"/>
        <v>0</v>
      </c>
      <c r="AC184" s="216">
        <f t="shared" si="275"/>
        <v>0</v>
      </c>
      <c r="AD184" s="216">
        <f t="shared" si="275"/>
        <v>0</v>
      </c>
      <c r="AE184" s="216">
        <f t="shared" si="275"/>
        <v>0</v>
      </c>
      <c r="AF184" s="216">
        <f t="shared" si="275"/>
        <v>0</v>
      </c>
      <c r="AG184" s="216">
        <f t="shared" si="275"/>
        <v>0</v>
      </c>
      <c r="AH184" s="216">
        <f t="shared" si="275"/>
        <v>0</v>
      </c>
      <c r="AI184" s="216">
        <f t="shared" si="275"/>
        <v>0</v>
      </c>
      <c r="AJ184" s="216">
        <f t="shared" si="275"/>
        <v>0</v>
      </c>
      <c r="AK184" s="216">
        <f t="shared" si="275"/>
        <v>0</v>
      </c>
      <c r="AL184" s="217">
        <f t="shared" si="275"/>
        <v>0</v>
      </c>
      <c r="AM184" s="218">
        <f t="shared" si="275"/>
        <v>0</v>
      </c>
      <c r="AN184" s="216">
        <f t="shared" si="275"/>
        <v>0</v>
      </c>
      <c r="AO184" s="216">
        <f t="shared" si="275"/>
        <v>0</v>
      </c>
      <c r="AP184" s="216">
        <f t="shared" si="275"/>
        <v>0</v>
      </c>
      <c r="AQ184" s="216">
        <f t="shared" si="275"/>
        <v>0</v>
      </c>
      <c r="AR184" s="216">
        <f t="shared" si="275"/>
        <v>0</v>
      </c>
      <c r="AS184" s="216">
        <f t="shared" si="275"/>
        <v>0</v>
      </c>
      <c r="AT184" s="216">
        <f t="shared" si="275"/>
        <v>0</v>
      </c>
      <c r="AU184" s="216">
        <f t="shared" si="275"/>
        <v>0</v>
      </c>
      <c r="AV184" s="216">
        <f t="shared" si="275"/>
        <v>0</v>
      </c>
      <c r="AW184" s="216">
        <f t="shared" si="275"/>
        <v>0</v>
      </c>
      <c r="AX184" s="217">
        <f t="shared" si="275"/>
        <v>0</v>
      </c>
      <c r="AY184" s="218">
        <f t="shared" si="275"/>
        <v>0</v>
      </c>
      <c r="AZ184" s="216">
        <f t="shared" si="275"/>
        <v>0</v>
      </c>
      <c r="BA184" s="216">
        <f t="shared" si="275"/>
        <v>0</v>
      </c>
      <c r="BB184" s="216">
        <f t="shared" si="275"/>
        <v>0</v>
      </c>
      <c r="BC184" s="216">
        <f t="shared" si="275"/>
        <v>0</v>
      </c>
      <c r="BD184" s="216">
        <f t="shared" si="275"/>
        <v>0</v>
      </c>
      <c r="BE184" s="216">
        <f t="shared" si="275"/>
        <v>0</v>
      </c>
      <c r="BF184" s="216">
        <f t="shared" si="275"/>
        <v>0</v>
      </c>
      <c r="BG184" s="216">
        <f t="shared" si="275"/>
        <v>0</v>
      </c>
      <c r="BH184" s="216">
        <f t="shared" si="275"/>
        <v>0</v>
      </c>
      <c r="BI184" s="216">
        <f t="shared" si="275"/>
        <v>0</v>
      </c>
      <c r="BJ184" s="217">
        <f t="shared" si="275"/>
        <v>0</v>
      </c>
      <c r="BK184" s="218">
        <f t="shared" si="275"/>
        <v>0</v>
      </c>
    </row>
    <row r="185" spans="1:63" ht="15" hidden="1" thickBot="1" x14ac:dyDescent="0.4">
      <c r="A185" s="126"/>
      <c r="B185" s="153" t="s">
        <v>123</v>
      </c>
      <c r="C185" s="174">
        <f>IFERROR(C183/C73,0)</f>
        <v>0</v>
      </c>
      <c r="D185" s="155">
        <f>IFERROR(D183/D73,0)</f>
        <v>0</v>
      </c>
      <c r="E185" s="154">
        <f>IFERROR(E183/E73,0)</f>
        <v>0</v>
      </c>
      <c r="F185" s="154">
        <f>F183/F73</f>
        <v>9.8763552198806184E-2</v>
      </c>
      <c r="G185" s="154">
        <f t="shared" ref="G185:L185" si="276">G183/G73</f>
        <v>5.1499179973653351E-2</v>
      </c>
      <c r="H185" s="154">
        <f t="shared" si="276"/>
        <v>0.10906582933928793</v>
      </c>
      <c r="I185" s="154">
        <f t="shared" si="276"/>
        <v>0</v>
      </c>
      <c r="J185" s="154">
        <f t="shared" si="276"/>
        <v>5.4949121912290316E-2</v>
      </c>
      <c r="K185" s="154">
        <f t="shared" si="276"/>
        <v>0.13524154520220161</v>
      </c>
      <c r="L185" s="154">
        <f t="shared" si="276"/>
        <v>6.1700839139112396E-2</v>
      </c>
      <c r="M185" s="175">
        <f>IFERROR(M183/M73,0)</f>
        <v>5.6986441218059992E-2</v>
      </c>
      <c r="N185" s="156">
        <f>IFERROR(N183/N73,0)</f>
        <v>6.7230291877703893E-2</v>
      </c>
      <c r="O185" s="221">
        <f>IFERROR(O183/O73,0)</f>
        <v>0</v>
      </c>
      <c r="P185" s="219">
        <f t="shared" ref="P185:Z185" si="277">IFERROR(P183/P73,0)</f>
        <v>0</v>
      </c>
      <c r="Q185" s="219">
        <f t="shared" si="277"/>
        <v>0</v>
      </c>
      <c r="R185" s="219">
        <f t="shared" si="277"/>
        <v>0</v>
      </c>
      <c r="S185" s="219">
        <f t="shared" si="277"/>
        <v>0</v>
      </c>
      <c r="T185" s="219">
        <f t="shared" si="277"/>
        <v>0</v>
      </c>
      <c r="U185" s="219">
        <f t="shared" si="277"/>
        <v>0</v>
      </c>
      <c r="V185" s="219">
        <f t="shared" si="277"/>
        <v>0</v>
      </c>
      <c r="W185" s="219">
        <f t="shared" si="277"/>
        <v>0</v>
      </c>
      <c r="X185" s="219">
        <f t="shared" si="277"/>
        <v>0</v>
      </c>
      <c r="Y185" s="220">
        <f t="shared" si="277"/>
        <v>0</v>
      </c>
      <c r="Z185" s="221">
        <f t="shared" si="277"/>
        <v>0</v>
      </c>
      <c r="AA185" s="221">
        <f>IFERROR(AA183/AA73,0)</f>
        <v>0</v>
      </c>
      <c r="AB185" s="219">
        <f t="shared" ref="AB185:AL185" si="278">IFERROR(AB183/AB73,0)</f>
        <v>0</v>
      </c>
      <c r="AC185" s="219">
        <f t="shared" si="278"/>
        <v>0</v>
      </c>
      <c r="AD185" s="219">
        <f t="shared" si="278"/>
        <v>0</v>
      </c>
      <c r="AE185" s="219">
        <f t="shared" si="278"/>
        <v>0</v>
      </c>
      <c r="AF185" s="219">
        <f t="shared" si="278"/>
        <v>0</v>
      </c>
      <c r="AG185" s="219">
        <f t="shared" si="278"/>
        <v>0</v>
      </c>
      <c r="AH185" s="219">
        <f t="shared" si="278"/>
        <v>0</v>
      </c>
      <c r="AI185" s="219">
        <f t="shared" si="278"/>
        <v>0</v>
      </c>
      <c r="AJ185" s="219">
        <f t="shared" si="278"/>
        <v>0</v>
      </c>
      <c r="AK185" s="220">
        <f t="shared" si="278"/>
        <v>0</v>
      </c>
      <c r="AL185" s="221">
        <f t="shared" si="278"/>
        <v>0</v>
      </c>
      <c r="AM185" s="221">
        <f>IFERROR(AM183/AM73,0)</f>
        <v>0</v>
      </c>
      <c r="AN185" s="219">
        <f t="shared" ref="AN185:AX185" si="279">IFERROR(AN183/AN73,0)</f>
        <v>0</v>
      </c>
      <c r="AO185" s="219">
        <f t="shared" si="279"/>
        <v>0</v>
      </c>
      <c r="AP185" s="219">
        <f t="shared" si="279"/>
        <v>0</v>
      </c>
      <c r="AQ185" s="219">
        <f t="shared" si="279"/>
        <v>0</v>
      </c>
      <c r="AR185" s="219">
        <f t="shared" si="279"/>
        <v>0</v>
      </c>
      <c r="AS185" s="219">
        <f t="shared" si="279"/>
        <v>0</v>
      </c>
      <c r="AT185" s="219">
        <f t="shared" si="279"/>
        <v>0</v>
      </c>
      <c r="AU185" s="219">
        <f t="shared" si="279"/>
        <v>0</v>
      </c>
      <c r="AV185" s="219">
        <f t="shared" si="279"/>
        <v>0</v>
      </c>
      <c r="AW185" s="220">
        <f t="shared" si="279"/>
        <v>0</v>
      </c>
      <c r="AX185" s="221">
        <f t="shared" si="279"/>
        <v>0</v>
      </c>
      <c r="AY185" s="221">
        <f>IFERROR(AY183/AY73,0)</f>
        <v>0</v>
      </c>
      <c r="AZ185" s="219">
        <f t="shared" ref="AZ185:BJ185" si="280">IFERROR(AZ183/AZ73,0)</f>
        <v>0</v>
      </c>
      <c r="BA185" s="219">
        <f t="shared" si="280"/>
        <v>0</v>
      </c>
      <c r="BB185" s="219">
        <f t="shared" si="280"/>
        <v>0</v>
      </c>
      <c r="BC185" s="219">
        <f t="shared" si="280"/>
        <v>0</v>
      </c>
      <c r="BD185" s="219">
        <f t="shared" si="280"/>
        <v>0</v>
      </c>
      <c r="BE185" s="219">
        <f t="shared" si="280"/>
        <v>0</v>
      </c>
      <c r="BF185" s="219">
        <f t="shared" si="280"/>
        <v>0</v>
      </c>
      <c r="BG185" s="219">
        <f t="shared" si="280"/>
        <v>0</v>
      </c>
      <c r="BH185" s="219">
        <f t="shared" si="280"/>
        <v>0</v>
      </c>
      <c r="BI185" s="220">
        <f t="shared" si="280"/>
        <v>0</v>
      </c>
      <c r="BJ185" s="221">
        <f t="shared" si="280"/>
        <v>0</v>
      </c>
      <c r="BK185" s="221">
        <f>IFERROR(BK183/BK73,0)</f>
        <v>0</v>
      </c>
    </row>
    <row r="186" spans="1:63" s="1" customFormat="1" ht="15" hidden="1" thickBot="1" x14ac:dyDescent="0.4">
      <c r="A186" s="157"/>
      <c r="B186" s="158" t="s">
        <v>124</v>
      </c>
      <c r="C186" s="159">
        <f>C184+C185</f>
        <v>0</v>
      </c>
      <c r="D186" s="160">
        <f t="shared" ref="D186:N186" si="281">D184+D185</f>
        <v>0</v>
      </c>
      <c r="E186" s="161">
        <f t="shared" si="281"/>
        <v>0</v>
      </c>
      <c r="F186" s="161">
        <f t="shared" si="281"/>
        <v>1</v>
      </c>
      <c r="G186" s="161">
        <f t="shared" si="281"/>
        <v>0.49746830072061499</v>
      </c>
      <c r="H186" s="161">
        <f t="shared" si="281"/>
        <v>0.70999999999999974</v>
      </c>
      <c r="I186" s="161">
        <f t="shared" si="281"/>
        <v>0</v>
      </c>
      <c r="J186" s="161">
        <f t="shared" si="281"/>
        <v>0.36</v>
      </c>
      <c r="K186" s="161">
        <f t="shared" si="281"/>
        <v>0.95</v>
      </c>
      <c r="L186" s="161">
        <f t="shared" si="281"/>
        <v>0.58999999999999986</v>
      </c>
      <c r="M186" s="162">
        <f t="shared" si="281"/>
        <v>0.59999999999999976</v>
      </c>
      <c r="N186" s="162">
        <f t="shared" si="281"/>
        <v>0.74662354373454642</v>
      </c>
      <c r="O186" s="222">
        <f>O184+O185</f>
        <v>0</v>
      </c>
      <c r="P186" s="222">
        <f t="shared" ref="P186:Z186" si="282">P184+P185</f>
        <v>0</v>
      </c>
      <c r="Q186" s="223">
        <f t="shared" si="282"/>
        <v>0</v>
      </c>
      <c r="R186" s="223">
        <f t="shared" si="282"/>
        <v>0</v>
      </c>
      <c r="S186" s="223">
        <f t="shared" si="282"/>
        <v>0</v>
      </c>
      <c r="T186" s="223">
        <f t="shared" si="282"/>
        <v>0</v>
      </c>
      <c r="U186" s="223">
        <f t="shared" si="282"/>
        <v>0</v>
      </c>
      <c r="V186" s="223">
        <f t="shared" si="282"/>
        <v>0</v>
      </c>
      <c r="W186" s="223">
        <f t="shared" si="282"/>
        <v>0</v>
      </c>
      <c r="X186" s="223">
        <f t="shared" si="282"/>
        <v>0</v>
      </c>
      <c r="Y186" s="237">
        <f t="shared" si="282"/>
        <v>0</v>
      </c>
      <c r="Z186" s="237">
        <f t="shared" si="282"/>
        <v>0</v>
      </c>
      <c r="AA186" s="222">
        <f>AA184+AA185</f>
        <v>0</v>
      </c>
      <c r="AB186" s="222">
        <f t="shared" ref="AB186:AL186" si="283">AB184+AB185</f>
        <v>0</v>
      </c>
      <c r="AC186" s="223">
        <f t="shared" si="283"/>
        <v>0</v>
      </c>
      <c r="AD186" s="223">
        <f t="shared" si="283"/>
        <v>0</v>
      </c>
      <c r="AE186" s="223">
        <f t="shared" si="283"/>
        <v>0</v>
      </c>
      <c r="AF186" s="223">
        <f t="shared" si="283"/>
        <v>0</v>
      </c>
      <c r="AG186" s="223">
        <f t="shared" si="283"/>
        <v>0</v>
      </c>
      <c r="AH186" s="223">
        <f t="shared" si="283"/>
        <v>0</v>
      </c>
      <c r="AI186" s="223">
        <f t="shared" si="283"/>
        <v>0</v>
      </c>
      <c r="AJ186" s="223">
        <f t="shared" si="283"/>
        <v>0</v>
      </c>
      <c r="AK186" s="237">
        <f t="shared" si="283"/>
        <v>0</v>
      </c>
      <c r="AL186" s="237">
        <f t="shared" si="283"/>
        <v>0</v>
      </c>
      <c r="AM186" s="222">
        <f>AM184+AM185</f>
        <v>0</v>
      </c>
      <c r="AN186" s="222">
        <f t="shared" ref="AN186:AX186" si="284">AN184+AN185</f>
        <v>0</v>
      </c>
      <c r="AO186" s="223">
        <f t="shared" si="284"/>
        <v>0</v>
      </c>
      <c r="AP186" s="223">
        <f t="shared" si="284"/>
        <v>0</v>
      </c>
      <c r="AQ186" s="223">
        <f t="shared" si="284"/>
        <v>0</v>
      </c>
      <c r="AR186" s="223">
        <f t="shared" si="284"/>
        <v>0</v>
      </c>
      <c r="AS186" s="223">
        <f t="shared" si="284"/>
        <v>0</v>
      </c>
      <c r="AT186" s="223">
        <f t="shared" si="284"/>
        <v>0</v>
      </c>
      <c r="AU186" s="223">
        <f t="shared" si="284"/>
        <v>0</v>
      </c>
      <c r="AV186" s="223">
        <f t="shared" si="284"/>
        <v>0</v>
      </c>
      <c r="AW186" s="237">
        <f t="shared" si="284"/>
        <v>0</v>
      </c>
      <c r="AX186" s="237">
        <f t="shared" si="284"/>
        <v>0</v>
      </c>
      <c r="AY186" s="222">
        <f>AY184+AY185</f>
        <v>0</v>
      </c>
      <c r="AZ186" s="222">
        <f t="shared" ref="AZ186:BJ186" si="285">AZ184+AZ185</f>
        <v>0</v>
      </c>
      <c r="BA186" s="223">
        <f t="shared" si="285"/>
        <v>0</v>
      </c>
      <c r="BB186" s="223">
        <f t="shared" si="285"/>
        <v>0</v>
      </c>
      <c r="BC186" s="223">
        <f t="shared" si="285"/>
        <v>0</v>
      </c>
      <c r="BD186" s="223">
        <f t="shared" si="285"/>
        <v>0</v>
      </c>
      <c r="BE186" s="223">
        <f t="shared" si="285"/>
        <v>0</v>
      </c>
      <c r="BF186" s="223">
        <f t="shared" si="285"/>
        <v>0</v>
      </c>
      <c r="BG186" s="223">
        <f t="shared" si="285"/>
        <v>0</v>
      </c>
      <c r="BH186" s="223">
        <f t="shared" si="285"/>
        <v>0</v>
      </c>
      <c r="BI186" s="237">
        <f t="shared" si="285"/>
        <v>0</v>
      </c>
      <c r="BJ186" s="237">
        <f t="shared" si="285"/>
        <v>0</v>
      </c>
      <c r="BK186" s="222">
        <f>BK184+BK185</f>
        <v>0</v>
      </c>
    </row>
    <row r="187" spans="1:63" hidden="1" x14ac:dyDescent="0.3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4">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5">
      <c r="A189" s="126"/>
      <c r="B189" s="146" t="s">
        <v>125</v>
      </c>
      <c r="C189" s="147">
        <f>C157*SUMMARY!C42</f>
        <v>0</v>
      </c>
      <c r="D189" s="147">
        <f>D157*SUMMARY!D42</f>
        <v>0</v>
      </c>
      <c r="E189" s="147">
        <f>E157*SUMMARY!E42</f>
        <v>0</v>
      </c>
      <c r="F189" s="147">
        <f>F157*SUMMARY!F42</f>
        <v>0</v>
      </c>
      <c r="G189" s="147">
        <f>G157*SUMMARY!G42</f>
        <v>516.56853389634171</v>
      </c>
      <c r="H189" s="147">
        <f>H157*SUMMARY!H42</f>
        <v>1590.6682816947407</v>
      </c>
      <c r="I189" s="147">
        <f>I157*SUMMARY!I42</f>
        <v>12517.115415342019</v>
      </c>
      <c r="J189" s="147">
        <f>J157*SUMMARY!J42</f>
        <v>8910.3462899347087</v>
      </c>
      <c r="K189" s="147">
        <f>K157*SUMMARY!K42</f>
        <v>762.89040449401512</v>
      </c>
      <c r="L189" s="147">
        <f>L157*SUMMARY!L42</f>
        <v>4233.3466076582336</v>
      </c>
      <c r="M189" s="147">
        <f>M157*SUMMARY!M42</f>
        <v>3669.0218081791595</v>
      </c>
      <c r="N189" s="147">
        <f>N157*SUMMARY!N42</f>
        <v>4003.2014387997956</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 hidden="1" thickBot="1" x14ac:dyDescent="0.4">
      <c r="A190" s="126"/>
      <c r="B190" s="148" t="s">
        <v>126</v>
      </c>
      <c r="C190" s="149">
        <f>C176*SUMMARY!C42</f>
        <v>0</v>
      </c>
      <c r="D190" s="149">
        <f>D176*SUMMARY!D42</f>
        <v>0</v>
      </c>
      <c r="E190" s="149">
        <f>E176*SUMMARY!E42</f>
        <v>0</v>
      </c>
      <c r="F190" s="149">
        <f>F176*SUMMARY!F42</f>
        <v>0</v>
      </c>
      <c r="G190" s="149">
        <f>G176*SUMMARY!G42</f>
        <v>59.651789010181588</v>
      </c>
      <c r="H190" s="149">
        <f>H176*SUMMARY!H42</f>
        <v>288.69643933875784</v>
      </c>
      <c r="I190" s="149">
        <f>I176*SUMMARY!I42</f>
        <v>2177.3168689336262</v>
      </c>
      <c r="J190" s="149">
        <f>J176*SUMMARY!J42</f>
        <v>1605.029651563794</v>
      </c>
      <c r="K190" s="149">
        <f>K176*SUMMARY!K42</f>
        <v>126.63198094619148</v>
      </c>
      <c r="L190" s="149">
        <f>L176*SUMMARY!L42</f>
        <v>494.4188017137655</v>
      </c>
      <c r="M190" s="149">
        <f>M176*SUMMARY!M42</f>
        <v>385.04470508727161</v>
      </c>
      <c r="N190" s="149">
        <f>N176*SUMMARY!N42</f>
        <v>396.14229378961386</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35">
      <c r="A191" s="126"/>
      <c r="B191" s="146" t="s">
        <v>127</v>
      </c>
      <c r="C191" s="152">
        <f t="shared" ref="C191:D191" si="286">IFERROR(C189/C73,0)</f>
        <v>0</v>
      </c>
      <c r="D191" s="152">
        <f t="shared" si="286"/>
        <v>0</v>
      </c>
      <c r="E191" s="152">
        <f>IFERROR(E189/E73,0)</f>
        <v>0</v>
      </c>
      <c r="F191" s="152">
        <f t="shared" ref="F191:L191" si="287">F189/F73</f>
        <v>0</v>
      </c>
      <c r="G191" s="152">
        <f t="shared" si="287"/>
        <v>0.45050834344713181</v>
      </c>
      <c r="H191" s="152">
        <f t="shared" si="287"/>
        <v>0.24545198519944569</v>
      </c>
      <c r="I191" s="152">
        <f t="shared" si="287"/>
        <v>0.8518270847888727</v>
      </c>
      <c r="J191" s="152">
        <f t="shared" si="287"/>
        <v>0.54231267215592827</v>
      </c>
      <c r="K191" s="152">
        <f t="shared" si="287"/>
        <v>4.288202393672623E-2</v>
      </c>
      <c r="L191" s="152">
        <f t="shared" si="287"/>
        <v>0.36712314568298959</v>
      </c>
      <c r="M191" s="152">
        <f>IFERROR(M189/M73,0)</f>
        <v>0.3620090391879599</v>
      </c>
      <c r="N191" s="165">
        <f>IFERROR(N189/N73,0)</f>
        <v>0.23056097816726895</v>
      </c>
      <c r="O191" s="229">
        <f>IFERROR(O189/O73,0)</f>
        <v>0</v>
      </c>
      <c r="P191" s="229">
        <f t="shared" ref="P191:Y191" si="288">IFERROR(P189/P73,0)</f>
        <v>0</v>
      </c>
      <c r="Q191" s="229">
        <f t="shared" si="288"/>
        <v>0</v>
      </c>
      <c r="R191" s="229">
        <f t="shared" si="288"/>
        <v>0</v>
      </c>
      <c r="S191" s="229">
        <f t="shared" si="288"/>
        <v>0</v>
      </c>
      <c r="T191" s="229">
        <f t="shared" si="288"/>
        <v>0</v>
      </c>
      <c r="U191" s="229">
        <f t="shared" si="288"/>
        <v>0</v>
      </c>
      <c r="V191" s="229">
        <f t="shared" si="288"/>
        <v>0</v>
      </c>
      <c r="W191" s="229">
        <f t="shared" si="288"/>
        <v>0</v>
      </c>
      <c r="X191" s="229">
        <f t="shared" si="288"/>
        <v>0</v>
      </c>
      <c r="Y191" s="229">
        <f t="shared" si="288"/>
        <v>0</v>
      </c>
      <c r="Z191" s="230">
        <f>IFERROR(Z189/Z80,0)</f>
        <v>0</v>
      </c>
      <c r="AA191" s="229">
        <f>IFERROR(AA189/AA73,0)</f>
        <v>0</v>
      </c>
      <c r="AB191" s="229">
        <f t="shared" ref="AB191:AK191" si="289">IFERROR(AB189/AB73,0)</f>
        <v>0</v>
      </c>
      <c r="AC191" s="229">
        <f t="shared" si="289"/>
        <v>0</v>
      </c>
      <c r="AD191" s="229">
        <f t="shared" si="289"/>
        <v>0</v>
      </c>
      <c r="AE191" s="229">
        <f t="shared" si="289"/>
        <v>0</v>
      </c>
      <c r="AF191" s="229">
        <f t="shared" si="289"/>
        <v>0</v>
      </c>
      <c r="AG191" s="229">
        <f t="shared" si="289"/>
        <v>0</v>
      </c>
      <c r="AH191" s="229">
        <f t="shared" si="289"/>
        <v>0</v>
      </c>
      <c r="AI191" s="229">
        <f t="shared" si="289"/>
        <v>0</v>
      </c>
      <c r="AJ191" s="229">
        <f t="shared" si="289"/>
        <v>0</v>
      </c>
      <c r="AK191" s="229">
        <f t="shared" si="289"/>
        <v>0</v>
      </c>
      <c r="AL191" s="230">
        <f>IFERROR(AL189/AL80,0)</f>
        <v>0</v>
      </c>
      <c r="AM191" s="229">
        <f>IFERROR(AM189/AM73,0)</f>
        <v>0</v>
      </c>
      <c r="AN191" s="229">
        <f t="shared" ref="AN191:AW191" si="290">IFERROR(AN189/AN73,0)</f>
        <v>0</v>
      </c>
      <c r="AO191" s="229">
        <f t="shared" si="290"/>
        <v>0</v>
      </c>
      <c r="AP191" s="229">
        <f t="shared" si="290"/>
        <v>0</v>
      </c>
      <c r="AQ191" s="229">
        <f t="shared" si="290"/>
        <v>0</v>
      </c>
      <c r="AR191" s="229">
        <f t="shared" si="290"/>
        <v>0</v>
      </c>
      <c r="AS191" s="229">
        <f t="shared" si="290"/>
        <v>0</v>
      </c>
      <c r="AT191" s="229">
        <f t="shared" si="290"/>
        <v>0</v>
      </c>
      <c r="AU191" s="229">
        <f t="shared" si="290"/>
        <v>0</v>
      </c>
      <c r="AV191" s="229">
        <f t="shared" si="290"/>
        <v>0</v>
      </c>
      <c r="AW191" s="229">
        <f t="shared" si="290"/>
        <v>0</v>
      </c>
      <c r="AX191" s="230">
        <f>IFERROR(AX189/AX80,0)</f>
        <v>0</v>
      </c>
      <c r="AY191" s="229">
        <f>IFERROR(AY189/AY73,0)</f>
        <v>0</v>
      </c>
      <c r="AZ191" s="229">
        <f t="shared" ref="AZ191:BI191" si="291">IFERROR(AZ189/AZ73,0)</f>
        <v>0</v>
      </c>
      <c r="BA191" s="229">
        <f t="shared" si="291"/>
        <v>0</v>
      </c>
      <c r="BB191" s="229">
        <f t="shared" si="291"/>
        <v>0</v>
      </c>
      <c r="BC191" s="229">
        <f t="shared" si="291"/>
        <v>0</v>
      </c>
      <c r="BD191" s="229">
        <f t="shared" si="291"/>
        <v>0</v>
      </c>
      <c r="BE191" s="229">
        <f t="shared" si="291"/>
        <v>0</v>
      </c>
      <c r="BF191" s="229">
        <f t="shared" si="291"/>
        <v>0</v>
      </c>
      <c r="BG191" s="229">
        <f t="shared" si="291"/>
        <v>0</v>
      </c>
      <c r="BH191" s="229">
        <f t="shared" si="291"/>
        <v>0</v>
      </c>
      <c r="BI191" s="229">
        <f t="shared" si="291"/>
        <v>0</v>
      </c>
      <c r="BJ191" s="230">
        <f>IFERROR(BJ189/BJ80,0)</f>
        <v>0</v>
      </c>
      <c r="BK191" s="229">
        <f>IFERROR(BK189/BK73,0)</f>
        <v>0</v>
      </c>
    </row>
    <row r="192" spans="1:63" ht="15" hidden="1" thickBot="1" x14ac:dyDescent="0.4">
      <c r="A192" s="126"/>
      <c r="B192" s="153" t="s">
        <v>128</v>
      </c>
      <c r="C192" s="154">
        <f>IFERROR(C190/C73,0)</f>
        <v>0</v>
      </c>
      <c r="D192" s="154">
        <f t="shared" ref="D192:N192" si="292">IFERROR(D190/D73,0)</f>
        <v>0</v>
      </c>
      <c r="E192" s="154">
        <f t="shared" si="292"/>
        <v>0</v>
      </c>
      <c r="F192" s="154">
        <f t="shared" si="292"/>
        <v>0</v>
      </c>
      <c r="G192" s="154">
        <f>G190/G73</f>
        <v>5.202335583225319E-2</v>
      </c>
      <c r="H192" s="154">
        <f t="shared" ref="H192:L192" si="293">H190/H73</f>
        <v>4.4548014800554224E-2</v>
      </c>
      <c r="I192" s="154">
        <f t="shared" si="293"/>
        <v>0.14817291521112724</v>
      </c>
      <c r="J192" s="154">
        <f t="shared" si="293"/>
        <v>9.7687327844071678E-2</v>
      </c>
      <c r="K192" s="154">
        <f t="shared" si="293"/>
        <v>7.1179760632737689E-3</v>
      </c>
      <c r="L192" s="154">
        <f t="shared" si="293"/>
        <v>4.2876854317010313E-2</v>
      </c>
      <c r="M192" s="154">
        <f t="shared" si="292"/>
        <v>3.7990960812039995E-2</v>
      </c>
      <c r="N192" s="155">
        <f t="shared" si="292"/>
        <v>2.2815478098184898E-2</v>
      </c>
      <c r="O192" s="219">
        <f>IFERROR(O190/O73,0)</f>
        <v>0</v>
      </c>
      <c r="P192" s="219">
        <f t="shared" ref="P192:Y192" si="294">IFERROR(P190/P73,0)</f>
        <v>0</v>
      </c>
      <c r="Q192" s="219">
        <f t="shared" si="294"/>
        <v>0</v>
      </c>
      <c r="R192" s="219">
        <f t="shared" si="294"/>
        <v>0</v>
      </c>
      <c r="S192" s="219">
        <f t="shared" si="294"/>
        <v>0</v>
      </c>
      <c r="T192" s="219">
        <f t="shared" si="294"/>
        <v>0</v>
      </c>
      <c r="U192" s="219">
        <f t="shared" si="294"/>
        <v>0</v>
      </c>
      <c r="V192" s="219">
        <f t="shared" si="294"/>
        <v>0</v>
      </c>
      <c r="W192" s="219">
        <f t="shared" si="294"/>
        <v>0</v>
      </c>
      <c r="X192" s="219">
        <f t="shared" si="294"/>
        <v>0</v>
      </c>
      <c r="Y192" s="219">
        <f t="shared" si="294"/>
        <v>0</v>
      </c>
      <c r="Z192" s="221">
        <f>IFERROR(Z190/Z81,0)</f>
        <v>0</v>
      </c>
      <c r="AA192" s="219">
        <f>IFERROR(AA190/AA73,0)</f>
        <v>0</v>
      </c>
      <c r="AB192" s="219">
        <f t="shared" ref="AB192:AK192" si="295">IFERROR(AB190/AB73,0)</f>
        <v>0</v>
      </c>
      <c r="AC192" s="219">
        <f t="shared" si="295"/>
        <v>0</v>
      </c>
      <c r="AD192" s="219">
        <f t="shared" si="295"/>
        <v>0</v>
      </c>
      <c r="AE192" s="219">
        <f t="shared" si="295"/>
        <v>0</v>
      </c>
      <c r="AF192" s="219">
        <f t="shared" si="295"/>
        <v>0</v>
      </c>
      <c r="AG192" s="219">
        <f t="shared" si="295"/>
        <v>0</v>
      </c>
      <c r="AH192" s="219">
        <f t="shared" si="295"/>
        <v>0</v>
      </c>
      <c r="AI192" s="219">
        <f t="shared" si="295"/>
        <v>0</v>
      </c>
      <c r="AJ192" s="219">
        <f t="shared" si="295"/>
        <v>0</v>
      </c>
      <c r="AK192" s="219">
        <f t="shared" si="295"/>
        <v>0</v>
      </c>
      <c r="AL192" s="221">
        <f>IFERROR(AL190/AL81,0)</f>
        <v>0</v>
      </c>
      <c r="AM192" s="219">
        <f>IFERROR(AM190/AM73,0)</f>
        <v>0</v>
      </c>
      <c r="AN192" s="219">
        <f t="shared" ref="AN192:AW192" si="296">IFERROR(AN190/AN73,0)</f>
        <v>0</v>
      </c>
      <c r="AO192" s="219">
        <f t="shared" si="296"/>
        <v>0</v>
      </c>
      <c r="AP192" s="219">
        <f t="shared" si="296"/>
        <v>0</v>
      </c>
      <c r="AQ192" s="219">
        <f t="shared" si="296"/>
        <v>0</v>
      </c>
      <c r="AR192" s="219">
        <f t="shared" si="296"/>
        <v>0</v>
      </c>
      <c r="AS192" s="219">
        <f t="shared" si="296"/>
        <v>0</v>
      </c>
      <c r="AT192" s="219">
        <f t="shared" si="296"/>
        <v>0</v>
      </c>
      <c r="AU192" s="219">
        <f t="shared" si="296"/>
        <v>0</v>
      </c>
      <c r="AV192" s="219">
        <f t="shared" si="296"/>
        <v>0</v>
      </c>
      <c r="AW192" s="219">
        <f t="shared" si="296"/>
        <v>0</v>
      </c>
      <c r="AX192" s="221">
        <f>IFERROR(AX190/AX81,0)</f>
        <v>0</v>
      </c>
      <c r="AY192" s="219">
        <f>IFERROR(AY190/AY73,0)</f>
        <v>0</v>
      </c>
      <c r="AZ192" s="219">
        <f t="shared" ref="AZ192:BI192" si="297">IFERROR(AZ190/AZ73,0)</f>
        <v>0</v>
      </c>
      <c r="BA192" s="219">
        <f t="shared" si="297"/>
        <v>0</v>
      </c>
      <c r="BB192" s="219">
        <f t="shared" si="297"/>
        <v>0</v>
      </c>
      <c r="BC192" s="219">
        <f t="shared" si="297"/>
        <v>0</v>
      </c>
      <c r="BD192" s="219">
        <f t="shared" si="297"/>
        <v>0</v>
      </c>
      <c r="BE192" s="219">
        <f t="shared" si="297"/>
        <v>0</v>
      </c>
      <c r="BF192" s="219">
        <f t="shared" si="297"/>
        <v>0</v>
      </c>
      <c r="BG192" s="219">
        <f t="shared" si="297"/>
        <v>0</v>
      </c>
      <c r="BH192" s="219">
        <f t="shared" si="297"/>
        <v>0</v>
      </c>
      <c r="BI192" s="219">
        <f t="shared" si="297"/>
        <v>0</v>
      </c>
      <c r="BJ192" s="221">
        <f>IFERROR(BJ190/BJ81,0)</f>
        <v>0</v>
      </c>
      <c r="BK192" s="219">
        <f>IFERROR(BK190/BK73,0)</f>
        <v>0</v>
      </c>
    </row>
    <row r="193" spans="1:63" s="1" customFormat="1" ht="15" hidden="1" thickBot="1" x14ac:dyDescent="0.4">
      <c r="A193" s="157"/>
      <c r="B193" s="158" t="s">
        <v>129</v>
      </c>
      <c r="C193" s="159">
        <f>C191+C192</f>
        <v>0</v>
      </c>
      <c r="D193" s="160">
        <f t="shared" ref="D193:L193" si="298">D191+D192</f>
        <v>0</v>
      </c>
      <c r="E193" s="161">
        <f t="shared" si="298"/>
        <v>0</v>
      </c>
      <c r="F193" s="161">
        <f t="shared" si="298"/>
        <v>0</v>
      </c>
      <c r="G193" s="161">
        <f t="shared" si="298"/>
        <v>0.50253169927938501</v>
      </c>
      <c r="H193" s="161">
        <f t="shared" si="298"/>
        <v>0.28999999999999992</v>
      </c>
      <c r="I193" s="161">
        <f t="shared" si="298"/>
        <v>1</v>
      </c>
      <c r="J193" s="161">
        <f t="shared" si="298"/>
        <v>0.6399999999999999</v>
      </c>
      <c r="K193" s="161">
        <f t="shared" si="298"/>
        <v>4.9999999999999996E-2</v>
      </c>
      <c r="L193" s="161">
        <f t="shared" si="298"/>
        <v>0.40999999999999992</v>
      </c>
      <c r="M193" s="162">
        <f>M191+M192</f>
        <v>0.39999999999999991</v>
      </c>
      <c r="N193" s="162">
        <f>N191+N192</f>
        <v>0.25337645626545385</v>
      </c>
      <c r="O193" s="222">
        <f>O191+O192</f>
        <v>0</v>
      </c>
      <c r="P193" s="222">
        <f t="shared" ref="P193:X193" si="299">P191+P192</f>
        <v>0</v>
      </c>
      <c r="Q193" s="223">
        <f t="shared" si="299"/>
        <v>0</v>
      </c>
      <c r="R193" s="223">
        <f t="shared" si="299"/>
        <v>0</v>
      </c>
      <c r="S193" s="223">
        <f t="shared" si="299"/>
        <v>0</v>
      </c>
      <c r="T193" s="223">
        <f t="shared" si="299"/>
        <v>0</v>
      </c>
      <c r="U193" s="223">
        <f t="shared" si="299"/>
        <v>0</v>
      </c>
      <c r="V193" s="223">
        <f t="shared" si="299"/>
        <v>0</v>
      </c>
      <c r="W193" s="223">
        <f t="shared" si="299"/>
        <v>0</v>
      </c>
      <c r="X193" s="223">
        <f t="shared" si="299"/>
        <v>0</v>
      </c>
      <c r="Y193" s="237">
        <f>Y191+Y192</f>
        <v>0</v>
      </c>
      <c r="Z193" s="237">
        <f>Z191+Z192</f>
        <v>0</v>
      </c>
      <c r="AA193" s="222">
        <f>AA191+AA192</f>
        <v>0</v>
      </c>
      <c r="AB193" s="222">
        <f t="shared" ref="AB193:AJ193" si="300">AB191+AB192</f>
        <v>0</v>
      </c>
      <c r="AC193" s="223">
        <f t="shared" si="300"/>
        <v>0</v>
      </c>
      <c r="AD193" s="223">
        <f t="shared" si="300"/>
        <v>0</v>
      </c>
      <c r="AE193" s="223">
        <f t="shared" si="300"/>
        <v>0</v>
      </c>
      <c r="AF193" s="223">
        <f t="shared" si="300"/>
        <v>0</v>
      </c>
      <c r="AG193" s="223">
        <f t="shared" si="300"/>
        <v>0</v>
      </c>
      <c r="AH193" s="223">
        <f t="shared" si="300"/>
        <v>0</v>
      </c>
      <c r="AI193" s="223">
        <f t="shared" si="300"/>
        <v>0</v>
      </c>
      <c r="AJ193" s="223">
        <f t="shared" si="300"/>
        <v>0</v>
      </c>
      <c r="AK193" s="237">
        <f>AK191+AK192</f>
        <v>0</v>
      </c>
      <c r="AL193" s="237">
        <f>AL191+AL192</f>
        <v>0</v>
      </c>
      <c r="AM193" s="222">
        <f>AM191+AM192</f>
        <v>0</v>
      </c>
      <c r="AN193" s="222">
        <f t="shared" ref="AN193:AV193" si="301">AN191+AN192</f>
        <v>0</v>
      </c>
      <c r="AO193" s="223">
        <f t="shared" si="301"/>
        <v>0</v>
      </c>
      <c r="AP193" s="223">
        <f t="shared" si="301"/>
        <v>0</v>
      </c>
      <c r="AQ193" s="223">
        <f t="shared" si="301"/>
        <v>0</v>
      </c>
      <c r="AR193" s="223">
        <f t="shared" si="301"/>
        <v>0</v>
      </c>
      <c r="AS193" s="223">
        <f t="shared" si="301"/>
        <v>0</v>
      </c>
      <c r="AT193" s="223">
        <f t="shared" si="301"/>
        <v>0</v>
      </c>
      <c r="AU193" s="223">
        <f t="shared" si="301"/>
        <v>0</v>
      </c>
      <c r="AV193" s="223">
        <f t="shared" si="301"/>
        <v>0</v>
      </c>
      <c r="AW193" s="237">
        <f>AW191+AW192</f>
        <v>0</v>
      </c>
      <c r="AX193" s="237">
        <f>AX191+AX192</f>
        <v>0</v>
      </c>
      <c r="AY193" s="222">
        <f>AY191+AY192</f>
        <v>0</v>
      </c>
      <c r="AZ193" s="222">
        <f t="shared" ref="AZ193:BH193" si="302">AZ191+AZ192</f>
        <v>0</v>
      </c>
      <c r="BA193" s="223">
        <f t="shared" si="302"/>
        <v>0</v>
      </c>
      <c r="BB193" s="223">
        <f t="shared" si="302"/>
        <v>0</v>
      </c>
      <c r="BC193" s="223">
        <f t="shared" si="302"/>
        <v>0</v>
      </c>
      <c r="BD193" s="223">
        <f t="shared" si="302"/>
        <v>0</v>
      </c>
      <c r="BE193" s="223">
        <f t="shared" si="302"/>
        <v>0</v>
      </c>
      <c r="BF193" s="223">
        <f t="shared" si="302"/>
        <v>0</v>
      </c>
      <c r="BG193" s="223">
        <f t="shared" si="302"/>
        <v>0</v>
      </c>
      <c r="BH193" s="223">
        <f t="shared" si="302"/>
        <v>0</v>
      </c>
      <c r="BI193" s="237">
        <f>BI191+BI192</f>
        <v>0</v>
      </c>
      <c r="BJ193" s="237">
        <f>BJ191+BJ192</f>
        <v>0</v>
      </c>
      <c r="BK193" s="222">
        <f>BK191+BK192</f>
        <v>0</v>
      </c>
    </row>
    <row r="194" spans="1:63" hidden="1" x14ac:dyDescent="0.35">
      <c r="A194" s="126"/>
      <c r="B194" s="126" t="s">
        <v>130</v>
      </c>
      <c r="C194" s="166">
        <f>C186+C193</f>
        <v>0</v>
      </c>
      <c r="D194" s="166">
        <f t="shared" ref="D194:N194" si="303">D186+D193</f>
        <v>0</v>
      </c>
      <c r="E194" s="166">
        <f t="shared" si="303"/>
        <v>0</v>
      </c>
      <c r="F194" s="166">
        <f t="shared" si="303"/>
        <v>1</v>
      </c>
      <c r="G194" s="166">
        <f t="shared" si="303"/>
        <v>1</v>
      </c>
      <c r="H194" s="166">
        <f t="shared" si="303"/>
        <v>0.99999999999999967</v>
      </c>
      <c r="I194" s="166">
        <f t="shared" si="303"/>
        <v>1</v>
      </c>
      <c r="J194" s="166">
        <f t="shared" si="303"/>
        <v>0.99999999999999989</v>
      </c>
      <c r="K194" s="166">
        <f t="shared" si="303"/>
        <v>1</v>
      </c>
      <c r="L194" s="166">
        <f t="shared" si="303"/>
        <v>0.99999999999999978</v>
      </c>
      <c r="M194" s="166">
        <f t="shared" si="303"/>
        <v>0.99999999999999967</v>
      </c>
      <c r="N194" s="166">
        <f t="shared" si="303"/>
        <v>1.0000000000000002</v>
      </c>
      <c r="O194" s="238">
        <f>O186+O193</f>
        <v>0</v>
      </c>
      <c r="P194" s="238">
        <f t="shared" ref="P194:Z194" si="304">P186+P193</f>
        <v>0</v>
      </c>
      <c r="Q194" s="238">
        <f t="shared" si="304"/>
        <v>0</v>
      </c>
      <c r="R194" s="238">
        <f t="shared" si="304"/>
        <v>0</v>
      </c>
      <c r="S194" s="238">
        <f t="shared" si="304"/>
        <v>0</v>
      </c>
      <c r="T194" s="238">
        <f t="shared" si="304"/>
        <v>0</v>
      </c>
      <c r="U194" s="238">
        <f t="shared" si="304"/>
        <v>0</v>
      </c>
      <c r="V194" s="238">
        <f t="shared" si="304"/>
        <v>0</v>
      </c>
      <c r="W194" s="238">
        <f t="shared" si="304"/>
        <v>0</v>
      </c>
      <c r="X194" s="238">
        <f t="shared" si="304"/>
        <v>0</v>
      </c>
      <c r="Y194" s="238">
        <f t="shared" si="304"/>
        <v>0</v>
      </c>
      <c r="Z194" s="238">
        <f t="shared" si="304"/>
        <v>0</v>
      </c>
      <c r="AA194" s="238">
        <f>AA186+AA193</f>
        <v>0</v>
      </c>
      <c r="AB194" s="238">
        <f t="shared" ref="AB194:AL194" si="305">AB186+AB193</f>
        <v>0</v>
      </c>
      <c r="AC194" s="238">
        <f t="shared" si="305"/>
        <v>0</v>
      </c>
      <c r="AD194" s="238">
        <f t="shared" si="305"/>
        <v>0</v>
      </c>
      <c r="AE194" s="238">
        <f t="shared" si="305"/>
        <v>0</v>
      </c>
      <c r="AF194" s="238">
        <f t="shared" si="305"/>
        <v>0</v>
      </c>
      <c r="AG194" s="238">
        <f t="shared" si="305"/>
        <v>0</v>
      </c>
      <c r="AH194" s="238">
        <f t="shared" si="305"/>
        <v>0</v>
      </c>
      <c r="AI194" s="238">
        <f t="shared" si="305"/>
        <v>0</v>
      </c>
      <c r="AJ194" s="238">
        <f t="shared" si="305"/>
        <v>0</v>
      </c>
      <c r="AK194" s="238">
        <f t="shared" si="305"/>
        <v>0</v>
      </c>
      <c r="AL194" s="238">
        <f t="shared" si="305"/>
        <v>0</v>
      </c>
      <c r="AM194" s="238">
        <f>AM186+AM193</f>
        <v>0</v>
      </c>
      <c r="AN194" s="238">
        <f t="shared" ref="AN194:AX194" si="306">AN186+AN193</f>
        <v>0</v>
      </c>
      <c r="AO194" s="238">
        <f t="shared" si="306"/>
        <v>0</v>
      </c>
      <c r="AP194" s="238">
        <f t="shared" si="306"/>
        <v>0</v>
      </c>
      <c r="AQ194" s="238">
        <f t="shared" si="306"/>
        <v>0</v>
      </c>
      <c r="AR194" s="238">
        <f t="shared" si="306"/>
        <v>0</v>
      </c>
      <c r="AS194" s="238">
        <f t="shared" si="306"/>
        <v>0</v>
      </c>
      <c r="AT194" s="238">
        <f t="shared" si="306"/>
        <v>0</v>
      </c>
      <c r="AU194" s="238">
        <f t="shared" si="306"/>
        <v>0</v>
      </c>
      <c r="AV194" s="238">
        <f t="shared" si="306"/>
        <v>0</v>
      </c>
      <c r="AW194" s="238">
        <f t="shared" si="306"/>
        <v>0</v>
      </c>
      <c r="AX194" s="238">
        <f t="shared" si="306"/>
        <v>0</v>
      </c>
      <c r="AY194" s="238">
        <f>AY186+AY193</f>
        <v>0</v>
      </c>
      <c r="AZ194" s="238">
        <f t="shared" ref="AZ194:BJ194" si="307">AZ186+AZ193</f>
        <v>0</v>
      </c>
      <c r="BA194" s="238">
        <f t="shared" si="307"/>
        <v>0</v>
      </c>
      <c r="BB194" s="238">
        <f t="shared" si="307"/>
        <v>0</v>
      </c>
      <c r="BC194" s="238">
        <f t="shared" si="307"/>
        <v>0</v>
      </c>
      <c r="BD194" s="238">
        <f t="shared" si="307"/>
        <v>0</v>
      </c>
      <c r="BE194" s="238">
        <f t="shared" si="307"/>
        <v>0</v>
      </c>
      <c r="BF194" s="238">
        <f t="shared" si="307"/>
        <v>0</v>
      </c>
      <c r="BG194" s="238">
        <f t="shared" si="307"/>
        <v>0</v>
      </c>
      <c r="BH194" s="238">
        <f t="shared" si="307"/>
        <v>0</v>
      </c>
      <c r="BI194" s="238">
        <f t="shared" si="307"/>
        <v>0</v>
      </c>
      <c r="BJ194" s="238">
        <f t="shared" si="307"/>
        <v>0</v>
      </c>
      <c r="BK194" s="238">
        <f>BK186+BK193</f>
        <v>0</v>
      </c>
    </row>
    <row r="195" spans="1:63" hidden="1" x14ac:dyDescent="0.3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5">
      <c r="A196" s="126"/>
      <c r="B196" s="126" t="s">
        <v>131</v>
      </c>
      <c r="C196" s="167">
        <f t="shared" ref="C196:D196" si="308">SUM(C182:C183)</f>
        <v>0</v>
      </c>
      <c r="D196" s="167">
        <f t="shared" si="308"/>
        <v>0</v>
      </c>
      <c r="E196" s="168">
        <f>SUM(E182:E183)</f>
        <v>0</v>
      </c>
      <c r="F196" s="168">
        <f t="shared" ref="F196:P196" si="309">SUM(F182:F183)</f>
        <v>188.77842187430667</v>
      </c>
      <c r="G196" s="168">
        <f t="shared" si="309"/>
        <v>570.41445402954969</v>
      </c>
      <c r="H196" s="168">
        <f t="shared" si="309"/>
        <v>4601.2032825302895</v>
      </c>
      <c r="I196" s="168">
        <f t="shared" si="309"/>
        <v>0</v>
      </c>
      <c r="J196" s="168">
        <f t="shared" si="309"/>
        <v>5914.8989670929077</v>
      </c>
      <c r="K196" s="168">
        <f t="shared" si="309"/>
        <v>16900.925323363925</v>
      </c>
      <c r="L196" s="168">
        <f t="shared" si="309"/>
        <v>6803.3697354377546</v>
      </c>
      <c r="M196" s="169">
        <f t="shared" si="309"/>
        <v>6081.0997698996462</v>
      </c>
      <c r="N196" s="169">
        <f t="shared" si="309"/>
        <v>12963.531245740734</v>
      </c>
      <c r="O196" s="239">
        <f t="shared" si="309"/>
        <v>0</v>
      </c>
      <c r="P196" s="239">
        <f t="shared" si="309"/>
        <v>0</v>
      </c>
      <c r="Q196" s="240">
        <f>SUM(Q182:Q183)</f>
        <v>0</v>
      </c>
      <c r="R196" s="240">
        <f t="shared" ref="R196:AB196" si="310">SUM(R182:R183)</f>
        <v>0</v>
      </c>
      <c r="S196" s="240">
        <f t="shared" si="310"/>
        <v>0</v>
      </c>
      <c r="T196" s="240">
        <f t="shared" si="310"/>
        <v>0</v>
      </c>
      <c r="U196" s="240">
        <f t="shared" si="310"/>
        <v>0</v>
      </c>
      <c r="V196" s="240">
        <f t="shared" si="310"/>
        <v>0</v>
      </c>
      <c r="W196" s="240">
        <f t="shared" si="310"/>
        <v>0</v>
      </c>
      <c r="X196" s="240">
        <f t="shared" si="310"/>
        <v>0</v>
      </c>
      <c r="Y196" s="241">
        <f t="shared" si="310"/>
        <v>0</v>
      </c>
      <c r="Z196" s="241">
        <f t="shared" si="310"/>
        <v>0</v>
      </c>
      <c r="AA196" s="239">
        <f t="shared" si="310"/>
        <v>0</v>
      </c>
      <c r="AB196" s="239">
        <f t="shared" si="310"/>
        <v>0</v>
      </c>
      <c r="AC196" s="240">
        <f>SUM(AC182:AC183)</f>
        <v>0</v>
      </c>
      <c r="AD196" s="240">
        <f t="shared" ref="AD196:AN196" si="311">SUM(AD182:AD183)</f>
        <v>0</v>
      </c>
      <c r="AE196" s="240">
        <f t="shared" si="311"/>
        <v>0</v>
      </c>
      <c r="AF196" s="240">
        <f t="shared" si="311"/>
        <v>0</v>
      </c>
      <c r="AG196" s="240">
        <f t="shared" si="311"/>
        <v>0</v>
      </c>
      <c r="AH196" s="240">
        <f t="shared" si="311"/>
        <v>0</v>
      </c>
      <c r="AI196" s="240">
        <f t="shared" si="311"/>
        <v>0</v>
      </c>
      <c r="AJ196" s="240">
        <f t="shared" si="311"/>
        <v>0</v>
      </c>
      <c r="AK196" s="241">
        <f t="shared" si="311"/>
        <v>0</v>
      </c>
      <c r="AL196" s="241">
        <f t="shared" si="311"/>
        <v>0</v>
      </c>
      <c r="AM196" s="239">
        <f t="shared" si="311"/>
        <v>0</v>
      </c>
      <c r="AN196" s="239">
        <f t="shared" si="311"/>
        <v>0</v>
      </c>
      <c r="AO196" s="240">
        <f>SUM(AO182:AO183)</f>
        <v>0</v>
      </c>
      <c r="AP196" s="240">
        <f t="shared" ref="AP196:AZ196" si="312">SUM(AP182:AP183)</f>
        <v>0</v>
      </c>
      <c r="AQ196" s="240">
        <f t="shared" si="312"/>
        <v>0</v>
      </c>
      <c r="AR196" s="240">
        <f t="shared" si="312"/>
        <v>0</v>
      </c>
      <c r="AS196" s="240">
        <f t="shared" si="312"/>
        <v>0</v>
      </c>
      <c r="AT196" s="240">
        <f t="shared" si="312"/>
        <v>0</v>
      </c>
      <c r="AU196" s="240">
        <f t="shared" si="312"/>
        <v>0</v>
      </c>
      <c r="AV196" s="240">
        <f t="shared" si="312"/>
        <v>0</v>
      </c>
      <c r="AW196" s="241">
        <f t="shared" si="312"/>
        <v>0</v>
      </c>
      <c r="AX196" s="241">
        <f t="shared" si="312"/>
        <v>0</v>
      </c>
      <c r="AY196" s="239">
        <f t="shared" si="312"/>
        <v>0</v>
      </c>
      <c r="AZ196" s="239">
        <f t="shared" si="312"/>
        <v>0</v>
      </c>
      <c r="BA196" s="240">
        <f>SUM(BA182:BA183)</f>
        <v>0</v>
      </c>
      <c r="BB196" s="240">
        <f t="shared" ref="BB196:BK196" si="313">SUM(BB182:BB183)</f>
        <v>0</v>
      </c>
      <c r="BC196" s="240">
        <f t="shared" si="313"/>
        <v>0</v>
      </c>
      <c r="BD196" s="240">
        <f t="shared" si="313"/>
        <v>0</v>
      </c>
      <c r="BE196" s="240">
        <f t="shared" si="313"/>
        <v>0</v>
      </c>
      <c r="BF196" s="240">
        <f t="shared" si="313"/>
        <v>0</v>
      </c>
      <c r="BG196" s="240">
        <f t="shared" si="313"/>
        <v>0</v>
      </c>
      <c r="BH196" s="240">
        <f t="shared" si="313"/>
        <v>0</v>
      </c>
      <c r="BI196" s="241">
        <f t="shared" si="313"/>
        <v>0</v>
      </c>
      <c r="BJ196" s="241">
        <f t="shared" si="313"/>
        <v>0</v>
      </c>
      <c r="BK196" s="239">
        <f t="shared" si="313"/>
        <v>0</v>
      </c>
    </row>
    <row r="197" spans="1:63" hidden="1" x14ac:dyDescent="0.35">
      <c r="A197" s="126"/>
      <c r="B197" s="126" t="s">
        <v>132</v>
      </c>
      <c r="C197" s="167">
        <f t="shared" ref="C197:D197" si="314">SUM(C189:C190)</f>
        <v>0</v>
      </c>
      <c r="D197" s="167">
        <f t="shared" si="314"/>
        <v>0</v>
      </c>
      <c r="E197" s="168">
        <f>SUM(E189:E190)</f>
        <v>0</v>
      </c>
      <c r="F197" s="168">
        <f t="shared" ref="F197:P197" si="315">SUM(F189:F190)</f>
        <v>0</v>
      </c>
      <c r="G197" s="168">
        <f t="shared" si="315"/>
        <v>576.22032290652328</v>
      </c>
      <c r="H197" s="168">
        <f t="shared" si="315"/>
        <v>1879.3647210334984</v>
      </c>
      <c r="I197" s="168">
        <f t="shared" si="315"/>
        <v>14694.432284275645</v>
      </c>
      <c r="J197" s="168">
        <f t="shared" si="315"/>
        <v>10515.375941498503</v>
      </c>
      <c r="K197" s="168">
        <f t="shared" si="315"/>
        <v>889.52238544020656</v>
      </c>
      <c r="L197" s="168">
        <f t="shared" si="315"/>
        <v>4727.7654093719993</v>
      </c>
      <c r="M197" s="169">
        <f t="shared" si="315"/>
        <v>4054.0665132664312</v>
      </c>
      <c r="N197" s="169">
        <f t="shared" si="315"/>
        <v>4399.3437325894092</v>
      </c>
      <c r="O197" s="239">
        <f t="shared" si="315"/>
        <v>0</v>
      </c>
      <c r="P197" s="239">
        <f t="shared" si="315"/>
        <v>0</v>
      </c>
      <c r="Q197" s="240">
        <f>SUM(Q189:Q190)</f>
        <v>0</v>
      </c>
      <c r="R197" s="240">
        <f t="shared" ref="R197:AB197" si="316">SUM(R189:R190)</f>
        <v>0</v>
      </c>
      <c r="S197" s="240">
        <f t="shared" si="316"/>
        <v>0</v>
      </c>
      <c r="T197" s="240">
        <f t="shared" si="316"/>
        <v>0</v>
      </c>
      <c r="U197" s="240">
        <f t="shared" si="316"/>
        <v>0</v>
      </c>
      <c r="V197" s="240">
        <f t="shared" si="316"/>
        <v>0</v>
      </c>
      <c r="W197" s="240">
        <f t="shared" si="316"/>
        <v>0</v>
      </c>
      <c r="X197" s="240">
        <f t="shared" si="316"/>
        <v>0</v>
      </c>
      <c r="Y197" s="241">
        <f t="shared" si="316"/>
        <v>0</v>
      </c>
      <c r="Z197" s="241">
        <f t="shared" si="316"/>
        <v>0</v>
      </c>
      <c r="AA197" s="239">
        <f t="shared" si="316"/>
        <v>0</v>
      </c>
      <c r="AB197" s="239">
        <f t="shared" si="316"/>
        <v>0</v>
      </c>
      <c r="AC197" s="240">
        <f>SUM(AC189:AC190)</f>
        <v>0</v>
      </c>
      <c r="AD197" s="240">
        <f t="shared" ref="AD197:AN197" si="317">SUM(AD189:AD190)</f>
        <v>0</v>
      </c>
      <c r="AE197" s="240">
        <f t="shared" si="317"/>
        <v>0</v>
      </c>
      <c r="AF197" s="240">
        <f t="shared" si="317"/>
        <v>0</v>
      </c>
      <c r="AG197" s="240">
        <f t="shared" si="317"/>
        <v>0</v>
      </c>
      <c r="AH197" s="240">
        <f t="shared" si="317"/>
        <v>0</v>
      </c>
      <c r="AI197" s="240">
        <f t="shared" si="317"/>
        <v>0</v>
      </c>
      <c r="AJ197" s="240">
        <f t="shared" si="317"/>
        <v>0</v>
      </c>
      <c r="AK197" s="241">
        <f t="shared" si="317"/>
        <v>0</v>
      </c>
      <c r="AL197" s="241">
        <f t="shared" si="317"/>
        <v>0</v>
      </c>
      <c r="AM197" s="239">
        <f t="shared" si="317"/>
        <v>0</v>
      </c>
      <c r="AN197" s="239">
        <f t="shared" si="317"/>
        <v>0</v>
      </c>
      <c r="AO197" s="240">
        <f>SUM(AO189:AO190)</f>
        <v>0</v>
      </c>
      <c r="AP197" s="240">
        <f t="shared" ref="AP197:AZ197" si="318">SUM(AP189:AP190)</f>
        <v>0</v>
      </c>
      <c r="AQ197" s="240">
        <f t="shared" si="318"/>
        <v>0</v>
      </c>
      <c r="AR197" s="240">
        <f t="shared" si="318"/>
        <v>0</v>
      </c>
      <c r="AS197" s="240">
        <f t="shared" si="318"/>
        <v>0</v>
      </c>
      <c r="AT197" s="240">
        <f t="shared" si="318"/>
        <v>0</v>
      </c>
      <c r="AU197" s="240">
        <f t="shared" si="318"/>
        <v>0</v>
      </c>
      <c r="AV197" s="240">
        <f t="shared" si="318"/>
        <v>0</v>
      </c>
      <c r="AW197" s="241">
        <f t="shared" si="318"/>
        <v>0</v>
      </c>
      <c r="AX197" s="241">
        <f t="shared" si="318"/>
        <v>0</v>
      </c>
      <c r="AY197" s="239">
        <f t="shared" si="318"/>
        <v>0</v>
      </c>
      <c r="AZ197" s="239">
        <f t="shared" si="318"/>
        <v>0</v>
      </c>
      <c r="BA197" s="240">
        <f>SUM(BA189:BA190)</f>
        <v>0</v>
      </c>
      <c r="BB197" s="240">
        <f t="shared" ref="BB197:BK197" si="319">SUM(BB189:BB190)</f>
        <v>0</v>
      </c>
      <c r="BC197" s="240">
        <f t="shared" si="319"/>
        <v>0</v>
      </c>
      <c r="BD197" s="240">
        <f t="shared" si="319"/>
        <v>0</v>
      </c>
      <c r="BE197" s="240">
        <f t="shared" si="319"/>
        <v>0</v>
      </c>
      <c r="BF197" s="240">
        <f t="shared" si="319"/>
        <v>0</v>
      </c>
      <c r="BG197" s="240">
        <f t="shared" si="319"/>
        <v>0</v>
      </c>
      <c r="BH197" s="240">
        <f t="shared" si="319"/>
        <v>0</v>
      </c>
      <c r="BI197" s="241">
        <f t="shared" si="319"/>
        <v>0</v>
      </c>
      <c r="BJ197" s="241">
        <f t="shared" si="319"/>
        <v>0</v>
      </c>
      <c r="BK197" s="239">
        <f t="shared" si="319"/>
        <v>0</v>
      </c>
    </row>
    <row r="198" spans="1:63" hidden="1" x14ac:dyDescent="0.35">
      <c r="A198" s="126"/>
      <c r="B198" s="126" t="s">
        <v>119</v>
      </c>
      <c r="C198" s="170">
        <f t="shared" ref="C198:E198" si="320">SUM(C196:C197)</f>
        <v>0</v>
      </c>
      <c r="D198" s="170">
        <f t="shared" si="320"/>
        <v>0</v>
      </c>
      <c r="E198" s="170">
        <f t="shared" si="320"/>
        <v>0</v>
      </c>
      <c r="F198" s="170">
        <f>SUM(F196:F197)</f>
        <v>188.77842187430667</v>
      </c>
      <c r="G198" s="170">
        <f t="shared" ref="G198:L198" si="321">SUM(G196:G197)</f>
        <v>1146.634776936073</v>
      </c>
      <c r="H198" s="170">
        <f t="shared" si="321"/>
        <v>6480.5680035637879</v>
      </c>
      <c r="I198" s="170">
        <f t="shared" si="321"/>
        <v>14694.432284275645</v>
      </c>
      <c r="J198" s="170">
        <f t="shared" si="321"/>
        <v>16430.274908591411</v>
      </c>
      <c r="K198" s="170">
        <f t="shared" si="321"/>
        <v>17790.447708804131</v>
      </c>
      <c r="L198" s="170">
        <f t="shared" si="321"/>
        <v>11531.135144809754</v>
      </c>
      <c r="M198" s="171">
        <f>SUM(M196:M197)</f>
        <v>10135.166283166078</v>
      </c>
      <c r="N198" s="171">
        <f t="shared" ref="N198:Q198" si="322">SUM(N196:N197)</f>
        <v>17362.874978330143</v>
      </c>
      <c r="O198" s="242">
        <f t="shared" si="322"/>
        <v>0</v>
      </c>
      <c r="P198" s="242">
        <f t="shared" si="322"/>
        <v>0</v>
      </c>
      <c r="Q198" s="242">
        <f t="shared" si="322"/>
        <v>0</v>
      </c>
      <c r="R198" s="242">
        <f>SUM(R196:R197)</f>
        <v>0</v>
      </c>
      <c r="S198" s="242">
        <f t="shared" ref="S198:X198" si="323">SUM(S196:S197)</f>
        <v>0</v>
      </c>
      <c r="T198" s="242">
        <f t="shared" si="323"/>
        <v>0</v>
      </c>
      <c r="U198" s="242">
        <f t="shared" si="323"/>
        <v>0</v>
      </c>
      <c r="V198" s="242">
        <f t="shared" si="323"/>
        <v>0</v>
      </c>
      <c r="W198" s="242">
        <f t="shared" si="323"/>
        <v>0</v>
      </c>
      <c r="X198" s="242">
        <f t="shared" si="323"/>
        <v>0</v>
      </c>
      <c r="Y198" s="243">
        <f>SUM(Y196:Y197)</f>
        <v>0</v>
      </c>
      <c r="Z198" s="243">
        <f t="shared" ref="Z198:AC198" si="324">SUM(Z196:Z197)</f>
        <v>0</v>
      </c>
      <c r="AA198" s="242">
        <f t="shared" si="324"/>
        <v>0</v>
      </c>
      <c r="AB198" s="242">
        <f t="shared" si="324"/>
        <v>0</v>
      </c>
      <c r="AC198" s="242">
        <f t="shared" si="324"/>
        <v>0</v>
      </c>
      <c r="AD198" s="242">
        <f>SUM(AD196:AD197)</f>
        <v>0</v>
      </c>
      <c r="AE198" s="242">
        <f t="shared" ref="AE198:AJ198" si="325">SUM(AE196:AE197)</f>
        <v>0</v>
      </c>
      <c r="AF198" s="242">
        <f t="shared" si="325"/>
        <v>0</v>
      </c>
      <c r="AG198" s="242">
        <f t="shared" si="325"/>
        <v>0</v>
      </c>
      <c r="AH198" s="242">
        <f t="shared" si="325"/>
        <v>0</v>
      </c>
      <c r="AI198" s="242">
        <f t="shared" si="325"/>
        <v>0</v>
      </c>
      <c r="AJ198" s="242">
        <f t="shared" si="325"/>
        <v>0</v>
      </c>
      <c r="AK198" s="243">
        <f>SUM(AK196:AK197)</f>
        <v>0</v>
      </c>
      <c r="AL198" s="243">
        <f t="shared" ref="AL198:AO198" si="326">SUM(AL196:AL197)</f>
        <v>0</v>
      </c>
      <c r="AM198" s="242">
        <f t="shared" si="326"/>
        <v>0</v>
      </c>
      <c r="AN198" s="242">
        <f t="shared" si="326"/>
        <v>0</v>
      </c>
      <c r="AO198" s="242">
        <f t="shared" si="326"/>
        <v>0</v>
      </c>
      <c r="AP198" s="242">
        <f>SUM(AP196:AP197)</f>
        <v>0</v>
      </c>
      <c r="AQ198" s="242">
        <f t="shared" ref="AQ198:AV198" si="327">SUM(AQ196:AQ197)</f>
        <v>0</v>
      </c>
      <c r="AR198" s="242">
        <f t="shared" si="327"/>
        <v>0</v>
      </c>
      <c r="AS198" s="242">
        <f t="shared" si="327"/>
        <v>0</v>
      </c>
      <c r="AT198" s="242">
        <f t="shared" si="327"/>
        <v>0</v>
      </c>
      <c r="AU198" s="242">
        <f t="shared" si="327"/>
        <v>0</v>
      </c>
      <c r="AV198" s="242">
        <f t="shared" si="327"/>
        <v>0</v>
      </c>
      <c r="AW198" s="243">
        <f>SUM(AW196:AW197)</f>
        <v>0</v>
      </c>
      <c r="AX198" s="243">
        <f t="shared" ref="AX198:BA198" si="328">SUM(AX196:AX197)</f>
        <v>0</v>
      </c>
      <c r="AY198" s="242">
        <f t="shared" si="328"/>
        <v>0</v>
      </c>
      <c r="AZ198" s="242">
        <f t="shared" si="328"/>
        <v>0</v>
      </c>
      <c r="BA198" s="242">
        <f t="shared" si="328"/>
        <v>0</v>
      </c>
      <c r="BB198" s="242">
        <f>SUM(BB196:BB197)</f>
        <v>0</v>
      </c>
      <c r="BC198" s="242">
        <f t="shared" ref="BC198:BH198" si="329">SUM(BC196:BC197)</f>
        <v>0</v>
      </c>
      <c r="BD198" s="242">
        <f t="shared" si="329"/>
        <v>0</v>
      </c>
      <c r="BE198" s="242">
        <f t="shared" si="329"/>
        <v>0</v>
      </c>
      <c r="BF198" s="242">
        <f t="shared" si="329"/>
        <v>0</v>
      </c>
      <c r="BG198" s="242">
        <f t="shared" si="329"/>
        <v>0</v>
      </c>
      <c r="BH198" s="242">
        <f t="shared" si="329"/>
        <v>0</v>
      </c>
      <c r="BI198" s="243">
        <f>SUM(BI196:BI197)</f>
        <v>0</v>
      </c>
      <c r="BJ198" s="243">
        <f t="shared" ref="BJ198:BK198" si="330">SUM(BJ196:BJ197)</f>
        <v>0</v>
      </c>
      <c r="BK198" s="242">
        <f t="shared" si="330"/>
        <v>0</v>
      </c>
    </row>
    <row r="199" spans="1:63" hidden="1" x14ac:dyDescent="0.35"/>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BM199"/>
  <sheetViews>
    <sheetView zoomScale="80" zoomScaleNormal="80" workbookViewId="0">
      <pane xSplit="2" topLeftCell="C1" activePane="topRight" state="frozen"/>
      <selection activeCell="J98" sqref="J98"/>
      <selection pane="topRight" activeCell="E17" sqref="E17"/>
    </sheetView>
  </sheetViews>
  <sheetFormatPr defaultRowHeight="14.5" x14ac:dyDescent="0.35"/>
  <cols>
    <col min="1" max="1" width="9.453125" customWidth="1"/>
    <col min="2" max="2" width="24.54296875" customWidth="1"/>
    <col min="3" max="3" width="15.54296875" bestFit="1" customWidth="1"/>
    <col min="4" max="10" width="13.54296875" customWidth="1"/>
    <col min="11" max="11" width="15.453125" customWidth="1"/>
    <col min="12"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ENTRY'!BK177,"ok","ERROR")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37"/>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338254.02670913929</v>
      </c>
      <c r="N5" s="3">
        <f>'BIZ kWh ENTRY'!BJ164</f>
        <v>421090.0115639462</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355675.9574647533</v>
      </c>
      <c r="M8" s="3">
        <f>'BIZ kWh ENTRY'!BI167</f>
        <v>163302.98648704513</v>
      </c>
      <c r="N8" s="3">
        <f>'BIZ kWh ENTRY'!BJ167</f>
        <v>1792336.9463922041</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462078.80433866009</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ENTRY'!AY171</f>
        <v>0</v>
      </c>
      <c r="D12" s="3">
        <f>'BIZ kWh ENTRY'!AZ171</f>
        <v>0</v>
      </c>
      <c r="E12" s="3">
        <f>'BIZ kWh ENTRY'!BA171</f>
        <v>0</v>
      </c>
      <c r="F12" s="3">
        <f>'BIZ kWh ENTRY'!BB171</f>
        <v>105817.63611918641</v>
      </c>
      <c r="G12" s="3">
        <f>'BIZ kWh ENTRY'!BC171</f>
        <v>61021.208716039313</v>
      </c>
      <c r="H12" s="3">
        <f>'BIZ kWh ENTRY'!BD171</f>
        <v>32256.701662712214</v>
      </c>
      <c r="I12" s="3">
        <f>'BIZ kWh ENTRY'!BE171</f>
        <v>0</v>
      </c>
      <c r="J12" s="3">
        <f>'BIZ kWh ENTRY'!BF171</f>
        <v>99714.495996913887</v>
      </c>
      <c r="K12" s="3">
        <f>'BIZ kWh ENTRY'!BG171</f>
        <v>44090.838513858624</v>
      </c>
      <c r="L12" s="3">
        <f>'BIZ kWh ENTRY'!BH171</f>
        <v>52637.871926106433</v>
      </c>
      <c r="M12" s="3">
        <f>'BIZ kWh ENTRY'!BI171</f>
        <v>115333.67827272373</v>
      </c>
      <c r="N12" s="3">
        <f>'BIZ kWh ENTRY'!BJ171</f>
        <v>467241.80757547606</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82043.552982129331</v>
      </c>
      <c r="N13" s="3">
        <f>'BIZ kWh ENTRY'!BJ172</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1M - RES'!B16</f>
        <v>Monthly kWh</v>
      </c>
      <c r="C19" s="48">
        <f>SUM(C5:C17)</f>
        <v>0</v>
      </c>
      <c r="D19" s="48">
        <f t="shared" ref="D19:N19" si="1">SUM(D5:D17)</f>
        <v>0</v>
      </c>
      <c r="E19" s="48">
        <f t="shared" si="1"/>
        <v>0</v>
      </c>
      <c r="F19" s="48">
        <f t="shared" si="1"/>
        <v>105817.63611918641</v>
      </c>
      <c r="G19" s="48">
        <f t="shared" si="1"/>
        <v>61021.208716039313</v>
      </c>
      <c r="H19" s="48">
        <f t="shared" si="1"/>
        <v>32256.701662712214</v>
      </c>
      <c r="I19" s="48">
        <f t="shared" si="1"/>
        <v>0</v>
      </c>
      <c r="J19" s="48">
        <f t="shared" si="1"/>
        <v>99714.495996913887</v>
      </c>
      <c r="K19" s="48">
        <f t="shared" si="1"/>
        <v>44090.838513858624</v>
      </c>
      <c r="L19" s="48">
        <f t="shared" si="1"/>
        <v>408313.82939085976</v>
      </c>
      <c r="M19" s="48">
        <f t="shared" si="1"/>
        <v>698934.24445103738</v>
      </c>
      <c r="N19" s="48">
        <f t="shared" si="1"/>
        <v>3142747.5698702862</v>
      </c>
      <c r="O19" s="209">
        <f t="shared" ref="O19:BK19" si="2">SUM(O5:O17)</f>
        <v>0</v>
      </c>
      <c r="P19" s="209">
        <f t="shared" si="2"/>
        <v>0</v>
      </c>
      <c r="Q19" s="209">
        <f t="shared" si="2"/>
        <v>0</v>
      </c>
      <c r="R19" s="209">
        <f t="shared" si="2"/>
        <v>0</v>
      </c>
      <c r="S19" s="209">
        <f t="shared" si="2"/>
        <v>0</v>
      </c>
      <c r="T19" s="209">
        <f t="shared" si="2"/>
        <v>0</v>
      </c>
      <c r="U19" s="209">
        <f t="shared" si="2"/>
        <v>0</v>
      </c>
      <c r="V19" s="209">
        <f>SUM(V5:V17)</f>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338254.02670913929</v>
      </c>
      <c r="N23" s="345">
        <f t="shared" si="6"/>
        <v>759344.03827308549</v>
      </c>
      <c r="O23" s="345">
        <f t="shared" si="6"/>
        <v>759344.03827308549</v>
      </c>
      <c r="P23" s="345">
        <f t="shared" si="6"/>
        <v>759344.03827308549</v>
      </c>
      <c r="Q23" s="345">
        <f t="shared" si="6"/>
        <v>759344.03827308549</v>
      </c>
      <c r="R23" s="345">
        <f t="shared" si="6"/>
        <v>759344.03827308549</v>
      </c>
      <c r="S23" s="345">
        <f t="shared" si="6"/>
        <v>759344.03827308549</v>
      </c>
      <c r="T23" s="345">
        <f t="shared" si="6"/>
        <v>759344.03827308549</v>
      </c>
      <c r="U23" s="345">
        <f t="shared" si="6"/>
        <v>759344.03827308549</v>
      </c>
      <c r="V23" s="345">
        <f t="shared" si="6"/>
        <v>759344.03827308549</v>
      </c>
      <c r="W23" s="345">
        <f t="shared" si="6"/>
        <v>759344.03827308549</v>
      </c>
      <c r="X23" s="345">
        <f t="shared" si="6"/>
        <v>759344.03827308549</v>
      </c>
      <c r="Y23" s="345">
        <f t="shared" si="6"/>
        <v>759344.03827308549</v>
      </c>
      <c r="Z23" s="345">
        <f t="shared" si="6"/>
        <v>759344.03827308549</v>
      </c>
      <c r="AA23" s="345">
        <f t="shared" si="6"/>
        <v>759344.03827308549</v>
      </c>
      <c r="AB23" s="345">
        <f t="shared" si="6"/>
        <v>759344.03827308549</v>
      </c>
      <c r="AC23" s="345">
        <f t="shared" si="6"/>
        <v>759344.03827308549</v>
      </c>
      <c r="AD23" s="345">
        <f t="shared" si="6"/>
        <v>759344.03827308549</v>
      </c>
      <c r="AE23" s="345">
        <f t="shared" si="6"/>
        <v>759344.03827308549</v>
      </c>
      <c r="AF23" s="345">
        <f t="shared" si="6"/>
        <v>759344.03827308549</v>
      </c>
      <c r="AG23" s="345">
        <f t="shared" si="6"/>
        <v>759344.03827308549</v>
      </c>
      <c r="AH23" s="345">
        <f t="shared" si="6"/>
        <v>759344.03827308549</v>
      </c>
      <c r="AI23" s="345">
        <f t="shared" si="6"/>
        <v>759344.03827308549</v>
      </c>
      <c r="AJ23" s="345">
        <f t="shared" si="6"/>
        <v>759344.03827308549</v>
      </c>
      <c r="AK23" s="345">
        <f t="shared" si="6"/>
        <v>759344.03827308549</v>
      </c>
      <c r="AL23" s="345">
        <f t="shared" si="6"/>
        <v>759344.03827308549</v>
      </c>
      <c r="AM23" s="345">
        <f t="shared" si="6"/>
        <v>759344.03827308549</v>
      </c>
      <c r="AN23" s="345">
        <f t="shared" si="6"/>
        <v>759344.03827308549</v>
      </c>
      <c r="AO23" s="345">
        <f t="shared" si="6"/>
        <v>759344.03827308549</v>
      </c>
      <c r="AP23" s="345">
        <f t="shared" si="6"/>
        <v>759344.03827308549</v>
      </c>
      <c r="AQ23" s="345">
        <f t="shared" si="6"/>
        <v>759344.03827308549</v>
      </c>
      <c r="AR23" s="345">
        <f t="shared" si="6"/>
        <v>759344.03827308549</v>
      </c>
      <c r="AS23" s="345">
        <f t="shared" si="6"/>
        <v>759344.03827308549</v>
      </c>
      <c r="AT23" s="345">
        <f t="shared" si="6"/>
        <v>759344.03827308549</v>
      </c>
      <c r="AU23" s="345">
        <f t="shared" si="6"/>
        <v>759344.03827308549</v>
      </c>
      <c r="AV23" s="345">
        <f t="shared" si="6"/>
        <v>759344.03827308549</v>
      </c>
      <c r="AW23" s="345">
        <f t="shared" si="6"/>
        <v>759344.03827308549</v>
      </c>
      <c r="AX23" s="345">
        <f t="shared" si="6"/>
        <v>759344.03827308549</v>
      </c>
      <c r="AY23" s="345">
        <f t="shared" si="6"/>
        <v>759344.03827308549</v>
      </c>
      <c r="AZ23" s="345">
        <f t="shared" si="6"/>
        <v>759344.03827308549</v>
      </c>
      <c r="BA23" s="345">
        <f t="shared" si="6"/>
        <v>759344.03827308549</v>
      </c>
      <c r="BB23" s="345">
        <f t="shared" si="6"/>
        <v>759344.03827308549</v>
      </c>
      <c r="BC23" s="345">
        <f t="shared" si="6"/>
        <v>759344.03827308549</v>
      </c>
      <c r="BD23" s="345">
        <f t="shared" si="6"/>
        <v>759344.03827308549</v>
      </c>
      <c r="BE23" s="345">
        <f t="shared" si="6"/>
        <v>759344.03827308549</v>
      </c>
      <c r="BF23" s="345">
        <f t="shared" si="6"/>
        <v>759344.03827308549</v>
      </c>
      <c r="BG23" s="345">
        <f t="shared" si="6"/>
        <v>759344.03827308549</v>
      </c>
      <c r="BH23" s="345">
        <f t="shared" si="6"/>
        <v>759344.03827308549</v>
      </c>
      <c r="BI23" s="345">
        <f t="shared" si="6"/>
        <v>759344.03827308549</v>
      </c>
      <c r="BJ23" s="345">
        <f t="shared" si="6"/>
        <v>759344.03827308549</v>
      </c>
      <c r="BK23" s="345">
        <f t="shared" si="6"/>
        <v>759344.03827308549</v>
      </c>
    </row>
    <row r="24" spans="1:63" s="343" customFormat="1" x14ac:dyDescent="0.35">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0</v>
      </c>
      <c r="N24" s="345">
        <f t="shared" si="6"/>
        <v>0</v>
      </c>
      <c r="O24" s="345">
        <f t="shared" si="6"/>
        <v>0</v>
      </c>
      <c r="P24" s="345">
        <f t="shared" si="6"/>
        <v>0</v>
      </c>
      <c r="Q24" s="345">
        <f t="shared" si="6"/>
        <v>0</v>
      </c>
      <c r="R24" s="345">
        <f t="shared" si="6"/>
        <v>0</v>
      </c>
      <c r="S24" s="345">
        <f t="shared" si="6"/>
        <v>0</v>
      </c>
      <c r="T24" s="345">
        <f t="shared" si="6"/>
        <v>0</v>
      </c>
      <c r="U24" s="345">
        <f t="shared" si="6"/>
        <v>0</v>
      </c>
      <c r="V24" s="345">
        <f t="shared" si="6"/>
        <v>0</v>
      </c>
      <c r="W24" s="345">
        <f t="shared" si="6"/>
        <v>0</v>
      </c>
      <c r="X24" s="345">
        <f t="shared" si="6"/>
        <v>0</v>
      </c>
      <c r="Y24" s="345">
        <f t="shared" si="6"/>
        <v>0</v>
      </c>
      <c r="Z24" s="345">
        <f t="shared" si="6"/>
        <v>0</v>
      </c>
      <c r="AA24" s="345">
        <f t="shared" si="6"/>
        <v>0</v>
      </c>
      <c r="AB24" s="345">
        <f t="shared" si="6"/>
        <v>0</v>
      </c>
      <c r="AC24" s="345">
        <f t="shared" si="6"/>
        <v>0</v>
      </c>
      <c r="AD24" s="345">
        <f t="shared" si="6"/>
        <v>0</v>
      </c>
      <c r="AE24" s="345">
        <f t="shared" si="6"/>
        <v>0</v>
      </c>
      <c r="AF24" s="345">
        <f t="shared" si="6"/>
        <v>0</v>
      </c>
      <c r="AG24" s="345">
        <f t="shared" si="6"/>
        <v>0</v>
      </c>
      <c r="AH24" s="345">
        <f t="shared" si="6"/>
        <v>0</v>
      </c>
      <c r="AI24" s="345">
        <f t="shared" si="6"/>
        <v>0</v>
      </c>
      <c r="AJ24" s="345">
        <f t="shared" si="6"/>
        <v>0</v>
      </c>
      <c r="AK24" s="345">
        <f t="shared" si="6"/>
        <v>0</v>
      </c>
      <c r="AL24" s="345">
        <f t="shared" si="6"/>
        <v>0</v>
      </c>
      <c r="AM24" s="345">
        <f t="shared" si="6"/>
        <v>0</v>
      </c>
      <c r="AN24" s="345">
        <f t="shared" si="6"/>
        <v>0</v>
      </c>
      <c r="AO24" s="345">
        <f t="shared" si="6"/>
        <v>0</v>
      </c>
      <c r="AP24" s="345">
        <f t="shared" si="6"/>
        <v>0</v>
      </c>
      <c r="AQ24" s="345">
        <f t="shared" si="6"/>
        <v>0</v>
      </c>
      <c r="AR24" s="345">
        <f t="shared" si="6"/>
        <v>0</v>
      </c>
      <c r="AS24" s="345">
        <f t="shared" si="6"/>
        <v>0</v>
      </c>
      <c r="AT24" s="345">
        <f t="shared" si="6"/>
        <v>0</v>
      </c>
      <c r="AU24" s="345">
        <f t="shared" si="6"/>
        <v>0</v>
      </c>
      <c r="AV24" s="345">
        <f t="shared" si="6"/>
        <v>0</v>
      </c>
      <c r="AW24" s="345">
        <f t="shared" si="6"/>
        <v>0</v>
      </c>
      <c r="AX24" s="345">
        <f t="shared" si="6"/>
        <v>0</v>
      </c>
      <c r="AY24" s="345">
        <f t="shared" si="6"/>
        <v>0</v>
      </c>
      <c r="AZ24" s="345">
        <f t="shared" si="6"/>
        <v>0</v>
      </c>
      <c r="BA24" s="345">
        <f t="shared" si="6"/>
        <v>0</v>
      </c>
      <c r="BB24" s="345">
        <f t="shared" si="6"/>
        <v>0</v>
      </c>
      <c r="BC24" s="345">
        <f t="shared" si="6"/>
        <v>0</v>
      </c>
      <c r="BD24" s="345">
        <f t="shared" si="6"/>
        <v>0</v>
      </c>
      <c r="BE24" s="345">
        <f t="shared" si="6"/>
        <v>0</v>
      </c>
      <c r="BF24" s="345">
        <f t="shared" si="6"/>
        <v>0</v>
      </c>
      <c r="BG24" s="345">
        <f t="shared" si="6"/>
        <v>0</v>
      </c>
      <c r="BH24" s="345">
        <f t="shared" si="6"/>
        <v>0</v>
      </c>
      <c r="BI24" s="345">
        <f t="shared" si="6"/>
        <v>0</v>
      </c>
      <c r="BJ24" s="345">
        <f t="shared" si="6"/>
        <v>0</v>
      </c>
      <c r="BK24" s="345">
        <f t="shared" si="6"/>
        <v>0</v>
      </c>
    </row>
    <row r="25" spans="1:63" s="343" customFormat="1" x14ac:dyDescent="0.35">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5">
      <c r="A26" s="640"/>
      <c r="B26" s="344" t="str">
        <f t="shared" si="5"/>
        <v>Cooling</v>
      </c>
      <c r="C26" s="345">
        <f t="shared" si="5"/>
        <v>0</v>
      </c>
      <c r="D26" s="345">
        <f t="shared" si="7"/>
        <v>0</v>
      </c>
      <c r="E26" s="345">
        <f t="shared" si="7"/>
        <v>0</v>
      </c>
      <c r="F26" s="345">
        <f t="shared" si="7"/>
        <v>0</v>
      </c>
      <c r="G26" s="345">
        <f t="shared" si="7"/>
        <v>0</v>
      </c>
      <c r="H26" s="345">
        <f t="shared" si="7"/>
        <v>0</v>
      </c>
      <c r="I26" s="345">
        <f t="shared" si="7"/>
        <v>0</v>
      </c>
      <c r="J26" s="345">
        <f t="shared" si="7"/>
        <v>0</v>
      </c>
      <c r="K26" s="345">
        <f t="shared" si="7"/>
        <v>0</v>
      </c>
      <c r="L26" s="345">
        <f t="shared" si="7"/>
        <v>355675.9574647533</v>
      </c>
      <c r="M26" s="345">
        <f t="shared" si="7"/>
        <v>518978.94395179843</v>
      </c>
      <c r="N26" s="345">
        <f t="shared" si="7"/>
        <v>2311315.8903440027</v>
      </c>
      <c r="O26" s="345">
        <f t="shared" si="7"/>
        <v>2311315.8903440027</v>
      </c>
      <c r="P26" s="345">
        <f t="shared" si="7"/>
        <v>2311315.8903440027</v>
      </c>
      <c r="Q26" s="345">
        <f t="shared" si="7"/>
        <v>2311315.8903440027</v>
      </c>
      <c r="R26" s="345">
        <f t="shared" si="7"/>
        <v>2311315.8903440027</v>
      </c>
      <c r="S26" s="345">
        <f t="shared" si="7"/>
        <v>2311315.8903440027</v>
      </c>
      <c r="T26" s="345">
        <f t="shared" si="7"/>
        <v>2311315.8903440027</v>
      </c>
      <c r="U26" s="345">
        <f t="shared" si="7"/>
        <v>2311315.8903440027</v>
      </c>
      <c r="V26" s="345">
        <f t="shared" si="7"/>
        <v>2311315.8903440027</v>
      </c>
      <c r="W26" s="345">
        <f t="shared" si="7"/>
        <v>2311315.8903440027</v>
      </c>
      <c r="X26" s="345">
        <f t="shared" si="7"/>
        <v>2311315.8903440027</v>
      </c>
      <c r="Y26" s="345">
        <f t="shared" si="7"/>
        <v>2311315.8903440027</v>
      </c>
      <c r="Z26" s="345">
        <f t="shared" si="7"/>
        <v>2311315.8903440027</v>
      </c>
      <c r="AA26" s="345">
        <f t="shared" si="7"/>
        <v>2311315.8903440027</v>
      </c>
      <c r="AB26" s="345">
        <f t="shared" si="7"/>
        <v>2311315.8903440027</v>
      </c>
      <c r="AC26" s="345">
        <f t="shared" si="7"/>
        <v>2311315.8903440027</v>
      </c>
      <c r="AD26" s="345">
        <f t="shared" si="7"/>
        <v>2311315.8903440027</v>
      </c>
      <c r="AE26" s="345">
        <f t="shared" si="7"/>
        <v>2311315.8903440027</v>
      </c>
      <c r="AF26" s="345">
        <f t="shared" si="7"/>
        <v>2311315.8903440027</v>
      </c>
      <c r="AG26" s="345">
        <f t="shared" si="7"/>
        <v>2311315.8903440027</v>
      </c>
      <c r="AH26" s="345">
        <f t="shared" si="7"/>
        <v>2311315.8903440027</v>
      </c>
      <c r="AI26" s="345">
        <f t="shared" si="7"/>
        <v>2311315.8903440027</v>
      </c>
      <c r="AJ26" s="345">
        <f t="shared" si="7"/>
        <v>2311315.8903440027</v>
      </c>
      <c r="AK26" s="345">
        <f t="shared" si="7"/>
        <v>2311315.8903440027</v>
      </c>
      <c r="AL26" s="345">
        <f t="shared" si="7"/>
        <v>2311315.8903440027</v>
      </c>
      <c r="AM26" s="345">
        <f t="shared" si="7"/>
        <v>2311315.8903440027</v>
      </c>
      <c r="AN26" s="345">
        <f t="shared" si="7"/>
        <v>2311315.8903440027</v>
      </c>
      <c r="AO26" s="345">
        <f t="shared" si="7"/>
        <v>2311315.8903440027</v>
      </c>
      <c r="AP26" s="345">
        <f t="shared" si="7"/>
        <v>2311315.8903440027</v>
      </c>
      <c r="AQ26" s="345">
        <f t="shared" si="7"/>
        <v>2311315.8903440027</v>
      </c>
      <c r="AR26" s="345">
        <f t="shared" si="7"/>
        <v>2311315.8903440027</v>
      </c>
      <c r="AS26" s="345">
        <f t="shared" si="7"/>
        <v>2311315.8903440027</v>
      </c>
      <c r="AT26" s="345">
        <f t="shared" si="7"/>
        <v>2311315.8903440027</v>
      </c>
      <c r="AU26" s="345">
        <f t="shared" si="7"/>
        <v>2311315.8903440027</v>
      </c>
      <c r="AV26" s="345">
        <f t="shared" si="7"/>
        <v>2311315.8903440027</v>
      </c>
      <c r="AW26" s="345">
        <f t="shared" si="7"/>
        <v>2311315.8903440027</v>
      </c>
      <c r="AX26" s="345">
        <f t="shared" si="7"/>
        <v>2311315.8903440027</v>
      </c>
      <c r="AY26" s="345">
        <f t="shared" si="7"/>
        <v>2311315.8903440027</v>
      </c>
      <c r="AZ26" s="345">
        <f t="shared" si="7"/>
        <v>2311315.8903440027</v>
      </c>
      <c r="BA26" s="345">
        <f t="shared" si="7"/>
        <v>2311315.8903440027</v>
      </c>
      <c r="BB26" s="345">
        <f t="shared" si="7"/>
        <v>2311315.8903440027</v>
      </c>
      <c r="BC26" s="345">
        <f t="shared" si="7"/>
        <v>2311315.8903440027</v>
      </c>
      <c r="BD26" s="345">
        <f t="shared" si="7"/>
        <v>2311315.8903440027</v>
      </c>
      <c r="BE26" s="345">
        <f t="shared" si="7"/>
        <v>2311315.8903440027</v>
      </c>
      <c r="BF26" s="345">
        <f t="shared" si="7"/>
        <v>2311315.8903440027</v>
      </c>
      <c r="BG26" s="345">
        <f t="shared" si="7"/>
        <v>2311315.8903440027</v>
      </c>
      <c r="BH26" s="345">
        <f t="shared" si="7"/>
        <v>2311315.8903440027</v>
      </c>
      <c r="BI26" s="345">
        <f t="shared" si="7"/>
        <v>2311315.8903440027</v>
      </c>
      <c r="BJ26" s="345">
        <f t="shared" si="7"/>
        <v>2311315.8903440027</v>
      </c>
      <c r="BK26" s="345">
        <f t="shared" si="7"/>
        <v>2311315.8903440027</v>
      </c>
    </row>
    <row r="27" spans="1:63" s="343" customFormat="1" x14ac:dyDescent="0.35">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si="7"/>
        <v>0</v>
      </c>
      <c r="AI27" s="345">
        <f t="shared" si="7"/>
        <v>0</v>
      </c>
      <c r="AJ27" s="345">
        <f t="shared" si="7"/>
        <v>0</v>
      </c>
      <c r="AK27" s="345">
        <f t="shared" si="7"/>
        <v>0</v>
      </c>
      <c r="AL27" s="345">
        <f t="shared" si="7"/>
        <v>0</v>
      </c>
      <c r="AM27" s="345">
        <f t="shared" si="7"/>
        <v>0</v>
      </c>
      <c r="AN27" s="345">
        <f t="shared" si="7"/>
        <v>0</v>
      </c>
      <c r="AO27" s="345">
        <f t="shared" si="7"/>
        <v>0</v>
      </c>
      <c r="AP27" s="345">
        <f t="shared" si="7"/>
        <v>0</v>
      </c>
      <c r="AQ27" s="345">
        <f t="shared" si="7"/>
        <v>0</v>
      </c>
      <c r="AR27" s="345">
        <f t="shared" si="7"/>
        <v>0</v>
      </c>
      <c r="AS27" s="345">
        <f t="shared" si="7"/>
        <v>0</v>
      </c>
      <c r="AT27" s="345">
        <f t="shared" si="7"/>
        <v>0</v>
      </c>
      <c r="AU27" s="345">
        <f t="shared" si="7"/>
        <v>0</v>
      </c>
      <c r="AV27" s="345">
        <f t="shared" si="7"/>
        <v>0</v>
      </c>
      <c r="AW27" s="345">
        <f t="shared" si="7"/>
        <v>0</v>
      </c>
      <c r="AX27" s="345">
        <f t="shared" si="7"/>
        <v>0</v>
      </c>
      <c r="AY27" s="345">
        <f t="shared" si="7"/>
        <v>0</v>
      </c>
      <c r="AZ27" s="345">
        <f t="shared" si="7"/>
        <v>0</v>
      </c>
      <c r="BA27" s="345">
        <f t="shared" si="7"/>
        <v>0</v>
      </c>
      <c r="BB27" s="345">
        <f t="shared" si="7"/>
        <v>0</v>
      </c>
      <c r="BC27" s="345">
        <f t="shared" si="7"/>
        <v>0</v>
      </c>
      <c r="BD27" s="345">
        <f t="shared" si="7"/>
        <v>0</v>
      </c>
      <c r="BE27" s="345">
        <f t="shared" si="7"/>
        <v>0</v>
      </c>
      <c r="BF27" s="345">
        <f t="shared" si="7"/>
        <v>0</v>
      </c>
      <c r="BG27" s="345">
        <f t="shared" si="7"/>
        <v>0</v>
      </c>
      <c r="BH27" s="345">
        <f t="shared" si="7"/>
        <v>0</v>
      </c>
      <c r="BI27" s="345">
        <f t="shared" si="7"/>
        <v>0</v>
      </c>
      <c r="BJ27" s="345">
        <f t="shared" si="7"/>
        <v>0</v>
      </c>
      <c r="BK27" s="345">
        <f t="shared" si="7"/>
        <v>0</v>
      </c>
    </row>
    <row r="28" spans="1:63" s="343" customFormat="1" x14ac:dyDescent="0.35">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0</v>
      </c>
      <c r="O28" s="345">
        <f t="shared" si="7"/>
        <v>0</v>
      </c>
      <c r="P28" s="345">
        <f t="shared" si="7"/>
        <v>0</v>
      </c>
      <c r="Q28" s="345">
        <f t="shared" si="7"/>
        <v>0</v>
      </c>
      <c r="R28" s="345">
        <f t="shared" si="7"/>
        <v>0</v>
      </c>
      <c r="S28" s="345">
        <f t="shared" si="7"/>
        <v>0</v>
      </c>
      <c r="T28" s="345">
        <f t="shared" si="7"/>
        <v>0</v>
      </c>
      <c r="U28" s="345">
        <f t="shared" si="7"/>
        <v>0</v>
      </c>
      <c r="V28" s="345">
        <f t="shared" si="7"/>
        <v>0</v>
      </c>
      <c r="W28" s="345">
        <f t="shared" si="7"/>
        <v>0</v>
      </c>
      <c r="X28" s="345">
        <f t="shared" si="7"/>
        <v>0</v>
      </c>
      <c r="Y28" s="345">
        <f t="shared" si="7"/>
        <v>0</v>
      </c>
      <c r="Z28" s="345">
        <f t="shared" si="7"/>
        <v>0</v>
      </c>
      <c r="AA28" s="345">
        <f t="shared" si="7"/>
        <v>0</v>
      </c>
      <c r="AB28" s="345">
        <f t="shared" si="7"/>
        <v>0</v>
      </c>
      <c r="AC28" s="345">
        <f t="shared" si="7"/>
        <v>0</v>
      </c>
      <c r="AD28" s="345">
        <f t="shared" si="7"/>
        <v>0</v>
      </c>
      <c r="AE28" s="345">
        <f t="shared" si="7"/>
        <v>0</v>
      </c>
      <c r="AF28" s="345">
        <f t="shared" si="7"/>
        <v>0</v>
      </c>
      <c r="AG28" s="345">
        <f t="shared" si="7"/>
        <v>0</v>
      </c>
      <c r="AH28" s="345">
        <f t="shared" si="7"/>
        <v>0</v>
      </c>
      <c r="AI28" s="345">
        <f t="shared" si="7"/>
        <v>0</v>
      </c>
      <c r="AJ28" s="345">
        <f t="shared" si="7"/>
        <v>0</v>
      </c>
      <c r="AK28" s="345">
        <f t="shared" si="7"/>
        <v>0</v>
      </c>
      <c r="AL28" s="345">
        <f t="shared" si="7"/>
        <v>0</v>
      </c>
      <c r="AM28" s="345">
        <f t="shared" si="7"/>
        <v>0</v>
      </c>
      <c r="AN28" s="345">
        <f t="shared" si="7"/>
        <v>0</v>
      </c>
      <c r="AO28" s="345">
        <f t="shared" si="7"/>
        <v>0</v>
      </c>
      <c r="AP28" s="345">
        <f t="shared" si="7"/>
        <v>0</v>
      </c>
      <c r="AQ28" s="345">
        <f t="shared" si="7"/>
        <v>0</v>
      </c>
      <c r="AR28" s="345">
        <f t="shared" si="7"/>
        <v>0</v>
      </c>
      <c r="AS28" s="345">
        <f t="shared" si="7"/>
        <v>0</v>
      </c>
      <c r="AT28" s="345">
        <f t="shared" si="7"/>
        <v>0</v>
      </c>
      <c r="AU28" s="345">
        <f t="shared" si="7"/>
        <v>0</v>
      </c>
      <c r="AV28" s="345">
        <f t="shared" si="7"/>
        <v>0</v>
      </c>
      <c r="AW28" s="345">
        <f t="shared" si="7"/>
        <v>0</v>
      </c>
      <c r="AX28" s="345">
        <f t="shared" si="7"/>
        <v>0</v>
      </c>
      <c r="AY28" s="345">
        <f t="shared" si="7"/>
        <v>0</v>
      </c>
      <c r="AZ28" s="345">
        <f t="shared" si="7"/>
        <v>0</v>
      </c>
      <c r="BA28" s="345">
        <f t="shared" si="7"/>
        <v>0</v>
      </c>
      <c r="BB28" s="345">
        <f t="shared" si="7"/>
        <v>0</v>
      </c>
      <c r="BC28" s="345">
        <f t="shared" si="7"/>
        <v>0</v>
      </c>
      <c r="BD28" s="345">
        <f t="shared" si="7"/>
        <v>0</v>
      </c>
      <c r="BE28" s="345">
        <f t="shared" si="7"/>
        <v>0</v>
      </c>
      <c r="BF28" s="345">
        <f t="shared" si="7"/>
        <v>0</v>
      </c>
      <c r="BG28" s="345">
        <f t="shared" si="7"/>
        <v>0</v>
      </c>
      <c r="BH28" s="345">
        <f t="shared" si="7"/>
        <v>0</v>
      </c>
      <c r="BI28" s="345">
        <f t="shared" si="7"/>
        <v>0</v>
      </c>
      <c r="BJ28" s="345">
        <f t="shared" si="7"/>
        <v>0</v>
      </c>
      <c r="BK28" s="345">
        <f t="shared" si="7"/>
        <v>0</v>
      </c>
    </row>
    <row r="29" spans="1:63" s="343" customFormat="1" x14ac:dyDescent="0.35">
      <c r="A29" s="640"/>
      <c r="B29" s="344" t="str">
        <f t="shared" si="5"/>
        <v>HVAC</v>
      </c>
      <c r="C29" s="345">
        <f t="shared" si="5"/>
        <v>0</v>
      </c>
      <c r="D29" s="345">
        <f t="shared" ref="D29:BK32" si="8">IF(SUM($C$19:$N$19)=0,0,C29+D11)</f>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462078.80433866009</v>
      </c>
      <c r="O29" s="345">
        <f t="shared" si="8"/>
        <v>462078.80433866009</v>
      </c>
      <c r="P29" s="345">
        <f t="shared" si="8"/>
        <v>462078.80433866009</v>
      </c>
      <c r="Q29" s="345">
        <f t="shared" si="8"/>
        <v>462078.80433866009</v>
      </c>
      <c r="R29" s="345">
        <f t="shared" si="8"/>
        <v>462078.80433866009</v>
      </c>
      <c r="S29" s="345">
        <f t="shared" si="8"/>
        <v>462078.80433866009</v>
      </c>
      <c r="T29" s="345">
        <f t="shared" si="8"/>
        <v>462078.80433866009</v>
      </c>
      <c r="U29" s="345">
        <f t="shared" si="8"/>
        <v>462078.80433866009</v>
      </c>
      <c r="V29" s="345">
        <f t="shared" si="8"/>
        <v>462078.80433866009</v>
      </c>
      <c r="W29" s="345">
        <f t="shared" si="8"/>
        <v>462078.80433866009</v>
      </c>
      <c r="X29" s="345">
        <f t="shared" si="8"/>
        <v>462078.80433866009</v>
      </c>
      <c r="Y29" s="345">
        <f t="shared" si="8"/>
        <v>462078.80433866009</v>
      </c>
      <c r="Z29" s="345">
        <f t="shared" si="8"/>
        <v>462078.80433866009</v>
      </c>
      <c r="AA29" s="345">
        <f t="shared" si="8"/>
        <v>462078.80433866009</v>
      </c>
      <c r="AB29" s="345">
        <f t="shared" si="8"/>
        <v>462078.80433866009</v>
      </c>
      <c r="AC29" s="345">
        <f t="shared" si="8"/>
        <v>462078.80433866009</v>
      </c>
      <c r="AD29" s="345">
        <f t="shared" si="8"/>
        <v>462078.80433866009</v>
      </c>
      <c r="AE29" s="345">
        <f t="shared" si="8"/>
        <v>462078.80433866009</v>
      </c>
      <c r="AF29" s="345">
        <f t="shared" si="8"/>
        <v>462078.80433866009</v>
      </c>
      <c r="AG29" s="345">
        <f t="shared" si="8"/>
        <v>462078.80433866009</v>
      </c>
      <c r="AH29" s="345">
        <f t="shared" si="8"/>
        <v>462078.80433866009</v>
      </c>
      <c r="AI29" s="345">
        <f t="shared" si="8"/>
        <v>462078.80433866009</v>
      </c>
      <c r="AJ29" s="345">
        <f t="shared" si="8"/>
        <v>462078.80433866009</v>
      </c>
      <c r="AK29" s="345">
        <f t="shared" si="8"/>
        <v>462078.80433866009</v>
      </c>
      <c r="AL29" s="345">
        <f t="shared" si="8"/>
        <v>462078.80433866009</v>
      </c>
      <c r="AM29" s="345">
        <f t="shared" si="8"/>
        <v>462078.80433866009</v>
      </c>
      <c r="AN29" s="345">
        <f t="shared" si="8"/>
        <v>462078.80433866009</v>
      </c>
      <c r="AO29" s="345">
        <f t="shared" si="8"/>
        <v>462078.80433866009</v>
      </c>
      <c r="AP29" s="345">
        <f t="shared" si="8"/>
        <v>462078.80433866009</v>
      </c>
      <c r="AQ29" s="345">
        <f t="shared" si="8"/>
        <v>462078.80433866009</v>
      </c>
      <c r="AR29" s="345">
        <f t="shared" si="8"/>
        <v>462078.80433866009</v>
      </c>
      <c r="AS29" s="345">
        <f t="shared" si="8"/>
        <v>462078.80433866009</v>
      </c>
      <c r="AT29" s="345">
        <f t="shared" si="8"/>
        <v>462078.80433866009</v>
      </c>
      <c r="AU29" s="345">
        <f t="shared" si="8"/>
        <v>462078.80433866009</v>
      </c>
      <c r="AV29" s="345">
        <f t="shared" si="8"/>
        <v>462078.80433866009</v>
      </c>
      <c r="AW29" s="345">
        <f t="shared" si="8"/>
        <v>462078.80433866009</v>
      </c>
      <c r="AX29" s="345">
        <f t="shared" si="8"/>
        <v>462078.80433866009</v>
      </c>
      <c r="AY29" s="345">
        <f t="shared" si="8"/>
        <v>462078.80433866009</v>
      </c>
      <c r="AZ29" s="345">
        <f t="shared" si="8"/>
        <v>462078.80433866009</v>
      </c>
      <c r="BA29" s="345">
        <f t="shared" si="8"/>
        <v>462078.80433866009</v>
      </c>
      <c r="BB29" s="345">
        <f t="shared" si="8"/>
        <v>462078.80433866009</v>
      </c>
      <c r="BC29" s="345">
        <f t="shared" si="8"/>
        <v>462078.80433866009</v>
      </c>
      <c r="BD29" s="345">
        <f t="shared" si="8"/>
        <v>462078.80433866009</v>
      </c>
      <c r="BE29" s="345">
        <f t="shared" si="8"/>
        <v>462078.80433866009</v>
      </c>
      <c r="BF29" s="345">
        <f t="shared" si="8"/>
        <v>462078.80433866009</v>
      </c>
      <c r="BG29" s="345">
        <f t="shared" si="8"/>
        <v>462078.80433866009</v>
      </c>
      <c r="BH29" s="345">
        <f t="shared" si="8"/>
        <v>462078.80433866009</v>
      </c>
      <c r="BI29" s="345">
        <f t="shared" si="8"/>
        <v>462078.80433866009</v>
      </c>
      <c r="BJ29" s="345">
        <f t="shared" si="8"/>
        <v>462078.80433866009</v>
      </c>
      <c r="BK29" s="345">
        <f t="shared" si="8"/>
        <v>462078.80433866009</v>
      </c>
    </row>
    <row r="30" spans="1:63" s="343" customFormat="1" x14ac:dyDescent="0.35">
      <c r="A30" s="640"/>
      <c r="B30" s="344" t="str">
        <f t="shared" si="5"/>
        <v>Lighting</v>
      </c>
      <c r="C30" s="345">
        <f t="shared" si="5"/>
        <v>0</v>
      </c>
      <c r="D30" s="345">
        <f t="shared" si="8"/>
        <v>0</v>
      </c>
      <c r="E30" s="345">
        <f t="shared" si="8"/>
        <v>0</v>
      </c>
      <c r="F30" s="345">
        <f t="shared" si="8"/>
        <v>105817.63611918641</v>
      </c>
      <c r="G30" s="345">
        <f t="shared" si="8"/>
        <v>166838.84483522573</v>
      </c>
      <c r="H30" s="345">
        <f t="shared" si="8"/>
        <v>199095.54649793793</v>
      </c>
      <c r="I30" s="345">
        <f t="shared" si="8"/>
        <v>199095.54649793793</v>
      </c>
      <c r="J30" s="345">
        <f t="shared" si="8"/>
        <v>298810.0424948518</v>
      </c>
      <c r="K30" s="345">
        <f t="shared" si="8"/>
        <v>342900.88100871042</v>
      </c>
      <c r="L30" s="345">
        <f t="shared" si="8"/>
        <v>395538.75293481688</v>
      </c>
      <c r="M30" s="345">
        <f t="shared" si="8"/>
        <v>510872.43120754062</v>
      </c>
      <c r="N30" s="345">
        <f t="shared" si="8"/>
        <v>978114.23878301668</v>
      </c>
      <c r="O30" s="345">
        <f t="shared" si="8"/>
        <v>978114.23878301668</v>
      </c>
      <c r="P30" s="345">
        <f t="shared" si="8"/>
        <v>978114.23878301668</v>
      </c>
      <c r="Q30" s="345">
        <f t="shared" si="8"/>
        <v>978114.23878301668</v>
      </c>
      <c r="R30" s="345">
        <f t="shared" si="8"/>
        <v>978114.23878301668</v>
      </c>
      <c r="S30" s="345">
        <f t="shared" si="8"/>
        <v>978114.23878301668</v>
      </c>
      <c r="T30" s="345">
        <f t="shared" si="8"/>
        <v>978114.23878301668</v>
      </c>
      <c r="U30" s="345">
        <f t="shared" si="8"/>
        <v>978114.23878301668</v>
      </c>
      <c r="V30" s="345">
        <f t="shared" si="8"/>
        <v>978114.23878301668</v>
      </c>
      <c r="W30" s="345">
        <f t="shared" si="8"/>
        <v>978114.23878301668</v>
      </c>
      <c r="X30" s="345">
        <f t="shared" si="8"/>
        <v>978114.23878301668</v>
      </c>
      <c r="Y30" s="345">
        <f t="shared" si="8"/>
        <v>978114.23878301668</v>
      </c>
      <c r="Z30" s="345">
        <f t="shared" si="8"/>
        <v>978114.23878301668</v>
      </c>
      <c r="AA30" s="345">
        <f t="shared" si="8"/>
        <v>978114.23878301668</v>
      </c>
      <c r="AB30" s="345">
        <f t="shared" si="8"/>
        <v>978114.23878301668</v>
      </c>
      <c r="AC30" s="345">
        <f t="shared" si="8"/>
        <v>978114.23878301668</v>
      </c>
      <c r="AD30" s="345">
        <f t="shared" si="8"/>
        <v>978114.23878301668</v>
      </c>
      <c r="AE30" s="345">
        <f t="shared" si="8"/>
        <v>978114.23878301668</v>
      </c>
      <c r="AF30" s="345">
        <f t="shared" si="8"/>
        <v>978114.23878301668</v>
      </c>
      <c r="AG30" s="345">
        <f t="shared" si="8"/>
        <v>978114.23878301668</v>
      </c>
      <c r="AH30" s="345">
        <f t="shared" si="8"/>
        <v>978114.23878301668</v>
      </c>
      <c r="AI30" s="345">
        <f t="shared" si="8"/>
        <v>978114.23878301668</v>
      </c>
      <c r="AJ30" s="345">
        <f t="shared" si="8"/>
        <v>978114.23878301668</v>
      </c>
      <c r="AK30" s="345">
        <f t="shared" si="8"/>
        <v>978114.23878301668</v>
      </c>
      <c r="AL30" s="345">
        <f t="shared" si="8"/>
        <v>978114.23878301668</v>
      </c>
      <c r="AM30" s="345">
        <f t="shared" si="8"/>
        <v>978114.23878301668</v>
      </c>
      <c r="AN30" s="345">
        <f t="shared" si="8"/>
        <v>978114.23878301668</v>
      </c>
      <c r="AO30" s="345">
        <f t="shared" si="8"/>
        <v>978114.23878301668</v>
      </c>
      <c r="AP30" s="345">
        <f t="shared" si="8"/>
        <v>978114.23878301668</v>
      </c>
      <c r="AQ30" s="345">
        <f t="shared" si="8"/>
        <v>978114.23878301668</v>
      </c>
      <c r="AR30" s="345">
        <f t="shared" si="8"/>
        <v>978114.23878301668</v>
      </c>
      <c r="AS30" s="345">
        <f t="shared" si="8"/>
        <v>978114.23878301668</v>
      </c>
      <c r="AT30" s="345">
        <f t="shared" si="8"/>
        <v>978114.23878301668</v>
      </c>
      <c r="AU30" s="345">
        <f t="shared" si="8"/>
        <v>978114.23878301668</v>
      </c>
      <c r="AV30" s="345">
        <f t="shared" si="8"/>
        <v>978114.23878301668</v>
      </c>
      <c r="AW30" s="345">
        <f t="shared" si="8"/>
        <v>978114.23878301668</v>
      </c>
      <c r="AX30" s="345">
        <f t="shared" si="8"/>
        <v>978114.23878301668</v>
      </c>
      <c r="AY30" s="345">
        <f t="shared" si="8"/>
        <v>978114.23878301668</v>
      </c>
      <c r="AZ30" s="345">
        <f t="shared" si="8"/>
        <v>978114.23878301668</v>
      </c>
      <c r="BA30" s="345">
        <f t="shared" si="8"/>
        <v>978114.23878301668</v>
      </c>
      <c r="BB30" s="345">
        <f t="shared" si="8"/>
        <v>978114.23878301668</v>
      </c>
      <c r="BC30" s="345">
        <f t="shared" si="8"/>
        <v>978114.23878301668</v>
      </c>
      <c r="BD30" s="345">
        <f t="shared" si="8"/>
        <v>978114.23878301668</v>
      </c>
      <c r="BE30" s="345">
        <f t="shared" si="8"/>
        <v>978114.23878301668</v>
      </c>
      <c r="BF30" s="345">
        <f t="shared" si="8"/>
        <v>978114.23878301668</v>
      </c>
      <c r="BG30" s="345">
        <f t="shared" si="8"/>
        <v>978114.23878301668</v>
      </c>
      <c r="BH30" s="345">
        <f t="shared" si="8"/>
        <v>978114.23878301668</v>
      </c>
      <c r="BI30" s="345">
        <f t="shared" si="8"/>
        <v>978114.23878301668</v>
      </c>
      <c r="BJ30" s="345">
        <f t="shared" si="8"/>
        <v>978114.23878301668</v>
      </c>
      <c r="BK30" s="345">
        <f t="shared" si="8"/>
        <v>978114.23878301668</v>
      </c>
    </row>
    <row r="31" spans="1:63" s="343" customFormat="1" x14ac:dyDescent="0.35">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82043.552982129331</v>
      </c>
      <c r="N31" s="345">
        <f t="shared" si="8"/>
        <v>82043.552982129331</v>
      </c>
      <c r="O31" s="345">
        <f t="shared" si="8"/>
        <v>82043.552982129331</v>
      </c>
      <c r="P31" s="345">
        <f t="shared" si="8"/>
        <v>82043.552982129331</v>
      </c>
      <c r="Q31" s="345">
        <f t="shared" si="8"/>
        <v>82043.552982129331</v>
      </c>
      <c r="R31" s="345">
        <f t="shared" si="8"/>
        <v>82043.552982129331</v>
      </c>
      <c r="S31" s="345">
        <f t="shared" si="8"/>
        <v>82043.552982129331</v>
      </c>
      <c r="T31" s="345">
        <f t="shared" si="8"/>
        <v>82043.552982129331</v>
      </c>
      <c r="U31" s="345">
        <f t="shared" si="8"/>
        <v>82043.552982129331</v>
      </c>
      <c r="V31" s="345">
        <f t="shared" si="8"/>
        <v>82043.552982129331</v>
      </c>
      <c r="W31" s="345">
        <f t="shared" si="8"/>
        <v>82043.552982129331</v>
      </c>
      <c r="X31" s="345">
        <f t="shared" si="8"/>
        <v>82043.552982129331</v>
      </c>
      <c r="Y31" s="345">
        <f t="shared" si="8"/>
        <v>82043.552982129331</v>
      </c>
      <c r="Z31" s="345">
        <f t="shared" si="8"/>
        <v>82043.552982129331</v>
      </c>
      <c r="AA31" s="345">
        <f t="shared" si="8"/>
        <v>82043.552982129331</v>
      </c>
      <c r="AB31" s="345">
        <f t="shared" si="8"/>
        <v>82043.552982129331</v>
      </c>
      <c r="AC31" s="345">
        <f t="shared" si="8"/>
        <v>82043.552982129331</v>
      </c>
      <c r="AD31" s="345">
        <f t="shared" si="8"/>
        <v>82043.552982129331</v>
      </c>
      <c r="AE31" s="345">
        <f t="shared" si="8"/>
        <v>82043.552982129331</v>
      </c>
      <c r="AF31" s="345">
        <f t="shared" si="8"/>
        <v>82043.552982129331</v>
      </c>
      <c r="AG31" s="345">
        <f t="shared" si="8"/>
        <v>82043.552982129331</v>
      </c>
      <c r="AH31" s="345">
        <f t="shared" si="8"/>
        <v>82043.552982129331</v>
      </c>
      <c r="AI31" s="345">
        <f t="shared" si="8"/>
        <v>82043.552982129331</v>
      </c>
      <c r="AJ31" s="345">
        <f t="shared" si="8"/>
        <v>82043.552982129331</v>
      </c>
      <c r="AK31" s="345">
        <f t="shared" si="8"/>
        <v>82043.552982129331</v>
      </c>
      <c r="AL31" s="345">
        <f t="shared" si="8"/>
        <v>82043.552982129331</v>
      </c>
      <c r="AM31" s="345">
        <f t="shared" si="8"/>
        <v>82043.552982129331</v>
      </c>
      <c r="AN31" s="345">
        <f t="shared" si="8"/>
        <v>82043.552982129331</v>
      </c>
      <c r="AO31" s="345">
        <f t="shared" si="8"/>
        <v>82043.552982129331</v>
      </c>
      <c r="AP31" s="345">
        <f t="shared" si="8"/>
        <v>82043.552982129331</v>
      </c>
      <c r="AQ31" s="345">
        <f t="shared" si="8"/>
        <v>82043.552982129331</v>
      </c>
      <c r="AR31" s="345">
        <f t="shared" si="8"/>
        <v>82043.552982129331</v>
      </c>
      <c r="AS31" s="345">
        <f t="shared" si="8"/>
        <v>82043.552982129331</v>
      </c>
      <c r="AT31" s="345">
        <f t="shared" si="8"/>
        <v>82043.552982129331</v>
      </c>
      <c r="AU31" s="345">
        <f t="shared" si="8"/>
        <v>82043.552982129331</v>
      </c>
      <c r="AV31" s="345">
        <f t="shared" si="8"/>
        <v>82043.552982129331</v>
      </c>
      <c r="AW31" s="345">
        <f t="shared" si="8"/>
        <v>82043.552982129331</v>
      </c>
      <c r="AX31" s="345">
        <f t="shared" si="8"/>
        <v>82043.552982129331</v>
      </c>
      <c r="AY31" s="345">
        <f t="shared" si="8"/>
        <v>82043.552982129331</v>
      </c>
      <c r="AZ31" s="345">
        <f t="shared" si="8"/>
        <v>82043.552982129331</v>
      </c>
      <c r="BA31" s="345">
        <f t="shared" si="8"/>
        <v>82043.552982129331</v>
      </c>
      <c r="BB31" s="345">
        <f t="shared" si="8"/>
        <v>82043.552982129331</v>
      </c>
      <c r="BC31" s="345">
        <f t="shared" si="8"/>
        <v>82043.552982129331</v>
      </c>
      <c r="BD31" s="345">
        <f t="shared" si="8"/>
        <v>82043.552982129331</v>
      </c>
      <c r="BE31" s="345">
        <f t="shared" si="8"/>
        <v>82043.552982129331</v>
      </c>
      <c r="BF31" s="345">
        <f t="shared" si="8"/>
        <v>82043.552982129331</v>
      </c>
      <c r="BG31" s="345">
        <f t="shared" si="8"/>
        <v>82043.552982129331</v>
      </c>
      <c r="BH31" s="345">
        <f t="shared" si="8"/>
        <v>82043.552982129331</v>
      </c>
      <c r="BI31" s="345">
        <f t="shared" si="8"/>
        <v>82043.552982129331</v>
      </c>
      <c r="BJ31" s="345">
        <f t="shared" si="8"/>
        <v>82043.552982129331</v>
      </c>
      <c r="BK31" s="345">
        <f t="shared" si="8"/>
        <v>82043.552982129331</v>
      </c>
    </row>
    <row r="32" spans="1:63" s="343" customFormat="1" ht="15" customHeight="1" x14ac:dyDescent="0.35">
      <c r="A32" s="640"/>
      <c r="B32" s="344" t="str">
        <f t="shared" si="5"/>
        <v>Motors</v>
      </c>
      <c r="C32" s="345">
        <f t="shared" si="5"/>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8"/>
        <v>0</v>
      </c>
      <c r="U32" s="345">
        <f t="shared" si="8"/>
        <v>0</v>
      </c>
      <c r="V32" s="345">
        <f t="shared" si="8"/>
        <v>0</v>
      </c>
      <c r="W32" s="345">
        <f t="shared" si="8"/>
        <v>0</v>
      </c>
      <c r="X32" s="345">
        <f t="shared" si="8"/>
        <v>0</v>
      </c>
      <c r="Y32" s="345">
        <f t="shared" si="8"/>
        <v>0</v>
      </c>
      <c r="Z32" s="345">
        <f t="shared" si="8"/>
        <v>0</v>
      </c>
      <c r="AA32" s="345">
        <f t="shared" si="8"/>
        <v>0</v>
      </c>
      <c r="AB32" s="345">
        <f t="shared" si="8"/>
        <v>0</v>
      </c>
      <c r="AC32" s="345">
        <f t="shared" si="8"/>
        <v>0</v>
      </c>
      <c r="AD32" s="345">
        <f t="shared" si="8"/>
        <v>0</v>
      </c>
      <c r="AE32" s="345">
        <f t="shared" si="8"/>
        <v>0</v>
      </c>
      <c r="AF32" s="345">
        <f t="shared" si="8"/>
        <v>0</v>
      </c>
      <c r="AG32" s="345">
        <f t="shared" si="8"/>
        <v>0</v>
      </c>
      <c r="AH32" s="345">
        <f t="shared" si="8"/>
        <v>0</v>
      </c>
      <c r="AI32" s="345">
        <f t="shared" si="8"/>
        <v>0</v>
      </c>
      <c r="AJ32" s="345">
        <f t="shared" si="8"/>
        <v>0</v>
      </c>
      <c r="AK32" s="345">
        <f t="shared" si="8"/>
        <v>0</v>
      </c>
      <c r="AL32" s="345">
        <f t="shared" si="8"/>
        <v>0</v>
      </c>
      <c r="AM32" s="345">
        <f t="shared" si="8"/>
        <v>0</v>
      </c>
      <c r="AN32" s="345">
        <f t="shared" si="8"/>
        <v>0</v>
      </c>
      <c r="AO32" s="345">
        <f t="shared" si="8"/>
        <v>0</v>
      </c>
      <c r="AP32" s="345">
        <f t="shared" si="8"/>
        <v>0</v>
      </c>
      <c r="AQ32" s="345">
        <f t="shared" si="8"/>
        <v>0</v>
      </c>
      <c r="AR32" s="345">
        <f t="shared" si="8"/>
        <v>0</v>
      </c>
      <c r="AS32" s="345">
        <f t="shared" si="8"/>
        <v>0</v>
      </c>
      <c r="AT32" s="345">
        <f t="shared" si="8"/>
        <v>0</v>
      </c>
      <c r="AU32" s="345">
        <f t="shared" si="8"/>
        <v>0</v>
      </c>
      <c r="AV32" s="345">
        <f t="shared" si="8"/>
        <v>0</v>
      </c>
      <c r="AW32" s="345">
        <f t="shared" si="8"/>
        <v>0</v>
      </c>
      <c r="AX32" s="345">
        <f t="shared" si="8"/>
        <v>0</v>
      </c>
      <c r="AY32" s="345">
        <f t="shared" si="8"/>
        <v>0</v>
      </c>
      <c r="AZ32" s="345">
        <f t="shared" si="8"/>
        <v>0</v>
      </c>
      <c r="BA32" s="345">
        <f t="shared" si="8"/>
        <v>0</v>
      </c>
      <c r="BB32" s="345">
        <f t="shared" si="8"/>
        <v>0</v>
      </c>
      <c r="BC32" s="345">
        <f t="shared" si="8"/>
        <v>0</v>
      </c>
      <c r="BD32" s="345">
        <f t="shared" si="8"/>
        <v>0</v>
      </c>
      <c r="BE32" s="345">
        <f t="shared" si="8"/>
        <v>0</v>
      </c>
      <c r="BF32" s="345">
        <f t="shared" si="8"/>
        <v>0</v>
      </c>
      <c r="BG32" s="345">
        <f t="shared" si="8"/>
        <v>0</v>
      </c>
      <c r="BH32" s="345">
        <f t="shared" si="8"/>
        <v>0</v>
      </c>
      <c r="BI32" s="345">
        <f t="shared" si="8"/>
        <v>0</v>
      </c>
      <c r="BJ32" s="345">
        <f t="shared" si="8"/>
        <v>0</v>
      </c>
      <c r="BK32" s="345">
        <f t="shared" si="8"/>
        <v>0</v>
      </c>
    </row>
    <row r="33" spans="1:63" s="343" customFormat="1" x14ac:dyDescent="0.35">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5">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9"/>
        <v>0</v>
      </c>
      <c r="S34" s="345">
        <f t="shared" si="9"/>
        <v>0</v>
      </c>
      <c r="T34" s="345">
        <f t="shared" si="9"/>
        <v>0</v>
      </c>
      <c r="U34" s="345">
        <f t="shared" si="9"/>
        <v>0</v>
      </c>
      <c r="V34" s="345">
        <f t="shared" si="9"/>
        <v>0</v>
      </c>
      <c r="W34" s="345">
        <f t="shared" si="9"/>
        <v>0</v>
      </c>
      <c r="X34" s="345">
        <f t="shared" si="9"/>
        <v>0</v>
      </c>
      <c r="Y34" s="345">
        <f t="shared" si="9"/>
        <v>0</v>
      </c>
      <c r="Z34" s="345">
        <f t="shared" si="9"/>
        <v>0</v>
      </c>
      <c r="AA34" s="345">
        <f t="shared" si="9"/>
        <v>0</v>
      </c>
      <c r="AB34" s="345">
        <f t="shared" si="9"/>
        <v>0</v>
      </c>
      <c r="AC34" s="345">
        <f t="shared" si="9"/>
        <v>0</v>
      </c>
      <c r="AD34" s="345">
        <f t="shared" si="9"/>
        <v>0</v>
      </c>
      <c r="AE34" s="345">
        <f t="shared" si="9"/>
        <v>0</v>
      </c>
      <c r="AF34" s="345">
        <f t="shared" si="9"/>
        <v>0</v>
      </c>
      <c r="AG34" s="345">
        <f t="shared" si="9"/>
        <v>0</v>
      </c>
      <c r="AH34" s="345">
        <f t="shared" si="9"/>
        <v>0</v>
      </c>
      <c r="AI34" s="345">
        <f t="shared" si="9"/>
        <v>0</v>
      </c>
      <c r="AJ34" s="345">
        <f t="shared" si="9"/>
        <v>0</v>
      </c>
      <c r="AK34" s="345">
        <f t="shared" si="9"/>
        <v>0</v>
      </c>
      <c r="AL34" s="345">
        <f t="shared" si="9"/>
        <v>0</v>
      </c>
      <c r="AM34" s="345">
        <f t="shared" si="9"/>
        <v>0</v>
      </c>
      <c r="AN34" s="345">
        <f t="shared" si="9"/>
        <v>0</v>
      </c>
      <c r="AO34" s="345">
        <f t="shared" si="9"/>
        <v>0</v>
      </c>
      <c r="AP34" s="345">
        <f t="shared" si="9"/>
        <v>0</v>
      </c>
      <c r="AQ34" s="345">
        <f t="shared" si="9"/>
        <v>0</v>
      </c>
      <c r="AR34" s="345">
        <f t="shared" si="9"/>
        <v>0</v>
      </c>
      <c r="AS34" s="345">
        <f t="shared" si="9"/>
        <v>0</v>
      </c>
      <c r="AT34" s="345">
        <f t="shared" si="9"/>
        <v>0</v>
      </c>
      <c r="AU34" s="345">
        <f t="shared" si="9"/>
        <v>0</v>
      </c>
      <c r="AV34" s="345">
        <f t="shared" si="9"/>
        <v>0</v>
      </c>
      <c r="AW34" s="345">
        <f t="shared" si="9"/>
        <v>0</v>
      </c>
      <c r="AX34" s="345">
        <f t="shared" si="9"/>
        <v>0</v>
      </c>
      <c r="AY34" s="345">
        <f t="shared" si="9"/>
        <v>0</v>
      </c>
      <c r="AZ34" s="345">
        <f t="shared" si="9"/>
        <v>0</v>
      </c>
      <c r="BA34" s="345">
        <f t="shared" si="9"/>
        <v>0</v>
      </c>
      <c r="BB34" s="345">
        <f t="shared" si="9"/>
        <v>0</v>
      </c>
      <c r="BC34" s="345">
        <f t="shared" si="9"/>
        <v>0</v>
      </c>
      <c r="BD34" s="345">
        <f t="shared" si="9"/>
        <v>0</v>
      </c>
      <c r="BE34" s="345">
        <f t="shared" si="9"/>
        <v>0</v>
      </c>
      <c r="BF34" s="345">
        <f t="shared" si="9"/>
        <v>0</v>
      </c>
      <c r="BG34" s="345">
        <f t="shared" si="9"/>
        <v>0</v>
      </c>
      <c r="BH34" s="345">
        <f t="shared" si="9"/>
        <v>0</v>
      </c>
      <c r="BI34" s="345">
        <f t="shared" si="9"/>
        <v>0</v>
      </c>
      <c r="BJ34" s="345">
        <f t="shared" si="9"/>
        <v>0</v>
      </c>
      <c r="BK34" s="345">
        <f t="shared" si="9"/>
        <v>0</v>
      </c>
    </row>
    <row r="35" spans="1:63" s="343" customFormat="1" x14ac:dyDescent="0.35">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9"/>
        <v>0</v>
      </c>
      <c r="S35" s="345">
        <f t="shared" si="9"/>
        <v>0</v>
      </c>
      <c r="T35" s="345">
        <f t="shared" si="9"/>
        <v>0</v>
      </c>
      <c r="U35" s="345">
        <f t="shared" si="9"/>
        <v>0</v>
      </c>
      <c r="V35" s="345">
        <f t="shared" si="9"/>
        <v>0</v>
      </c>
      <c r="W35" s="345">
        <f t="shared" si="9"/>
        <v>0</v>
      </c>
      <c r="X35" s="345">
        <f t="shared" si="9"/>
        <v>0</v>
      </c>
      <c r="Y35" s="345">
        <f t="shared" si="9"/>
        <v>0</v>
      </c>
      <c r="Z35" s="345">
        <f t="shared" si="9"/>
        <v>0</v>
      </c>
      <c r="AA35" s="345">
        <f t="shared" si="9"/>
        <v>0</v>
      </c>
      <c r="AB35" s="345">
        <f t="shared" si="9"/>
        <v>0</v>
      </c>
      <c r="AC35" s="345">
        <f t="shared" si="9"/>
        <v>0</v>
      </c>
      <c r="AD35" s="345">
        <f t="shared" si="9"/>
        <v>0</v>
      </c>
      <c r="AE35" s="345">
        <f t="shared" si="9"/>
        <v>0</v>
      </c>
      <c r="AF35" s="345">
        <f t="shared" si="9"/>
        <v>0</v>
      </c>
      <c r="AG35" s="345">
        <f t="shared" si="9"/>
        <v>0</v>
      </c>
      <c r="AH35" s="345">
        <f t="shared" si="9"/>
        <v>0</v>
      </c>
      <c r="AI35" s="345">
        <f t="shared" si="9"/>
        <v>0</v>
      </c>
      <c r="AJ35" s="345">
        <f t="shared" si="9"/>
        <v>0</v>
      </c>
      <c r="AK35" s="345">
        <f t="shared" si="9"/>
        <v>0</v>
      </c>
      <c r="AL35" s="345">
        <f t="shared" si="9"/>
        <v>0</v>
      </c>
      <c r="AM35" s="345">
        <f t="shared" si="9"/>
        <v>0</v>
      </c>
      <c r="AN35" s="345">
        <f t="shared" si="9"/>
        <v>0</v>
      </c>
      <c r="AO35" s="345">
        <f t="shared" si="9"/>
        <v>0</v>
      </c>
      <c r="AP35" s="345">
        <f t="shared" si="9"/>
        <v>0</v>
      </c>
      <c r="AQ35" s="345">
        <f t="shared" si="9"/>
        <v>0</v>
      </c>
      <c r="AR35" s="345">
        <f t="shared" si="9"/>
        <v>0</v>
      </c>
      <c r="AS35" s="345">
        <f t="shared" si="9"/>
        <v>0</v>
      </c>
      <c r="AT35" s="345">
        <f t="shared" si="9"/>
        <v>0</v>
      </c>
      <c r="AU35" s="345">
        <f t="shared" si="9"/>
        <v>0</v>
      </c>
      <c r="AV35" s="345">
        <f t="shared" si="9"/>
        <v>0</v>
      </c>
      <c r="AW35" s="345">
        <f t="shared" si="9"/>
        <v>0</v>
      </c>
      <c r="AX35" s="345">
        <f t="shared" si="9"/>
        <v>0</v>
      </c>
      <c r="AY35" s="345">
        <f t="shared" si="9"/>
        <v>0</v>
      </c>
      <c r="AZ35" s="345">
        <f t="shared" si="9"/>
        <v>0</v>
      </c>
      <c r="BA35" s="345">
        <f t="shared" si="9"/>
        <v>0</v>
      </c>
      <c r="BB35" s="345">
        <f t="shared" si="9"/>
        <v>0</v>
      </c>
      <c r="BC35" s="345">
        <f t="shared" si="9"/>
        <v>0</v>
      </c>
      <c r="BD35" s="345">
        <f t="shared" si="9"/>
        <v>0</v>
      </c>
      <c r="BE35" s="345">
        <f t="shared" si="9"/>
        <v>0</v>
      </c>
      <c r="BF35" s="345">
        <f t="shared" si="9"/>
        <v>0</v>
      </c>
      <c r="BG35" s="345">
        <f t="shared" si="9"/>
        <v>0</v>
      </c>
      <c r="BH35" s="345">
        <f t="shared" si="9"/>
        <v>0</v>
      </c>
      <c r="BI35" s="345">
        <f t="shared" si="9"/>
        <v>0</v>
      </c>
      <c r="BJ35" s="345">
        <f t="shared" si="9"/>
        <v>0</v>
      </c>
      <c r="BK35" s="345">
        <f t="shared" si="9"/>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0">SUM(D23:D35)</f>
        <v>0</v>
      </c>
      <c r="E37" s="348">
        <f t="shared" si="10"/>
        <v>0</v>
      </c>
      <c r="F37" s="348">
        <f t="shared" si="10"/>
        <v>105817.63611918641</v>
      </c>
      <c r="G37" s="348">
        <f t="shared" si="10"/>
        <v>166838.84483522573</v>
      </c>
      <c r="H37" s="348">
        <f t="shared" si="10"/>
        <v>199095.54649793793</v>
      </c>
      <c r="I37" s="348">
        <f t="shared" si="10"/>
        <v>199095.54649793793</v>
      </c>
      <c r="J37" s="348">
        <f t="shared" si="10"/>
        <v>298810.0424948518</v>
      </c>
      <c r="K37" s="348">
        <f t="shared" si="10"/>
        <v>342900.88100871042</v>
      </c>
      <c r="L37" s="348">
        <f t="shared" si="10"/>
        <v>751214.71039957018</v>
      </c>
      <c r="M37" s="348">
        <f t="shared" si="10"/>
        <v>1450148.9548506078</v>
      </c>
      <c r="N37" s="348">
        <f t="shared" si="10"/>
        <v>4592896.5247208942</v>
      </c>
      <c r="O37" s="348">
        <f t="shared" si="10"/>
        <v>4592896.5247208942</v>
      </c>
      <c r="P37" s="348">
        <f t="shared" si="10"/>
        <v>4592896.5247208942</v>
      </c>
      <c r="Q37" s="348">
        <f t="shared" si="10"/>
        <v>4592896.5247208942</v>
      </c>
      <c r="R37" s="348">
        <f t="shared" si="10"/>
        <v>4592896.5247208942</v>
      </c>
      <c r="S37" s="348">
        <f t="shared" si="10"/>
        <v>4592896.5247208942</v>
      </c>
      <c r="T37" s="348">
        <f t="shared" si="10"/>
        <v>4592896.5247208942</v>
      </c>
      <c r="U37" s="348">
        <f t="shared" si="10"/>
        <v>4592896.5247208942</v>
      </c>
      <c r="V37" s="348">
        <f t="shared" si="10"/>
        <v>4592896.5247208942</v>
      </c>
      <c r="W37" s="348">
        <f t="shared" si="10"/>
        <v>4592896.5247208942</v>
      </c>
      <c r="X37" s="348">
        <f t="shared" si="10"/>
        <v>4592896.5247208942</v>
      </c>
      <c r="Y37" s="348">
        <f t="shared" si="10"/>
        <v>4592896.5247208942</v>
      </c>
      <c r="Z37" s="348">
        <f t="shared" si="10"/>
        <v>4592896.5247208942</v>
      </c>
      <c r="AA37" s="348">
        <f t="shared" si="10"/>
        <v>4592896.5247208942</v>
      </c>
      <c r="AB37" s="348">
        <f t="shared" si="10"/>
        <v>4592896.5247208942</v>
      </c>
      <c r="AC37" s="348">
        <f t="shared" si="10"/>
        <v>4592896.5247208942</v>
      </c>
      <c r="AD37" s="348">
        <f t="shared" si="10"/>
        <v>4592896.5247208942</v>
      </c>
      <c r="AE37" s="348">
        <f t="shared" si="10"/>
        <v>4592896.5247208942</v>
      </c>
      <c r="AF37" s="348">
        <f t="shared" si="10"/>
        <v>4592896.5247208942</v>
      </c>
      <c r="AG37" s="348">
        <f t="shared" si="10"/>
        <v>4592896.5247208942</v>
      </c>
      <c r="AH37" s="348">
        <f t="shared" si="10"/>
        <v>4592896.5247208942</v>
      </c>
      <c r="AI37" s="348">
        <f t="shared" si="10"/>
        <v>4592896.5247208942</v>
      </c>
      <c r="AJ37" s="348">
        <f t="shared" si="10"/>
        <v>4592896.5247208942</v>
      </c>
      <c r="AK37" s="348">
        <f t="shared" si="10"/>
        <v>4592896.5247208942</v>
      </c>
      <c r="AL37" s="348">
        <f t="shared" si="10"/>
        <v>4592896.5247208942</v>
      </c>
      <c r="AM37" s="348">
        <f t="shared" si="10"/>
        <v>4592896.5247208942</v>
      </c>
      <c r="AN37" s="348">
        <f t="shared" si="10"/>
        <v>4592896.5247208942</v>
      </c>
      <c r="AO37" s="348">
        <f t="shared" si="10"/>
        <v>4592896.5247208942</v>
      </c>
      <c r="AP37" s="348">
        <f t="shared" si="10"/>
        <v>4592896.5247208942</v>
      </c>
      <c r="AQ37" s="348">
        <f t="shared" si="10"/>
        <v>4592896.5247208942</v>
      </c>
      <c r="AR37" s="348">
        <f t="shared" si="10"/>
        <v>4592896.5247208942</v>
      </c>
      <c r="AS37" s="348">
        <f t="shared" si="10"/>
        <v>4592896.5247208942</v>
      </c>
      <c r="AT37" s="348">
        <f t="shared" si="10"/>
        <v>4592896.5247208942</v>
      </c>
      <c r="AU37" s="348">
        <f t="shared" si="10"/>
        <v>4592896.5247208942</v>
      </c>
      <c r="AV37" s="348">
        <f t="shared" si="10"/>
        <v>4592896.5247208942</v>
      </c>
      <c r="AW37" s="348">
        <f t="shared" si="10"/>
        <v>4592896.5247208942</v>
      </c>
      <c r="AX37" s="348">
        <f t="shared" si="10"/>
        <v>4592896.5247208942</v>
      </c>
      <c r="AY37" s="348">
        <f t="shared" si="10"/>
        <v>4592896.5247208942</v>
      </c>
      <c r="AZ37" s="348">
        <f t="shared" si="10"/>
        <v>4592896.5247208942</v>
      </c>
      <c r="BA37" s="348">
        <f t="shared" si="10"/>
        <v>4592896.5247208942</v>
      </c>
      <c r="BB37" s="348">
        <f t="shared" si="10"/>
        <v>4592896.5247208942</v>
      </c>
      <c r="BC37" s="348">
        <f t="shared" si="10"/>
        <v>4592896.5247208942</v>
      </c>
      <c r="BD37" s="348">
        <f t="shared" si="10"/>
        <v>4592896.5247208942</v>
      </c>
      <c r="BE37" s="348">
        <f t="shared" si="10"/>
        <v>4592896.5247208942</v>
      </c>
      <c r="BF37" s="348">
        <f t="shared" si="10"/>
        <v>4592896.5247208942</v>
      </c>
      <c r="BG37" s="348">
        <f t="shared" si="10"/>
        <v>4592896.5247208942</v>
      </c>
      <c r="BH37" s="348">
        <f t="shared" si="10"/>
        <v>4592896.5247208942</v>
      </c>
      <c r="BI37" s="348">
        <f t="shared" si="10"/>
        <v>4592896.5247208942</v>
      </c>
      <c r="BJ37" s="348">
        <f t="shared" si="10"/>
        <v>4592896.5247208942</v>
      </c>
      <c r="BK37" s="348">
        <f t="shared" si="10"/>
        <v>4592896.5247208942</v>
      </c>
    </row>
    <row r="38" spans="1:63" x14ac:dyDescent="0.35">
      <c r="A38" s="45"/>
      <c r="B38" s="25"/>
      <c r="C38" s="9"/>
      <c r="D38" s="30"/>
      <c r="E38" s="9"/>
      <c r="F38" s="30"/>
      <c r="G38" s="30"/>
      <c r="H38" s="9"/>
      <c r="I38" s="30"/>
      <c r="J38" s="30"/>
      <c r="K38" s="9"/>
      <c r="L38" s="30"/>
      <c r="M38" s="30"/>
      <c r="N38" s="9"/>
      <c r="O38" s="352" t="s">
        <v>157</v>
      </c>
      <c r="P38" s="353">
        <f>SUM(C19:N19)</f>
        <v>4592896.5247208942</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275865.08579288528</v>
      </c>
      <c r="S41" s="3">
        <f>R41</f>
        <v>275865.08579288528</v>
      </c>
      <c r="T41" s="3">
        <f t="shared" ref="T41:BK41" si="14">S41</f>
        <v>275865.08579288528</v>
      </c>
      <c r="U41" s="3">
        <f t="shared" si="14"/>
        <v>275865.08579288528</v>
      </c>
      <c r="V41" s="3">
        <f t="shared" si="14"/>
        <v>275865.08579288528</v>
      </c>
      <c r="W41" s="3">
        <f t="shared" si="14"/>
        <v>275865.08579288528</v>
      </c>
      <c r="X41" s="3">
        <f t="shared" si="14"/>
        <v>275865.08579288528</v>
      </c>
      <c r="Y41" s="3">
        <f t="shared" si="14"/>
        <v>275865.08579288528</v>
      </c>
      <c r="Z41" s="3">
        <f t="shared" si="14"/>
        <v>275865.08579288528</v>
      </c>
      <c r="AA41" s="3">
        <f t="shared" si="14"/>
        <v>275865.08579288528</v>
      </c>
      <c r="AB41" s="3">
        <f t="shared" si="14"/>
        <v>275865.08579288528</v>
      </c>
      <c r="AC41" s="3">
        <f t="shared" si="14"/>
        <v>275865.08579288528</v>
      </c>
      <c r="AD41" s="3">
        <f t="shared" si="14"/>
        <v>275865.08579288528</v>
      </c>
      <c r="AE41" s="3">
        <f t="shared" si="14"/>
        <v>275865.08579288528</v>
      </c>
      <c r="AF41" s="3">
        <f t="shared" si="14"/>
        <v>275865.08579288528</v>
      </c>
      <c r="AG41" s="3">
        <f t="shared" si="14"/>
        <v>275865.08579288528</v>
      </c>
      <c r="AH41" s="3">
        <f t="shared" si="14"/>
        <v>275865.08579288528</v>
      </c>
      <c r="AI41" s="3">
        <f t="shared" si="14"/>
        <v>275865.08579288528</v>
      </c>
      <c r="AJ41" s="3">
        <f t="shared" si="14"/>
        <v>275865.08579288528</v>
      </c>
      <c r="AK41" s="3">
        <f t="shared" si="14"/>
        <v>275865.08579288528</v>
      </c>
      <c r="AL41" s="3">
        <f t="shared" si="14"/>
        <v>275865.08579288528</v>
      </c>
      <c r="AM41" s="3">
        <f t="shared" si="14"/>
        <v>275865.08579288528</v>
      </c>
      <c r="AN41" s="3">
        <f t="shared" si="14"/>
        <v>275865.08579288528</v>
      </c>
      <c r="AO41" s="560">
        <v>759344.03827308549</v>
      </c>
      <c r="AP41" s="3">
        <f t="shared" si="14"/>
        <v>759344.03827308549</v>
      </c>
      <c r="AQ41" s="3">
        <f t="shared" si="14"/>
        <v>759344.03827308549</v>
      </c>
      <c r="AR41" s="3">
        <f t="shared" si="14"/>
        <v>759344.03827308549</v>
      </c>
      <c r="AS41" s="3">
        <f t="shared" si="14"/>
        <v>759344.03827308549</v>
      </c>
      <c r="AT41" s="3">
        <f t="shared" si="14"/>
        <v>759344.03827308549</v>
      </c>
      <c r="AU41" s="3">
        <f t="shared" si="14"/>
        <v>759344.03827308549</v>
      </c>
      <c r="AV41" s="3">
        <f t="shared" si="14"/>
        <v>759344.03827308549</v>
      </c>
      <c r="AW41" s="3">
        <f t="shared" si="14"/>
        <v>759344.03827308549</v>
      </c>
      <c r="AX41" s="3">
        <f t="shared" si="14"/>
        <v>759344.03827308549</v>
      </c>
      <c r="AY41" s="3">
        <f t="shared" si="14"/>
        <v>759344.03827308549</v>
      </c>
      <c r="AZ41" s="3">
        <f t="shared" si="14"/>
        <v>759344.03827308549</v>
      </c>
      <c r="BA41" s="3">
        <f t="shared" si="14"/>
        <v>759344.03827308549</v>
      </c>
      <c r="BB41" s="3">
        <f t="shared" si="14"/>
        <v>759344.03827308549</v>
      </c>
      <c r="BC41" s="3">
        <f t="shared" si="14"/>
        <v>759344.03827308549</v>
      </c>
      <c r="BD41" s="3">
        <f t="shared" si="14"/>
        <v>759344.03827308549</v>
      </c>
      <c r="BE41" s="3">
        <f t="shared" si="14"/>
        <v>759344.03827308549</v>
      </c>
      <c r="BF41" s="3">
        <f t="shared" si="14"/>
        <v>759344.03827308549</v>
      </c>
      <c r="BG41" s="3">
        <f t="shared" si="14"/>
        <v>759344.03827308549</v>
      </c>
      <c r="BH41" s="3">
        <f t="shared" si="14"/>
        <v>759344.03827308549</v>
      </c>
      <c r="BI41" s="3">
        <f t="shared" si="14"/>
        <v>759344.03827308549</v>
      </c>
      <c r="BJ41" s="3">
        <f t="shared" si="14"/>
        <v>759344.03827308549</v>
      </c>
      <c r="BK41" s="3">
        <f t="shared" si="14"/>
        <v>759344.03827308549</v>
      </c>
    </row>
    <row r="42" spans="1:63" x14ac:dyDescent="0.3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0</v>
      </c>
      <c r="S42" s="3">
        <f t="shared" ref="S42:BK42" si="16">R42</f>
        <v>0</v>
      </c>
      <c r="T42" s="3">
        <f t="shared" si="16"/>
        <v>0</v>
      </c>
      <c r="U42" s="3">
        <f t="shared" si="16"/>
        <v>0</v>
      </c>
      <c r="V42" s="3">
        <f t="shared" si="16"/>
        <v>0</v>
      </c>
      <c r="W42" s="3">
        <f t="shared" si="16"/>
        <v>0</v>
      </c>
      <c r="X42" s="3">
        <f t="shared" si="16"/>
        <v>0</v>
      </c>
      <c r="Y42" s="3">
        <f t="shared" si="16"/>
        <v>0</v>
      </c>
      <c r="Z42" s="3">
        <f t="shared" si="16"/>
        <v>0</v>
      </c>
      <c r="AA42" s="3">
        <f t="shared" si="16"/>
        <v>0</v>
      </c>
      <c r="AB42" s="3">
        <f t="shared" si="16"/>
        <v>0</v>
      </c>
      <c r="AC42" s="3">
        <f t="shared" si="16"/>
        <v>0</v>
      </c>
      <c r="AD42" s="3">
        <f t="shared" si="16"/>
        <v>0</v>
      </c>
      <c r="AE42" s="3">
        <f t="shared" si="16"/>
        <v>0</v>
      </c>
      <c r="AF42" s="3">
        <f t="shared" si="16"/>
        <v>0</v>
      </c>
      <c r="AG42" s="3">
        <f t="shared" si="16"/>
        <v>0</v>
      </c>
      <c r="AH42" s="3">
        <f t="shared" si="16"/>
        <v>0</v>
      </c>
      <c r="AI42" s="3">
        <f t="shared" si="16"/>
        <v>0</v>
      </c>
      <c r="AJ42" s="3">
        <f t="shared" si="16"/>
        <v>0</v>
      </c>
      <c r="AK42" s="3">
        <f t="shared" si="16"/>
        <v>0</v>
      </c>
      <c r="AL42" s="3">
        <f t="shared" si="16"/>
        <v>0</v>
      </c>
      <c r="AM42" s="3">
        <f t="shared" si="16"/>
        <v>0</v>
      </c>
      <c r="AN42" s="3">
        <f t="shared" si="16"/>
        <v>0</v>
      </c>
      <c r="AO42" s="560">
        <v>0</v>
      </c>
      <c r="AP42" s="3">
        <f t="shared" si="16"/>
        <v>0</v>
      </c>
      <c r="AQ42" s="3">
        <f t="shared" si="16"/>
        <v>0</v>
      </c>
      <c r="AR42" s="3">
        <f t="shared" si="16"/>
        <v>0</v>
      </c>
      <c r="AS42" s="3">
        <f t="shared" si="16"/>
        <v>0</v>
      </c>
      <c r="AT42" s="3">
        <f t="shared" si="16"/>
        <v>0</v>
      </c>
      <c r="AU42" s="3">
        <f t="shared" si="16"/>
        <v>0</v>
      </c>
      <c r="AV42" s="3">
        <f t="shared" si="16"/>
        <v>0</v>
      </c>
      <c r="AW42" s="3">
        <f t="shared" si="16"/>
        <v>0</v>
      </c>
      <c r="AX42" s="3">
        <f t="shared" si="16"/>
        <v>0</v>
      </c>
      <c r="AY42" s="3">
        <f t="shared" si="16"/>
        <v>0</v>
      </c>
      <c r="AZ42" s="3">
        <f t="shared" si="16"/>
        <v>0</v>
      </c>
      <c r="BA42" s="3">
        <f t="shared" si="16"/>
        <v>0</v>
      </c>
      <c r="BB42" s="3">
        <f t="shared" si="16"/>
        <v>0</v>
      </c>
      <c r="BC42" s="3">
        <f t="shared" si="16"/>
        <v>0</v>
      </c>
      <c r="BD42" s="3">
        <f t="shared" si="16"/>
        <v>0</v>
      </c>
      <c r="BE42" s="3">
        <f t="shared" si="16"/>
        <v>0</v>
      </c>
      <c r="BF42" s="3">
        <f t="shared" si="16"/>
        <v>0</v>
      </c>
      <c r="BG42" s="3">
        <f t="shared" si="16"/>
        <v>0</v>
      </c>
      <c r="BH42" s="3">
        <f t="shared" si="16"/>
        <v>0</v>
      </c>
      <c r="BI42" s="3">
        <f t="shared" si="16"/>
        <v>0</v>
      </c>
      <c r="BJ42" s="3">
        <f t="shared" si="16"/>
        <v>0</v>
      </c>
      <c r="BK42" s="3">
        <f t="shared" si="16"/>
        <v>0</v>
      </c>
    </row>
    <row r="43" spans="1:63" x14ac:dyDescent="0.3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329835.8500075342</v>
      </c>
      <c r="S44" s="3">
        <f t="shared" ref="S44:BK44" si="20">R44</f>
        <v>329835.8500075342</v>
      </c>
      <c r="T44" s="3">
        <f t="shared" si="20"/>
        <v>329835.8500075342</v>
      </c>
      <c r="U44" s="3">
        <f t="shared" si="20"/>
        <v>329835.8500075342</v>
      </c>
      <c r="V44" s="3">
        <f t="shared" si="20"/>
        <v>329835.8500075342</v>
      </c>
      <c r="W44" s="3">
        <f t="shared" si="20"/>
        <v>329835.8500075342</v>
      </c>
      <c r="X44" s="3">
        <f t="shared" si="20"/>
        <v>329835.8500075342</v>
      </c>
      <c r="Y44" s="3">
        <f t="shared" si="20"/>
        <v>329835.8500075342</v>
      </c>
      <c r="Z44" s="3">
        <f t="shared" si="20"/>
        <v>329835.8500075342</v>
      </c>
      <c r="AA44" s="3">
        <f t="shared" si="20"/>
        <v>329835.8500075342</v>
      </c>
      <c r="AB44" s="3">
        <f t="shared" si="20"/>
        <v>329835.8500075342</v>
      </c>
      <c r="AC44" s="3">
        <f t="shared" si="20"/>
        <v>329835.8500075342</v>
      </c>
      <c r="AD44" s="3">
        <f t="shared" si="20"/>
        <v>329835.8500075342</v>
      </c>
      <c r="AE44" s="3">
        <f t="shared" si="20"/>
        <v>329835.8500075342</v>
      </c>
      <c r="AF44" s="3">
        <f t="shared" si="20"/>
        <v>329835.8500075342</v>
      </c>
      <c r="AG44" s="3">
        <f t="shared" si="20"/>
        <v>329835.8500075342</v>
      </c>
      <c r="AH44" s="3">
        <f t="shared" si="20"/>
        <v>329835.8500075342</v>
      </c>
      <c r="AI44" s="3">
        <f t="shared" si="20"/>
        <v>329835.8500075342</v>
      </c>
      <c r="AJ44" s="3">
        <f t="shared" si="20"/>
        <v>329835.8500075342</v>
      </c>
      <c r="AK44" s="3">
        <f t="shared" si="20"/>
        <v>329835.8500075342</v>
      </c>
      <c r="AL44" s="3">
        <f t="shared" si="20"/>
        <v>329835.8500075342</v>
      </c>
      <c r="AM44" s="3">
        <f t="shared" si="20"/>
        <v>329835.8500075342</v>
      </c>
      <c r="AN44" s="3">
        <f t="shared" si="20"/>
        <v>329835.8500075342</v>
      </c>
      <c r="AO44" s="560">
        <v>2311315.8903440027</v>
      </c>
      <c r="AP44" s="3">
        <f t="shared" si="20"/>
        <v>2311315.8903440027</v>
      </c>
      <c r="AQ44" s="3">
        <f t="shared" si="20"/>
        <v>2311315.8903440027</v>
      </c>
      <c r="AR44" s="3">
        <f t="shared" si="20"/>
        <v>2311315.8903440027</v>
      </c>
      <c r="AS44" s="3">
        <f t="shared" si="20"/>
        <v>2311315.8903440027</v>
      </c>
      <c r="AT44" s="3">
        <f t="shared" si="20"/>
        <v>2311315.8903440027</v>
      </c>
      <c r="AU44" s="3">
        <f t="shared" si="20"/>
        <v>2311315.8903440027</v>
      </c>
      <c r="AV44" s="3">
        <f t="shared" si="20"/>
        <v>2311315.8903440027</v>
      </c>
      <c r="AW44" s="3">
        <f t="shared" si="20"/>
        <v>2311315.8903440027</v>
      </c>
      <c r="AX44" s="3">
        <f t="shared" si="20"/>
        <v>2311315.8903440027</v>
      </c>
      <c r="AY44" s="3">
        <f t="shared" si="20"/>
        <v>2311315.8903440027</v>
      </c>
      <c r="AZ44" s="3">
        <f t="shared" si="20"/>
        <v>2311315.8903440027</v>
      </c>
      <c r="BA44" s="3">
        <f t="shared" si="20"/>
        <v>2311315.8903440027</v>
      </c>
      <c r="BB44" s="3">
        <f t="shared" si="20"/>
        <v>2311315.8903440027</v>
      </c>
      <c r="BC44" s="3">
        <f t="shared" si="20"/>
        <v>2311315.8903440027</v>
      </c>
      <c r="BD44" s="3">
        <f t="shared" si="20"/>
        <v>2311315.8903440027</v>
      </c>
      <c r="BE44" s="3">
        <f t="shared" si="20"/>
        <v>2311315.8903440027</v>
      </c>
      <c r="BF44" s="3">
        <f t="shared" si="20"/>
        <v>2311315.8903440027</v>
      </c>
      <c r="BG44" s="3">
        <f t="shared" si="20"/>
        <v>2311315.8903440027</v>
      </c>
      <c r="BH44" s="3">
        <f t="shared" si="20"/>
        <v>2311315.8903440027</v>
      </c>
      <c r="BI44" s="3">
        <f t="shared" si="20"/>
        <v>2311315.8903440027</v>
      </c>
      <c r="BJ44" s="3">
        <f t="shared" si="20"/>
        <v>2311315.8903440027</v>
      </c>
      <c r="BK44" s="3">
        <f t="shared" si="20"/>
        <v>2311315.8903440027</v>
      </c>
    </row>
    <row r="45" spans="1:63" x14ac:dyDescent="0.3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c r="AZ45" s="3">
        <f t="shared" si="22"/>
        <v>0</v>
      </c>
      <c r="BA45" s="3">
        <f t="shared" si="22"/>
        <v>0</v>
      </c>
      <c r="BB45" s="3">
        <f t="shared" si="22"/>
        <v>0</v>
      </c>
      <c r="BC45" s="3">
        <f t="shared" si="22"/>
        <v>0</v>
      </c>
      <c r="BD45" s="3">
        <f t="shared" si="22"/>
        <v>0</v>
      </c>
      <c r="BE45" s="3">
        <f t="shared" si="22"/>
        <v>0</v>
      </c>
      <c r="BF45" s="3">
        <f t="shared" si="22"/>
        <v>0</v>
      </c>
      <c r="BG45" s="3">
        <f t="shared" si="22"/>
        <v>0</v>
      </c>
      <c r="BH45" s="3">
        <f t="shared" si="22"/>
        <v>0</v>
      </c>
      <c r="BI45" s="3">
        <f t="shared" si="22"/>
        <v>0</v>
      </c>
      <c r="BJ45" s="3">
        <f t="shared" si="22"/>
        <v>0</v>
      </c>
      <c r="BK45" s="3">
        <f t="shared" si="22"/>
        <v>0</v>
      </c>
    </row>
    <row r="46" spans="1:63" x14ac:dyDescent="0.3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0</v>
      </c>
      <c r="S47" s="3">
        <f t="shared" ref="S47:BK47" si="26">R47</f>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560">
        <v>462078.80433866009</v>
      </c>
      <c r="AP47" s="3">
        <f t="shared" si="26"/>
        <v>462078.80433866009</v>
      </c>
      <c r="AQ47" s="3">
        <f t="shared" si="26"/>
        <v>462078.80433866009</v>
      </c>
      <c r="AR47" s="3">
        <f t="shared" si="26"/>
        <v>462078.80433866009</v>
      </c>
      <c r="AS47" s="3">
        <f t="shared" si="26"/>
        <v>462078.80433866009</v>
      </c>
      <c r="AT47" s="3">
        <f t="shared" si="26"/>
        <v>462078.80433866009</v>
      </c>
      <c r="AU47" s="3">
        <f t="shared" si="26"/>
        <v>462078.80433866009</v>
      </c>
      <c r="AV47" s="3">
        <f t="shared" si="26"/>
        <v>462078.80433866009</v>
      </c>
      <c r="AW47" s="3">
        <f t="shared" si="26"/>
        <v>462078.80433866009</v>
      </c>
      <c r="AX47" s="3">
        <f t="shared" si="26"/>
        <v>462078.80433866009</v>
      </c>
      <c r="AY47" s="3">
        <f t="shared" si="26"/>
        <v>462078.80433866009</v>
      </c>
      <c r="AZ47" s="3">
        <f t="shared" si="26"/>
        <v>462078.80433866009</v>
      </c>
      <c r="BA47" s="3">
        <f t="shared" si="26"/>
        <v>462078.80433866009</v>
      </c>
      <c r="BB47" s="3">
        <f t="shared" si="26"/>
        <v>462078.80433866009</v>
      </c>
      <c r="BC47" s="3">
        <f t="shared" si="26"/>
        <v>462078.80433866009</v>
      </c>
      <c r="BD47" s="3">
        <f t="shared" si="26"/>
        <v>462078.80433866009</v>
      </c>
      <c r="BE47" s="3">
        <f t="shared" si="26"/>
        <v>462078.80433866009</v>
      </c>
      <c r="BF47" s="3">
        <f t="shared" si="26"/>
        <v>462078.80433866009</v>
      </c>
      <c r="BG47" s="3">
        <f t="shared" si="26"/>
        <v>462078.80433866009</v>
      </c>
      <c r="BH47" s="3">
        <f t="shared" si="26"/>
        <v>462078.80433866009</v>
      </c>
      <c r="BI47" s="3">
        <f t="shared" si="26"/>
        <v>462078.80433866009</v>
      </c>
      <c r="BJ47" s="3">
        <f t="shared" si="26"/>
        <v>462078.80433866009</v>
      </c>
      <c r="BK47" s="3">
        <f t="shared" si="26"/>
        <v>462078.80433866009</v>
      </c>
    </row>
    <row r="48" spans="1:63" x14ac:dyDescent="0.3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561876.24168594682</v>
      </c>
      <c r="S48" s="3">
        <f t="shared" ref="S48:BK48" si="28">R48</f>
        <v>561876.24168594682</v>
      </c>
      <c r="T48" s="3">
        <f t="shared" si="28"/>
        <v>561876.24168594682</v>
      </c>
      <c r="U48" s="3">
        <f t="shared" si="28"/>
        <v>561876.24168594682</v>
      </c>
      <c r="V48" s="3">
        <f t="shared" si="28"/>
        <v>561876.24168594682</v>
      </c>
      <c r="W48" s="3">
        <f t="shared" si="28"/>
        <v>561876.24168594682</v>
      </c>
      <c r="X48" s="3">
        <f t="shared" si="28"/>
        <v>561876.24168594682</v>
      </c>
      <c r="Y48" s="3">
        <f t="shared" si="28"/>
        <v>561876.24168594682</v>
      </c>
      <c r="Z48" s="3">
        <f t="shared" si="28"/>
        <v>561876.24168594682</v>
      </c>
      <c r="AA48" s="3">
        <f t="shared" si="28"/>
        <v>561876.24168594682</v>
      </c>
      <c r="AB48" s="3">
        <f t="shared" si="28"/>
        <v>561876.24168594682</v>
      </c>
      <c r="AC48" s="3">
        <f t="shared" si="28"/>
        <v>561876.24168594682</v>
      </c>
      <c r="AD48" s="3">
        <f t="shared" si="28"/>
        <v>561876.24168594682</v>
      </c>
      <c r="AE48" s="3">
        <f t="shared" si="28"/>
        <v>561876.24168594682</v>
      </c>
      <c r="AF48" s="3">
        <f t="shared" si="28"/>
        <v>561876.24168594682</v>
      </c>
      <c r="AG48" s="3">
        <f t="shared" si="28"/>
        <v>561876.24168594682</v>
      </c>
      <c r="AH48" s="3">
        <f t="shared" si="28"/>
        <v>561876.24168594682</v>
      </c>
      <c r="AI48" s="3">
        <f t="shared" si="28"/>
        <v>561876.24168594682</v>
      </c>
      <c r="AJ48" s="3">
        <f t="shared" si="28"/>
        <v>561876.24168594682</v>
      </c>
      <c r="AK48" s="3">
        <f t="shared" si="28"/>
        <v>561876.24168594682</v>
      </c>
      <c r="AL48" s="3">
        <f t="shared" si="28"/>
        <v>561876.24168594682</v>
      </c>
      <c r="AM48" s="3">
        <f t="shared" si="28"/>
        <v>561876.24168594682</v>
      </c>
      <c r="AN48" s="3">
        <f t="shared" si="28"/>
        <v>561876.24168594682</v>
      </c>
      <c r="AO48" s="560">
        <v>978114.23878301668</v>
      </c>
      <c r="AP48" s="3">
        <f t="shared" si="28"/>
        <v>978114.23878301668</v>
      </c>
      <c r="AQ48" s="3">
        <f t="shared" si="28"/>
        <v>978114.23878301668</v>
      </c>
      <c r="AR48" s="3">
        <f t="shared" si="28"/>
        <v>978114.23878301668</v>
      </c>
      <c r="AS48" s="3">
        <f t="shared" si="28"/>
        <v>978114.23878301668</v>
      </c>
      <c r="AT48" s="3">
        <f t="shared" si="28"/>
        <v>978114.23878301668</v>
      </c>
      <c r="AU48" s="3">
        <f t="shared" si="28"/>
        <v>978114.23878301668</v>
      </c>
      <c r="AV48" s="3">
        <f t="shared" si="28"/>
        <v>978114.23878301668</v>
      </c>
      <c r="AW48" s="3">
        <f t="shared" si="28"/>
        <v>978114.23878301668</v>
      </c>
      <c r="AX48" s="3">
        <f t="shared" si="28"/>
        <v>978114.23878301668</v>
      </c>
      <c r="AY48" s="3">
        <f t="shared" si="28"/>
        <v>978114.23878301668</v>
      </c>
      <c r="AZ48" s="3">
        <f t="shared" si="28"/>
        <v>978114.23878301668</v>
      </c>
      <c r="BA48" s="3">
        <f t="shared" si="28"/>
        <v>978114.23878301668</v>
      </c>
      <c r="BB48" s="3">
        <f t="shared" si="28"/>
        <v>978114.23878301668</v>
      </c>
      <c r="BC48" s="3">
        <f t="shared" si="28"/>
        <v>978114.23878301668</v>
      </c>
      <c r="BD48" s="3">
        <f t="shared" si="28"/>
        <v>978114.23878301668</v>
      </c>
      <c r="BE48" s="3">
        <f t="shared" si="28"/>
        <v>978114.23878301668</v>
      </c>
      <c r="BF48" s="3">
        <f t="shared" si="28"/>
        <v>978114.23878301668</v>
      </c>
      <c r="BG48" s="3">
        <f t="shared" si="28"/>
        <v>978114.23878301668</v>
      </c>
      <c r="BH48" s="3">
        <f t="shared" si="28"/>
        <v>978114.23878301668</v>
      </c>
      <c r="BI48" s="3">
        <f t="shared" si="28"/>
        <v>978114.23878301668</v>
      </c>
      <c r="BJ48" s="3">
        <f t="shared" si="28"/>
        <v>978114.23878301668</v>
      </c>
      <c r="BK48" s="3">
        <f t="shared" si="28"/>
        <v>978114.23878301668</v>
      </c>
    </row>
    <row r="49" spans="1:63" x14ac:dyDescent="0.3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83115.402859634487</v>
      </c>
      <c r="S49" s="3">
        <f t="shared" ref="S49:BK49" si="30">R49</f>
        <v>83115.402859634487</v>
      </c>
      <c r="T49" s="3">
        <f t="shared" si="30"/>
        <v>83115.402859634487</v>
      </c>
      <c r="U49" s="3">
        <f t="shared" si="30"/>
        <v>83115.402859634487</v>
      </c>
      <c r="V49" s="3">
        <f t="shared" si="30"/>
        <v>83115.402859634487</v>
      </c>
      <c r="W49" s="3">
        <f t="shared" si="30"/>
        <v>83115.402859634487</v>
      </c>
      <c r="X49" s="3">
        <f t="shared" si="30"/>
        <v>83115.402859634487</v>
      </c>
      <c r="Y49" s="3">
        <f t="shared" si="30"/>
        <v>83115.402859634487</v>
      </c>
      <c r="Z49" s="3">
        <f t="shared" si="30"/>
        <v>83115.402859634487</v>
      </c>
      <c r="AA49" s="3">
        <f t="shared" si="30"/>
        <v>83115.402859634487</v>
      </c>
      <c r="AB49" s="3">
        <f t="shared" si="30"/>
        <v>83115.402859634487</v>
      </c>
      <c r="AC49" s="3">
        <f t="shared" si="30"/>
        <v>83115.402859634487</v>
      </c>
      <c r="AD49" s="3">
        <f t="shared" si="30"/>
        <v>83115.402859634487</v>
      </c>
      <c r="AE49" s="3">
        <f t="shared" si="30"/>
        <v>83115.402859634487</v>
      </c>
      <c r="AF49" s="3">
        <f t="shared" si="30"/>
        <v>83115.402859634487</v>
      </c>
      <c r="AG49" s="3">
        <f t="shared" si="30"/>
        <v>83115.402859634487</v>
      </c>
      <c r="AH49" s="3">
        <f t="shared" si="30"/>
        <v>83115.402859634487</v>
      </c>
      <c r="AI49" s="3">
        <f t="shared" si="30"/>
        <v>83115.402859634487</v>
      </c>
      <c r="AJ49" s="3">
        <f t="shared" si="30"/>
        <v>83115.402859634487</v>
      </c>
      <c r="AK49" s="3">
        <f t="shared" si="30"/>
        <v>83115.402859634487</v>
      </c>
      <c r="AL49" s="3">
        <f t="shared" si="30"/>
        <v>83115.402859634487</v>
      </c>
      <c r="AM49" s="3">
        <f t="shared" si="30"/>
        <v>83115.402859634487</v>
      </c>
      <c r="AN49" s="3">
        <f t="shared" si="30"/>
        <v>83115.402859634487</v>
      </c>
      <c r="AO49" s="560">
        <v>82043.552982129331</v>
      </c>
      <c r="AP49" s="3">
        <f t="shared" si="30"/>
        <v>82043.552982129331</v>
      </c>
      <c r="AQ49" s="3">
        <f t="shared" si="30"/>
        <v>82043.552982129331</v>
      </c>
      <c r="AR49" s="3">
        <f t="shared" si="30"/>
        <v>82043.552982129331</v>
      </c>
      <c r="AS49" s="3">
        <f t="shared" si="30"/>
        <v>82043.552982129331</v>
      </c>
      <c r="AT49" s="3">
        <f t="shared" si="30"/>
        <v>82043.552982129331</v>
      </c>
      <c r="AU49" s="3">
        <f t="shared" si="30"/>
        <v>82043.552982129331</v>
      </c>
      <c r="AV49" s="3">
        <f t="shared" si="30"/>
        <v>82043.552982129331</v>
      </c>
      <c r="AW49" s="3">
        <f t="shared" si="30"/>
        <v>82043.552982129331</v>
      </c>
      <c r="AX49" s="3">
        <f t="shared" si="30"/>
        <v>82043.552982129331</v>
      </c>
      <c r="AY49" s="3">
        <f t="shared" si="30"/>
        <v>82043.552982129331</v>
      </c>
      <c r="AZ49" s="3">
        <f t="shared" si="30"/>
        <v>82043.552982129331</v>
      </c>
      <c r="BA49" s="3">
        <f t="shared" si="30"/>
        <v>82043.552982129331</v>
      </c>
      <c r="BB49" s="3">
        <f t="shared" si="30"/>
        <v>82043.552982129331</v>
      </c>
      <c r="BC49" s="3">
        <f t="shared" si="30"/>
        <v>82043.552982129331</v>
      </c>
      <c r="BD49" s="3">
        <f t="shared" si="30"/>
        <v>82043.552982129331</v>
      </c>
      <c r="BE49" s="3">
        <f t="shared" si="30"/>
        <v>82043.552982129331</v>
      </c>
      <c r="BF49" s="3">
        <f t="shared" si="30"/>
        <v>82043.552982129331</v>
      </c>
      <c r="BG49" s="3">
        <f t="shared" si="30"/>
        <v>82043.552982129331</v>
      </c>
      <c r="BH49" s="3">
        <f t="shared" si="30"/>
        <v>82043.552982129331</v>
      </c>
      <c r="BI49" s="3">
        <f t="shared" si="30"/>
        <v>82043.552982129331</v>
      </c>
      <c r="BJ49" s="3">
        <f t="shared" si="30"/>
        <v>82043.552982129331</v>
      </c>
      <c r="BK49" s="3">
        <f t="shared" si="30"/>
        <v>82043.552982129331</v>
      </c>
    </row>
    <row r="50" spans="1:63" ht="15" customHeight="1" x14ac:dyDescent="0.3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0</v>
      </c>
      <c r="S50" s="3">
        <f t="shared" ref="S50:BK50" si="32">R50</f>
        <v>0</v>
      </c>
      <c r="T50" s="3">
        <f t="shared" si="32"/>
        <v>0</v>
      </c>
      <c r="U50" s="3">
        <f t="shared" si="32"/>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3">
        <f t="shared" si="32"/>
        <v>0</v>
      </c>
      <c r="AG50" s="3">
        <f t="shared" si="32"/>
        <v>0</v>
      </c>
      <c r="AH50" s="3">
        <f t="shared" si="32"/>
        <v>0</v>
      </c>
      <c r="AI50" s="3">
        <f t="shared" si="32"/>
        <v>0</v>
      </c>
      <c r="AJ50" s="3">
        <f t="shared" si="32"/>
        <v>0</v>
      </c>
      <c r="AK50" s="3">
        <f t="shared" si="32"/>
        <v>0</v>
      </c>
      <c r="AL50" s="3">
        <f t="shared" si="32"/>
        <v>0</v>
      </c>
      <c r="AM50" s="3">
        <f t="shared" si="32"/>
        <v>0</v>
      </c>
      <c r="AN50" s="3">
        <f t="shared" si="32"/>
        <v>0</v>
      </c>
      <c r="AO50" s="560">
        <v>0</v>
      </c>
      <c r="AP50" s="3">
        <f t="shared" si="32"/>
        <v>0</v>
      </c>
      <c r="AQ50" s="3">
        <f t="shared" si="32"/>
        <v>0</v>
      </c>
      <c r="AR50" s="3">
        <f t="shared" si="32"/>
        <v>0</v>
      </c>
      <c r="AS50" s="3">
        <f t="shared" si="32"/>
        <v>0</v>
      </c>
      <c r="AT50" s="3">
        <f t="shared" si="32"/>
        <v>0</v>
      </c>
      <c r="AU50" s="3">
        <f t="shared" si="32"/>
        <v>0</v>
      </c>
      <c r="AV50" s="3">
        <f t="shared" si="32"/>
        <v>0</v>
      </c>
      <c r="AW50" s="3">
        <f t="shared" si="32"/>
        <v>0</v>
      </c>
      <c r="AX50" s="3">
        <f t="shared" si="32"/>
        <v>0</v>
      </c>
      <c r="AY50" s="3">
        <f t="shared" si="32"/>
        <v>0</v>
      </c>
      <c r="AZ50" s="3">
        <f t="shared" si="32"/>
        <v>0</v>
      </c>
      <c r="BA50" s="3">
        <f t="shared" si="32"/>
        <v>0</v>
      </c>
      <c r="BB50" s="3">
        <f t="shared" si="32"/>
        <v>0</v>
      </c>
      <c r="BC50" s="3">
        <f t="shared" si="32"/>
        <v>0</v>
      </c>
      <c r="BD50" s="3">
        <f t="shared" si="32"/>
        <v>0</v>
      </c>
      <c r="BE50" s="3">
        <f t="shared" si="32"/>
        <v>0</v>
      </c>
      <c r="BF50" s="3">
        <f t="shared" si="32"/>
        <v>0</v>
      </c>
      <c r="BG50" s="3">
        <f t="shared" si="32"/>
        <v>0</v>
      </c>
      <c r="BH50" s="3">
        <f t="shared" si="32"/>
        <v>0</v>
      </c>
      <c r="BI50" s="3">
        <f t="shared" si="32"/>
        <v>0</v>
      </c>
      <c r="BJ50" s="3">
        <f t="shared" si="32"/>
        <v>0</v>
      </c>
      <c r="BK50" s="3">
        <f t="shared" si="32"/>
        <v>0</v>
      </c>
    </row>
    <row r="51" spans="1:63" x14ac:dyDescent="0.3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0</v>
      </c>
      <c r="S52" s="3">
        <f t="shared" ref="S52:BK52" si="36">R52</f>
        <v>0</v>
      </c>
      <c r="T52" s="3">
        <f t="shared" si="36"/>
        <v>0</v>
      </c>
      <c r="U52" s="3">
        <f t="shared" si="36"/>
        <v>0</v>
      </c>
      <c r="V52" s="3">
        <f t="shared" si="36"/>
        <v>0</v>
      </c>
      <c r="W52" s="3">
        <f t="shared" si="36"/>
        <v>0</v>
      </c>
      <c r="X52" s="3">
        <f t="shared" si="36"/>
        <v>0</v>
      </c>
      <c r="Y52" s="3">
        <f t="shared" si="36"/>
        <v>0</v>
      </c>
      <c r="Z52" s="3">
        <f t="shared" si="36"/>
        <v>0</v>
      </c>
      <c r="AA52" s="3">
        <f t="shared" si="36"/>
        <v>0</v>
      </c>
      <c r="AB52" s="3">
        <f t="shared" si="36"/>
        <v>0</v>
      </c>
      <c r="AC52" s="3">
        <f t="shared" si="36"/>
        <v>0</v>
      </c>
      <c r="AD52" s="3">
        <f t="shared" si="36"/>
        <v>0</v>
      </c>
      <c r="AE52" s="3">
        <f t="shared" si="36"/>
        <v>0</v>
      </c>
      <c r="AF52" s="3">
        <f t="shared" si="36"/>
        <v>0</v>
      </c>
      <c r="AG52" s="3">
        <f t="shared" si="36"/>
        <v>0</v>
      </c>
      <c r="AH52" s="3">
        <f t="shared" si="36"/>
        <v>0</v>
      </c>
      <c r="AI52" s="3">
        <f t="shared" si="36"/>
        <v>0</v>
      </c>
      <c r="AJ52" s="3">
        <f t="shared" si="36"/>
        <v>0</v>
      </c>
      <c r="AK52" s="3">
        <f t="shared" si="36"/>
        <v>0</v>
      </c>
      <c r="AL52" s="3">
        <f t="shared" si="36"/>
        <v>0</v>
      </c>
      <c r="AM52" s="3">
        <f t="shared" si="36"/>
        <v>0</v>
      </c>
      <c r="AN52" s="3">
        <f t="shared" si="36"/>
        <v>0</v>
      </c>
      <c r="AO52" s="560">
        <v>0</v>
      </c>
      <c r="AP52" s="3">
        <f t="shared" si="36"/>
        <v>0</v>
      </c>
      <c r="AQ52" s="3">
        <f t="shared" si="36"/>
        <v>0</v>
      </c>
      <c r="AR52" s="3">
        <f t="shared" si="36"/>
        <v>0</v>
      </c>
      <c r="AS52" s="3">
        <f t="shared" si="36"/>
        <v>0</v>
      </c>
      <c r="AT52" s="3">
        <f t="shared" si="36"/>
        <v>0</v>
      </c>
      <c r="AU52" s="3">
        <f t="shared" si="36"/>
        <v>0</v>
      </c>
      <c r="AV52" s="3">
        <f t="shared" si="36"/>
        <v>0</v>
      </c>
      <c r="AW52" s="3">
        <f t="shared" si="36"/>
        <v>0</v>
      </c>
      <c r="AX52" s="3">
        <f t="shared" si="36"/>
        <v>0</v>
      </c>
      <c r="AY52" s="3">
        <f t="shared" si="36"/>
        <v>0</v>
      </c>
      <c r="AZ52" s="3">
        <f t="shared" si="36"/>
        <v>0</v>
      </c>
      <c r="BA52" s="3">
        <f t="shared" si="36"/>
        <v>0</v>
      </c>
      <c r="BB52" s="3">
        <f t="shared" si="36"/>
        <v>0</v>
      </c>
      <c r="BC52" s="3">
        <f t="shared" si="36"/>
        <v>0</v>
      </c>
      <c r="BD52" s="3">
        <f t="shared" si="36"/>
        <v>0</v>
      </c>
      <c r="BE52" s="3">
        <f t="shared" si="36"/>
        <v>0</v>
      </c>
      <c r="BF52" s="3">
        <f t="shared" si="36"/>
        <v>0</v>
      </c>
      <c r="BG52" s="3">
        <f t="shared" si="36"/>
        <v>0</v>
      </c>
      <c r="BH52" s="3">
        <f t="shared" si="36"/>
        <v>0</v>
      </c>
      <c r="BI52" s="3">
        <f t="shared" si="36"/>
        <v>0</v>
      </c>
      <c r="BJ52" s="3">
        <f t="shared" si="36"/>
        <v>0</v>
      </c>
      <c r="BK52" s="3">
        <f t="shared" si="36"/>
        <v>0</v>
      </c>
    </row>
    <row r="53" spans="1:63" x14ac:dyDescent="0.3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0</v>
      </c>
      <c r="S53" s="3">
        <f t="shared" ref="S53:BK53" si="38">R53</f>
        <v>0</v>
      </c>
      <c r="T53" s="3">
        <f t="shared" si="38"/>
        <v>0</v>
      </c>
      <c r="U53" s="3">
        <f t="shared" si="38"/>
        <v>0</v>
      </c>
      <c r="V53" s="3">
        <f t="shared" si="38"/>
        <v>0</v>
      </c>
      <c r="W53" s="3">
        <f t="shared" si="38"/>
        <v>0</v>
      </c>
      <c r="X53" s="3">
        <f t="shared" si="38"/>
        <v>0</v>
      </c>
      <c r="Y53" s="3">
        <f t="shared" si="38"/>
        <v>0</v>
      </c>
      <c r="Z53" s="3">
        <f t="shared" si="38"/>
        <v>0</v>
      </c>
      <c r="AA53" s="3">
        <f t="shared" si="38"/>
        <v>0</v>
      </c>
      <c r="AB53" s="3">
        <f t="shared" si="38"/>
        <v>0</v>
      </c>
      <c r="AC53" s="3">
        <f t="shared" si="38"/>
        <v>0</v>
      </c>
      <c r="AD53" s="3">
        <f t="shared" si="38"/>
        <v>0</v>
      </c>
      <c r="AE53" s="3">
        <f t="shared" si="38"/>
        <v>0</v>
      </c>
      <c r="AF53" s="3">
        <f t="shared" si="38"/>
        <v>0</v>
      </c>
      <c r="AG53" s="3">
        <f t="shared" si="38"/>
        <v>0</v>
      </c>
      <c r="AH53" s="3">
        <f t="shared" si="38"/>
        <v>0</v>
      </c>
      <c r="AI53" s="3">
        <f t="shared" si="38"/>
        <v>0</v>
      </c>
      <c r="AJ53" s="3">
        <f t="shared" si="38"/>
        <v>0</v>
      </c>
      <c r="AK53" s="3">
        <f t="shared" si="38"/>
        <v>0</v>
      </c>
      <c r="AL53" s="3">
        <f t="shared" si="38"/>
        <v>0</v>
      </c>
      <c r="AM53" s="3">
        <f t="shared" si="38"/>
        <v>0</v>
      </c>
      <c r="AN53" s="3">
        <f t="shared" si="38"/>
        <v>0</v>
      </c>
      <c r="AO53" s="560">
        <v>0</v>
      </c>
      <c r="AP53" s="3">
        <f t="shared" si="38"/>
        <v>0</v>
      </c>
      <c r="AQ53" s="3">
        <f t="shared" si="38"/>
        <v>0</v>
      </c>
      <c r="AR53" s="3">
        <f t="shared" si="38"/>
        <v>0</v>
      </c>
      <c r="AS53" s="3">
        <f t="shared" si="38"/>
        <v>0</v>
      </c>
      <c r="AT53" s="3">
        <f t="shared" si="38"/>
        <v>0</v>
      </c>
      <c r="AU53" s="3">
        <f t="shared" si="38"/>
        <v>0</v>
      </c>
      <c r="AV53" s="3">
        <f t="shared" si="38"/>
        <v>0</v>
      </c>
      <c r="AW53" s="3">
        <f t="shared" si="38"/>
        <v>0</v>
      </c>
      <c r="AX53" s="3">
        <f t="shared" si="38"/>
        <v>0</v>
      </c>
      <c r="AY53" s="3">
        <f t="shared" si="38"/>
        <v>0</v>
      </c>
      <c r="AZ53" s="3">
        <f t="shared" si="38"/>
        <v>0</v>
      </c>
      <c r="BA53" s="3">
        <f t="shared" si="38"/>
        <v>0</v>
      </c>
      <c r="BB53" s="3">
        <f t="shared" si="38"/>
        <v>0</v>
      </c>
      <c r="BC53" s="3">
        <f t="shared" si="38"/>
        <v>0</v>
      </c>
      <c r="BD53" s="3">
        <f t="shared" si="38"/>
        <v>0</v>
      </c>
      <c r="BE53" s="3">
        <f t="shared" si="38"/>
        <v>0</v>
      </c>
      <c r="BF53" s="3">
        <f t="shared" si="38"/>
        <v>0</v>
      </c>
      <c r="BG53" s="3">
        <f t="shared" si="38"/>
        <v>0</v>
      </c>
      <c r="BH53" s="3">
        <f t="shared" si="38"/>
        <v>0</v>
      </c>
      <c r="BI53" s="3">
        <f t="shared" si="38"/>
        <v>0</v>
      </c>
      <c r="BJ53" s="3">
        <f t="shared" si="38"/>
        <v>0</v>
      </c>
      <c r="BK53" s="3">
        <f t="shared" si="38"/>
        <v>0</v>
      </c>
    </row>
    <row r="54" spans="1:63" ht="15" customHeight="1" x14ac:dyDescent="0.3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1250692.5803460006</v>
      </c>
      <c r="S55" s="48">
        <f t="shared" si="39"/>
        <v>1250692.5803460006</v>
      </c>
      <c r="T55" s="48">
        <f t="shared" si="39"/>
        <v>1250692.5803460006</v>
      </c>
      <c r="U55" s="48">
        <f t="shared" si="39"/>
        <v>1250692.5803460006</v>
      </c>
      <c r="V55" s="48">
        <f t="shared" si="39"/>
        <v>1250692.5803460006</v>
      </c>
      <c r="W55" s="48">
        <f t="shared" si="39"/>
        <v>1250692.5803460006</v>
      </c>
      <c r="X55" s="48">
        <f t="shared" si="39"/>
        <v>1250692.5803460006</v>
      </c>
      <c r="Y55" s="48">
        <f t="shared" si="39"/>
        <v>1250692.5803460006</v>
      </c>
      <c r="Z55" s="48">
        <f t="shared" si="39"/>
        <v>1250692.5803460006</v>
      </c>
      <c r="AA55" s="48">
        <f t="shared" si="39"/>
        <v>1250692.5803460006</v>
      </c>
      <c r="AB55" s="48">
        <f t="shared" si="39"/>
        <v>1250692.5803460006</v>
      </c>
      <c r="AC55" s="48">
        <f t="shared" si="39"/>
        <v>1250692.5803460006</v>
      </c>
      <c r="AD55" s="48">
        <f t="shared" si="39"/>
        <v>1250692.5803460006</v>
      </c>
      <c r="AE55" s="48">
        <f t="shared" si="39"/>
        <v>1250692.5803460006</v>
      </c>
      <c r="AF55" s="48">
        <f t="shared" si="39"/>
        <v>1250692.5803460006</v>
      </c>
      <c r="AG55" s="48">
        <f t="shared" si="39"/>
        <v>1250692.5803460006</v>
      </c>
      <c r="AH55" s="48">
        <f t="shared" si="39"/>
        <v>1250692.5803460006</v>
      </c>
      <c r="AI55" s="48">
        <f t="shared" si="39"/>
        <v>1250692.5803460006</v>
      </c>
      <c r="AJ55" s="48">
        <f t="shared" si="39"/>
        <v>1250692.5803460006</v>
      </c>
      <c r="AK55" s="48">
        <f t="shared" si="39"/>
        <v>1250692.5803460006</v>
      </c>
      <c r="AL55" s="48">
        <f t="shared" si="39"/>
        <v>1250692.5803460006</v>
      </c>
      <c r="AM55" s="48">
        <f t="shared" si="39"/>
        <v>1250692.5803460006</v>
      </c>
      <c r="AN55" s="48">
        <f t="shared" si="39"/>
        <v>1250692.5803460006</v>
      </c>
      <c r="AO55" s="48">
        <f t="shared" si="39"/>
        <v>4592896.5247208942</v>
      </c>
      <c r="AP55" s="48">
        <f t="shared" si="39"/>
        <v>4592896.5247208942</v>
      </c>
      <c r="AQ55" s="48">
        <f t="shared" si="39"/>
        <v>4592896.5247208942</v>
      </c>
      <c r="AR55" s="48">
        <f t="shared" si="39"/>
        <v>4592896.5247208942</v>
      </c>
      <c r="AS55" s="48">
        <f t="shared" si="39"/>
        <v>4592896.5247208942</v>
      </c>
      <c r="AT55" s="48">
        <f t="shared" si="39"/>
        <v>4592896.5247208942</v>
      </c>
      <c r="AU55" s="48">
        <f t="shared" si="39"/>
        <v>4592896.5247208942</v>
      </c>
      <c r="AV55" s="48">
        <f t="shared" si="39"/>
        <v>4592896.5247208942</v>
      </c>
      <c r="AW55" s="48">
        <f t="shared" si="39"/>
        <v>4592896.5247208942</v>
      </c>
      <c r="AX55" s="48">
        <f t="shared" si="39"/>
        <v>4592896.5247208942</v>
      </c>
      <c r="AY55" s="48">
        <f t="shared" si="39"/>
        <v>4592896.5247208942</v>
      </c>
      <c r="AZ55" s="48">
        <f t="shared" si="39"/>
        <v>4592896.5247208942</v>
      </c>
      <c r="BA55" s="48">
        <f t="shared" si="39"/>
        <v>4592896.5247208942</v>
      </c>
      <c r="BB55" s="48">
        <f t="shared" si="39"/>
        <v>4592896.5247208942</v>
      </c>
      <c r="BC55" s="48">
        <f t="shared" si="39"/>
        <v>4592896.5247208942</v>
      </c>
      <c r="BD55" s="48">
        <f t="shared" si="39"/>
        <v>4592896.5247208942</v>
      </c>
      <c r="BE55" s="48">
        <f t="shared" si="39"/>
        <v>4592896.5247208942</v>
      </c>
      <c r="BF55" s="48">
        <f t="shared" si="39"/>
        <v>4592896.5247208942</v>
      </c>
      <c r="BG55" s="48">
        <f t="shared" si="39"/>
        <v>4592896.5247208942</v>
      </c>
      <c r="BH55" s="48">
        <f t="shared" si="39"/>
        <v>4592896.5247208942</v>
      </c>
      <c r="BI55" s="48">
        <f t="shared" si="39"/>
        <v>4592896.5247208942</v>
      </c>
      <c r="BJ55" s="48">
        <f t="shared" si="39"/>
        <v>4592896.5247208942</v>
      </c>
      <c r="BK55" s="48">
        <f t="shared" si="39"/>
        <v>4592896.5247208942</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5">
      <c r="A59" s="646"/>
      <c r="B59" s="13" t="str">
        <f t="shared" ref="B59:B72"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268.88166878791463</v>
      </c>
      <c r="N59" s="503">
        <f t="shared" si="42"/>
        <v>866.53801341499627</v>
      </c>
      <c r="O59" s="503">
        <f t="shared" si="42"/>
        <v>1107.5094222271671</v>
      </c>
      <c r="P59" s="503">
        <f t="shared" si="42"/>
        <v>1043.0525650495922</v>
      </c>
      <c r="Q59" s="503">
        <f t="shared" si="42"/>
        <v>1156.376388202252</v>
      </c>
      <c r="R59" s="503">
        <f t="shared" si="42"/>
        <v>811.54594750672766</v>
      </c>
      <c r="S59" s="503">
        <f t="shared" si="42"/>
        <v>990.17839455583612</v>
      </c>
      <c r="T59" s="503">
        <f t="shared" si="42"/>
        <v>1622.9583301469777</v>
      </c>
      <c r="U59" s="503">
        <f t="shared" si="42"/>
        <v>1568.3310540174202</v>
      </c>
      <c r="V59" s="362">
        <f t="shared" si="42"/>
        <v>1561.2573016304807</v>
      </c>
      <c r="W59" s="362">
        <f t="shared" si="42"/>
        <v>1559.7769100575247</v>
      </c>
      <c r="X59" s="362">
        <f t="shared" si="42"/>
        <v>1025.6543133541311</v>
      </c>
      <c r="Y59" s="362">
        <f t="shared" si="42"/>
        <v>939.40045937777802</v>
      </c>
      <c r="Z59" s="362">
        <f t="shared" si="42"/>
        <v>912.8647850275828</v>
      </c>
      <c r="AA59" s="362">
        <f t="shared" si="42"/>
        <v>845.3618536166648</v>
      </c>
      <c r="AB59" s="362">
        <f t="shared" si="42"/>
        <v>786.16996324617014</v>
      </c>
      <c r="AC59" s="362">
        <f t="shared" si="42"/>
        <v>875.60973876362573</v>
      </c>
      <c r="AD59" s="362">
        <f t="shared" si="42"/>
        <v>811.54594750672766</v>
      </c>
      <c r="AE59" s="362">
        <f t="shared" si="42"/>
        <v>990.17839455583612</v>
      </c>
      <c r="AF59" s="362">
        <f t="shared" si="42"/>
        <v>1622.9583301469777</v>
      </c>
      <c r="AG59" s="362">
        <f t="shared" si="42"/>
        <v>1568.3310540174202</v>
      </c>
      <c r="AH59" s="362">
        <f t="shared" si="42"/>
        <v>1561.2573016304807</v>
      </c>
      <c r="AI59" s="362">
        <f t="shared" si="42"/>
        <v>1559.7769100575247</v>
      </c>
      <c r="AJ59" s="362">
        <f t="shared" si="42"/>
        <v>1025.6543133541311</v>
      </c>
      <c r="AK59" s="362">
        <f t="shared" si="42"/>
        <v>939.40045937777802</v>
      </c>
      <c r="AL59" s="362">
        <f t="shared" si="42"/>
        <v>912.8647850275828</v>
      </c>
      <c r="AM59" s="362">
        <f t="shared" si="42"/>
        <v>845.3618536166648</v>
      </c>
      <c r="AN59" s="362">
        <f t="shared" si="42"/>
        <v>786.16996324617014</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5" x14ac:dyDescent="0.3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0</v>
      </c>
      <c r="N60" s="503">
        <f t="shared" si="42"/>
        <v>0</v>
      </c>
      <c r="O60" s="503">
        <f t="shared" si="42"/>
        <v>0</v>
      </c>
      <c r="P60" s="503">
        <f t="shared" si="42"/>
        <v>0</v>
      </c>
      <c r="Q60" s="503">
        <f t="shared" si="42"/>
        <v>0</v>
      </c>
      <c r="R60" s="503">
        <f t="shared" si="42"/>
        <v>0</v>
      </c>
      <c r="S60" s="503">
        <f t="shared" si="42"/>
        <v>0</v>
      </c>
      <c r="T60" s="503">
        <f t="shared" si="42"/>
        <v>0</v>
      </c>
      <c r="U60" s="503">
        <f t="shared" si="42"/>
        <v>0</v>
      </c>
      <c r="V60" s="362">
        <f t="shared" si="42"/>
        <v>0</v>
      </c>
      <c r="W60" s="362">
        <f t="shared" si="42"/>
        <v>0</v>
      </c>
      <c r="X60" s="362">
        <f t="shared" si="42"/>
        <v>0</v>
      </c>
      <c r="Y60" s="362">
        <f t="shared" si="42"/>
        <v>0</v>
      </c>
      <c r="Z60" s="362">
        <f t="shared" si="42"/>
        <v>0</v>
      </c>
      <c r="AA60" s="362">
        <f t="shared" si="42"/>
        <v>0</v>
      </c>
      <c r="AB60" s="362">
        <f t="shared" si="42"/>
        <v>0</v>
      </c>
      <c r="AC60" s="362">
        <f t="shared" si="42"/>
        <v>0</v>
      </c>
      <c r="AD60" s="362">
        <f t="shared" si="42"/>
        <v>0</v>
      </c>
      <c r="AE60" s="362">
        <f t="shared" si="42"/>
        <v>0</v>
      </c>
      <c r="AF60" s="362">
        <f t="shared" si="42"/>
        <v>0</v>
      </c>
      <c r="AG60" s="362">
        <f t="shared" si="42"/>
        <v>0</v>
      </c>
      <c r="AH60" s="362">
        <f t="shared" si="42"/>
        <v>0</v>
      </c>
      <c r="AI60" s="362">
        <f t="shared" si="42"/>
        <v>0</v>
      </c>
      <c r="AJ60" s="362">
        <f t="shared" si="42"/>
        <v>0</v>
      </c>
      <c r="AK60" s="362">
        <f t="shared" si="42"/>
        <v>0</v>
      </c>
      <c r="AL60" s="362">
        <f t="shared" si="42"/>
        <v>0</v>
      </c>
      <c r="AM60" s="362">
        <f t="shared" si="42"/>
        <v>0</v>
      </c>
      <c r="AN60" s="362">
        <f t="shared" si="42"/>
        <v>0</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5" x14ac:dyDescent="0.3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5" x14ac:dyDescent="0.35">
      <c r="A62" s="646"/>
      <c r="B62" s="13" t="str">
        <f t="shared" si="41"/>
        <v>Cooling</v>
      </c>
      <c r="C62" s="503">
        <v>0</v>
      </c>
      <c r="D62" s="503">
        <f t="shared" si="42"/>
        <v>0</v>
      </c>
      <c r="E62" s="503">
        <f t="shared" si="42"/>
        <v>0</v>
      </c>
      <c r="F62" s="503">
        <f t="shared" si="42"/>
        <v>0</v>
      </c>
      <c r="G62" s="503">
        <f t="shared" si="42"/>
        <v>0</v>
      </c>
      <c r="H62" s="503">
        <f t="shared" si="42"/>
        <v>0</v>
      </c>
      <c r="I62" s="503">
        <f t="shared" si="42"/>
        <v>0</v>
      </c>
      <c r="J62" s="503">
        <f t="shared" si="42"/>
        <v>0</v>
      </c>
      <c r="K62" s="503">
        <f t="shared" si="42"/>
        <v>0</v>
      </c>
      <c r="L62" s="503">
        <f t="shared" si="42"/>
        <v>69.74969210551383</v>
      </c>
      <c r="M62" s="503">
        <f t="shared" si="42"/>
        <v>52.061106840891902</v>
      </c>
      <c r="N62" s="503">
        <f t="shared" si="42"/>
        <v>0.84790569969136509</v>
      </c>
      <c r="O62" s="503">
        <f t="shared" si="42"/>
        <v>0.12983041732056272</v>
      </c>
      <c r="P62" s="503">
        <f t="shared" si="42"/>
        <v>5.3446855130298303</v>
      </c>
      <c r="Q62" s="503">
        <f t="shared" si="42"/>
        <v>318.28711495471407</v>
      </c>
      <c r="R62" s="503">
        <f t="shared" si="42"/>
        <v>936.81616456135976</v>
      </c>
      <c r="S62" s="503">
        <f t="shared" si="42"/>
        <v>4481.6212016090058</v>
      </c>
      <c r="T62" s="503">
        <f t="shared" si="42"/>
        <v>25029.786727982617</v>
      </c>
      <c r="U62" s="503">
        <f t="shared" si="42"/>
        <v>26112.90255254037</v>
      </c>
      <c r="V62" s="362">
        <f t="shared" si="42"/>
        <v>27066.605619522983</v>
      </c>
      <c r="W62" s="362">
        <f t="shared" si="42"/>
        <v>12867.313393139273</v>
      </c>
      <c r="X62" s="362">
        <f t="shared" si="42"/>
        <v>934.96430021002266</v>
      </c>
      <c r="Y62" s="362">
        <f t="shared" si="42"/>
        <v>165.75278680530349</v>
      </c>
      <c r="Z62" s="362">
        <f t="shared" si="42"/>
        <v>1.759233558132574</v>
      </c>
      <c r="AA62" s="362">
        <f t="shared" si="42"/>
        <v>0.16492814607492884</v>
      </c>
      <c r="AB62" s="362">
        <f t="shared" si="42"/>
        <v>6.7895420134179032</v>
      </c>
      <c r="AC62" s="362">
        <f t="shared" si="42"/>
        <v>198.90334416636418</v>
      </c>
      <c r="AD62" s="362">
        <f t="shared" si="42"/>
        <v>936.81616456135976</v>
      </c>
      <c r="AE62" s="362">
        <f t="shared" si="42"/>
        <v>4481.6212016090058</v>
      </c>
      <c r="AF62" s="362">
        <f t="shared" si="42"/>
        <v>25029.786727982617</v>
      </c>
      <c r="AG62" s="362">
        <f t="shared" si="42"/>
        <v>26112.90255254037</v>
      </c>
      <c r="AH62" s="362">
        <f t="shared" si="42"/>
        <v>27066.605619522983</v>
      </c>
      <c r="AI62" s="362">
        <f t="shared" si="42"/>
        <v>12867.313393139273</v>
      </c>
      <c r="AJ62" s="362">
        <f t="shared" si="42"/>
        <v>934.96430021002266</v>
      </c>
      <c r="AK62" s="362">
        <f t="shared" si="42"/>
        <v>165.75278680530349</v>
      </c>
      <c r="AL62" s="362">
        <f t="shared" si="42"/>
        <v>1.759233558132574</v>
      </c>
      <c r="AM62" s="362">
        <f t="shared" si="42"/>
        <v>0.16492814607492884</v>
      </c>
      <c r="AN62" s="362">
        <f t="shared" si="42"/>
        <v>6.7895420134179032</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5" x14ac:dyDescent="0.35">
      <c r="A63" s="646"/>
      <c r="B63" s="13" t="str">
        <f t="shared" si="41"/>
        <v>Ext Lighting</v>
      </c>
      <c r="C63" s="503">
        <v>0</v>
      </c>
      <c r="D63" s="503">
        <f t="shared" ref="D63:BK66" si="44">IF(D27=0,0,((D9*0.5)+C27-D45)*D82*D97*D$2)</f>
        <v>0</v>
      </c>
      <c r="E63" s="503">
        <f t="shared" si="44"/>
        <v>0</v>
      </c>
      <c r="F63" s="503">
        <f t="shared" si="44"/>
        <v>0</v>
      </c>
      <c r="G63" s="503">
        <f t="shared" si="44"/>
        <v>0</v>
      </c>
      <c r="H63" s="503">
        <f t="shared" si="44"/>
        <v>0</v>
      </c>
      <c r="I63" s="503">
        <f t="shared" si="44"/>
        <v>0</v>
      </c>
      <c r="J63" s="503">
        <f t="shared" si="44"/>
        <v>0</v>
      </c>
      <c r="K63" s="503">
        <f t="shared" si="44"/>
        <v>0</v>
      </c>
      <c r="L63" s="503">
        <f t="shared" si="44"/>
        <v>0</v>
      </c>
      <c r="M63" s="503">
        <f t="shared" si="44"/>
        <v>0</v>
      </c>
      <c r="N63" s="503">
        <f t="shared" si="44"/>
        <v>0</v>
      </c>
      <c r="O63" s="503">
        <f t="shared" si="44"/>
        <v>0</v>
      </c>
      <c r="P63" s="503">
        <f t="shared" si="44"/>
        <v>0</v>
      </c>
      <c r="Q63" s="503">
        <f t="shared" si="44"/>
        <v>0</v>
      </c>
      <c r="R63" s="503">
        <f t="shared" si="44"/>
        <v>0</v>
      </c>
      <c r="S63" s="503">
        <f t="shared" si="44"/>
        <v>0</v>
      </c>
      <c r="T63" s="503">
        <f t="shared" si="44"/>
        <v>0</v>
      </c>
      <c r="U63" s="503">
        <f t="shared" si="44"/>
        <v>0</v>
      </c>
      <c r="V63" s="362">
        <f t="shared" si="44"/>
        <v>0</v>
      </c>
      <c r="W63" s="362">
        <f t="shared" si="44"/>
        <v>0</v>
      </c>
      <c r="X63" s="362">
        <f t="shared" si="44"/>
        <v>0</v>
      </c>
      <c r="Y63" s="362">
        <f t="shared" si="44"/>
        <v>0</v>
      </c>
      <c r="Z63" s="362">
        <f t="shared" si="44"/>
        <v>0</v>
      </c>
      <c r="AA63" s="362">
        <f t="shared" si="44"/>
        <v>0</v>
      </c>
      <c r="AB63" s="362">
        <f t="shared" si="44"/>
        <v>0</v>
      </c>
      <c r="AC63" s="362">
        <f t="shared" si="44"/>
        <v>0</v>
      </c>
      <c r="AD63" s="362">
        <f t="shared" si="44"/>
        <v>0</v>
      </c>
      <c r="AE63" s="362">
        <f t="shared" si="44"/>
        <v>0</v>
      </c>
      <c r="AF63" s="362">
        <f t="shared" si="44"/>
        <v>0</v>
      </c>
      <c r="AG63" s="362">
        <f t="shared" si="44"/>
        <v>0</v>
      </c>
      <c r="AH63" s="362">
        <f t="shared" si="44"/>
        <v>0</v>
      </c>
      <c r="AI63" s="362">
        <f t="shared" si="44"/>
        <v>0</v>
      </c>
      <c r="AJ63" s="362">
        <f t="shared" si="44"/>
        <v>0</v>
      </c>
      <c r="AK63" s="362">
        <f t="shared" si="44"/>
        <v>0</v>
      </c>
      <c r="AL63" s="362">
        <f t="shared" si="44"/>
        <v>0</v>
      </c>
      <c r="AM63" s="362">
        <f t="shared" si="44"/>
        <v>0</v>
      </c>
      <c r="AN63" s="362">
        <f t="shared" si="44"/>
        <v>0</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5" x14ac:dyDescent="0.3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0</v>
      </c>
      <c r="O64" s="503">
        <f t="shared" si="44"/>
        <v>0</v>
      </c>
      <c r="P64" s="503">
        <f t="shared" si="44"/>
        <v>0</v>
      </c>
      <c r="Q64" s="503">
        <f t="shared" si="44"/>
        <v>0</v>
      </c>
      <c r="R64" s="503">
        <f t="shared" si="44"/>
        <v>0</v>
      </c>
      <c r="S64" s="503">
        <f t="shared" si="44"/>
        <v>0</v>
      </c>
      <c r="T64" s="503">
        <f t="shared" si="44"/>
        <v>0</v>
      </c>
      <c r="U64" s="503">
        <f t="shared" si="44"/>
        <v>0</v>
      </c>
      <c r="V64" s="362">
        <f t="shared" si="44"/>
        <v>0</v>
      </c>
      <c r="W64" s="362">
        <f t="shared" si="44"/>
        <v>0</v>
      </c>
      <c r="X64" s="362">
        <f t="shared" si="44"/>
        <v>0</v>
      </c>
      <c r="Y64" s="362">
        <f t="shared" si="44"/>
        <v>0</v>
      </c>
      <c r="Z64" s="362">
        <f t="shared" si="44"/>
        <v>0</v>
      </c>
      <c r="AA64" s="362">
        <f t="shared" si="44"/>
        <v>0</v>
      </c>
      <c r="AB64" s="362">
        <f t="shared" si="44"/>
        <v>0</v>
      </c>
      <c r="AC64" s="362">
        <f t="shared" si="44"/>
        <v>0</v>
      </c>
      <c r="AD64" s="362">
        <f t="shared" si="44"/>
        <v>0</v>
      </c>
      <c r="AE64" s="362">
        <f t="shared" si="44"/>
        <v>0</v>
      </c>
      <c r="AF64" s="362">
        <f t="shared" si="44"/>
        <v>0</v>
      </c>
      <c r="AG64" s="362">
        <f t="shared" si="44"/>
        <v>0</v>
      </c>
      <c r="AH64" s="362">
        <f t="shared" si="44"/>
        <v>0</v>
      </c>
      <c r="AI64" s="362">
        <f t="shared" si="44"/>
        <v>0</v>
      </c>
      <c r="AJ64" s="362">
        <f t="shared" si="44"/>
        <v>0</v>
      </c>
      <c r="AK64" s="362">
        <f t="shared" si="44"/>
        <v>0</v>
      </c>
      <c r="AL64" s="362">
        <f t="shared" si="44"/>
        <v>0</v>
      </c>
      <c r="AM64" s="362">
        <f t="shared" si="44"/>
        <v>0</v>
      </c>
      <c r="AN64" s="362">
        <f t="shared" si="44"/>
        <v>0</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5" x14ac:dyDescent="0.35">
      <c r="A65" s="646"/>
      <c r="B65" s="13" t="str">
        <f t="shared" si="41"/>
        <v>HVAC</v>
      </c>
      <c r="C65" s="503">
        <v>0</v>
      </c>
      <c r="D65" s="503">
        <f t="shared" si="44"/>
        <v>0</v>
      </c>
      <c r="E65" s="503">
        <f t="shared" si="44"/>
        <v>0</v>
      </c>
      <c r="F65" s="503">
        <f t="shared" si="44"/>
        <v>0</v>
      </c>
      <c r="G65" s="503">
        <f t="shared" si="44"/>
        <v>0</v>
      </c>
      <c r="H65" s="503">
        <f t="shared" si="44"/>
        <v>0</v>
      </c>
      <c r="I65" s="503">
        <f t="shared" si="44"/>
        <v>0</v>
      </c>
      <c r="J65" s="503">
        <f t="shared" si="44"/>
        <v>0</v>
      </c>
      <c r="K65" s="503">
        <f t="shared" si="44"/>
        <v>0</v>
      </c>
      <c r="L65" s="503">
        <f t="shared" si="44"/>
        <v>0</v>
      </c>
      <c r="M65" s="503">
        <f t="shared" si="44"/>
        <v>0</v>
      </c>
      <c r="N65" s="503">
        <f t="shared" si="44"/>
        <v>423.62908797739561</v>
      </c>
      <c r="O65" s="503">
        <f t="shared" si="44"/>
        <v>1075.2181560640556</v>
      </c>
      <c r="P65" s="503">
        <f t="shared" si="44"/>
        <v>926.86469186786792</v>
      </c>
      <c r="Q65" s="503">
        <f t="shared" si="44"/>
        <v>656.2852577894497</v>
      </c>
      <c r="R65" s="503">
        <f t="shared" si="44"/>
        <v>406.63314575609439</v>
      </c>
      <c r="S65" s="503">
        <f t="shared" si="44"/>
        <v>616.52722794598935</v>
      </c>
      <c r="T65" s="503">
        <f t="shared" si="44"/>
        <v>2866.4500773655964</v>
      </c>
      <c r="U65" s="503">
        <f t="shared" si="44"/>
        <v>2980.4892645987211</v>
      </c>
      <c r="V65" s="362">
        <f t="shared" si="44"/>
        <v>3091.7965594270022</v>
      </c>
      <c r="W65" s="362">
        <f t="shared" si="44"/>
        <v>1507.309469088505</v>
      </c>
      <c r="X65" s="362">
        <f t="shared" si="44"/>
        <v>424.40487238503391</v>
      </c>
      <c r="Y65" s="362">
        <f t="shared" si="44"/>
        <v>835.27988612840693</v>
      </c>
      <c r="Z65" s="362">
        <f t="shared" si="44"/>
        <v>1026.1873019496834</v>
      </c>
      <c r="AA65" s="362">
        <f t="shared" si="44"/>
        <v>1213.7277061408263</v>
      </c>
      <c r="AB65" s="362">
        <f t="shared" si="44"/>
        <v>1035.721387051346</v>
      </c>
      <c r="AC65" s="362">
        <f t="shared" si="44"/>
        <v>757.22892583366252</v>
      </c>
      <c r="AD65" s="362">
        <f t="shared" si="44"/>
        <v>406.63314575609439</v>
      </c>
      <c r="AE65" s="362">
        <f t="shared" si="44"/>
        <v>616.52722794598935</v>
      </c>
      <c r="AF65" s="362">
        <f t="shared" si="44"/>
        <v>2866.4500773655964</v>
      </c>
      <c r="AG65" s="362">
        <f t="shared" si="44"/>
        <v>2980.4892645987211</v>
      </c>
      <c r="AH65" s="362">
        <f t="shared" si="44"/>
        <v>3091.7965594270022</v>
      </c>
      <c r="AI65" s="362">
        <f t="shared" si="44"/>
        <v>1507.309469088505</v>
      </c>
      <c r="AJ65" s="362">
        <f t="shared" si="44"/>
        <v>424.40487238503391</v>
      </c>
      <c r="AK65" s="362">
        <f t="shared" si="44"/>
        <v>835.27988612840693</v>
      </c>
      <c r="AL65" s="362">
        <f t="shared" si="44"/>
        <v>1026.1873019496834</v>
      </c>
      <c r="AM65" s="362">
        <f t="shared" si="44"/>
        <v>1213.7277061408263</v>
      </c>
      <c r="AN65" s="362">
        <f t="shared" si="44"/>
        <v>1035.721387051346</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5" x14ac:dyDescent="0.35">
      <c r="A66" s="646"/>
      <c r="B66" s="13" t="str">
        <f t="shared" si="41"/>
        <v>Lighting</v>
      </c>
      <c r="C66" s="503">
        <v>0</v>
      </c>
      <c r="D66" s="503">
        <f t="shared" si="44"/>
        <v>0</v>
      </c>
      <c r="E66" s="503">
        <f t="shared" si="44"/>
        <v>0</v>
      </c>
      <c r="F66" s="503">
        <f t="shared" si="44"/>
        <v>84.163254373063452</v>
      </c>
      <c r="G66" s="503">
        <f t="shared" si="44"/>
        <v>247.25255058175938</v>
      </c>
      <c r="H66" s="503">
        <f t="shared" si="44"/>
        <v>561.82039292093668</v>
      </c>
      <c r="I66" s="503">
        <f t="shared" si="44"/>
        <v>746.07263169449072</v>
      </c>
      <c r="J66" s="503">
        <f t="shared" si="44"/>
        <v>772.04012966735002</v>
      </c>
      <c r="K66" s="503">
        <f t="shared" si="44"/>
        <v>1070.3042873912964</v>
      </c>
      <c r="L66" s="503">
        <f t="shared" si="44"/>
        <v>779.80678786492558</v>
      </c>
      <c r="M66" s="503">
        <f t="shared" si="44"/>
        <v>710.00965401961525</v>
      </c>
      <c r="N66" s="503">
        <f t="shared" si="44"/>
        <v>1206.3240561663877</v>
      </c>
      <c r="O66" s="503">
        <f t="shared" si="44"/>
        <v>1693.3749502135001</v>
      </c>
      <c r="P66" s="503">
        <f t="shared" si="44"/>
        <v>1312.6946257846398</v>
      </c>
      <c r="Q66" s="503">
        <f t="shared" si="44"/>
        <v>1425.3842854398754</v>
      </c>
      <c r="R66" s="503">
        <f t="shared" si="44"/>
        <v>730.33176388237018</v>
      </c>
      <c r="S66" s="503">
        <f t="shared" si="44"/>
        <v>1019.7419030788818</v>
      </c>
      <c r="T66" s="503">
        <f t="shared" si="44"/>
        <v>1413.9248384784069</v>
      </c>
      <c r="U66" s="503">
        <f t="shared" si="44"/>
        <v>1652.5528910047187</v>
      </c>
      <c r="V66" s="362">
        <f t="shared" si="44"/>
        <v>1315.990201998635</v>
      </c>
      <c r="W66" s="362">
        <f t="shared" si="44"/>
        <v>1391.0021831193555</v>
      </c>
      <c r="X66" s="362">
        <f t="shared" si="44"/>
        <v>1071.0285829096797</v>
      </c>
      <c r="Y66" s="362">
        <f t="shared" si="44"/>
        <v>787.57810932334985</v>
      </c>
      <c r="Z66" s="362">
        <f t="shared" si="44"/>
        <v>798.53900108463574</v>
      </c>
      <c r="AA66" s="362">
        <f t="shared" si="44"/>
        <v>845.77939528831769</v>
      </c>
      <c r="AB66" s="362">
        <f t="shared" si="44"/>
        <v>651.89918368024451</v>
      </c>
      <c r="AC66" s="362">
        <f t="shared" si="44"/>
        <v>711.91537868484545</v>
      </c>
      <c r="AD66" s="362">
        <f t="shared" si="44"/>
        <v>730.33176388237018</v>
      </c>
      <c r="AE66" s="362">
        <f t="shared" si="44"/>
        <v>1019.7419030788818</v>
      </c>
      <c r="AF66" s="362">
        <f t="shared" si="44"/>
        <v>1413.9248384784069</v>
      </c>
      <c r="AG66" s="362">
        <f t="shared" si="44"/>
        <v>1652.5528910047187</v>
      </c>
      <c r="AH66" s="362">
        <f t="shared" si="44"/>
        <v>1315.990201998635</v>
      </c>
      <c r="AI66" s="362">
        <f t="shared" si="44"/>
        <v>1391.0021831193555</v>
      </c>
      <c r="AJ66" s="362">
        <f t="shared" si="44"/>
        <v>1071.0285829096797</v>
      </c>
      <c r="AK66" s="362">
        <f t="shared" si="44"/>
        <v>787.57810932334985</v>
      </c>
      <c r="AL66" s="362">
        <f t="shared" si="44"/>
        <v>798.53900108463574</v>
      </c>
      <c r="AM66" s="362">
        <f t="shared" si="44"/>
        <v>845.77939528831769</v>
      </c>
      <c r="AN66" s="362">
        <f t="shared" si="44"/>
        <v>651.89918368024451</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5" x14ac:dyDescent="0.35">
      <c r="A67" s="646"/>
      <c r="B67" s="13" t="str">
        <f t="shared" si="41"/>
        <v>Miscellaneous</v>
      </c>
      <c r="C67" s="503">
        <v>0</v>
      </c>
      <c r="D67" s="503">
        <f t="shared" ref="D67:BK70" si="45">IF(D31=0,0,((D13*0.5)+C31-D49)*D86*D101*D$2)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65.217279610077696</v>
      </c>
      <c r="N67" s="503">
        <f t="shared" si="45"/>
        <v>129.54442920923643</v>
      </c>
      <c r="O67" s="503">
        <f t="shared" si="45"/>
        <v>119.66118568250916</v>
      </c>
      <c r="P67" s="503">
        <f t="shared" si="45"/>
        <v>112.69692533362094</v>
      </c>
      <c r="Q67" s="503">
        <f t="shared" si="45"/>
        <v>124.94103158894525</v>
      </c>
      <c r="R67" s="503">
        <f t="shared" si="45"/>
        <v>-1.799158825761944</v>
      </c>
      <c r="S67" s="503">
        <f t="shared" si="45"/>
        <v>-2.1951784777154053</v>
      </c>
      <c r="T67" s="503">
        <f t="shared" si="45"/>
        <v>-3.5980215445578265</v>
      </c>
      <c r="U67" s="503">
        <f t="shared" si="45"/>
        <v>-3.4769154675972076</v>
      </c>
      <c r="V67" s="362">
        <f t="shared" si="45"/>
        <v>-3.4612332944838839</v>
      </c>
      <c r="W67" s="362">
        <f t="shared" si="45"/>
        <v>-3.4579513366696033</v>
      </c>
      <c r="X67" s="362">
        <f t="shared" si="45"/>
        <v>-2.2738269049598001</v>
      </c>
      <c r="Y67" s="362">
        <f t="shared" si="45"/>
        <v>-2.0826062068412248</v>
      </c>
      <c r="Z67" s="362">
        <f t="shared" si="45"/>
        <v>-2.0237778769710881</v>
      </c>
      <c r="AA67" s="362">
        <f t="shared" si="45"/>
        <v>-1.874127083709318</v>
      </c>
      <c r="AB67" s="362">
        <f t="shared" si="45"/>
        <v>-1.7429014737475041</v>
      </c>
      <c r="AC67" s="362">
        <f t="shared" si="45"/>
        <v>-1.9411852086250823</v>
      </c>
      <c r="AD67" s="362">
        <f t="shared" si="45"/>
        <v>-1.799158825761944</v>
      </c>
      <c r="AE67" s="362">
        <f t="shared" si="45"/>
        <v>-2.1951784777154053</v>
      </c>
      <c r="AF67" s="362">
        <f t="shared" si="45"/>
        <v>-3.5980215445578265</v>
      </c>
      <c r="AG67" s="362">
        <f t="shared" si="45"/>
        <v>-3.4769154675972076</v>
      </c>
      <c r="AH67" s="362">
        <f t="shared" si="45"/>
        <v>-3.4612332944838839</v>
      </c>
      <c r="AI67" s="362">
        <f t="shared" si="45"/>
        <v>-3.4579513366696033</v>
      </c>
      <c r="AJ67" s="362">
        <f t="shared" si="45"/>
        <v>-2.2738269049598001</v>
      </c>
      <c r="AK67" s="362">
        <f t="shared" si="45"/>
        <v>-2.0826062068412248</v>
      </c>
      <c r="AL67" s="362">
        <f t="shared" si="45"/>
        <v>-2.0237778769710881</v>
      </c>
      <c r="AM67" s="362">
        <f t="shared" si="45"/>
        <v>-1.874127083709318</v>
      </c>
      <c r="AN67" s="362">
        <f t="shared" si="45"/>
        <v>-1.7429014737475041</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5">
      <c r="A68" s="646"/>
      <c r="B68" s="13" t="str">
        <f t="shared" si="41"/>
        <v>Motors</v>
      </c>
      <c r="C68" s="503">
        <v>0</v>
      </c>
      <c r="D68" s="503">
        <f t="shared" si="45"/>
        <v>0</v>
      </c>
      <c r="E68" s="503">
        <f t="shared" si="45"/>
        <v>0</v>
      </c>
      <c r="F68" s="503">
        <f t="shared" si="45"/>
        <v>0</v>
      </c>
      <c r="G68" s="503">
        <f t="shared" si="45"/>
        <v>0</v>
      </c>
      <c r="H68" s="503">
        <f t="shared" si="45"/>
        <v>0</v>
      </c>
      <c r="I68" s="503">
        <f t="shared" si="45"/>
        <v>0</v>
      </c>
      <c r="J68" s="503">
        <f t="shared" si="45"/>
        <v>0</v>
      </c>
      <c r="K68" s="503">
        <f t="shared" si="45"/>
        <v>0</v>
      </c>
      <c r="L68" s="503">
        <f t="shared" si="45"/>
        <v>0</v>
      </c>
      <c r="M68" s="503">
        <f t="shared" si="45"/>
        <v>0</v>
      </c>
      <c r="N68" s="503">
        <f t="shared" si="45"/>
        <v>0</v>
      </c>
      <c r="O68" s="503">
        <f t="shared" si="45"/>
        <v>0</v>
      </c>
      <c r="P68" s="503">
        <f t="shared" si="45"/>
        <v>0</v>
      </c>
      <c r="Q68" s="503">
        <f t="shared" si="45"/>
        <v>0</v>
      </c>
      <c r="R68" s="503">
        <f t="shared" si="45"/>
        <v>0</v>
      </c>
      <c r="S68" s="503">
        <f t="shared" si="45"/>
        <v>0</v>
      </c>
      <c r="T68" s="503">
        <f t="shared" si="45"/>
        <v>0</v>
      </c>
      <c r="U68" s="503">
        <f t="shared" si="45"/>
        <v>0</v>
      </c>
      <c r="V68" s="362">
        <f t="shared" si="45"/>
        <v>0</v>
      </c>
      <c r="W68" s="362">
        <f t="shared" si="45"/>
        <v>0</v>
      </c>
      <c r="X68" s="362">
        <f t="shared" si="45"/>
        <v>0</v>
      </c>
      <c r="Y68" s="362">
        <f t="shared" si="45"/>
        <v>0</v>
      </c>
      <c r="Z68" s="362">
        <f t="shared" si="45"/>
        <v>0</v>
      </c>
      <c r="AA68" s="362">
        <f t="shared" si="45"/>
        <v>0</v>
      </c>
      <c r="AB68" s="362">
        <f t="shared" si="45"/>
        <v>0</v>
      </c>
      <c r="AC68" s="362">
        <f t="shared" si="45"/>
        <v>0</v>
      </c>
      <c r="AD68" s="362">
        <f t="shared" si="45"/>
        <v>0</v>
      </c>
      <c r="AE68" s="362">
        <f t="shared" si="45"/>
        <v>0</v>
      </c>
      <c r="AF68" s="362">
        <f t="shared" si="45"/>
        <v>0</v>
      </c>
      <c r="AG68" s="362">
        <f t="shared" si="45"/>
        <v>0</v>
      </c>
      <c r="AH68" s="362">
        <f t="shared" si="45"/>
        <v>0</v>
      </c>
      <c r="AI68" s="362">
        <f t="shared" si="45"/>
        <v>0</v>
      </c>
      <c r="AJ68" s="362">
        <f t="shared" si="45"/>
        <v>0</v>
      </c>
      <c r="AK68" s="362">
        <f t="shared" si="45"/>
        <v>0</v>
      </c>
      <c r="AL68" s="362">
        <f t="shared" si="45"/>
        <v>0</v>
      </c>
      <c r="AM68" s="362">
        <f t="shared" si="45"/>
        <v>0</v>
      </c>
      <c r="AN68" s="362">
        <f t="shared" si="45"/>
        <v>0</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5" x14ac:dyDescent="0.3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5" x14ac:dyDescent="0.3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0</v>
      </c>
      <c r="O70" s="503">
        <f t="shared" si="45"/>
        <v>0</v>
      </c>
      <c r="P70" s="503">
        <f t="shared" si="45"/>
        <v>0</v>
      </c>
      <c r="Q70" s="503">
        <f t="shared" si="45"/>
        <v>0</v>
      </c>
      <c r="R70" s="503">
        <f t="shared" si="45"/>
        <v>0</v>
      </c>
      <c r="S70" s="503">
        <f t="shared" si="45"/>
        <v>0</v>
      </c>
      <c r="T70" s="503">
        <f t="shared" si="45"/>
        <v>0</v>
      </c>
      <c r="U70" s="503">
        <f t="shared" si="45"/>
        <v>0</v>
      </c>
      <c r="V70" s="362">
        <f t="shared" si="45"/>
        <v>0</v>
      </c>
      <c r="W70" s="362">
        <f t="shared" si="45"/>
        <v>0</v>
      </c>
      <c r="X70" s="362">
        <f t="shared" si="45"/>
        <v>0</v>
      </c>
      <c r="Y70" s="362">
        <f t="shared" si="45"/>
        <v>0</v>
      </c>
      <c r="Z70" s="362">
        <f t="shared" si="45"/>
        <v>0</v>
      </c>
      <c r="AA70" s="362">
        <f t="shared" si="45"/>
        <v>0</v>
      </c>
      <c r="AB70" s="362">
        <f t="shared" si="45"/>
        <v>0</v>
      </c>
      <c r="AC70" s="362">
        <f t="shared" si="45"/>
        <v>0</v>
      </c>
      <c r="AD70" s="362">
        <f t="shared" si="45"/>
        <v>0</v>
      </c>
      <c r="AE70" s="362">
        <f t="shared" si="45"/>
        <v>0</v>
      </c>
      <c r="AF70" s="362">
        <f t="shared" si="45"/>
        <v>0</v>
      </c>
      <c r="AG70" s="362">
        <f t="shared" si="45"/>
        <v>0</v>
      </c>
      <c r="AH70" s="362">
        <f t="shared" si="45"/>
        <v>0</v>
      </c>
      <c r="AI70" s="362">
        <f t="shared" si="45"/>
        <v>0</v>
      </c>
      <c r="AJ70" s="362">
        <f t="shared" si="45"/>
        <v>0</v>
      </c>
      <c r="AK70" s="362">
        <f t="shared" si="45"/>
        <v>0</v>
      </c>
      <c r="AL70" s="362">
        <f t="shared" si="45"/>
        <v>0</v>
      </c>
      <c r="AM70" s="362">
        <f t="shared" si="45"/>
        <v>0</v>
      </c>
      <c r="AN70" s="362">
        <f t="shared" si="45"/>
        <v>0</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5" x14ac:dyDescent="0.35">
      <c r="A71" s="646"/>
      <c r="B71" s="13" t="str">
        <f t="shared" si="41"/>
        <v>Water Heating</v>
      </c>
      <c r="C71" s="503">
        <v>0</v>
      </c>
      <c r="D71" s="503">
        <f t="shared" ref="D71:BK71" si="46">IF(D35=0,0,((D17*0.5)+C35-D53)*D90*D105*D$2)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0</v>
      </c>
      <c r="N71" s="503">
        <f t="shared" si="46"/>
        <v>0</v>
      </c>
      <c r="O71" s="503">
        <f t="shared" si="46"/>
        <v>0</v>
      </c>
      <c r="P71" s="503">
        <f t="shared" si="46"/>
        <v>0</v>
      </c>
      <c r="Q71" s="503">
        <f t="shared" si="46"/>
        <v>0</v>
      </c>
      <c r="R71" s="503">
        <f t="shared" si="46"/>
        <v>0</v>
      </c>
      <c r="S71" s="503">
        <f t="shared" si="46"/>
        <v>0</v>
      </c>
      <c r="T71" s="503">
        <f t="shared" si="46"/>
        <v>0</v>
      </c>
      <c r="U71" s="503">
        <f t="shared" si="46"/>
        <v>0</v>
      </c>
      <c r="V71" s="362">
        <f t="shared" si="46"/>
        <v>0</v>
      </c>
      <c r="W71" s="362">
        <f t="shared" si="46"/>
        <v>0</v>
      </c>
      <c r="X71" s="362">
        <f t="shared" si="46"/>
        <v>0</v>
      </c>
      <c r="Y71" s="362">
        <f t="shared" si="46"/>
        <v>0</v>
      </c>
      <c r="Z71" s="362">
        <f t="shared" si="46"/>
        <v>0</v>
      </c>
      <c r="AA71" s="362">
        <f t="shared" si="46"/>
        <v>0</v>
      </c>
      <c r="AB71" s="362">
        <f t="shared" si="46"/>
        <v>0</v>
      </c>
      <c r="AC71" s="362">
        <f t="shared" si="46"/>
        <v>0</v>
      </c>
      <c r="AD71" s="362">
        <f t="shared" si="46"/>
        <v>0</v>
      </c>
      <c r="AE71" s="362">
        <f t="shared" si="46"/>
        <v>0</v>
      </c>
      <c r="AF71" s="362">
        <f t="shared" si="46"/>
        <v>0</v>
      </c>
      <c r="AG71" s="362">
        <f t="shared" si="46"/>
        <v>0</v>
      </c>
      <c r="AH71" s="362">
        <f t="shared" si="46"/>
        <v>0</v>
      </c>
      <c r="AI71" s="362">
        <f t="shared" si="46"/>
        <v>0</v>
      </c>
      <c r="AJ71" s="362">
        <f t="shared" si="46"/>
        <v>0</v>
      </c>
      <c r="AK71" s="362">
        <f t="shared" si="46"/>
        <v>0</v>
      </c>
      <c r="AL71" s="362">
        <f t="shared" si="46"/>
        <v>0</v>
      </c>
      <c r="AM71" s="362">
        <f t="shared" si="46"/>
        <v>0</v>
      </c>
      <c r="AN71" s="362">
        <f t="shared" si="46"/>
        <v>0</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5">
      <c r="A72" s="646"/>
      <c r="B72" s="13" t="str">
        <f t="shared" si="41"/>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47">SUM(D59:D71)</f>
        <v>0</v>
      </c>
      <c r="E73" s="503">
        <f t="shared" si="47"/>
        <v>0</v>
      </c>
      <c r="F73" s="503">
        <f t="shared" si="47"/>
        <v>84.163254373063452</v>
      </c>
      <c r="G73" s="503">
        <f>SUM(G59:G71)</f>
        <v>247.25255058175938</v>
      </c>
      <c r="H73" s="503">
        <f t="shared" si="47"/>
        <v>561.82039292093668</v>
      </c>
      <c r="I73" s="503">
        <f t="shared" si="47"/>
        <v>746.07263169449072</v>
      </c>
      <c r="J73" s="503">
        <f t="shared" si="47"/>
        <v>772.04012966735002</v>
      </c>
      <c r="K73" s="503">
        <f t="shared" si="47"/>
        <v>1070.3042873912964</v>
      </c>
      <c r="L73" s="503">
        <f t="shared" si="47"/>
        <v>849.55647997043945</v>
      </c>
      <c r="M73" s="503">
        <f t="shared" si="47"/>
        <v>1096.1697092584996</v>
      </c>
      <c r="N73" s="503">
        <f t="shared" si="47"/>
        <v>2626.8834924677076</v>
      </c>
      <c r="O73" s="503">
        <f t="shared" si="47"/>
        <v>3995.893544604553</v>
      </c>
      <c r="P73" s="503">
        <f t="shared" si="47"/>
        <v>3400.6534935487507</v>
      </c>
      <c r="Q73" s="503">
        <f t="shared" si="47"/>
        <v>3681.2740779752367</v>
      </c>
      <c r="R73" s="503">
        <f t="shared" si="47"/>
        <v>2883.5278628807901</v>
      </c>
      <c r="S73" s="503">
        <f t="shared" si="47"/>
        <v>7105.8735487119975</v>
      </c>
      <c r="T73" s="503">
        <f t="shared" si="47"/>
        <v>30929.521952429044</v>
      </c>
      <c r="U73" s="503">
        <f t="shared" si="47"/>
        <v>32310.798846693633</v>
      </c>
      <c r="V73" s="362">
        <f t="shared" si="47"/>
        <v>33032.188449284622</v>
      </c>
      <c r="W73" s="362">
        <f t="shared" si="47"/>
        <v>17321.944004067987</v>
      </c>
      <c r="X73" s="362">
        <f t="shared" si="47"/>
        <v>3453.7782419539076</v>
      </c>
      <c r="Y73" s="362">
        <f t="shared" si="47"/>
        <v>2725.9286354279971</v>
      </c>
      <c r="Z73" s="362">
        <f t="shared" si="47"/>
        <v>2737.3265437430637</v>
      </c>
      <c r="AA73" s="362">
        <f t="shared" si="47"/>
        <v>2903.159756108174</v>
      </c>
      <c r="AB73" s="362">
        <f t="shared" si="47"/>
        <v>2478.8371745174309</v>
      </c>
      <c r="AC73" s="362">
        <f t="shared" si="47"/>
        <v>2541.7162022398729</v>
      </c>
      <c r="AD73" s="362">
        <f t="shared" si="47"/>
        <v>2883.5278628807901</v>
      </c>
      <c r="AE73" s="362">
        <f t="shared" si="47"/>
        <v>7105.8735487119975</v>
      </c>
      <c r="AF73" s="362">
        <f t="shared" si="47"/>
        <v>30929.521952429044</v>
      </c>
      <c r="AG73" s="362">
        <f t="shared" si="47"/>
        <v>32310.798846693633</v>
      </c>
      <c r="AH73" s="362">
        <f t="shared" si="47"/>
        <v>33032.188449284622</v>
      </c>
      <c r="AI73" s="362">
        <f t="shared" si="47"/>
        <v>17321.944004067987</v>
      </c>
      <c r="AJ73" s="362">
        <f t="shared" si="47"/>
        <v>3453.7782419539076</v>
      </c>
      <c r="AK73" s="362">
        <f t="shared" si="47"/>
        <v>2725.9286354279971</v>
      </c>
      <c r="AL73" s="362">
        <f t="shared" si="47"/>
        <v>2737.3265437430637</v>
      </c>
      <c r="AM73" s="362">
        <f t="shared" si="47"/>
        <v>2903.159756108174</v>
      </c>
      <c r="AN73" s="362">
        <f t="shared" si="47"/>
        <v>2478.8371745174309</v>
      </c>
      <c r="AO73" s="362">
        <f t="shared" si="47"/>
        <v>0</v>
      </c>
      <c r="AP73" s="362">
        <f t="shared" si="47"/>
        <v>0</v>
      </c>
      <c r="AQ73" s="362">
        <f t="shared" si="47"/>
        <v>0</v>
      </c>
      <c r="AR73" s="362">
        <f t="shared" si="47"/>
        <v>0</v>
      </c>
      <c r="AS73" s="362">
        <f t="shared" si="47"/>
        <v>0</v>
      </c>
      <c r="AT73" s="362">
        <f t="shared" si="47"/>
        <v>0</v>
      </c>
      <c r="AU73" s="362">
        <f t="shared" si="47"/>
        <v>0</v>
      </c>
      <c r="AV73" s="362">
        <f t="shared" si="47"/>
        <v>0</v>
      </c>
      <c r="AW73" s="362">
        <f t="shared" si="47"/>
        <v>0</v>
      </c>
      <c r="AX73" s="362">
        <f t="shared" si="47"/>
        <v>0</v>
      </c>
      <c r="AY73" s="362">
        <f t="shared" si="47"/>
        <v>0</v>
      </c>
      <c r="AZ73" s="362">
        <f t="shared" si="47"/>
        <v>0</v>
      </c>
      <c r="BA73" s="362">
        <f t="shared" si="47"/>
        <v>0</v>
      </c>
      <c r="BB73" s="362">
        <f t="shared" si="47"/>
        <v>0</v>
      </c>
      <c r="BC73" s="362">
        <f t="shared" si="47"/>
        <v>0</v>
      </c>
      <c r="BD73" s="362">
        <f t="shared" si="47"/>
        <v>0</v>
      </c>
      <c r="BE73" s="362">
        <f t="shared" si="47"/>
        <v>0</v>
      </c>
      <c r="BF73" s="362">
        <f t="shared" si="47"/>
        <v>0</v>
      </c>
      <c r="BG73" s="362">
        <f t="shared" si="47"/>
        <v>0</v>
      </c>
      <c r="BH73" s="362">
        <f t="shared" si="47"/>
        <v>0</v>
      </c>
      <c r="BI73" s="362">
        <f t="shared" si="47"/>
        <v>0</v>
      </c>
      <c r="BJ73" s="362">
        <f t="shared" si="47"/>
        <v>0</v>
      </c>
      <c r="BK73" s="362">
        <f t="shared" si="47"/>
        <v>0</v>
      </c>
    </row>
    <row r="74" spans="1:63" s="343" customFormat="1" ht="16.5" customHeight="1" thickBot="1" x14ac:dyDescent="0.4">
      <c r="A74" s="647"/>
      <c r="B74" s="14" t="s">
        <v>27</v>
      </c>
      <c r="C74" s="504">
        <f>C73</f>
        <v>0</v>
      </c>
      <c r="D74" s="504">
        <f>C74+D73</f>
        <v>0</v>
      </c>
      <c r="E74" s="504">
        <f t="shared" ref="E74:BK74" si="48">D74+E73</f>
        <v>0</v>
      </c>
      <c r="F74" s="504">
        <f t="shared" si="48"/>
        <v>84.163254373063452</v>
      </c>
      <c r="G74" s="504">
        <f t="shared" si="48"/>
        <v>331.41580495482282</v>
      </c>
      <c r="H74" s="504">
        <f t="shared" si="48"/>
        <v>893.23619787575944</v>
      </c>
      <c r="I74" s="504">
        <f t="shared" si="48"/>
        <v>1639.3088295702501</v>
      </c>
      <c r="J74" s="504">
        <f t="shared" si="48"/>
        <v>2411.3489592376</v>
      </c>
      <c r="K74" s="504">
        <f t="shared" si="48"/>
        <v>3481.6532466288963</v>
      </c>
      <c r="L74" s="504">
        <f t="shared" si="48"/>
        <v>4331.2097265993361</v>
      </c>
      <c r="M74" s="504">
        <f t="shared" si="48"/>
        <v>5427.3794358578361</v>
      </c>
      <c r="N74" s="504">
        <f t="shared" si="48"/>
        <v>8054.2629283255437</v>
      </c>
      <c r="O74" s="504">
        <f t="shared" si="48"/>
        <v>12050.156472930097</v>
      </c>
      <c r="P74" s="504">
        <f t="shared" si="48"/>
        <v>15450.809966478848</v>
      </c>
      <c r="Q74" s="504">
        <f t="shared" si="48"/>
        <v>19132.084044454085</v>
      </c>
      <c r="R74" s="504">
        <f t="shared" si="48"/>
        <v>22015.611907334875</v>
      </c>
      <c r="S74" s="504">
        <f t="shared" si="48"/>
        <v>29121.485456046874</v>
      </c>
      <c r="T74" s="504">
        <f t="shared" si="48"/>
        <v>60051.007408475918</v>
      </c>
      <c r="U74" s="504">
        <f t="shared" si="48"/>
        <v>92361.806255169548</v>
      </c>
      <c r="V74" s="504">
        <f t="shared" si="48"/>
        <v>125393.99470445418</v>
      </c>
      <c r="W74" s="504">
        <f t="shared" si="48"/>
        <v>142715.93870852215</v>
      </c>
      <c r="X74" s="504">
        <f t="shared" si="48"/>
        <v>146169.71695047605</v>
      </c>
      <c r="Y74" s="504">
        <f t="shared" si="48"/>
        <v>148895.64558590404</v>
      </c>
      <c r="Z74" s="504">
        <f t="shared" si="48"/>
        <v>151632.9721296471</v>
      </c>
      <c r="AA74" s="504">
        <f t="shared" si="48"/>
        <v>154536.13188575528</v>
      </c>
      <c r="AB74" s="504">
        <f t="shared" si="48"/>
        <v>157014.96906027271</v>
      </c>
      <c r="AC74" s="504">
        <f t="shared" si="48"/>
        <v>159556.68526251259</v>
      </c>
      <c r="AD74" s="504">
        <f t="shared" si="48"/>
        <v>162440.21312539338</v>
      </c>
      <c r="AE74" s="504">
        <f t="shared" si="48"/>
        <v>169546.08667410538</v>
      </c>
      <c r="AF74" s="504">
        <f t="shared" si="48"/>
        <v>200475.60862653441</v>
      </c>
      <c r="AG74" s="504">
        <f t="shared" si="48"/>
        <v>232786.40747322803</v>
      </c>
      <c r="AH74" s="504">
        <f t="shared" si="48"/>
        <v>265818.59592251264</v>
      </c>
      <c r="AI74" s="504">
        <f t="shared" si="48"/>
        <v>283140.53992658062</v>
      </c>
      <c r="AJ74" s="504">
        <f t="shared" si="48"/>
        <v>286594.31816853455</v>
      </c>
      <c r="AK74" s="504">
        <f t="shared" si="48"/>
        <v>289320.24680396257</v>
      </c>
      <c r="AL74" s="504">
        <f t="shared" si="48"/>
        <v>292057.57334770565</v>
      </c>
      <c r="AM74" s="504">
        <f t="shared" si="48"/>
        <v>294960.73310381384</v>
      </c>
      <c r="AN74" s="504">
        <f t="shared" si="48"/>
        <v>297439.57027833129</v>
      </c>
      <c r="AO74" s="504">
        <f t="shared" si="48"/>
        <v>297439.57027833129</v>
      </c>
      <c r="AP74" s="504">
        <f t="shared" si="48"/>
        <v>297439.57027833129</v>
      </c>
      <c r="AQ74" s="504">
        <f t="shared" si="48"/>
        <v>297439.57027833129</v>
      </c>
      <c r="AR74" s="504">
        <f t="shared" si="48"/>
        <v>297439.57027833129</v>
      </c>
      <c r="AS74" s="504">
        <f t="shared" si="48"/>
        <v>297439.57027833129</v>
      </c>
      <c r="AT74" s="504">
        <f t="shared" si="48"/>
        <v>297439.57027833129</v>
      </c>
      <c r="AU74" s="504">
        <f t="shared" si="48"/>
        <v>297439.57027833129</v>
      </c>
      <c r="AV74" s="504">
        <f t="shared" si="48"/>
        <v>297439.57027833129</v>
      </c>
      <c r="AW74" s="504">
        <f t="shared" si="48"/>
        <v>297439.57027833129</v>
      </c>
      <c r="AX74" s="504">
        <f t="shared" si="48"/>
        <v>297439.57027833129</v>
      </c>
      <c r="AY74" s="504">
        <f t="shared" si="48"/>
        <v>297439.57027833129</v>
      </c>
      <c r="AZ74" s="504">
        <f t="shared" si="48"/>
        <v>297439.57027833129</v>
      </c>
      <c r="BA74" s="504">
        <f t="shared" si="48"/>
        <v>297439.57027833129</v>
      </c>
      <c r="BB74" s="504">
        <f t="shared" si="48"/>
        <v>297439.57027833129</v>
      </c>
      <c r="BC74" s="504">
        <f t="shared" si="48"/>
        <v>297439.57027833129</v>
      </c>
      <c r="BD74" s="504">
        <f t="shared" si="48"/>
        <v>297439.57027833129</v>
      </c>
      <c r="BE74" s="504">
        <f t="shared" si="48"/>
        <v>297439.57027833129</v>
      </c>
      <c r="BF74" s="504">
        <f t="shared" si="48"/>
        <v>297439.57027833129</v>
      </c>
      <c r="BG74" s="504">
        <f t="shared" si="48"/>
        <v>297439.57027833129</v>
      </c>
      <c r="BH74" s="504">
        <f t="shared" si="48"/>
        <v>297439.57027833129</v>
      </c>
      <c r="BI74" s="504">
        <f t="shared" si="48"/>
        <v>297439.57027833129</v>
      </c>
      <c r="BJ74" s="504">
        <f t="shared" si="48"/>
        <v>297439.57027833129</v>
      </c>
      <c r="BK74" s="504">
        <f t="shared" si="48"/>
        <v>297439.57027833129</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8"/>
      <c r="E76" s="8"/>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5">
      <c r="A78" s="652"/>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652"/>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652"/>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652"/>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652"/>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652"/>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652"/>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652"/>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652"/>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652"/>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652"/>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652"/>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653"/>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659" t="s">
        <v>28</v>
      </c>
      <c r="B92" s="89" t="s">
        <v>33</v>
      </c>
      <c r="C92" s="90">
        <f>C77</f>
        <v>43466</v>
      </c>
      <c r="D92" s="90">
        <f t="shared" ref="D92:BK92" si="52">D77</f>
        <v>43497</v>
      </c>
      <c r="E92" s="90">
        <f t="shared" si="52"/>
        <v>43525</v>
      </c>
      <c r="F92" s="90">
        <f t="shared" si="52"/>
        <v>43556</v>
      </c>
      <c r="G92" s="90">
        <f t="shared" si="52"/>
        <v>43586</v>
      </c>
      <c r="H92" s="90">
        <f t="shared" si="52"/>
        <v>43617</v>
      </c>
      <c r="I92" s="90">
        <f t="shared" si="52"/>
        <v>43647</v>
      </c>
      <c r="J92" s="90">
        <f t="shared" si="52"/>
        <v>43678</v>
      </c>
      <c r="K92" s="90">
        <f t="shared" si="52"/>
        <v>43709</v>
      </c>
      <c r="L92" s="90">
        <f t="shared" si="52"/>
        <v>43739</v>
      </c>
      <c r="M92" s="90">
        <f t="shared" si="52"/>
        <v>43770</v>
      </c>
      <c r="N92" s="90">
        <f t="shared" si="52"/>
        <v>43800</v>
      </c>
      <c r="O92" s="90">
        <f t="shared" si="52"/>
        <v>43831</v>
      </c>
      <c r="P92" s="90">
        <f t="shared" si="52"/>
        <v>43862</v>
      </c>
      <c r="Q92" s="90">
        <f t="shared" si="52"/>
        <v>43891</v>
      </c>
      <c r="R92" s="90">
        <f t="shared" si="52"/>
        <v>43922</v>
      </c>
      <c r="S92" s="90">
        <f t="shared" si="52"/>
        <v>43952</v>
      </c>
      <c r="T92" s="90">
        <f t="shared" si="52"/>
        <v>43983</v>
      </c>
      <c r="U92" s="90">
        <f t="shared" si="52"/>
        <v>44013</v>
      </c>
      <c r="V92" s="90">
        <f t="shared" si="52"/>
        <v>44044</v>
      </c>
      <c r="W92" s="90">
        <f t="shared" si="52"/>
        <v>44075</v>
      </c>
      <c r="X92" s="90">
        <f t="shared" si="52"/>
        <v>44105</v>
      </c>
      <c r="Y92" s="90">
        <f t="shared" si="52"/>
        <v>44136</v>
      </c>
      <c r="Z92" s="90">
        <f t="shared" si="52"/>
        <v>44166</v>
      </c>
      <c r="AA92" s="90">
        <f t="shared" si="52"/>
        <v>44197</v>
      </c>
      <c r="AB92" s="90">
        <f t="shared" si="52"/>
        <v>44228</v>
      </c>
      <c r="AC92" s="90">
        <f t="shared" si="52"/>
        <v>44256</v>
      </c>
      <c r="AD92" s="90">
        <f t="shared" si="52"/>
        <v>44287</v>
      </c>
      <c r="AE92" s="90">
        <f t="shared" si="52"/>
        <v>44317</v>
      </c>
      <c r="AF92" s="90">
        <f t="shared" si="52"/>
        <v>44348</v>
      </c>
      <c r="AG92" s="90">
        <f t="shared" si="52"/>
        <v>44378</v>
      </c>
      <c r="AH92" s="90">
        <f t="shared" si="52"/>
        <v>44409</v>
      </c>
      <c r="AI92" s="90">
        <f t="shared" si="52"/>
        <v>44440</v>
      </c>
      <c r="AJ92" s="90">
        <f t="shared" si="52"/>
        <v>44470</v>
      </c>
      <c r="AK92" s="90">
        <f t="shared" si="52"/>
        <v>44501</v>
      </c>
      <c r="AL92" s="90">
        <f t="shared" si="52"/>
        <v>44531</v>
      </c>
      <c r="AM92" s="90">
        <f t="shared" si="52"/>
        <v>44562</v>
      </c>
      <c r="AN92" s="90">
        <f t="shared" si="52"/>
        <v>44593</v>
      </c>
      <c r="AO92" s="90">
        <f t="shared" si="52"/>
        <v>44621</v>
      </c>
      <c r="AP92" s="90">
        <f t="shared" si="52"/>
        <v>44652</v>
      </c>
      <c r="AQ92" s="90">
        <f t="shared" si="52"/>
        <v>44682</v>
      </c>
      <c r="AR92" s="90">
        <f t="shared" si="52"/>
        <v>44713</v>
      </c>
      <c r="AS92" s="90">
        <f t="shared" si="52"/>
        <v>44743</v>
      </c>
      <c r="AT92" s="90">
        <f t="shared" si="52"/>
        <v>44774</v>
      </c>
      <c r="AU92" s="90">
        <f t="shared" si="52"/>
        <v>44805</v>
      </c>
      <c r="AV92" s="90">
        <f t="shared" si="52"/>
        <v>44835</v>
      </c>
      <c r="AW92" s="90">
        <f t="shared" si="52"/>
        <v>44866</v>
      </c>
      <c r="AX92" s="90">
        <f t="shared" si="52"/>
        <v>44896</v>
      </c>
      <c r="AY92" s="90">
        <f t="shared" si="52"/>
        <v>44927</v>
      </c>
      <c r="AZ92" s="90">
        <f t="shared" si="52"/>
        <v>44958</v>
      </c>
      <c r="BA92" s="90">
        <f t="shared" si="52"/>
        <v>44986</v>
      </c>
      <c r="BB92" s="90">
        <f t="shared" si="52"/>
        <v>45017</v>
      </c>
      <c r="BC92" s="90">
        <f t="shared" si="52"/>
        <v>45047</v>
      </c>
      <c r="BD92" s="90">
        <f t="shared" si="52"/>
        <v>45078</v>
      </c>
      <c r="BE92" s="90">
        <f t="shared" si="52"/>
        <v>45108</v>
      </c>
      <c r="BF92" s="90">
        <f t="shared" si="52"/>
        <v>45139</v>
      </c>
      <c r="BG92" s="90">
        <f t="shared" si="52"/>
        <v>45170</v>
      </c>
      <c r="BH92" s="90">
        <f t="shared" si="52"/>
        <v>45200</v>
      </c>
      <c r="BI92" s="90">
        <f t="shared" si="52"/>
        <v>45231</v>
      </c>
      <c r="BJ92" s="90">
        <f t="shared" si="52"/>
        <v>45261</v>
      </c>
      <c r="BK92" s="90">
        <f t="shared" si="52"/>
        <v>45292</v>
      </c>
    </row>
    <row r="93" spans="1:63" ht="15.75" customHeight="1" x14ac:dyDescent="0.35">
      <c r="A93" s="660"/>
      <c r="B93" s="11" t="s">
        <v>20</v>
      </c>
      <c r="C93" s="88">
        <v>2.2321000000000001E-2</v>
      </c>
      <c r="D93" s="88">
        <v>2.3022000000000001E-2</v>
      </c>
      <c r="E93" s="88">
        <v>2.3028E-2</v>
      </c>
      <c r="F93" s="88">
        <v>2.3969000000000001E-2</v>
      </c>
      <c r="G93" s="88">
        <v>2.2296E-2</v>
      </c>
      <c r="H93" s="88">
        <v>4.7784E-2</v>
      </c>
      <c r="I93" s="88">
        <v>4.709E-2</v>
      </c>
      <c r="J93" s="88">
        <v>4.8728E-2</v>
      </c>
      <c r="K93" s="88">
        <v>5.0555000000000003E-2</v>
      </c>
      <c r="L93" s="88">
        <v>2.6030999999999999E-2</v>
      </c>
      <c r="M93" s="88">
        <v>2.5073000000000002E-2</v>
      </c>
      <c r="N93" s="88">
        <v>2.4128E-2</v>
      </c>
      <c r="O93" s="88">
        <v>2.2321000000000001E-2</v>
      </c>
      <c r="P93" s="88">
        <v>2.3022000000000001E-2</v>
      </c>
      <c r="Q93" s="88">
        <v>2.3028E-2</v>
      </c>
      <c r="R93" s="258">
        <v>2.7399E-2</v>
      </c>
      <c r="S93" s="258">
        <v>3.1260000000000003E-2</v>
      </c>
      <c r="T93" s="258">
        <v>5.3324000000000003E-2</v>
      </c>
      <c r="U93" s="258">
        <v>5.024E-2</v>
      </c>
      <c r="V93" s="258">
        <v>4.9953999999999998E-2</v>
      </c>
      <c r="W93" s="258">
        <v>5.0927E-2</v>
      </c>
      <c r="X93" s="258">
        <v>3.2402E-2</v>
      </c>
      <c r="Y93" s="258">
        <v>3.0643E-2</v>
      </c>
      <c r="Z93" s="258">
        <v>2.8851999999999999E-2</v>
      </c>
      <c r="AA93" s="258">
        <v>2.6759000000000002E-2</v>
      </c>
      <c r="AB93" s="258">
        <v>2.7252999999999999E-2</v>
      </c>
      <c r="AC93" s="258">
        <v>2.7386000000000001E-2</v>
      </c>
      <c r="AD93" s="258">
        <v>2.7399E-2</v>
      </c>
      <c r="AE93" s="258">
        <v>3.1260000000000003E-2</v>
      </c>
      <c r="AF93" s="258">
        <v>5.3324000000000003E-2</v>
      </c>
      <c r="AG93" s="258">
        <v>5.024E-2</v>
      </c>
      <c r="AH93" s="258">
        <v>4.9953999999999998E-2</v>
      </c>
      <c r="AI93" s="258">
        <v>5.0927E-2</v>
      </c>
      <c r="AJ93" s="258">
        <v>3.2402E-2</v>
      </c>
      <c r="AK93" s="258">
        <v>3.0643E-2</v>
      </c>
      <c r="AL93" s="258">
        <v>2.8851999999999999E-2</v>
      </c>
      <c r="AM93" s="258">
        <v>2.6759000000000002E-2</v>
      </c>
      <c r="AN93" s="258">
        <v>2.7252999999999999E-2</v>
      </c>
      <c r="AO93" s="566">
        <v>2.7386000000000001E-2</v>
      </c>
      <c r="AP93" s="566">
        <v>2.7399E-2</v>
      </c>
      <c r="AQ93" s="566">
        <v>3.1260000000000003E-2</v>
      </c>
      <c r="AR93" s="566">
        <v>5.3324000000000003E-2</v>
      </c>
      <c r="AS93" s="566">
        <v>5.024E-2</v>
      </c>
      <c r="AT93" s="566">
        <v>4.9953999999999998E-2</v>
      </c>
      <c r="AU93" s="566">
        <v>5.0927E-2</v>
      </c>
      <c r="AV93" s="566">
        <v>3.2402E-2</v>
      </c>
      <c r="AW93" s="566">
        <v>3.0643E-2</v>
      </c>
      <c r="AX93" s="566">
        <v>2.8851999999999999E-2</v>
      </c>
      <c r="AY93" s="566">
        <v>2.6759000000000002E-2</v>
      </c>
      <c r="AZ93" s="566">
        <v>2.7252999999999999E-2</v>
      </c>
      <c r="BA93" s="566">
        <v>2.7386000000000001E-2</v>
      </c>
      <c r="BB93" s="566">
        <v>2.7399E-2</v>
      </c>
      <c r="BC93" s="566">
        <v>3.1260000000000003E-2</v>
      </c>
      <c r="BD93" s="566">
        <v>5.3324000000000003E-2</v>
      </c>
      <c r="BE93" s="566">
        <v>5.024E-2</v>
      </c>
      <c r="BF93" s="566">
        <v>4.9953999999999998E-2</v>
      </c>
      <c r="BG93" s="566">
        <v>5.0927E-2</v>
      </c>
      <c r="BH93" s="566">
        <v>3.2402E-2</v>
      </c>
      <c r="BI93" s="566">
        <v>3.0643E-2</v>
      </c>
      <c r="BJ93" s="566">
        <v>2.8851999999999999E-2</v>
      </c>
      <c r="BK93" s="566">
        <v>2.6759000000000002E-2</v>
      </c>
    </row>
    <row r="94" spans="1:63" x14ac:dyDescent="0.35">
      <c r="A94" s="660"/>
      <c r="B94" s="11" t="s">
        <v>0</v>
      </c>
      <c r="C94" s="88">
        <v>2.8108999999999999E-2</v>
      </c>
      <c r="D94" s="88">
        <v>2.8694000000000001E-2</v>
      </c>
      <c r="E94" s="88">
        <v>2.6006000000000001E-2</v>
      </c>
      <c r="F94" s="88">
        <v>2.4521000000000001E-2</v>
      </c>
      <c r="G94" s="88">
        <v>3.0636E-2</v>
      </c>
      <c r="H94" s="88">
        <v>6.9979E-2</v>
      </c>
      <c r="I94" s="88">
        <v>5.6050000000000003E-2</v>
      </c>
      <c r="J94" s="88">
        <v>6.5254000000000006E-2</v>
      </c>
      <c r="K94" s="88">
        <v>7.5671000000000002E-2</v>
      </c>
      <c r="L94" s="88">
        <v>2.5125999999999999E-2</v>
      </c>
      <c r="M94" s="88">
        <v>3.2795999999999999E-2</v>
      </c>
      <c r="N94" s="88">
        <v>2.2974999999999999E-2</v>
      </c>
      <c r="O94" s="88">
        <v>2.8108999999999999E-2</v>
      </c>
      <c r="P94" s="88">
        <v>2.8694000000000001E-2</v>
      </c>
      <c r="Q94" s="88">
        <v>2.6006000000000001E-2</v>
      </c>
      <c r="R94" s="258">
        <v>2.7834999999999999E-2</v>
      </c>
      <c r="S94" s="258">
        <v>3.9120000000000002E-2</v>
      </c>
      <c r="T94" s="258">
        <v>7.6133999999999993E-2</v>
      </c>
      <c r="U94" s="258">
        <v>5.8799999999999998E-2</v>
      </c>
      <c r="V94" s="258">
        <v>6.5284999999999996E-2</v>
      </c>
      <c r="W94" s="258">
        <v>7.3496000000000006E-2</v>
      </c>
      <c r="X94" s="258">
        <v>3.1467000000000002E-2</v>
      </c>
      <c r="Y94" s="258">
        <v>3.7912000000000001E-2</v>
      </c>
      <c r="Z94" s="258">
        <v>2.7827000000000001E-2</v>
      </c>
      <c r="AA94" s="258">
        <v>3.1730000000000001E-2</v>
      </c>
      <c r="AB94" s="258">
        <v>3.2064000000000002E-2</v>
      </c>
      <c r="AC94" s="258">
        <v>3.0006000000000001E-2</v>
      </c>
      <c r="AD94" s="258">
        <v>2.7834999999999999E-2</v>
      </c>
      <c r="AE94" s="258">
        <v>3.9120000000000002E-2</v>
      </c>
      <c r="AF94" s="258">
        <v>7.6133999999999993E-2</v>
      </c>
      <c r="AG94" s="258">
        <v>5.8799999999999998E-2</v>
      </c>
      <c r="AH94" s="258">
        <v>6.5284999999999996E-2</v>
      </c>
      <c r="AI94" s="258">
        <v>7.3496000000000006E-2</v>
      </c>
      <c r="AJ94" s="258">
        <v>3.1467000000000002E-2</v>
      </c>
      <c r="AK94" s="258">
        <v>3.7912000000000001E-2</v>
      </c>
      <c r="AL94" s="258">
        <v>2.7827000000000001E-2</v>
      </c>
      <c r="AM94" s="258">
        <v>3.1730000000000001E-2</v>
      </c>
      <c r="AN94" s="258">
        <v>3.2064000000000002E-2</v>
      </c>
      <c r="AO94" s="566">
        <v>3.0006000000000001E-2</v>
      </c>
      <c r="AP94" s="566">
        <v>2.7834999999999999E-2</v>
      </c>
      <c r="AQ94" s="566">
        <v>3.9120000000000002E-2</v>
      </c>
      <c r="AR94" s="566">
        <v>7.6133999999999993E-2</v>
      </c>
      <c r="AS94" s="566">
        <v>5.8799999999999998E-2</v>
      </c>
      <c r="AT94" s="566">
        <v>6.5284999999999996E-2</v>
      </c>
      <c r="AU94" s="566">
        <v>7.3496000000000006E-2</v>
      </c>
      <c r="AV94" s="566">
        <v>3.1467000000000002E-2</v>
      </c>
      <c r="AW94" s="566">
        <v>3.7912000000000001E-2</v>
      </c>
      <c r="AX94" s="566">
        <v>2.7827000000000001E-2</v>
      </c>
      <c r="AY94" s="566">
        <v>3.1730000000000001E-2</v>
      </c>
      <c r="AZ94" s="566">
        <v>3.2064000000000002E-2</v>
      </c>
      <c r="BA94" s="566">
        <v>3.0006000000000001E-2</v>
      </c>
      <c r="BB94" s="566">
        <v>2.7834999999999999E-2</v>
      </c>
      <c r="BC94" s="566">
        <v>3.9120000000000002E-2</v>
      </c>
      <c r="BD94" s="566">
        <v>7.6133999999999993E-2</v>
      </c>
      <c r="BE94" s="566">
        <v>5.8799999999999998E-2</v>
      </c>
      <c r="BF94" s="566">
        <v>6.5284999999999996E-2</v>
      </c>
      <c r="BG94" s="566">
        <v>7.3496000000000006E-2</v>
      </c>
      <c r="BH94" s="566">
        <v>3.1467000000000002E-2</v>
      </c>
      <c r="BI94" s="566">
        <v>3.7912000000000001E-2</v>
      </c>
      <c r="BJ94" s="566">
        <v>2.7827000000000001E-2</v>
      </c>
      <c r="BK94" s="566">
        <v>3.1730000000000001E-2</v>
      </c>
    </row>
    <row r="95" spans="1:63" x14ac:dyDescent="0.35">
      <c r="A95" s="660"/>
      <c r="B95" s="11" t="s">
        <v>21</v>
      </c>
      <c r="C95" s="88">
        <v>2.1930999999999999E-2</v>
      </c>
      <c r="D95" s="88">
        <v>2.2645999999999999E-2</v>
      </c>
      <c r="E95" s="88">
        <v>2.58E-2</v>
      </c>
      <c r="F95" s="88">
        <v>2.7992E-2</v>
      </c>
      <c r="G95" s="88">
        <v>2.4764000000000001E-2</v>
      </c>
      <c r="H95" s="88">
        <v>5.4608999999999998E-2</v>
      </c>
      <c r="I95" s="88">
        <v>4.7024000000000003E-2</v>
      </c>
      <c r="J95" s="88">
        <v>5.2297999999999997E-2</v>
      </c>
      <c r="K95" s="88">
        <v>5.6677999999999999E-2</v>
      </c>
      <c r="L95" s="88">
        <v>2.8719999999999999E-2</v>
      </c>
      <c r="M95" s="88">
        <v>2.5111000000000001E-2</v>
      </c>
      <c r="N95" s="88">
        <v>2.6321000000000001E-2</v>
      </c>
      <c r="O95" s="88">
        <v>2.1930999999999999E-2</v>
      </c>
      <c r="P95" s="88">
        <v>2.2645999999999999E-2</v>
      </c>
      <c r="Q95" s="88">
        <v>2.58E-2</v>
      </c>
      <c r="R95" s="258">
        <v>3.0592000000000001E-2</v>
      </c>
      <c r="S95" s="258">
        <v>3.3579999999999999E-2</v>
      </c>
      <c r="T95" s="258">
        <v>6.0206999999999997E-2</v>
      </c>
      <c r="U95" s="258">
        <v>5.0174000000000003E-2</v>
      </c>
      <c r="V95" s="258">
        <v>5.3324999999999997E-2</v>
      </c>
      <c r="W95" s="258">
        <v>5.6530999999999998E-2</v>
      </c>
      <c r="X95" s="258">
        <v>3.5098999999999998E-2</v>
      </c>
      <c r="Y95" s="258">
        <v>3.0679999999999999E-2</v>
      </c>
      <c r="Z95" s="258">
        <v>3.0776999999999999E-2</v>
      </c>
      <c r="AA95" s="258">
        <v>2.6424E-2</v>
      </c>
      <c r="AB95" s="258">
        <v>2.6935000000000001E-2</v>
      </c>
      <c r="AC95" s="258">
        <v>2.9822000000000001E-2</v>
      </c>
      <c r="AD95" s="258">
        <v>3.0592000000000001E-2</v>
      </c>
      <c r="AE95" s="258">
        <v>3.3579999999999999E-2</v>
      </c>
      <c r="AF95" s="258">
        <v>6.0206999999999997E-2</v>
      </c>
      <c r="AG95" s="258">
        <v>5.0174000000000003E-2</v>
      </c>
      <c r="AH95" s="258">
        <v>5.3324999999999997E-2</v>
      </c>
      <c r="AI95" s="258">
        <v>5.6530999999999998E-2</v>
      </c>
      <c r="AJ95" s="258">
        <v>3.5098999999999998E-2</v>
      </c>
      <c r="AK95" s="258">
        <v>3.0679999999999999E-2</v>
      </c>
      <c r="AL95" s="258">
        <v>3.0776999999999999E-2</v>
      </c>
      <c r="AM95" s="258">
        <v>2.6424E-2</v>
      </c>
      <c r="AN95" s="258">
        <v>2.6935000000000001E-2</v>
      </c>
      <c r="AO95" s="566">
        <v>2.9822000000000001E-2</v>
      </c>
      <c r="AP95" s="566">
        <v>3.0592000000000001E-2</v>
      </c>
      <c r="AQ95" s="566">
        <v>3.3579999999999999E-2</v>
      </c>
      <c r="AR95" s="566">
        <v>6.0206999999999997E-2</v>
      </c>
      <c r="AS95" s="566">
        <v>5.0174000000000003E-2</v>
      </c>
      <c r="AT95" s="566">
        <v>5.3324999999999997E-2</v>
      </c>
      <c r="AU95" s="566">
        <v>5.6530999999999998E-2</v>
      </c>
      <c r="AV95" s="566">
        <v>3.5098999999999998E-2</v>
      </c>
      <c r="AW95" s="566">
        <v>3.0679999999999999E-2</v>
      </c>
      <c r="AX95" s="566">
        <v>3.0776999999999999E-2</v>
      </c>
      <c r="AY95" s="566">
        <v>2.6424E-2</v>
      </c>
      <c r="AZ95" s="566">
        <v>2.6935000000000001E-2</v>
      </c>
      <c r="BA95" s="566">
        <v>2.9822000000000001E-2</v>
      </c>
      <c r="BB95" s="566">
        <v>3.0592000000000001E-2</v>
      </c>
      <c r="BC95" s="566">
        <v>3.3579999999999999E-2</v>
      </c>
      <c r="BD95" s="566">
        <v>6.0206999999999997E-2</v>
      </c>
      <c r="BE95" s="566">
        <v>5.0174000000000003E-2</v>
      </c>
      <c r="BF95" s="566">
        <v>5.3324999999999997E-2</v>
      </c>
      <c r="BG95" s="566">
        <v>5.6530999999999998E-2</v>
      </c>
      <c r="BH95" s="566">
        <v>3.5098999999999998E-2</v>
      </c>
      <c r="BI95" s="566">
        <v>3.0679999999999999E-2</v>
      </c>
      <c r="BJ95" s="566">
        <v>3.0776999999999999E-2</v>
      </c>
      <c r="BK95" s="566">
        <v>2.6424E-2</v>
      </c>
    </row>
    <row r="96" spans="1:63" x14ac:dyDescent="0.35">
      <c r="A96" s="660"/>
      <c r="B96" s="11" t="s">
        <v>1</v>
      </c>
      <c r="C96" s="88">
        <v>1.2194E-2</v>
      </c>
      <c r="D96" s="88">
        <v>1.2194E-2</v>
      </c>
      <c r="E96" s="88">
        <v>2.4788000000000001E-2</v>
      </c>
      <c r="F96" s="88">
        <v>2.5434999999999999E-2</v>
      </c>
      <c r="G96" s="88">
        <v>3.8579000000000002E-2</v>
      </c>
      <c r="H96" s="88">
        <v>7.0990999999999999E-2</v>
      </c>
      <c r="I96" s="88">
        <v>5.6469999999999999E-2</v>
      </c>
      <c r="J96" s="88">
        <v>6.5873000000000001E-2</v>
      </c>
      <c r="K96" s="88">
        <v>8.0601000000000006E-2</v>
      </c>
      <c r="L96" s="88">
        <v>2.6006999999999999E-2</v>
      </c>
      <c r="M96" s="88">
        <v>2.5714000000000001E-2</v>
      </c>
      <c r="N96" s="88">
        <v>1.2194E-2</v>
      </c>
      <c r="O96" s="88">
        <v>1.2194E-2</v>
      </c>
      <c r="P96" s="88">
        <v>1.2194E-2</v>
      </c>
      <c r="Q96" s="88">
        <v>2.4788000000000001E-2</v>
      </c>
      <c r="R96" s="258">
        <v>2.8389999999999999E-2</v>
      </c>
      <c r="S96" s="258">
        <v>4.6775999999999998E-2</v>
      </c>
      <c r="T96" s="258">
        <v>7.7183000000000002E-2</v>
      </c>
      <c r="U96" s="258">
        <v>5.9184E-2</v>
      </c>
      <c r="V96" s="258">
        <v>6.5846000000000002E-2</v>
      </c>
      <c r="W96" s="258">
        <v>7.7815999999999996E-2</v>
      </c>
      <c r="X96" s="258">
        <v>3.1288000000000003E-2</v>
      </c>
      <c r="Y96" s="258">
        <v>1.8069000000000002E-2</v>
      </c>
      <c r="Z96" s="258">
        <v>1.8069000000000002E-2</v>
      </c>
      <c r="AA96" s="258">
        <v>1.8069000000000002E-2</v>
      </c>
      <c r="AB96" s="258">
        <v>1.8069000000000002E-2</v>
      </c>
      <c r="AC96" s="258">
        <v>1.8069000000000002E-2</v>
      </c>
      <c r="AD96" s="258">
        <v>2.8389999999999999E-2</v>
      </c>
      <c r="AE96" s="258">
        <v>4.6775999999999998E-2</v>
      </c>
      <c r="AF96" s="258">
        <v>7.7183000000000002E-2</v>
      </c>
      <c r="AG96" s="258">
        <v>5.9184E-2</v>
      </c>
      <c r="AH96" s="258">
        <v>6.5846000000000002E-2</v>
      </c>
      <c r="AI96" s="258">
        <v>7.7815999999999996E-2</v>
      </c>
      <c r="AJ96" s="258">
        <v>3.1288000000000003E-2</v>
      </c>
      <c r="AK96" s="258">
        <v>1.8069000000000002E-2</v>
      </c>
      <c r="AL96" s="258">
        <v>1.8069000000000002E-2</v>
      </c>
      <c r="AM96" s="258">
        <v>1.8069000000000002E-2</v>
      </c>
      <c r="AN96" s="258">
        <v>1.8069000000000002E-2</v>
      </c>
      <c r="AO96" s="566">
        <v>1.8069000000000002E-2</v>
      </c>
      <c r="AP96" s="566">
        <v>2.8389999999999999E-2</v>
      </c>
      <c r="AQ96" s="566">
        <v>4.6775999999999998E-2</v>
      </c>
      <c r="AR96" s="566">
        <v>7.7183000000000002E-2</v>
      </c>
      <c r="AS96" s="566">
        <v>5.9184E-2</v>
      </c>
      <c r="AT96" s="566">
        <v>6.5846000000000002E-2</v>
      </c>
      <c r="AU96" s="566">
        <v>7.7815999999999996E-2</v>
      </c>
      <c r="AV96" s="566">
        <v>3.1288000000000003E-2</v>
      </c>
      <c r="AW96" s="566">
        <v>1.8069000000000002E-2</v>
      </c>
      <c r="AX96" s="566">
        <v>1.8069000000000002E-2</v>
      </c>
      <c r="AY96" s="566">
        <v>1.8069000000000002E-2</v>
      </c>
      <c r="AZ96" s="566">
        <v>1.8069000000000002E-2</v>
      </c>
      <c r="BA96" s="566">
        <v>1.8069000000000002E-2</v>
      </c>
      <c r="BB96" s="566">
        <v>2.8389999999999999E-2</v>
      </c>
      <c r="BC96" s="566">
        <v>4.6775999999999998E-2</v>
      </c>
      <c r="BD96" s="566">
        <v>7.7183000000000002E-2</v>
      </c>
      <c r="BE96" s="566">
        <v>5.9184E-2</v>
      </c>
      <c r="BF96" s="566">
        <v>6.5846000000000002E-2</v>
      </c>
      <c r="BG96" s="566">
        <v>7.7815999999999996E-2</v>
      </c>
      <c r="BH96" s="566">
        <v>3.1288000000000003E-2</v>
      </c>
      <c r="BI96" s="566">
        <v>1.8069000000000002E-2</v>
      </c>
      <c r="BJ96" s="566">
        <v>1.8069000000000002E-2</v>
      </c>
      <c r="BK96" s="566">
        <v>1.8069000000000002E-2</v>
      </c>
    </row>
    <row r="97" spans="1:63" x14ac:dyDescent="0.35">
      <c r="A97" s="660"/>
      <c r="B97" s="11" t="s">
        <v>22</v>
      </c>
      <c r="C97" s="88">
        <v>1.4092E-2</v>
      </c>
      <c r="D97" s="88">
        <v>1.4168999999999999E-2</v>
      </c>
      <c r="E97" s="88">
        <v>1.2477E-2</v>
      </c>
      <c r="F97" s="88">
        <v>1.4023000000000001E-2</v>
      </c>
      <c r="G97" s="88">
        <v>9.1229999999999992E-3</v>
      </c>
      <c r="H97" s="88">
        <v>1.6553999999999999E-2</v>
      </c>
      <c r="I97" s="88">
        <v>1.5980999999999999E-2</v>
      </c>
      <c r="J97" s="88">
        <v>1.6664000000000002E-2</v>
      </c>
      <c r="K97" s="88">
        <v>1.6628E-2</v>
      </c>
      <c r="L97" s="88">
        <v>1.2432E-2</v>
      </c>
      <c r="M97" s="88">
        <v>1.2222999999999999E-2</v>
      </c>
      <c r="N97" s="88">
        <v>1.2434000000000001E-2</v>
      </c>
      <c r="O97" s="88">
        <v>1.4092E-2</v>
      </c>
      <c r="P97" s="88">
        <v>1.4168999999999999E-2</v>
      </c>
      <c r="Q97" s="88">
        <v>1.2477E-2</v>
      </c>
      <c r="R97" s="258">
        <v>1.9553000000000001E-2</v>
      </c>
      <c r="S97" s="258">
        <v>1.8366E-2</v>
      </c>
      <c r="T97" s="258">
        <v>2.0587999999999999E-2</v>
      </c>
      <c r="U97" s="258">
        <v>2.001E-2</v>
      </c>
      <c r="V97" s="258">
        <v>2.0625999999999999E-2</v>
      </c>
      <c r="W97" s="258">
        <v>2.0587000000000001E-2</v>
      </c>
      <c r="X97" s="258">
        <v>1.8308000000000001E-2</v>
      </c>
      <c r="Y97" s="258">
        <v>1.8096000000000001E-2</v>
      </c>
      <c r="Z97" s="258">
        <v>1.8273999999999999E-2</v>
      </c>
      <c r="AA97" s="258">
        <v>1.9696999999999999E-2</v>
      </c>
      <c r="AB97" s="258">
        <v>1.9747000000000001E-2</v>
      </c>
      <c r="AC97" s="258">
        <v>1.8321E-2</v>
      </c>
      <c r="AD97" s="258">
        <v>1.9553000000000001E-2</v>
      </c>
      <c r="AE97" s="258">
        <v>1.8366E-2</v>
      </c>
      <c r="AF97" s="258">
        <v>2.0587999999999999E-2</v>
      </c>
      <c r="AG97" s="258">
        <v>2.001E-2</v>
      </c>
      <c r="AH97" s="258">
        <v>2.0625999999999999E-2</v>
      </c>
      <c r="AI97" s="258">
        <v>2.0587000000000001E-2</v>
      </c>
      <c r="AJ97" s="258">
        <v>1.8308000000000001E-2</v>
      </c>
      <c r="AK97" s="258">
        <v>1.8096000000000001E-2</v>
      </c>
      <c r="AL97" s="258">
        <v>1.8273999999999999E-2</v>
      </c>
      <c r="AM97" s="258">
        <v>1.9696999999999999E-2</v>
      </c>
      <c r="AN97" s="258">
        <v>1.9747000000000001E-2</v>
      </c>
      <c r="AO97" s="566">
        <v>1.8321E-2</v>
      </c>
      <c r="AP97" s="566">
        <v>1.9553000000000001E-2</v>
      </c>
      <c r="AQ97" s="566">
        <v>1.8366E-2</v>
      </c>
      <c r="AR97" s="566">
        <v>2.0587999999999999E-2</v>
      </c>
      <c r="AS97" s="566">
        <v>2.001E-2</v>
      </c>
      <c r="AT97" s="566">
        <v>2.0625999999999999E-2</v>
      </c>
      <c r="AU97" s="566">
        <v>2.0587000000000001E-2</v>
      </c>
      <c r="AV97" s="566">
        <v>1.8308000000000001E-2</v>
      </c>
      <c r="AW97" s="566">
        <v>1.8096000000000001E-2</v>
      </c>
      <c r="AX97" s="566">
        <v>1.8273999999999999E-2</v>
      </c>
      <c r="AY97" s="566">
        <v>1.9696999999999999E-2</v>
      </c>
      <c r="AZ97" s="566">
        <v>1.9747000000000001E-2</v>
      </c>
      <c r="BA97" s="566">
        <v>1.8321E-2</v>
      </c>
      <c r="BB97" s="566">
        <v>1.9553000000000001E-2</v>
      </c>
      <c r="BC97" s="566">
        <v>1.8366E-2</v>
      </c>
      <c r="BD97" s="566">
        <v>2.0587999999999999E-2</v>
      </c>
      <c r="BE97" s="566">
        <v>2.001E-2</v>
      </c>
      <c r="BF97" s="566">
        <v>2.0625999999999999E-2</v>
      </c>
      <c r="BG97" s="566">
        <v>2.0587000000000001E-2</v>
      </c>
      <c r="BH97" s="566">
        <v>1.8308000000000001E-2</v>
      </c>
      <c r="BI97" s="566">
        <v>1.8096000000000001E-2</v>
      </c>
      <c r="BJ97" s="566">
        <v>1.8273999999999999E-2</v>
      </c>
      <c r="BK97" s="566">
        <v>1.9696999999999999E-2</v>
      </c>
    </row>
    <row r="98" spans="1:63" x14ac:dyDescent="0.35">
      <c r="A98" s="660"/>
      <c r="B98" s="11" t="s">
        <v>9</v>
      </c>
      <c r="C98" s="88">
        <v>2.8108999999999999E-2</v>
      </c>
      <c r="D98" s="88">
        <v>2.8716999999999999E-2</v>
      </c>
      <c r="E98" s="88">
        <v>2.6422999999999999E-2</v>
      </c>
      <c r="F98" s="88">
        <v>2.8295000000000001E-2</v>
      </c>
      <c r="G98" s="88">
        <v>2.0648E-2</v>
      </c>
      <c r="H98" s="88">
        <v>1.5897999999999999E-2</v>
      </c>
      <c r="I98" s="88">
        <v>1.5897999999999999E-2</v>
      </c>
      <c r="J98" s="88">
        <v>1.5897999999999999E-2</v>
      </c>
      <c r="K98" s="88">
        <v>5.3671000000000003E-2</v>
      </c>
      <c r="L98" s="88">
        <v>2.7396E-2</v>
      </c>
      <c r="M98" s="88">
        <v>3.3757000000000002E-2</v>
      </c>
      <c r="N98" s="88">
        <v>2.298E-2</v>
      </c>
      <c r="O98" s="88">
        <v>2.8108999999999999E-2</v>
      </c>
      <c r="P98" s="88">
        <v>2.8716999999999999E-2</v>
      </c>
      <c r="Q98" s="88">
        <v>2.6422999999999999E-2</v>
      </c>
      <c r="R98" s="258">
        <v>3.0831000000000001E-2</v>
      </c>
      <c r="S98" s="258">
        <v>2.9693000000000001E-2</v>
      </c>
      <c r="T98" s="258">
        <v>1.9928000000000001E-2</v>
      </c>
      <c r="U98" s="258">
        <v>1.9928000000000001E-2</v>
      </c>
      <c r="V98" s="258">
        <v>1.9928000000000001E-2</v>
      </c>
      <c r="W98" s="258">
        <v>5.3747999999999997E-2</v>
      </c>
      <c r="X98" s="258">
        <v>3.3760999999999999E-2</v>
      </c>
      <c r="Y98" s="258">
        <v>3.8767999999999997E-2</v>
      </c>
      <c r="Z98" s="258">
        <v>2.7831999999999999E-2</v>
      </c>
      <c r="AA98" s="258">
        <v>3.1731000000000002E-2</v>
      </c>
      <c r="AB98" s="258">
        <v>3.2084000000000001E-2</v>
      </c>
      <c r="AC98" s="258">
        <v>3.0380000000000001E-2</v>
      </c>
      <c r="AD98" s="258">
        <v>3.0831000000000001E-2</v>
      </c>
      <c r="AE98" s="258">
        <v>2.9693000000000001E-2</v>
      </c>
      <c r="AF98" s="258">
        <v>1.9928000000000001E-2</v>
      </c>
      <c r="AG98" s="258">
        <v>1.9928000000000001E-2</v>
      </c>
      <c r="AH98" s="258">
        <v>1.9928000000000001E-2</v>
      </c>
      <c r="AI98" s="258">
        <v>5.3747999999999997E-2</v>
      </c>
      <c r="AJ98" s="258">
        <v>3.3760999999999999E-2</v>
      </c>
      <c r="AK98" s="258">
        <v>3.8767999999999997E-2</v>
      </c>
      <c r="AL98" s="258">
        <v>2.7831999999999999E-2</v>
      </c>
      <c r="AM98" s="258">
        <v>3.1731000000000002E-2</v>
      </c>
      <c r="AN98" s="258">
        <v>3.2084000000000001E-2</v>
      </c>
      <c r="AO98" s="566">
        <v>3.0380000000000001E-2</v>
      </c>
      <c r="AP98" s="566">
        <v>3.0831000000000001E-2</v>
      </c>
      <c r="AQ98" s="566">
        <v>2.9693000000000001E-2</v>
      </c>
      <c r="AR98" s="566">
        <v>1.9928000000000001E-2</v>
      </c>
      <c r="AS98" s="566">
        <v>1.9928000000000001E-2</v>
      </c>
      <c r="AT98" s="566">
        <v>1.9928000000000001E-2</v>
      </c>
      <c r="AU98" s="566">
        <v>5.3747999999999997E-2</v>
      </c>
      <c r="AV98" s="566">
        <v>3.3760999999999999E-2</v>
      </c>
      <c r="AW98" s="566">
        <v>3.8767999999999997E-2</v>
      </c>
      <c r="AX98" s="566">
        <v>2.7831999999999999E-2</v>
      </c>
      <c r="AY98" s="566">
        <v>3.1731000000000002E-2</v>
      </c>
      <c r="AZ98" s="566">
        <v>3.2084000000000001E-2</v>
      </c>
      <c r="BA98" s="566">
        <v>3.0380000000000001E-2</v>
      </c>
      <c r="BB98" s="566">
        <v>3.0831000000000001E-2</v>
      </c>
      <c r="BC98" s="566">
        <v>2.9693000000000001E-2</v>
      </c>
      <c r="BD98" s="566">
        <v>1.9928000000000001E-2</v>
      </c>
      <c r="BE98" s="566">
        <v>1.9928000000000001E-2</v>
      </c>
      <c r="BF98" s="566">
        <v>1.9928000000000001E-2</v>
      </c>
      <c r="BG98" s="566">
        <v>5.3747999999999997E-2</v>
      </c>
      <c r="BH98" s="566">
        <v>3.3760999999999999E-2</v>
      </c>
      <c r="BI98" s="566">
        <v>3.8767999999999997E-2</v>
      </c>
      <c r="BJ98" s="566">
        <v>2.7831999999999999E-2</v>
      </c>
      <c r="BK98" s="566">
        <v>3.1731000000000002E-2</v>
      </c>
    </row>
    <row r="99" spans="1:63" x14ac:dyDescent="0.35">
      <c r="A99" s="660"/>
      <c r="B99" s="11" t="s">
        <v>3</v>
      </c>
      <c r="C99" s="88">
        <v>2.8108999999999999E-2</v>
      </c>
      <c r="D99" s="88">
        <v>2.8694000000000001E-2</v>
      </c>
      <c r="E99" s="88">
        <v>2.6006000000000001E-2</v>
      </c>
      <c r="F99" s="88">
        <v>2.4521000000000001E-2</v>
      </c>
      <c r="G99" s="88">
        <v>3.0636E-2</v>
      </c>
      <c r="H99" s="88">
        <v>6.9979E-2</v>
      </c>
      <c r="I99" s="88">
        <v>5.6050000000000003E-2</v>
      </c>
      <c r="J99" s="88">
        <v>6.5254000000000006E-2</v>
      </c>
      <c r="K99" s="88">
        <v>7.5671000000000002E-2</v>
      </c>
      <c r="L99" s="88">
        <v>2.5125999999999999E-2</v>
      </c>
      <c r="M99" s="88">
        <v>3.2795999999999999E-2</v>
      </c>
      <c r="N99" s="88">
        <v>2.2974999999999999E-2</v>
      </c>
      <c r="O99" s="88">
        <v>2.8108999999999999E-2</v>
      </c>
      <c r="P99" s="88">
        <v>2.8694000000000001E-2</v>
      </c>
      <c r="Q99" s="88">
        <v>2.6006000000000001E-2</v>
      </c>
      <c r="R99" s="258">
        <v>2.7834999999999999E-2</v>
      </c>
      <c r="S99" s="258">
        <v>3.9120000000000002E-2</v>
      </c>
      <c r="T99" s="258">
        <v>7.6133999999999993E-2</v>
      </c>
      <c r="U99" s="258">
        <v>5.8799999999999998E-2</v>
      </c>
      <c r="V99" s="258">
        <v>6.5284999999999996E-2</v>
      </c>
      <c r="W99" s="258">
        <v>7.3496000000000006E-2</v>
      </c>
      <c r="X99" s="258">
        <v>3.1467000000000002E-2</v>
      </c>
      <c r="Y99" s="258">
        <v>3.7912000000000001E-2</v>
      </c>
      <c r="Z99" s="258">
        <v>2.7827000000000001E-2</v>
      </c>
      <c r="AA99" s="258">
        <v>3.1730000000000001E-2</v>
      </c>
      <c r="AB99" s="258">
        <v>3.2064000000000002E-2</v>
      </c>
      <c r="AC99" s="258">
        <v>3.0006000000000001E-2</v>
      </c>
      <c r="AD99" s="258">
        <v>2.7834999999999999E-2</v>
      </c>
      <c r="AE99" s="258">
        <v>3.9120000000000002E-2</v>
      </c>
      <c r="AF99" s="258">
        <v>7.6133999999999993E-2</v>
      </c>
      <c r="AG99" s="258">
        <v>5.8799999999999998E-2</v>
      </c>
      <c r="AH99" s="258">
        <v>6.5284999999999996E-2</v>
      </c>
      <c r="AI99" s="258">
        <v>7.3496000000000006E-2</v>
      </c>
      <c r="AJ99" s="258">
        <v>3.1467000000000002E-2</v>
      </c>
      <c r="AK99" s="258">
        <v>3.7912000000000001E-2</v>
      </c>
      <c r="AL99" s="258">
        <v>2.7827000000000001E-2</v>
      </c>
      <c r="AM99" s="258">
        <v>3.1730000000000001E-2</v>
      </c>
      <c r="AN99" s="258">
        <v>3.2064000000000002E-2</v>
      </c>
      <c r="AO99" s="566">
        <v>3.0006000000000001E-2</v>
      </c>
      <c r="AP99" s="566">
        <v>2.7834999999999999E-2</v>
      </c>
      <c r="AQ99" s="566">
        <v>3.9120000000000002E-2</v>
      </c>
      <c r="AR99" s="566">
        <v>7.6133999999999993E-2</v>
      </c>
      <c r="AS99" s="566">
        <v>5.8799999999999998E-2</v>
      </c>
      <c r="AT99" s="566">
        <v>6.5284999999999996E-2</v>
      </c>
      <c r="AU99" s="566">
        <v>7.3496000000000006E-2</v>
      </c>
      <c r="AV99" s="566">
        <v>3.1467000000000002E-2</v>
      </c>
      <c r="AW99" s="566">
        <v>3.7912000000000001E-2</v>
      </c>
      <c r="AX99" s="566">
        <v>2.7827000000000001E-2</v>
      </c>
      <c r="AY99" s="566">
        <v>3.1730000000000001E-2</v>
      </c>
      <c r="AZ99" s="566">
        <v>3.2064000000000002E-2</v>
      </c>
      <c r="BA99" s="566">
        <v>3.0006000000000001E-2</v>
      </c>
      <c r="BB99" s="566">
        <v>2.7834999999999999E-2</v>
      </c>
      <c r="BC99" s="566">
        <v>3.9120000000000002E-2</v>
      </c>
      <c r="BD99" s="566">
        <v>7.6133999999999993E-2</v>
      </c>
      <c r="BE99" s="566">
        <v>5.8799999999999998E-2</v>
      </c>
      <c r="BF99" s="566">
        <v>6.5284999999999996E-2</v>
      </c>
      <c r="BG99" s="566">
        <v>7.3496000000000006E-2</v>
      </c>
      <c r="BH99" s="566">
        <v>3.1467000000000002E-2</v>
      </c>
      <c r="BI99" s="566">
        <v>3.7912000000000001E-2</v>
      </c>
      <c r="BJ99" s="566">
        <v>2.7827000000000001E-2</v>
      </c>
      <c r="BK99" s="566">
        <v>3.1730000000000001E-2</v>
      </c>
    </row>
    <row r="100" spans="1:63" x14ac:dyDescent="0.35">
      <c r="A100" s="660"/>
      <c r="B100" s="11" t="s">
        <v>4</v>
      </c>
      <c r="C100" s="88">
        <v>2.4101000000000001E-2</v>
      </c>
      <c r="D100" s="88">
        <v>2.4223999999999999E-2</v>
      </c>
      <c r="E100" s="88">
        <v>2.4219000000000001E-2</v>
      </c>
      <c r="F100" s="88">
        <v>2.7071999999999999E-2</v>
      </c>
      <c r="G100" s="88">
        <v>2.5065E-2</v>
      </c>
      <c r="H100" s="88">
        <v>5.2904E-2</v>
      </c>
      <c r="I100" s="88">
        <v>5.0736999999999997E-2</v>
      </c>
      <c r="J100" s="88">
        <v>5.2405E-2</v>
      </c>
      <c r="K100" s="88">
        <v>5.3393999999999997E-2</v>
      </c>
      <c r="L100" s="88">
        <v>2.9243000000000002E-2</v>
      </c>
      <c r="M100" s="88">
        <v>2.6602000000000001E-2</v>
      </c>
      <c r="N100" s="88">
        <v>2.5097999999999999E-2</v>
      </c>
      <c r="O100" s="88">
        <v>2.4101000000000001E-2</v>
      </c>
      <c r="P100" s="88">
        <v>2.4223999999999999E-2</v>
      </c>
      <c r="Q100" s="88">
        <v>2.4219000000000001E-2</v>
      </c>
      <c r="R100" s="258">
        <v>2.9860999999999999E-2</v>
      </c>
      <c r="S100" s="258">
        <v>3.3857999999999999E-2</v>
      </c>
      <c r="T100" s="258">
        <v>5.8526000000000002E-2</v>
      </c>
      <c r="U100" s="258">
        <v>5.3754999999999997E-2</v>
      </c>
      <c r="V100" s="258">
        <v>5.3427000000000002E-2</v>
      </c>
      <c r="W100" s="258">
        <v>5.3490999999999997E-2</v>
      </c>
      <c r="X100" s="258">
        <v>3.5626999999999999E-2</v>
      </c>
      <c r="Y100" s="258">
        <v>3.2128999999999998E-2</v>
      </c>
      <c r="Z100" s="258">
        <v>2.9715999999999999E-2</v>
      </c>
      <c r="AA100" s="258">
        <v>2.8287E-2</v>
      </c>
      <c r="AB100" s="258">
        <v>2.8268999999999999E-2</v>
      </c>
      <c r="AC100" s="258">
        <v>2.8424999999999999E-2</v>
      </c>
      <c r="AD100" s="258">
        <v>2.9860999999999999E-2</v>
      </c>
      <c r="AE100" s="258">
        <v>3.3857999999999999E-2</v>
      </c>
      <c r="AF100" s="258">
        <v>5.8526000000000002E-2</v>
      </c>
      <c r="AG100" s="258">
        <v>5.3754999999999997E-2</v>
      </c>
      <c r="AH100" s="258">
        <v>5.3427000000000002E-2</v>
      </c>
      <c r="AI100" s="258">
        <v>5.3490999999999997E-2</v>
      </c>
      <c r="AJ100" s="258">
        <v>3.5626999999999999E-2</v>
      </c>
      <c r="AK100" s="258">
        <v>3.2128999999999998E-2</v>
      </c>
      <c r="AL100" s="258">
        <v>2.9715999999999999E-2</v>
      </c>
      <c r="AM100" s="258">
        <v>2.8287E-2</v>
      </c>
      <c r="AN100" s="258">
        <v>2.8268999999999999E-2</v>
      </c>
      <c r="AO100" s="566">
        <v>2.8424999999999999E-2</v>
      </c>
      <c r="AP100" s="566">
        <v>2.9860999999999999E-2</v>
      </c>
      <c r="AQ100" s="566">
        <v>3.3857999999999999E-2</v>
      </c>
      <c r="AR100" s="566">
        <v>5.8526000000000002E-2</v>
      </c>
      <c r="AS100" s="566">
        <v>5.3754999999999997E-2</v>
      </c>
      <c r="AT100" s="566">
        <v>5.3427000000000002E-2</v>
      </c>
      <c r="AU100" s="566">
        <v>5.3490999999999997E-2</v>
      </c>
      <c r="AV100" s="566">
        <v>3.5626999999999999E-2</v>
      </c>
      <c r="AW100" s="566">
        <v>3.2128999999999998E-2</v>
      </c>
      <c r="AX100" s="566">
        <v>2.9715999999999999E-2</v>
      </c>
      <c r="AY100" s="566">
        <v>2.8287E-2</v>
      </c>
      <c r="AZ100" s="566">
        <v>2.8268999999999999E-2</v>
      </c>
      <c r="BA100" s="566">
        <v>2.8424999999999999E-2</v>
      </c>
      <c r="BB100" s="566">
        <v>2.9860999999999999E-2</v>
      </c>
      <c r="BC100" s="566">
        <v>3.3857999999999999E-2</v>
      </c>
      <c r="BD100" s="566">
        <v>5.8526000000000002E-2</v>
      </c>
      <c r="BE100" s="566">
        <v>5.3754999999999997E-2</v>
      </c>
      <c r="BF100" s="566">
        <v>5.3427000000000002E-2</v>
      </c>
      <c r="BG100" s="566">
        <v>5.3490999999999997E-2</v>
      </c>
      <c r="BH100" s="566">
        <v>3.5626999999999999E-2</v>
      </c>
      <c r="BI100" s="566">
        <v>3.2128999999999998E-2</v>
      </c>
      <c r="BJ100" s="566">
        <v>2.9715999999999999E-2</v>
      </c>
      <c r="BK100" s="566">
        <v>2.8287E-2</v>
      </c>
    </row>
    <row r="101" spans="1:63" x14ac:dyDescent="0.35">
      <c r="A101" s="660"/>
      <c r="B101" s="11" t="s">
        <v>5</v>
      </c>
      <c r="C101" s="88">
        <v>2.2321000000000001E-2</v>
      </c>
      <c r="D101" s="88">
        <v>2.3022000000000001E-2</v>
      </c>
      <c r="E101" s="88">
        <v>2.3028E-2</v>
      </c>
      <c r="F101" s="88">
        <v>2.3969000000000001E-2</v>
      </c>
      <c r="G101" s="88">
        <v>2.2296E-2</v>
      </c>
      <c r="H101" s="88">
        <v>4.7784E-2</v>
      </c>
      <c r="I101" s="88">
        <v>4.709E-2</v>
      </c>
      <c r="J101" s="88">
        <v>4.8728E-2</v>
      </c>
      <c r="K101" s="88">
        <v>5.0555000000000003E-2</v>
      </c>
      <c r="L101" s="88">
        <v>2.6030999999999999E-2</v>
      </c>
      <c r="M101" s="88">
        <v>2.5073000000000002E-2</v>
      </c>
      <c r="N101" s="88">
        <v>2.4128E-2</v>
      </c>
      <c r="O101" s="88">
        <v>2.2321000000000001E-2</v>
      </c>
      <c r="P101" s="88">
        <v>2.3022000000000001E-2</v>
      </c>
      <c r="Q101" s="88">
        <v>2.3028E-2</v>
      </c>
      <c r="R101" s="258">
        <v>2.7399E-2</v>
      </c>
      <c r="S101" s="258">
        <v>3.1260000000000003E-2</v>
      </c>
      <c r="T101" s="258">
        <v>5.3324000000000003E-2</v>
      </c>
      <c r="U101" s="258">
        <v>5.024E-2</v>
      </c>
      <c r="V101" s="258">
        <v>4.9953999999999998E-2</v>
      </c>
      <c r="W101" s="258">
        <v>5.0927E-2</v>
      </c>
      <c r="X101" s="258">
        <v>3.2402E-2</v>
      </c>
      <c r="Y101" s="258">
        <v>3.0643E-2</v>
      </c>
      <c r="Z101" s="258">
        <v>2.8851999999999999E-2</v>
      </c>
      <c r="AA101" s="258">
        <v>2.6759000000000002E-2</v>
      </c>
      <c r="AB101" s="258">
        <v>2.7252999999999999E-2</v>
      </c>
      <c r="AC101" s="258">
        <v>2.7386000000000001E-2</v>
      </c>
      <c r="AD101" s="258">
        <v>2.7399E-2</v>
      </c>
      <c r="AE101" s="258">
        <v>3.1260000000000003E-2</v>
      </c>
      <c r="AF101" s="258">
        <v>5.3324000000000003E-2</v>
      </c>
      <c r="AG101" s="258">
        <v>5.024E-2</v>
      </c>
      <c r="AH101" s="258">
        <v>4.9953999999999998E-2</v>
      </c>
      <c r="AI101" s="258">
        <v>5.0927E-2</v>
      </c>
      <c r="AJ101" s="258">
        <v>3.2402E-2</v>
      </c>
      <c r="AK101" s="258">
        <v>3.0643E-2</v>
      </c>
      <c r="AL101" s="258">
        <v>2.8851999999999999E-2</v>
      </c>
      <c r="AM101" s="258">
        <v>2.6759000000000002E-2</v>
      </c>
      <c r="AN101" s="258">
        <v>2.7252999999999999E-2</v>
      </c>
      <c r="AO101" s="566">
        <v>2.7386000000000001E-2</v>
      </c>
      <c r="AP101" s="566">
        <v>2.7399E-2</v>
      </c>
      <c r="AQ101" s="566">
        <v>3.1260000000000003E-2</v>
      </c>
      <c r="AR101" s="566">
        <v>5.3324000000000003E-2</v>
      </c>
      <c r="AS101" s="566">
        <v>5.024E-2</v>
      </c>
      <c r="AT101" s="566">
        <v>4.9953999999999998E-2</v>
      </c>
      <c r="AU101" s="566">
        <v>5.0927E-2</v>
      </c>
      <c r="AV101" s="566">
        <v>3.2402E-2</v>
      </c>
      <c r="AW101" s="566">
        <v>3.0643E-2</v>
      </c>
      <c r="AX101" s="566">
        <v>2.8851999999999999E-2</v>
      </c>
      <c r="AY101" s="566">
        <v>2.6759000000000002E-2</v>
      </c>
      <c r="AZ101" s="566">
        <v>2.7252999999999999E-2</v>
      </c>
      <c r="BA101" s="566">
        <v>2.7386000000000001E-2</v>
      </c>
      <c r="BB101" s="566">
        <v>2.7399E-2</v>
      </c>
      <c r="BC101" s="566">
        <v>3.1260000000000003E-2</v>
      </c>
      <c r="BD101" s="566">
        <v>5.3324000000000003E-2</v>
      </c>
      <c r="BE101" s="566">
        <v>5.024E-2</v>
      </c>
      <c r="BF101" s="566">
        <v>4.9953999999999998E-2</v>
      </c>
      <c r="BG101" s="566">
        <v>5.0927E-2</v>
      </c>
      <c r="BH101" s="566">
        <v>3.2402E-2</v>
      </c>
      <c r="BI101" s="566">
        <v>3.0643E-2</v>
      </c>
      <c r="BJ101" s="566">
        <v>2.8851999999999999E-2</v>
      </c>
      <c r="BK101" s="566">
        <v>2.6759000000000002E-2</v>
      </c>
    </row>
    <row r="102" spans="1:63" x14ac:dyDescent="0.35">
      <c r="A102" s="660"/>
      <c r="B102" s="11" t="s">
        <v>23</v>
      </c>
      <c r="C102" s="88">
        <v>2.2321000000000001E-2</v>
      </c>
      <c r="D102" s="88">
        <v>2.3022000000000001E-2</v>
      </c>
      <c r="E102" s="88">
        <v>2.3028E-2</v>
      </c>
      <c r="F102" s="88">
        <v>2.3969000000000001E-2</v>
      </c>
      <c r="G102" s="88">
        <v>2.2296E-2</v>
      </c>
      <c r="H102" s="88">
        <v>4.7784E-2</v>
      </c>
      <c r="I102" s="88">
        <v>4.709E-2</v>
      </c>
      <c r="J102" s="88">
        <v>4.8728E-2</v>
      </c>
      <c r="K102" s="88">
        <v>5.0555000000000003E-2</v>
      </c>
      <c r="L102" s="88">
        <v>2.6030999999999999E-2</v>
      </c>
      <c r="M102" s="88">
        <v>2.5073000000000002E-2</v>
      </c>
      <c r="N102" s="88">
        <v>2.4128E-2</v>
      </c>
      <c r="O102" s="88">
        <v>2.2321000000000001E-2</v>
      </c>
      <c r="P102" s="88">
        <v>2.3022000000000001E-2</v>
      </c>
      <c r="Q102" s="88">
        <v>2.3028E-2</v>
      </c>
      <c r="R102" s="258">
        <v>2.7399E-2</v>
      </c>
      <c r="S102" s="258">
        <v>3.1260000000000003E-2</v>
      </c>
      <c r="T102" s="258">
        <v>5.3324000000000003E-2</v>
      </c>
      <c r="U102" s="258">
        <v>5.024E-2</v>
      </c>
      <c r="V102" s="258">
        <v>4.9953999999999998E-2</v>
      </c>
      <c r="W102" s="258">
        <v>5.0927E-2</v>
      </c>
      <c r="X102" s="258">
        <v>3.2402E-2</v>
      </c>
      <c r="Y102" s="258">
        <v>3.0643E-2</v>
      </c>
      <c r="Z102" s="258">
        <v>2.8851999999999999E-2</v>
      </c>
      <c r="AA102" s="258">
        <v>2.6759000000000002E-2</v>
      </c>
      <c r="AB102" s="258">
        <v>2.7252999999999999E-2</v>
      </c>
      <c r="AC102" s="258">
        <v>2.7386000000000001E-2</v>
      </c>
      <c r="AD102" s="258">
        <v>2.7399E-2</v>
      </c>
      <c r="AE102" s="258">
        <v>3.1260000000000003E-2</v>
      </c>
      <c r="AF102" s="258">
        <v>5.3324000000000003E-2</v>
      </c>
      <c r="AG102" s="258">
        <v>5.024E-2</v>
      </c>
      <c r="AH102" s="258">
        <v>4.9953999999999998E-2</v>
      </c>
      <c r="AI102" s="258">
        <v>5.0927E-2</v>
      </c>
      <c r="AJ102" s="258">
        <v>3.2402E-2</v>
      </c>
      <c r="AK102" s="258">
        <v>3.0643E-2</v>
      </c>
      <c r="AL102" s="258">
        <v>2.8851999999999999E-2</v>
      </c>
      <c r="AM102" s="258">
        <v>2.6759000000000002E-2</v>
      </c>
      <c r="AN102" s="258">
        <v>2.7252999999999999E-2</v>
      </c>
      <c r="AO102" s="566">
        <v>2.7386000000000001E-2</v>
      </c>
      <c r="AP102" s="566">
        <v>2.7399E-2</v>
      </c>
      <c r="AQ102" s="566">
        <v>3.1260000000000003E-2</v>
      </c>
      <c r="AR102" s="566">
        <v>5.3324000000000003E-2</v>
      </c>
      <c r="AS102" s="566">
        <v>5.024E-2</v>
      </c>
      <c r="AT102" s="566">
        <v>4.9953999999999998E-2</v>
      </c>
      <c r="AU102" s="566">
        <v>5.0927E-2</v>
      </c>
      <c r="AV102" s="566">
        <v>3.2402E-2</v>
      </c>
      <c r="AW102" s="566">
        <v>3.0643E-2</v>
      </c>
      <c r="AX102" s="566">
        <v>2.8851999999999999E-2</v>
      </c>
      <c r="AY102" s="566">
        <v>2.6759000000000002E-2</v>
      </c>
      <c r="AZ102" s="566">
        <v>2.7252999999999999E-2</v>
      </c>
      <c r="BA102" s="566">
        <v>2.7386000000000001E-2</v>
      </c>
      <c r="BB102" s="566">
        <v>2.7399E-2</v>
      </c>
      <c r="BC102" s="566">
        <v>3.1260000000000003E-2</v>
      </c>
      <c r="BD102" s="566">
        <v>5.3324000000000003E-2</v>
      </c>
      <c r="BE102" s="566">
        <v>5.024E-2</v>
      </c>
      <c r="BF102" s="566">
        <v>4.9953999999999998E-2</v>
      </c>
      <c r="BG102" s="566">
        <v>5.0927E-2</v>
      </c>
      <c r="BH102" s="566">
        <v>3.2402E-2</v>
      </c>
      <c r="BI102" s="566">
        <v>3.0643E-2</v>
      </c>
      <c r="BJ102" s="566">
        <v>2.8851999999999999E-2</v>
      </c>
      <c r="BK102" s="566">
        <v>2.6759000000000002E-2</v>
      </c>
    </row>
    <row r="103" spans="1:63" x14ac:dyDescent="0.35">
      <c r="A103" s="660"/>
      <c r="B103" s="11" t="s">
        <v>24</v>
      </c>
      <c r="C103" s="88">
        <v>2.2321000000000001E-2</v>
      </c>
      <c r="D103" s="88">
        <v>2.3022000000000001E-2</v>
      </c>
      <c r="E103" s="88">
        <v>2.3028E-2</v>
      </c>
      <c r="F103" s="88">
        <v>2.3969000000000001E-2</v>
      </c>
      <c r="G103" s="88">
        <v>2.2296E-2</v>
      </c>
      <c r="H103" s="88">
        <v>4.7784E-2</v>
      </c>
      <c r="I103" s="88">
        <v>4.709E-2</v>
      </c>
      <c r="J103" s="88">
        <v>4.8728E-2</v>
      </c>
      <c r="K103" s="88">
        <v>5.0555000000000003E-2</v>
      </c>
      <c r="L103" s="88">
        <v>2.6030999999999999E-2</v>
      </c>
      <c r="M103" s="88">
        <v>2.5073000000000002E-2</v>
      </c>
      <c r="N103" s="88">
        <v>2.4128E-2</v>
      </c>
      <c r="O103" s="88">
        <v>2.2321000000000001E-2</v>
      </c>
      <c r="P103" s="88">
        <v>2.3022000000000001E-2</v>
      </c>
      <c r="Q103" s="88">
        <v>2.3028E-2</v>
      </c>
      <c r="R103" s="258">
        <v>2.7399E-2</v>
      </c>
      <c r="S103" s="258">
        <v>3.1260000000000003E-2</v>
      </c>
      <c r="T103" s="258">
        <v>5.3324000000000003E-2</v>
      </c>
      <c r="U103" s="258">
        <v>5.024E-2</v>
      </c>
      <c r="V103" s="258">
        <v>4.9953999999999998E-2</v>
      </c>
      <c r="W103" s="258">
        <v>5.0927E-2</v>
      </c>
      <c r="X103" s="258">
        <v>3.2402E-2</v>
      </c>
      <c r="Y103" s="258">
        <v>3.0643E-2</v>
      </c>
      <c r="Z103" s="258">
        <v>2.8851999999999999E-2</v>
      </c>
      <c r="AA103" s="258">
        <v>2.6759000000000002E-2</v>
      </c>
      <c r="AB103" s="258">
        <v>2.7252999999999999E-2</v>
      </c>
      <c r="AC103" s="258">
        <v>2.7386000000000001E-2</v>
      </c>
      <c r="AD103" s="258">
        <v>2.7399E-2</v>
      </c>
      <c r="AE103" s="258">
        <v>3.1260000000000003E-2</v>
      </c>
      <c r="AF103" s="258">
        <v>5.3324000000000003E-2</v>
      </c>
      <c r="AG103" s="258">
        <v>5.024E-2</v>
      </c>
      <c r="AH103" s="258">
        <v>4.9953999999999998E-2</v>
      </c>
      <c r="AI103" s="258">
        <v>5.0927E-2</v>
      </c>
      <c r="AJ103" s="258">
        <v>3.2402E-2</v>
      </c>
      <c r="AK103" s="258">
        <v>3.0643E-2</v>
      </c>
      <c r="AL103" s="258">
        <v>2.8851999999999999E-2</v>
      </c>
      <c r="AM103" s="258">
        <v>2.6759000000000002E-2</v>
      </c>
      <c r="AN103" s="258">
        <v>2.7252999999999999E-2</v>
      </c>
      <c r="AO103" s="566">
        <v>2.7386000000000001E-2</v>
      </c>
      <c r="AP103" s="566">
        <v>2.7399E-2</v>
      </c>
      <c r="AQ103" s="566">
        <v>3.1260000000000003E-2</v>
      </c>
      <c r="AR103" s="566">
        <v>5.3324000000000003E-2</v>
      </c>
      <c r="AS103" s="566">
        <v>5.024E-2</v>
      </c>
      <c r="AT103" s="566">
        <v>4.9953999999999998E-2</v>
      </c>
      <c r="AU103" s="566">
        <v>5.0927E-2</v>
      </c>
      <c r="AV103" s="566">
        <v>3.2402E-2</v>
      </c>
      <c r="AW103" s="566">
        <v>3.0643E-2</v>
      </c>
      <c r="AX103" s="566">
        <v>2.8851999999999999E-2</v>
      </c>
      <c r="AY103" s="566">
        <v>2.6759000000000002E-2</v>
      </c>
      <c r="AZ103" s="566">
        <v>2.7252999999999999E-2</v>
      </c>
      <c r="BA103" s="566">
        <v>2.7386000000000001E-2</v>
      </c>
      <c r="BB103" s="566">
        <v>2.7399E-2</v>
      </c>
      <c r="BC103" s="566">
        <v>3.1260000000000003E-2</v>
      </c>
      <c r="BD103" s="566">
        <v>5.3324000000000003E-2</v>
      </c>
      <c r="BE103" s="566">
        <v>5.024E-2</v>
      </c>
      <c r="BF103" s="566">
        <v>4.9953999999999998E-2</v>
      </c>
      <c r="BG103" s="566">
        <v>5.0927E-2</v>
      </c>
      <c r="BH103" s="566">
        <v>3.2402E-2</v>
      </c>
      <c r="BI103" s="566">
        <v>3.0643E-2</v>
      </c>
      <c r="BJ103" s="566">
        <v>2.8851999999999999E-2</v>
      </c>
      <c r="BK103" s="566">
        <v>2.6759000000000002E-2</v>
      </c>
    </row>
    <row r="104" spans="1:63" x14ac:dyDescent="0.35">
      <c r="A104" s="660"/>
      <c r="B104" s="11" t="s">
        <v>7</v>
      </c>
      <c r="C104" s="88">
        <v>2.0583000000000001E-2</v>
      </c>
      <c r="D104" s="88">
        <v>2.1208999999999999E-2</v>
      </c>
      <c r="E104" s="88">
        <v>2.2630999999999998E-2</v>
      </c>
      <c r="F104" s="88">
        <v>2.3497000000000001E-2</v>
      </c>
      <c r="G104" s="88">
        <v>2.0456999999999999E-2</v>
      </c>
      <c r="H104" s="88">
        <v>4.4803999999999997E-2</v>
      </c>
      <c r="I104" s="88">
        <v>4.1438999999999997E-2</v>
      </c>
      <c r="J104" s="88">
        <v>4.4228000000000003E-2</v>
      </c>
      <c r="K104" s="88">
        <v>4.6254000000000003E-2</v>
      </c>
      <c r="L104" s="88">
        <v>2.4185000000000002E-2</v>
      </c>
      <c r="M104" s="88">
        <v>2.2780000000000002E-2</v>
      </c>
      <c r="N104" s="88">
        <v>2.2468999999999999E-2</v>
      </c>
      <c r="O104" s="88">
        <v>2.0583000000000001E-2</v>
      </c>
      <c r="P104" s="88">
        <v>2.1208999999999999E-2</v>
      </c>
      <c r="Q104" s="88">
        <v>2.2630999999999998E-2</v>
      </c>
      <c r="R104" s="258">
        <v>2.7033000000000001E-2</v>
      </c>
      <c r="S104" s="258">
        <v>2.9512E-2</v>
      </c>
      <c r="T104" s="258">
        <v>5.0269000000000001E-2</v>
      </c>
      <c r="U104" s="258">
        <v>4.4694999999999999E-2</v>
      </c>
      <c r="V104" s="258">
        <v>4.5773000000000001E-2</v>
      </c>
      <c r="W104" s="258">
        <v>4.7067999999999999E-2</v>
      </c>
      <c r="X104" s="258">
        <v>3.0495000000000001E-2</v>
      </c>
      <c r="Y104" s="258">
        <v>2.8386000000000002E-2</v>
      </c>
      <c r="Z104" s="258">
        <v>2.7376999999999999E-2</v>
      </c>
      <c r="AA104" s="258">
        <v>2.5267999999999999E-2</v>
      </c>
      <c r="AB104" s="258">
        <v>2.5718999999999999E-2</v>
      </c>
      <c r="AC104" s="258">
        <v>2.7040000000000002E-2</v>
      </c>
      <c r="AD104" s="258">
        <v>2.7033000000000001E-2</v>
      </c>
      <c r="AE104" s="258">
        <v>2.9512E-2</v>
      </c>
      <c r="AF104" s="258">
        <v>5.0269000000000001E-2</v>
      </c>
      <c r="AG104" s="258">
        <v>4.4694999999999999E-2</v>
      </c>
      <c r="AH104" s="258">
        <v>4.5773000000000001E-2</v>
      </c>
      <c r="AI104" s="258">
        <v>4.7067999999999999E-2</v>
      </c>
      <c r="AJ104" s="258">
        <v>3.0495000000000001E-2</v>
      </c>
      <c r="AK104" s="258">
        <v>2.8386000000000002E-2</v>
      </c>
      <c r="AL104" s="258">
        <v>2.7376999999999999E-2</v>
      </c>
      <c r="AM104" s="258">
        <v>2.5267999999999999E-2</v>
      </c>
      <c r="AN104" s="258">
        <v>2.5718999999999999E-2</v>
      </c>
      <c r="AO104" s="566">
        <v>2.7040000000000002E-2</v>
      </c>
      <c r="AP104" s="566">
        <v>2.7033000000000001E-2</v>
      </c>
      <c r="AQ104" s="566">
        <v>2.9512E-2</v>
      </c>
      <c r="AR104" s="566">
        <v>5.0269000000000001E-2</v>
      </c>
      <c r="AS104" s="566">
        <v>4.4694999999999999E-2</v>
      </c>
      <c r="AT104" s="566">
        <v>4.5773000000000001E-2</v>
      </c>
      <c r="AU104" s="566">
        <v>4.7067999999999999E-2</v>
      </c>
      <c r="AV104" s="566">
        <v>3.0495000000000001E-2</v>
      </c>
      <c r="AW104" s="566">
        <v>2.8386000000000002E-2</v>
      </c>
      <c r="AX104" s="566">
        <v>2.7376999999999999E-2</v>
      </c>
      <c r="AY104" s="566">
        <v>2.5267999999999999E-2</v>
      </c>
      <c r="AZ104" s="566">
        <v>2.5718999999999999E-2</v>
      </c>
      <c r="BA104" s="566">
        <v>2.7040000000000002E-2</v>
      </c>
      <c r="BB104" s="566">
        <v>2.7033000000000001E-2</v>
      </c>
      <c r="BC104" s="566">
        <v>2.9512E-2</v>
      </c>
      <c r="BD104" s="566">
        <v>5.0269000000000001E-2</v>
      </c>
      <c r="BE104" s="566">
        <v>4.4694999999999999E-2</v>
      </c>
      <c r="BF104" s="566">
        <v>4.5773000000000001E-2</v>
      </c>
      <c r="BG104" s="566">
        <v>4.7067999999999999E-2</v>
      </c>
      <c r="BH104" s="566">
        <v>3.0495000000000001E-2</v>
      </c>
      <c r="BI104" s="566">
        <v>2.8386000000000002E-2</v>
      </c>
      <c r="BJ104" s="566">
        <v>2.7376999999999999E-2</v>
      </c>
      <c r="BK104" s="566">
        <v>2.5267999999999999E-2</v>
      </c>
    </row>
    <row r="105" spans="1:63" ht="15" thickBot="1" x14ac:dyDescent="0.4">
      <c r="A105" s="661"/>
      <c r="B105" s="15" t="s">
        <v>8</v>
      </c>
      <c r="C105" s="43">
        <v>2.053E-2</v>
      </c>
      <c r="D105" s="43">
        <v>2.1174999999999999E-2</v>
      </c>
      <c r="E105" s="43">
        <v>2.4917000000000002E-2</v>
      </c>
      <c r="F105" s="43">
        <v>2.7082999999999999E-2</v>
      </c>
      <c r="G105" s="43">
        <v>2.4223000000000001E-2</v>
      </c>
      <c r="H105" s="43">
        <v>5.6577000000000002E-2</v>
      </c>
      <c r="I105" s="43">
        <v>4.4496000000000001E-2</v>
      </c>
      <c r="J105" s="43">
        <v>5.1532000000000001E-2</v>
      </c>
      <c r="K105" s="43">
        <v>5.5321000000000002E-2</v>
      </c>
      <c r="L105" s="43">
        <v>2.8691000000000001E-2</v>
      </c>
      <c r="M105" s="43">
        <v>2.3977999999999999E-2</v>
      </c>
      <c r="N105" s="43">
        <v>2.5832000000000001E-2</v>
      </c>
      <c r="O105" s="43">
        <v>2.053E-2</v>
      </c>
      <c r="P105" s="43">
        <v>2.1174999999999999E-2</v>
      </c>
      <c r="Q105" s="43">
        <v>2.4917000000000002E-2</v>
      </c>
      <c r="R105" s="257">
        <v>2.9871000000000002E-2</v>
      </c>
      <c r="S105" s="257">
        <v>3.3069000000000001E-2</v>
      </c>
      <c r="T105" s="257">
        <v>6.2137999999999999E-2</v>
      </c>
      <c r="U105" s="257">
        <v>4.7690999999999997E-2</v>
      </c>
      <c r="V105" s="257">
        <v>5.2594000000000002E-2</v>
      </c>
      <c r="W105" s="257">
        <v>5.5275999999999999E-2</v>
      </c>
      <c r="X105" s="257">
        <v>3.5069000000000003E-2</v>
      </c>
      <c r="Y105" s="257">
        <v>2.9561E-2</v>
      </c>
      <c r="Z105" s="257">
        <v>3.0358E-2</v>
      </c>
      <c r="AA105" s="257">
        <v>2.5222999999999999E-2</v>
      </c>
      <c r="AB105" s="257">
        <v>2.5690999999999999E-2</v>
      </c>
      <c r="AC105" s="257">
        <v>2.9033E-2</v>
      </c>
      <c r="AD105" s="257">
        <v>2.9871000000000002E-2</v>
      </c>
      <c r="AE105" s="257">
        <v>3.3069000000000001E-2</v>
      </c>
      <c r="AF105" s="257">
        <v>6.2137999999999999E-2</v>
      </c>
      <c r="AG105" s="257">
        <v>4.7690999999999997E-2</v>
      </c>
      <c r="AH105" s="257">
        <v>5.2594000000000002E-2</v>
      </c>
      <c r="AI105" s="257">
        <v>5.5275999999999999E-2</v>
      </c>
      <c r="AJ105" s="257">
        <v>3.5069000000000003E-2</v>
      </c>
      <c r="AK105" s="257">
        <v>2.9561E-2</v>
      </c>
      <c r="AL105" s="257">
        <v>3.0358E-2</v>
      </c>
      <c r="AM105" s="257">
        <v>2.5222999999999999E-2</v>
      </c>
      <c r="AN105" s="257">
        <v>2.5690999999999999E-2</v>
      </c>
      <c r="AO105" s="565">
        <v>2.9033E-2</v>
      </c>
      <c r="AP105" s="565">
        <v>2.9871000000000002E-2</v>
      </c>
      <c r="AQ105" s="565">
        <v>3.3069000000000001E-2</v>
      </c>
      <c r="AR105" s="565">
        <v>6.2137999999999999E-2</v>
      </c>
      <c r="AS105" s="565">
        <v>4.7690999999999997E-2</v>
      </c>
      <c r="AT105" s="565">
        <v>5.2594000000000002E-2</v>
      </c>
      <c r="AU105" s="565">
        <v>5.5275999999999999E-2</v>
      </c>
      <c r="AV105" s="565">
        <v>3.5069000000000003E-2</v>
      </c>
      <c r="AW105" s="565">
        <v>2.9561E-2</v>
      </c>
      <c r="AX105" s="565">
        <v>3.0358E-2</v>
      </c>
      <c r="AY105" s="565">
        <v>2.5222999999999999E-2</v>
      </c>
      <c r="AZ105" s="565">
        <v>2.5690999999999999E-2</v>
      </c>
      <c r="BA105" s="565">
        <v>2.9033E-2</v>
      </c>
      <c r="BB105" s="565">
        <v>2.9871000000000002E-2</v>
      </c>
      <c r="BC105" s="565">
        <v>3.3069000000000001E-2</v>
      </c>
      <c r="BD105" s="565">
        <v>6.2137999999999999E-2</v>
      </c>
      <c r="BE105" s="565">
        <v>4.7690999999999997E-2</v>
      </c>
      <c r="BF105" s="565">
        <v>5.2594000000000002E-2</v>
      </c>
      <c r="BG105" s="565">
        <v>5.5275999999999999E-2</v>
      </c>
      <c r="BH105" s="565">
        <v>3.5069000000000003E-2</v>
      </c>
      <c r="BI105" s="565">
        <v>2.9561E-2</v>
      </c>
      <c r="BJ105" s="565">
        <v>3.0358E-2</v>
      </c>
      <c r="BK105" s="565">
        <v>2.5222999999999999E-2</v>
      </c>
    </row>
    <row r="106" spans="1:63" x14ac:dyDescent="0.35">
      <c r="AO106" s="564" t="s">
        <v>267</v>
      </c>
    </row>
    <row r="107" spans="1:63" hidden="1" x14ac:dyDescent="0.35">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5">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5">
      <c r="A109" s="684"/>
      <c r="B109" s="119" t="s">
        <v>134</v>
      </c>
      <c r="C109" s="173">
        <f>C4</f>
        <v>43466</v>
      </c>
      <c r="D109" s="173">
        <f t="shared" ref="D109:BK109" si="53">D4</f>
        <v>43497</v>
      </c>
      <c r="E109" s="173">
        <f t="shared" si="53"/>
        <v>43525</v>
      </c>
      <c r="F109" s="173">
        <f t="shared" si="53"/>
        <v>43556</v>
      </c>
      <c r="G109" s="173">
        <f t="shared" si="53"/>
        <v>43586</v>
      </c>
      <c r="H109" s="173">
        <f t="shared" si="53"/>
        <v>43617</v>
      </c>
      <c r="I109" s="173">
        <f t="shared" si="53"/>
        <v>43647</v>
      </c>
      <c r="J109" s="173">
        <f t="shared" si="53"/>
        <v>43678</v>
      </c>
      <c r="K109" s="173">
        <f t="shared" si="53"/>
        <v>43709</v>
      </c>
      <c r="L109" s="173">
        <f t="shared" si="53"/>
        <v>43739</v>
      </c>
      <c r="M109" s="173">
        <f t="shared" si="53"/>
        <v>43770</v>
      </c>
      <c r="N109" s="173">
        <f t="shared" si="53"/>
        <v>43800</v>
      </c>
      <c r="O109" s="173">
        <f t="shared" si="53"/>
        <v>43831</v>
      </c>
      <c r="P109" s="173">
        <f t="shared" si="53"/>
        <v>43862</v>
      </c>
      <c r="Q109" s="173">
        <f t="shared" si="53"/>
        <v>43891</v>
      </c>
      <c r="R109" s="173">
        <f t="shared" si="53"/>
        <v>43922</v>
      </c>
      <c r="S109" s="173">
        <f t="shared" si="53"/>
        <v>43952</v>
      </c>
      <c r="T109" s="173">
        <f t="shared" si="53"/>
        <v>43983</v>
      </c>
      <c r="U109" s="173">
        <f t="shared" si="53"/>
        <v>44013</v>
      </c>
      <c r="V109" s="173">
        <f t="shared" si="53"/>
        <v>44044</v>
      </c>
      <c r="W109" s="173">
        <f t="shared" si="53"/>
        <v>44075</v>
      </c>
      <c r="X109" s="173">
        <f t="shared" si="53"/>
        <v>44105</v>
      </c>
      <c r="Y109" s="173">
        <f t="shared" si="53"/>
        <v>44136</v>
      </c>
      <c r="Z109" s="173">
        <f t="shared" si="53"/>
        <v>44166</v>
      </c>
      <c r="AA109" s="173">
        <f t="shared" si="53"/>
        <v>44197</v>
      </c>
      <c r="AB109" s="173">
        <f t="shared" si="53"/>
        <v>44228</v>
      </c>
      <c r="AC109" s="173">
        <f t="shared" si="53"/>
        <v>44256</v>
      </c>
      <c r="AD109" s="173">
        <f t="shared" si="53"/>
        <v>44287</v>
      </c>
      <c r="AE109" s="173">
        <f t="shared" si="53"/>
        <v>44317</v>
      </c>
      <c r="AF109" s="173">
        <f t="shared" si="53"/>
        <v>44348</v>
      </c>
      <c r="AG109" s="173">
        <f t="shared" si="53"/>
        <v>44378</v>
      </c>
      <c r="AH109" s="173">
        <f t="shared" si="53"/>
        <v>44409</v>
      </c>
      <c r="AI109" s="173">
        <f t="shared" si="53"/>
        <v>44440</v>
      </c>
      <c r="AJ109" s="173">
        <f t="shared" si="53"/>
        <v>44470</v>
      </c>
      <c r="AK109" s="173">
        <f t="shared" si="53"/>
        <v>44501</v>
      </c>
      <c r="AL109" s="173">
        <f t="shared" si="53"/>
        <v>44531</v>
      </c>
      <c r="AM109" s="173">
        <f t="shared" si="53"/>
        <v>44562</v>
      </c>
      <c r="AN109" s="173">
        <f t="shared" si="53"/>
        <v>44593</v>
      </c>
      <c r="AO109" s="173">
        <f t="shared" si="53"/>
        <v>44621</v>
      </c>
      <c r="AP109" s="173">
        <f t="shared" si="53"/>
        <v>44652</v>
      </c>
      <c r="AQ109" s="173">
        <f t="shared" si="53"/>
        <v>44682</v>
      </c>
      <c r="AR109" s="173">
        <f t="shared" si="53"/>
        <v>44713</v>
      </c>
      <c r="AS109" s="173">
        <f t="shared" si="53"/>
        <v>44743</v>
      </c>
      <c r="AT109" s="173">
        <f t="shared" si="53"/>
        <v>44774</v>
      </c>
      <c r="AU109" s="173">
        <f t="shared" si="53"/>
        <v>44805</v>
      </c>
      <c r="AV109" s="173">
        <f t="shared" si="53"/>
        <v>44835</v>
      </c>
      <c r="AW109" s="173">
        <f t="shared" si="53"/>
        <v>44866</v>
      </c>
      <c r="AX109" s="173">
        <f t="shared" si="53"/>
        <v>44896</v>
      </c>
      <c r="AY109" s="173">
        <f t="shared" si="53"/>
        <v>44927</v>
      </c>
      <c r="AZ109" s="173">
        <f t="shared" si="53"/>
        <v>44958</v>
      </c>
      <c r="BA109" s="173">
        <f t="shared" si="53"/>
        <v>44986</v>
      </c>
      <c r="BB109" s="173">
        <f t="shared" si="53"/>
        <v>45017</v>
      </c>
      <c r="BC109" s="173">
        <f t="shared" si="53"/>
        <v>45047</v>
      </c>
      <c r="BD109" s="173">
        <f t="shared" si="53"/>
        <v>45078</v>
      </c>
      <c r="BE109" s="173">
        <f t="shared" si="53"/>
        <v>45108</v>
      </c>
      <c r="BF109" s="173">
        <f t="shared" si="53"/>
        <v>45139</v>
      </c>
      <c r="BG109" s="173">
        <f t="shared" si="53"/>
        <v>45170</v>
      </c>
      <c r="BH109" s="173">
        <f t="shared" si="53"/>
        <v>45200</v>
      </c>
      <c r="BI109" s="173">
        <f t="shared" si="53"/>
        <v>45231</v>
      </c>
      <c r="BJ109" s="173">
        <f t="shared" si="53"/>
        <v>45261</v>
      </c>
      <c r="BK109" s="173">
        <f t="shared" si="53"/>
        <v>45292</v>
      </c>
    </row>
    <row r="110" spans="1:63" hidden="1" x14ac:dyDescent="0.35">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35">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35">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35">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35">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35">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35">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35">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35">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35">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35">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35">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35">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35">
      <c r="A123" s="126"/>
      <c r="B123" s="126"/>
      <c r="C123" s="127"/>
      <c r="D123" s="127"/>
      <c r="E123" s="127"/>
      <c r="F123" s="127"/>
      <c r="G123" s="127"/>
      <c r="H123" s="127"/>
      <c r="I123" s="127"/>
      <c r="J123" s="127"/>
      <c r="K123" s="127"/>
      <c r="L123" s="127"/>
      <c r="M123" s="127"/>
      <c r="N123" s="127"/>
    </row>
    <row r="124" spans="1:63" hidden="1" x14ac:dyDescent="0.35"/>
    <row r="125" spans="1:63" hidden="1" x14ac:dyDescent="0.35">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5">
      <c r="A126" s="683" t="s">
        <v>116</v>
      </c>
      <c r="B126" s="119" t="s">
        <v>134</v>
      </c>
      <c r="C126" s="173">
        <f>C4</f>
        <v>43466</v>
      </c>
      <c r="D126" s="173">
        <f t="shared" ref="D126:BK126" si="54">D4</f>
        <v>43497</v>
      </c>
      <c r="E126" s="173">
        <f t="shared" si="54"/>
        <v>43525</v>
      </c>
      <c r="F126" s="173">
        <f t="shared" si="54"/>
        <v>43556</v>
      </c>
      <c r="G126" s="173">
        <f t="shared" si="54"/>
        <v>43586</v>
      </c>
      <c r="H126" s="173">
        <f t="shared" si="54"/>
        <v>43617</v>
      </c>
      <c r="I126" s="173">
        <f t="shared" si="54"/>
        <v>43647</v>
      </c>
      <c r="J126" s="173">
        <f t="shared" si="54"/>
        <v>43678</v>
      </c>
      <c r="K126" s="173">
        <f t="shared" si="54"/>
        <v>43709</v>
      </c>
      <c r="L126" s="173">
        <f t="shared" si="54"/>
        <v>43739</v>
      </c>
      <c r="M126" s="173">
        <f t="shared" si="54"/>
        <v>43770</v>
      </c>
      <c r="N126" s="173">
        <f t="shared" si="54"/>
        <v>43800</v>
      </c>
      <c r="O126" s="173">
        <f t="shared" si="54"/>
        <v>43831</v>
      </c>
      <c r="P126" s="173">
        <f t="shared" si="54"/>
        <v>43862</v>
      </c>
      <c r="Q126" s="173">
        <f t="shared" si="54"/>
        <v>43891</v>
      </c>
      <c r="R126" s="173">
        <f t="shared" si="54"/>
        <v>43922</v>
      </c>
      <c r="S126" s="173">
        <f t="shared" si="54"/>
        <v>43952</v>
      </c>
      <c r="T126" s="173">
        <f t="shared" si="54"/>
        <v>43983</v>
      </c>
      <c r="U126" s="173">
        <f t="shared" si="54"/>
        <v>44013</v>
      </c>
      <c r="V126" s="173">
        <f t="shared" si="54"/>
        <v>44044</v>
      </c>
      <c r="W126" s="173">
        <f t="shared" si="54"/>
        <v>44075</v>
      </c>
      <c r="X126" s="173">
        <f t="shared" si="54"/>
        <v>44105</v>
      </c>
      <c r="Y126" s="173">
        <f t="shared" si="54"/>
        <v>44136</v>
      </c>
      <c r="Z126" s="173">
        <f t="shared" si="54"/>
        <v>44166</v>
      </c>
      <c r="AA126" s="173">
        <f t="shared" si="54"/>
        <v>44197</v>
      </c>
      <c r="AB126" s="173">
        <f t="shared" si="54"/>
        <v>44228</v>
      </c>
      <c r="AC126" s="173">
        <f t="shared" si="54"/>
        <v>44256</v>
      </c>
      <c r="AD126" s="173">
        <f t="shared" si="54"/>
        <v>44287</v>
      </c>
      <c r="AE126" s="173">
        <f t="shared" si="54"/>
        <v>44317</v>
      </c>
      <c r="AF126" s="173">
        <f t="shared" si="54"/>
        <v>44348</v>
      </c>
      <c r="AG126" s="173">
        <f t="shared" si="54"/>
        <v>44378</v>
      </c>
      <c r="AH126" s="173">
        <f t="shared" si="54"/>
        <v>44409</v>
      </c>
      <c r="AI126" s="173">
        <f t="shared" si="54"/>
        <v>44440</v>
      </c>
      <c r="AJ126" s="173">
        <f t="shared" si="54"/>
        <v>44470</v>
      </c>
      <c r="AK126" s="173">
        <f t="shared" si="54"/>
        <v>44501</v>
      </c>
      <c r="AL126" s="173">
        <f t="shared" si="54"/>
        <v>44531</v>
      </c>
      <c r="AM126" s="173">
        <f t="shared" si="54"/>
        <v>44562</v>
      </c>
      <c r="AN126" s="173">
        <f t="shared" si="54"/>
        <v>44593</v>
      </c>
      <c r="AO126" s="173">
        <f t="shared" si="54"/>
        <v>44621</v>
      </c>
      <c r="AP126" s="173">
        <f t="shared" si="54"/>
        <v>44652</v>
      </c>
      <c r="AQ126" s="173">
        <f t="shared" si="54"/>
        <v>44682</v>
      </c>
      <c r="AR126" s="173">
        <f t="shared" si="54"/>
        <v>44713</v>
      </c>
      <c r="AS126" s="173">
        <f t="shared" si="54"/>
        <v>44743</v>
      </c>
      <c r="AT126" s="173">
        <f t="shared" si="54"/>
        <v>44774</v>
      </c>
      <c r="AU126" s="173">
        <f t="shared" si="54"/>
        <v>44805</v>
      </c>
      <c r="AV126" s="173">
        <f t="shared" si="54"/>
        <v>44835</v>
      </c>
      <c r="AW126" s="173">
        <f t="shared" si="54"/>
        <v>44866</v>
      </c>
      <c r="AX126" s="173">
        <f t="shared" si="54"/>
        <v>44896</v>
      </c>
      <c r="AY126" s="173">
        <f t="shared" si="54"/>
        <v>44927</v>
      </c>
      <c r="AZ126" s="173">
        <f t="shared" si="54"/>
        <v>44958</v>
      </c>
      <c r="BA126" s="173">
        <f t="shared" si="54"/>
        <v>44986</v>
      </c>
      <c r="BB126" s="173">
        <f t="shared" si="54"/>
        <v>45017</v>
      </c>
      <c r="BC126" s="173">
        <f t="shared" si="54"/>
        <v>45047</v>
      </c>
      <c r="BD126" s="173">
        <f t="shared" si="54"/>
        <v>45078</v>
      </c>
      <c r="BE126" s="173">
        <f t="shared" si="54"/>
        <v>45108</v>
      </c>
      <c r="BF126" s="173">
        <f t="shared" si="54"/>
        <v>45139</v>
      </c>
      <c r="BG126" s="173">
        <f t="shared" si="54"/>
        <v>45170</v>
      </c>
      <c r="BH126" s="173">
        <f t="shared" si="54"/>
        <v>45200</v>
      </c>
      <c r="BI126" s="173">
        <f t="shared" si="54"/>
        <v>45231</v>
      </c>
      <c r="BJ126" s="173">
        <f t="shared" si="54"/>
        <v>45261</v>
      </c>
      <c r="BK126" s="173">
        <f t="shared" si="54"/>
        <v>45292</v>
      </c>
    </row>
    <row r="127" spans="1:63" hidden="1" x14ac:dyDescent="0.35">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35">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35">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35">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35">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35">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35">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35">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35">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35">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35">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35">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35">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35"/>
    <row r="141" spans="1:63" hidden="1" x14ac:dyDescent="0.35">
      <c r="A141" s="126"/>
      <c r="B141" s="126"/>
      <c r="C141" s="135"/>
      <c r="D141" s="135"/>
      <c r="E141" s="135"/>
      <c r="F141" s="135"/>
      <c r="G141" s="135"/>
      <c r="H141" s="135"/>
      <c r="I141" s="135"/>
      <c r="J141" s="135"/>
      <c r="K141" s="135"/>
      <c r="L141" s="135"/>
      <c r="M141" s="135"/>
      <c r="N141" s="135"/>
    </row>
    <row r="142" spans="1:63" ht="15.5" hidden="1" x14ac:dyDescent="0.35">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5">
      <c r="A143" s="677"/>
      <c r="B143" s="138"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139">
        <f t="shared" ref="M143:M155" si="56">IF(M23=0,0,((M5*0.5)+L23-M41)*M78*M110*M$2)</f>
        <v>130.76788055676747</v>
      </c>
      <c r="N143" s="139">
        <f t="shared" ref="N143:N155" si="57">IF(N23=0,0,((N5*0.5)+M23-N41)*N78*N110*N$2)</f>
        <v>437.97376797065152</v>
      </c>
      <c r="O143" s="139">
        <f t="shared" ref="O143:O155" si="58">IF(O23=0,0,((O5*0.5)+N23-O41)*O78*O110*O$2)</f>
        <v>605.08388531249955</v>
      </c>
      <c r="P143" s="139">
        <f t="shared" ref="P143:P155" si="59">IF(P23=0,0,((P5*0.5)+O23-P41)*P78*P110*P$2)</f>
        <v>552.47080958277854</v>
      </c>
      <c r="Q143" s="139">
        <f t="shared" ref="Q143:Q155" si="60">IF(Q23=0,0,((Q5*0.5)+P23-Q41)*Q78*Q110*Q$2)</f>
        <v>612.3351432055872</v>
      </c>
      <c r="R143" s="139">
        <f t="shared" ref="R143:R155" si="61">IF(R23=0,0,((R5*0.5)+Q23-R41)*R78*R110*R$2)</f>
        <v>535.18349628645171</v>
      </c>
      <c r="S143" s="139">
        <f t="shared" ref="S143:S155" si="62">IF(S23=0,0,((S5*0.5)+R23-S41)*S78*S110*S$2)</f>
        <v>572.33299483187488</v>
      </c>
      <c r="T143" s="139">
        <f t="shared" ref="T143:T155" si="63">IF(T23=0,0,((T5*0.5)+S23-T41)*T78*T110*T$2)</f>
        <v>606.52403487802167</v>
      </c>
      <c r="U143" s="139">
        <f t="shared" ref="U143:U155" si="64">IF(U23=0,0,((U5*0.5)+T23-U41)*U78*U110*U$2)</f>
        <v>622.08750300880024</v>
      </c>
      <c r="V143" s="139">
        <f t="shared" ref="V143:V155" si="65">IF(V23=0,0,((V5*0.5)+U23-V41)*V78*V110*V$2)</f>
        <v>622.82721157014873</v>
      </c>
      <c r="W143" s="139">
        <f t="shared" ref="W143:W155" si="66">IF(W23=0,0,((W5*0.5)+V23-W41)*W78*W110*W$2)</f>
        <v>610.34832814019239</v>
      </c>
      <c r="X143" s="139">
        <f t="shared" ref="X143:X155" si="67">IF(X23=0,0,((X5*0.5)+W23-X41)*X78*X110*X$2)</f>
        <v>571.94399484710482</v>
      </c>
      <c r="Y143" s="139">
        <f t="shared" ref="Y143:Y155" si="68">IF(Y23=0,0,((Y5*0.5)+X23-Y41)*Y78*Y110*Y$2)</f>
        <v>553.91585762195928</v>
      </c>
      <c r="Z143" s="139">
        <f t="shared" ref="Z143:Z155" si="69">IF(Z23=0,0,((Z5*0.5)+Y23-Z41)*Z78*Z110*Z$2)</f>
        <v>571.68242589183046</v>
      </c>
      <c r="AA143" s="139">
        <f t="shared" ref="AA143:AA155" si="70">IF(AA23=0,0,((AA5*0.5)+Z23-AA41)*AA78*AA110*AA$2)</f>
        <v>570.81723627053429</v>
      </c>
      <c r="AB143" s="139">
        <f t="shared" ref="AB143:AB155" si="71">IF(AB23=0,0,((AB5*0.5)+AA23-AB41)*AB78*AB110*AB$2)</f>
        <v>521.22644510879945</v>
      </c>
      <c r="AC143" s="139">
        <f t="shared" ref="AC143:AC155" si="72">IF(AC23=0,0,((AC5*0.5)+AB23-AC41)*AC78*AC110*AC$2)</f>
        <v>577.70521875945724</v>
      </c>
      <c r="AD143" s="139">
        <f t="shared" ref="AD143:AD155" si="73">IF(AD23=0,0,((AD5*0.5)+AC23-AD41)*AD78*AD110*AD$2)</f>
        <v>535.18349628645171</v>
      </c>
      <c r="AE143" s="139">
        <f t="shared" ref="AE143:AE155" si="74">IF(AE23=0,0,((AE5*0.5)+AD23-AE41)*AE78*AE110*AE$2)</f>
        <v>572.33299483187488</v>
      </c>
      <c r="AF143" s="139">
        <f t="shared" ref="AF143:AF155" si="75">IF(AF23=0,0,((AF5*0.5)+AE23-AF41)*AF78*AF110*AF$2)</f>
        <v>606.52403487802167</v>
      </c>
      <c r="AG143" s="139">
        <f t="shared" ref="AG143:AG155" si="76">IF(AG23=0,0,((AG5*0.5)+AF23-AG41)*AG78*AG110*AG$2)</f>
        <v>622.08750300880024</v>
      </c>
      <c r="AH143" s="139">
        <f t="shared" ref="AH143:AH155" si="77">IF(AH23=0,0,((AH5*0.5)+AG23-AH41)*AH78*AH110*AH$2)</f>
        <v>622.82721157014873</v>
      </c>
      <c r="AI143" s="139">
        <f t="shared" ref="AI143:AI155" si="78">IF(AI23=0,0,((AI5*0.5)+AH23-AI41)*AI78*AI110*AI$2)</f>
        <v>610.34832814019239</v>
      </c>
      <c r="AJ143" s="139">
        <f t="shared" ref="AJ143:AJ155" si="79">IF(AJ23=0,0,((AJ5*0.5)+AI23-AJ41)*AJ78*AJ110*AJ$2)</f>
        <v>571.94399484710482</v>
      </c>
      <c r="AK143" s="139">
        <f t="shared" ref="AK143:AK155" si="80">IF(AK23=0,0,((AK5*0.5)+AJ23-AK41)*AK78*AK110*AK$2)</f>
        <v>553.91585762195928</v>
      </c>
      <c r="AL143" s="139">
        <f t="shared" ref="AL143:AL155" si="81">IF(AL23=0,0,((AL5*0.5)+AK23-AL41)*AL78*AL110*AL$2)</f>
        <v>571.68242589183046</v>
      </c>
      <c r="AM143" s="139">
        <f t="shared" ref="AM143:AM155" si="82">IF(AM23=0,0,((AM5*0.5)+AL23-AM41)*AM78*AM110*AM$2)</f>
        <v>570.81723627053429</v>
      </c>
      <c r="AN143" s="139">
        <f t="shared" ref="AN143:AN155" si="83">IF(AN23=0,0,((AN5*0.5)+AM23-AN41)*AN78*AN110*AN$2)</f>
        <v>521.22644510879945</v>
      </c>
      <c r="AO143" s="139">
        <f t="shared" ref="AO143:AO155" si="84">IF(AO23=0,0,((AO5*0.5)+AN23-AO41)*AO78*AO110*AO$2)</f>
        <v>0</v>
      </c>
      <c r="AP143" s="139">
        <f t="shared" ref="AP143:AP155" si="85">IF(AP23=0,0,((AP5*0.5)+AO23-AP41)*AP78*AP110*AP$2)</f>
        <v>0</v>
      </c>
      <c r="AQ143" s="139">
        <f t="shared" ref="AQ143:AQ155" si="86">IF(AQ23=0,0,((AQ5*0.5)+AP23-AQ41)*AQ78*AQ110*AQ$2)</f>
        <v>0</v>
      </c>
      <c r="AR143" s="139">
        <f t="shared" ref="AR143:AR155" si="87">IF(AR23=0,0,((AR5*0.5)+AQ23-AR41)*AR78*AR110*AR$2)</f>
        <v>0</v>
      </c>
      <c r="AS143" s="139">
        <f t="shared" ref="AS143:AS155" si="88">IF(AS23=0,0,((AS5*0.5)+AR23-AS41)*AS78*AS110*AS$2)</f>
        <v>0</v>
      </c>
      <c r="AT143" s="139">
        <f t="shared" ref="AT143:AT155" si="89">IF(AT23=0,0,((AT5*0.5)+AS23-AT41)*AT78*AT110*AT$2)</f>
        <v>0</v>
      </c>
      <c r="AU143" s="139">
        <f t="shared" ref="AU143:AU155" si="90">IF(AU23=0,0,((AU5*0.5)+AT23-AU41)*AU78*AU110*AU$2)</f>
        <v>0</v>
      </c>
      <c r="AV143" s="139">
        <f t="shared" ref="AV143:AV155" si="91">IF(AV23=0,0,((AV5*0.5)+AU23-AV41)*AV78*AV110*AV$2)</f>
        <v>0</v>
      </c>
      <c r="AW143" s="139">
        <f t="shared" ref="AW143:AW155" si="92">IF(AW23=0,0,((AW5*0.5)+AV23-AW41)*AW78*AW110*AW$2)</f>
        <v>0</v>
      </c>
      <c r="AX143" s="139">
        <f t="shared" ref="AX143:AX155" si="93">IF(AX23=0,0,((AX5*0.5)+AW23-AX41)*AX78*AX110*AX$2)</f>
        <v>0</v>
      </c>
      <c r="AY143" s="139">
        <f t="shared" ref="AY143:AY155" si="94">IF(AY23=0,0,((AY5*0.5)+AX23-AY41)*AY78*AY110*AY$2)</f>
        <v>0</v>
      </c>
      <c r="AZ143" s="139">
        <f t="shared" ref="AZ143:AZ155" si="95">IF(AZ23=0,0,((AZ5*0.5)+AY23-AZ41)*AZ78*AZ110*AZ$2)</f>
        <v>0</v>
      </c>
      <c r="BA143" s="139">
        <f t="shared" ref="BA143:BA155" si="96">IF(BA23=0,0,((BA5*0.5)+AZ23-BA41)*BA78*BA110*BA$2)</f>
        <v>0</v>
      </c>
      <c r="BB143" s="139">
        <f t="shared" ref="BB143:BB155" si="97">IF(BB23=0,0,((BB5*0.5)+BA23-BB41)*BB78*BB110*BB$2)</f>
        <v>0</v>
      </c>
      <c r="BC143" s="139">
        <f t="shared" ref="BC143:BC155" si="98">IF(BC23=0,0,((BC5*0.5)+BB23-BC41)*BC78*BC110*BC$2)</f>
        <v>0</v>
      </c>
      <c r="BD143" s="139">
        <f t="shared" ref="BD143:BD155" si="99">IF(BD23=0,0,((BD5*0.5)+BC23-BD41)*BD78*BD110*BD$2)</f>
        <v>0</v>
      </c>
      <c r="BE143" s="139">
        <f t="shared" ref="BE143:BE155" si="100">IF(BE23=0,0,((BE5*0.5)+BD23-BE41)*BE78*BE110*BE$2)</f>
        <v>0</v>
      </c>
      <c r="BF143" s="139">
        <f t="shared" ref="BF143:BF155" si="101">IF(BF23=0,0,((BF5*0.5)+BE23-BF41)*BF78*BF110*BF$2)</f>
        <v>0</v>
      </c>
      <c r="BG143" s="139">
        <f t="shared" ref="BG143:BG155" si="102">IF(BG23=0,0,((BG5*0.5)+BF23-BG41)*BG78*BG110*BG$2)</f>
        <v>0</v>
      </c>
      <c r="BH143" s="139">
        <f t="shared" ref="BH143:BH155" si="103">IF(BH23=0,0,((BH5*0.5)+BG23-BH41)*BH78*BH110*BH$2)</f>
        <v>0</v>
      </c>
      <c r="BI143" s="139">
        <f t="shared" ref="BI143:BI155" si="104">IF(BI23=0,0,((BI5*0.5)+BH23-BI41)*BI78*BI110*BI$2)</f>
        <v>0</v>
      </c>
      <c r="BJ143" s="139">
        <f t="shared" ref="BJ143:BJ155" si="105">IF(BJ23=0,0,((BJ5*0.5)+BI23-BJ41)*BJ78*BJ110*BJ$2)</f>
        <v>0</v>
      </c>
      <c r="BK143" s="139">
        <f t="shared" ref="BK143:BK155" si="106">IF(BK23=0,0,((BK5*0.5)+BJ23-BK41)*BK78*BK110*BK$2)</f>
        <v>0</v>
      </c>
    </row>
    <row r="144" spans="1:63" hidden="1" x14ac:dyDescent="0.35">
      <c r="A144" s="677"/>
      <c r="B144" s="138"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139">
        <f t="shared" si="56"/>
        <v>0</v>
      </c>
      <c r="N144" s="139">
        <f t="shared" si="57"/>
        <v>0</v>
      </c>
      <c r="O144" s="139">
        <f t="shared" si="58"/>
        <v>0</v>
      </c>
      <c r="P144" s="139">
        <f t="shared" si="59"/>
        <v>0</v>
      </c>
      <c r="Q144" s="139">
        <f t="shared" si="60"/>
        <v>0</v>
      </c>
      <c r="R144" s="139">
        <f t="shared" si="61"/>
        <v>0</v>
      </c>
      <c r="S144" s="139">
        <f t="shared" si="62"/>
        <v>0</v>
      </c>
      <c r="T144" s="139">
        <f t="shared" si="63"/>
        <v>0</v>
      </c>
      <c r="U144" s="139">
        <f t="shared" si="64"/>
        <v>0</v>
      </c>
      <c r="V144" s="139">
        <f t="shared" si="65"/>
        <v>0</v>
      </c>
      <c r="W144" s="139">
        <f t="shared" si="66"/>
        <v>0</v>
      </c>
      <c r="X144" s="139">
        <f t="shared" si="67"/>
        <v>0</v>
      </c>
      <c r="Y144" s="139">
        <f t="shared" si="68"/>
        <v>0</v>
      </c>
      <c r="Z144" s="139">
        <f t="shared" si="69"/>
        <v>0</v>
      </c>
      <c r="AA144" s="139">
        <f t="shared" si="70"/>
        <v>0</v>
      </c>
      <c r="AB144" s="139">
        <f t="shared" si="71"/>
        <v>0</v>
      </c>
      <c r="AC144" s="139">
        <f t="shared" si="72"/>
        <v>0</v>
      </c>
      <c r="AD144" s="139">
        <f t="shared" si="73"/>
        <v>0</v>
      </c>
      <c r="AE144" s="139">
        <f t="shared" si="74"/>
        <v>0</v>
      </c>
      <c r="AF144" s="139">
        <f t="shared" si="75"/>
        <v>0</v>
      </c>
      <c r="AG144" s="139">
        <f t="shared" si="76"/>
        <v>0</v>
      </c>
      <c r="AH144" s="139">
        <f t="shared" si="77"/>
        <v>0</v>
      </c>
      <c r="AI144" s="139">
        <f t="shared" si="78"/>
        <v>0</v>
      </c>
      <c r="AJ144" s="139">
        <f t="shared" si="79"/>
        <v>0</v>
      </c>
      <c r="AK144" s="139">
        <f t="shared" si="80"/>
        <v>0</v>
      </c>
      <c r="AL144" s="139">
        <f t="shared" si="81"/>
        <v>0</v>
      </c>
      <c r="AM144" s="139">
        <f t="shared" si="82"/>
        <v>0</v>
      </c>
      <c r="AN144" s="139">
        <f t="shared" si="83"/>
        <v>0</v>
      </c>
      <c r="AO144" s="139">
        <f t="shared" si="84"/>
        <v>0</v>
      </c>
      <c r="AP144" s="139">
        <f t="shared" si="85"/>
        <v>0</v>
      </c>
      <c r="AQ144" s="139">
        <f t="shared" si="86"/>
        <v>0</v>
      </c>
      <c r="AR144" s="139">
        <f t="shared" si="87"/>
        <v>0</v>
      </c>
      <c r="AS144" s="139">
        <f t="shared" si="88"/>
        <v>0</v>
      </c>
      <c r="AT144" s="139">
        <f t="shared" si="89"/>
        <v>0</v>
      </c>
      <c r="AU144" s="139">
        <f t="shared" si="90"/>
        <v>0</v>
      </c>
      <c r="AV144" s="139">
        <f t="shared" si="91"/>
        <v>0</v>
      </c>
      <c r="AW144" s="139">
        <f t="shared" si="92"/>
        <v>0</v>
      </c>
      <c r="AX144" s="139">
        <f t="shared" si="93"/>
        <v>0</v>
      </c>
      <c r="AY144" s="139">
        <f t="shared" si="94"/>
        <v>0</v>
      </c>
      <c r="AZ144" s="139">
        <f t="shared" si="95"/>
        <v>0</v>
      </c>
      <c r="BA144" s="139">
        <f t="shared" si="96"/>
        <v>0</v>
      </c>
      <c r="BB144" s="139">
        <f t="shared" si="97"/>
        <v>0</v>
      </c>
      <c r="BC144" s="139">
        <f t="shared" si="98"/>
        <v>0</v>
      </c>
      <c r="BD144" s="139">
        <f t="shared" si="99"/>
        <v>0</v>
      </c>
      <c r="BE144" s="139">
        <f t="shared" si="100"/>
        <v>0</v>
      </c>
      <c r="BF144" s="139">
        <f t="shared" si="101"/>
        <v>0</v>
      </c>
      <c r="BG144" s="139">
        <f t="shared" si="102"/>
        <v>0</v>
      </c>
      <c r="BH144" s="139">
        <f t="shared" si="103"/>
        <v>0</v>
      </c>
      <c r="BI144" s="139">
        <f t="shared" si="104"/>
        <v>0</v>
      </c>
      <c r="BJ144" s="139">
        <f t="shared" si="105"/>
        <v>0</v>
      </c>
      <c r="BK144" s="139">
        <f t="shared" si="106"/>
        <v>0</v>
      </c>
    </row>
    <row r="145" spans="1:63" hidden="1" x14ac:dyDescent="0.35">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139">
        <f t="shared" si="56"/>
        <v>0</v>
      </c>
      <c r="N145" s="139">
        <f t="shared" si="57"/>
        <v>0</v>
      </c>
      <c r="O145" s="139">
        <f t="shared" si="58"/>
        <v>0</v>
      </c>
      <c r="P145" s="139">
        <f t="shared" si="59"/>
        <v>0</v>
      </c>
      <c r="Q145" s="139">
        <f t="shared" si="60"/>
        <v>0</v>
      </c>
      <c r="R145" s="139">
        <f t="shared" si="61"/>
        <v>0</v>
      </c>
      <c r="S145" s="139">
        <f t="shared" si="62"/>
        <v>0</v>
      </c>
      <c r="T145" s="139">
        <f t="shared" si="63"/>
        <v>0</v>
      </c>
      <c r="U145" s="139">
        <f t="shared" si="64"/>
        <v>0</v>
      </c>
      <c r="V145" s="139">
        <f t="shared" si="65"/>
        <v>0</v>
      </c>
      <c r="W145" s="139">
        <f t="shared" si="66"/>
        <v>0</v>
      </c>
      <c r="X145" s="139">
        <f t="shared" si="67"/>
        <v>0</v>
      </c>
      <c r="Y145" s="139">
        <f t="shared" si="68"/>
        <v>0</v>
      </c>
      <c r="Z145" s="139">
        <f t="shared" si="69"/>
        <v>0</v>
      </c>
      <c r="AA145" s="139">
        <f t="shared" si="70"/>
        <v>0</v>
      </c>
      <c r="AB145" s="139">
        <f t="shared" si="71"/>
        <v>0</v>
      </c>
      <c r="AC145" s="139">
        <f t="shared" si="72"/>
        <v>0</v>
      </c>
      <c r="AD145" s="139">
        <f t="shared" si="73"/>
        <v>0</v>
      </c>
      <c r="AE145" s="139">
        <f t="shared" si="74"/>
        <v>0</v>
      </c>
      <c r="AF145" s="139">
        <f t="shared" si="75"/>
        <v>0</v>
      </c>
      <c r="AG145" s="139">
        <f t="shared" si="76"/>
        <v>0</v>
      </c>
      <c r="AH145" s="139">
        <f t="shared" si="77"/>
        <v>0</v>
      </c>
      <c r="AI145" s="139">
        <f t="shared" si="78"/>
        <v>0</v>
      </c>
      <c r="AJ145" s="139">
        <f t="shared" si="79"/>
        <v>0</v>
      </c>
      <c r="AK145" s="139">
        <f t="shared" si="80"/>
        <v>0</v>
      </c>
      <c r="AL145" s="139">
        <f t="shared" si="81"/>
        <v>0</v>
      </c>
      <c r="AM145" s="139">
        <f t="shared" si="82"/>
        <v>0</v>
      </c>
      <c r="AN145" s="139">
        <f t="shared" si="83"/>
        <v>0</v>
      </c>
      <c r="AO145" s="139">
        <f t="shared" si="84"/>
        <v>0</v>
      </c>
      <c r="AP145" s="139">
        <f t="shared" si="85"/>
        <v>0</v>
      </c>
      <c r="AQ145" s="139">
        <f t="shared" si="86"/>
        <v>0</v>
      </c>
      <c r="AR145" s="139">
        <f t="shared" si="87"/>
        <v>0</v>
      </c>
      <c r="AS145" s="139">
        <f t="shared" si="88"/>
        <v>0</v>
      </c>
      <c r="AT145" s="139">
        <f t="shared" si="89"/>
        <v>0</v>
      </c>
      <c r="AU145" s="139">
        <f t="shared" si="90"/>
        <v>0</v>
      </c>
      <c r="AV145" s="139">
        <f t="shared" si="91"/>
        <v>0</v>
      </c>
      <c r="AW145" s="139">
        <f t="shared" si="92"/>
        <v>0</v>
      </c>
      <c r="AX145" s="139">
        <f t="shared" si="93"/>
        <v>0</v>
      </c>
      <c r="AY145" s="139">
        <f t="shared" si="94"/>
        <v>0</v>
      </c>
      <c r="AZ145" s="139">
        <f t="shared" si="95"/>
        <v>0</v>
      </c>
      <c r="BA145" s="139">
        <f t="shared" si="96"/>
        <v>0</v>
      </c>
      <c r="BB145" s="139">
        <f t="shared" si="97"/>
        <v>0</v>
      </c>
      <c r="BC145" s="139">
        <f t="shared" si="98"/>
        <v>0</v>
      </c>
      <c r="BD145" s="139">
        <f t="shared" si="99"/>
        <v>0</v>
      </c>
      <c r="BE145" s="139">
        <f t="shared" si="100"/>
        <v>0</v>
      </c>
      <c r="BF145" s="139">
        <f t="shared" si="101"/>
        <v>0</v>
      </c>
      <c r="BG145" s="139">
        <f t="shared" si="102"/>
        <v>0</v>
      </c>
      <c r="BH145" s="139">
        <f t="shared" si="103"/>
        <v>0</v>
      </c>
      <c r="BI145" s="139">
        <f t="shared" si="104"/>
        <v>0</v>
      </c>
      <c r="BJ145" s="139">
        <f t="shared" si="105"/>
        <v>0</v>
      </c>
      <c r="BK145" s="139">
        <f t="shared" si="106"/>
        <v>0</v>
      </c>
    </row>
    <row r="146" spans="1:63" hidden="1" x14ac:dyDescent="0.35">
      <c r="A146" s="677"/>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8"/>
        <v>32.7038007280592</v>
      </c>
      <c r="M146" s="139">
        <f t="shared" si="56"/>
        <v>24.688229634356219</v>
      </c>
      <c r="N146" s="139">
        <f t="shared" si="57"/>
        <v>0.84790569969136509</v>
      </c>
      <c r="O146" s="139">
        <f t="shared" si="58"/>
        <v>0.12983041732056272</v>
      </c>
      <c r="P146" s="139">
        <f t="shared" si="59"/>
        <v>5.3446855130298303</v>
      </c>
      <c r="Q146" s="139">
        <f t="shared" si="60"/>
        <v>156.58832365954243</v>
      </c>
      <c r="R146" s="139">
        <f t="shared" si="61"/>
        <v>596.22927285889693</v>
      </c>
      <c r="S146" s="139">
        <f t="shared" si="62"/>
        <v>1731.1566827095694</v>
      </c>
      <c r="T146" s="139">
        <f t="shared" si="63"/>
        <v>6462.4747604867516</v>
      </c>
      <c r="U146" s="139">
        <f t="shared" si="64"/>
        <v>8792.5369062682657</v>
      </c>
      <c r="V146" s="139">
        <f t="shared" si="65"/>
        <v>8191.5816256137196</v>
      </c>
      <c r="W146" s="139">
        <f t="shared" si="66"/>
        <v>3295.2042693207491</v>
      </c>
      <c r="X146" s="139">
        <f t="shared" si="67"/>
        <v>539.93507015662112</v>
      </c>
      <c r="Y146" s="139">
        <f t="shared" si="68"/>
        <v>165.74904408921472</v>
      </c>
      <c r="Z146" s="139">
        <f t="shared" si="69"/>
        <v>1.7591938344460534</v>
      </c>
      <c r="AA146" s="139">
        <f t="shared" si="70"/>
        <v>0.1649244219793175</v>
      </c>
      <c r="AB146" s="139">
        <f t="shared" si="71"/>
        <v>6.7893887048152743</v>
      </c>
      <c r="AC146" s="139">
        <f t="shared" si="72"/>
        <v>198.89885290705655</v>
      </c>
      <c r="AD146" s="139">
        <f t="shared" si="73"/>
        <v>596.22927285889693</v>
      </c>
      <c r="AE146" s="139">
        <f t="shared" si="74"/>
        <v>1731.1566827095694</v>
      </c>
      <c r="AF146" s="139">
        <f t="shared" si="75"/>
        <v>6462.4747604867516</v>
      </c>
      <c r="AG146" s="139">
        <f t="shared" si="76"/>
        <v>8792.5369062682657</v>
      </c>
      <c r="AH146" s="139">
        <f t="shared" si="77"/>
        <v>8191.5816256137196</v>
      </c>
      <c r="AI146" s="139">
        <f t="shared" si="78"/>
        <v>3295.2042693207491</v>
      </c>
      <c r="AJ146" s="139">
        <f t="shared" si="79"/>
        <v>539.93507015662112</v>
      </c>
      <c r="AK146" s="139">
        <f t="shared" si="80"/>
        <v>165.74904408921472</v>
      </c>
      <c r="AL146" s="139">
        <f t="shared" si="81"/>
        <v>1.7591938344460534</v>
      </c>
      <c r="AM146" s="139">
        <f t="shared" si="82"/>
        <v>0.1649244219793175</v>
      </c>
      <c r="AN146" s="139">
        <f t="shared" si="83"/>
        <v>6.7893887048152743</v>
      </c>
      <c r="AO146" s="139">
        <f t="shared" si="84"/>
        <v>0</v>
      </c>
      <c r="AP146" s="139">
        <f t="shared" si="85"/>
        <v>0</v>
      </c>
      <c r="AQ146" s="139">
        <f t="shared" si="86"/>
        <v>0</v>
      </c>
      <c r="AR146" s="139">
        <f t="shared" si="87"/>
        <v>0</v>
      </c>
      <c r="AS146" s="139">
        <f t="shared" si="88"/>
        <v>0</v>
      </c>
      <c r="AT146" s="139">
        <f t="shared" si="89"/>
        <v>0</v>
      </c>
      <c r="AU146" s="139">
        <f t="shared" si="90"/>
        <v>0</v>
      </c>
      <c r="AV146" s="139">
        <f t="shared" si="91"/>
        <v>0</v>
      </c>
      <c r="AW146" s="139">
        <f t="shared" si="92"/>
        <v>0</v>
      </c>
      <c r="AX146" s="139">
        <f t="shared" si="93"/>
        <v>0</v>
      </c>
      <c r="AY146" s="139">
        <f t="shared" si="94"/>
        <v>0</v>
      </c>
      <c r="AZ146" s="139">
        <f t="shared" si="95"/>
        <v>0</v>
      </c>
      <c r="BA146" s="139">
        <f t="shared" si="96"/>
        <v>0</v>
      </c>
      <c r="BB146" s="139">
        <f t="shared" si="97"/>
        <v>0</v>
      </c>
      <c r="BC146" s="139">
        <f t="shared" si="98"/>
        <v>0</v>
      </c>
      <c r="BD146" s="139">
        <f t="shared" si="99"/>
        <v>0</v>
      </c>
      <c r="BE146" s="139">
        <f t="shared" si="100"/>
        <v>0</v>
      </c>
      <c r="BF146" s="139">
        <f t="shared" si="101"/>
        <v>0</v>
      </c>
      <c r="BG146" s="139">
        <f t="shared" si="102"/>
        <v>0</v>
      </c>
      <c r="BH146" s="139">
        <f t="shared" si="103"/>
        <v>0</v>
      </c>
      <c r="BI146" s="139">
        <f t="shared" si="104"/>
        <v>0</v>
      </c>
      <c r="BJ146" s="139">
        <f t="shared" si="105"/>
        <v>0</v>
      </c>
      <c r="BK146" s="139">
        <f t="shared" si="106"/>
        <v>0</v>
      </c>
    </row>
    <row r="147" spans="1:63" hidden="1" x14ac:dyDescent="0.35">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139">
        <f t="shared" si="56"/>
        <v>0</v>
      </c>
      <c r="N147" s="139">
        <f t="shared" si="57"/>
        <v>0</v>
      </c>
      <c r="O147" s="139">
        <f t="shared" si="58"/>
        <v>0</v>
      </c>
      <c r="P147" s="139">
        <f t="shared" si="59"/>
        <v>0</v>
      </c>
      <c r="Q147" s="139">
        <f t="shared" si="60"/>
        <v>0</v>
      </c>
      <c r="R147" s="139">
        <f t="shared" si="61"/>
        <v>0</v>
      </c>
      <c r="S147" s="139">
        <f t="shared" si="62"/>
        <v>0</v>
      </c>
      <c r="T147" s="139">
        <f t="shared" si="63"/>
        <v>0</v>
      </c>
      <c r="U147" s="139">
        <f t="shared" si="64"/>
        <v>0</v>
      </c>
      <c r="V147" s="139">
        <f t="shared" si="65"/>
        <v>0</v>
      </c>
      <c r="W147" s="139">
        <f t="shared" si="66"/>
        <v>0</v>
      </c>
      <c r="X147" s="139">
        <f t="shared" si="67"/>
        <v>0</v>
      </c>
      <c r="Y147" s="139">
        <f t="shared" si="68"/>
        <v>0</v>
      </c>
      <c r="Z147" s="139">
        <f t="shared" si="69"/>
        <v>0</v>
      </c>
      <c r="AA147" s="139">
        <f t="shared" si="70"/>
        <v>0</v>
      </c>
      <c r="AB147" s="139">
        <f t="shared" si="71"/>
        <v>0</v>
      </c>
      <c r="AC147" s="139">
        <f t="shared" si="72"/>
        <v>0</v>
      </c>
      <c r="AD147" s="139">
        <f t="shared" si="73"/>
        <v>0</v>
      </c>
      <c r="AE147" s="139">
        <f t="shared" si="74"/>
        <v>0</v>
      </c>
      <c r="AF147" s="139">
        <f t="shared" si="75"/>
        <v>0</v>
      </c>
      <c r="AG147" s="139">
        <f t="shared" si="76"/>
        <v>0</v>
      </c>
      <c r="AH147" s="139">
        <f t="shared" si="77"/>
        <v>0</v>
      </c>
      <c r="AI147" s="139">
        <f t="shared" si="78"/>
        <v>0</v>
      </c>
      <c r="AJ147" s="139">
        <f t="shared" si="79"/>
        <v>0</v>
      </c>
      <c r="AK147" s="139">
        <f t="shared" si="80"/>
        <v>0</v>
      </c>
      <c r="AL147" s="139">
        <f t="shared" si="81"/>
        <v>0</v>
      </c>
      <c r="AM147" s="139">
        <f t="shared" si="82"/>
        <v>0</v>
      </c>
      <c r="AN147" s="139">
        <f t="shared" si="83"/>
        <v>0</v>
      </c>
      <c r="AO147" s="139">
        <f t="shared" si="84"/>
        <v>0</v>
      </c>
      <c r="AP147" s="139">
        <f t="shared" si="85"/>
        <v>0</v>
      </c>
      <c r="AQ147" s="139">
        <f t="shared" si="86"/>
        <v>0</v>
      </c>
      <c r="AR147" s="139">
        <f t="shared" si="87"/>
        <v>0</v>
      </c>
      <c r="AS147" s="139">
        <f t="shared" si="88"/>
        <v>0</v>
      </c>
      <c r="AT147" s="139">
        <f t="shared" si="89"/>
        <v>0</v>
      </c>
      <c r="AU147" s="139">
        <f t="shared" si="90"/>
        <v>0</v>
      </c>
      <c r="AV147" s="139">
        <f t="shared" si="91"/>
        <v>0</v>
      </c>
      <c r="AW147" s="139">
        <f t="shared" si="92"/>
        <v>0</v>
      </c>
      <c r="AX147" s="139">
        <f t="shared" si="93"/>
        <v>0</v>
      </c>
      <c r="AY147" s="139">
        <f t="shared" si="94"/>
        <v>0</v>
      </c>
      <c r="AZ147" s="139">
        <f t="shared" si="95"/>
        <v>0</v>
      </c>
      <c r="BA147" s="139">
        <f t="shared" si="96"/>
        <v>0</v>
      </c>
      <c r="BB147" s="139">
        <f t="shared" si="97"/>
        <v>0</v>
      </c>
      <c r="BC147" s="139">
        <f t="shared" si="98"/>
        <v>0</v>
      </c>
      <c r="BD147" s="139">
        <f t="shared" si="99"/>
        <v>0</v>
      </c>
      <c r="BE147" s="139">
        <f t="shared" si="100"/>
        <v>0</v>
      </c>
      <c r="BF147" s="139">
        <f t="shared" si="101"/>
        <v>0</v>
      </c>
      <c r="BG147" s="139">
        <f t="shared" si="102"/>
        <v>0</v>
      </c>
      <c r="BH147" s="139">
        <f t="shared" si="103"/>
        <v>0</v>
      </c>
      <c r="BI147" s="139">
        <f t="shared" si="104"/>
        <v>0</v>
      </c>
      <c r="BJ147" s="139">
        <f t="shared" si="105"/>
        <v>0</v>
      </c>
      <c r="BK147" s="139">
        <f t="shared" si="106"/>
        <v>0</v>
      </c>
    </row>
    <row r="148" spans="1:63" hidden="1" x14ac:dyDescent="0.35">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139">
        <f t="shared" si="56"/>
        <v>0</v>
      </c>
      <c r="N148" s="139">
        <f t="shared" si="57"/>
        <v>0</v>
      </c>
      <c r="O148" s="139">
        <f t="shared" si="58"/>
        <v>0</v>
      </c>
      <c r="P148" s="139">
        <f t="shared" si="59"/>
        <v>0</v>
      </c>
      <c r="Q148" s="139">
        <f t="shared" si="60"/>
        <v>0</v>
      </c>
      <c r="R148" s="139">
        <f t="shared" si="61"/>
        <v>0</v>
      </c>
      <c r="S148" s="139">
        <f t="shared" si="62"/>
        <v>0</v>
      </c>
      <c r="T148" s="139">
        <f t="shared" si="63"/>
        <v>0</v>
      </c>
      <c r="U148" s="139">
        <f t="shared" si="64"/>
        <v>0</v>
      </c>
      <c r="V148" s="139">
        <f t="shared" si="65"/>
        <v>0</v>
      </c>
      <c r="W148" s="139">
        <f t="shared" si="66"/>
        <v>0</v>
      </c>
      <c r="X148" s="139">
        <f t="shared" si="67"/>
        <v>0</v>
      </c>
      <c r="Y148" s="139">
        <f t="shared" si="68"/>
        <v>0</v>
      </c>
      <c r="Z148" s="139">
        <f t="shared" si="69"/>
        <v>0</v>
      </c>
      <c r="AA148" s="139">
        <f t="shared" si="70"/>
        <v>0</v>
      </c>
      <c r="AB148" s="139">
        <f t="shared" si="71"/>
        <v>0</v>
      </c>
      <c r="AC148" s="139">
        <f t="shared" si="72"/>
        <v>0</v>
      </c>
      <c r="AD148" s="139">
        <f t="shared" si="73"/>
        <v>0</v>
      </c>
      <c r="AE148" s="139">
        <f t="shared" si="74"/>
        <v>0</v>
      </c>
      <c r="AF148" s="139">
        <f t="shared" si="75"/>
        <v>0</v>
      </c>
      <c r="AG148" s="139">
        <f t="shared" si="76"/>
        <v>0</v>
      </c>
      <c r="AH148" s="139">
        <f t="shared" si="77"/>
        <v>0</v>
      </c>
      <c r="AI148" s="139">
        <f t="shared" si="78"/>
        <v>0</v>
      </c>
      <c r="AJ148" s="139">
        <f t="shared" si="79"/>
        <v>0</v>
      </c>
      <c r="AK148" s="139">
        <f t="shared" si="80"/>
        <v>0</v>
      </c>
      <c r="AL148" s="139">
        <f t="shared" si="81"/>
        <v>0</v>
      </c>
      <c r="AM148" s="139">
        <f t="shared" si="82"/>
        <v>0</v>
      </c>
      <c r="AN148" s="139">
        <f t="shared" si="83"/>
        <v>0</v>
      </c>
      <c r="AO148" s="139">
        <f t="shared" si="84"/>
        <v>0</v>
      </c>
      <c r="AP148" s="139">
        <f t="shared" si="85"/>
        <v>0</v>
      </c>
      <c r="AQ148" s="139">
        <f t="shared" si="86"/>
        <v>0</v>
      </c>
      <c r="AR148" s="139">
        <f t="shared" si="87"/>
        <v>0</v>
      </c>
      <c r="AS148" s="139">
        <f t="shared" si="88"/>
        <v>0</v>
      </c>
      <c r="AT148" s="139">
        <f t="shared" si="89"/>
        <v>0</v>
      </c>
      <c r="AU148" s="139">
        <f t="shared" si="90"/>
        <v>0</v>
      </c>
      <c r="AV148" s="139">
        <f t="shared" si="91"/>
        <v>0</v>
      </c>
      <c r="AW148" s="139">
        <f t="shared" si="92"/>
        <v>0</v>
      </c>
      <c r="AX148" s="139">
        <f t="shared" si="93"/>
        <v>0</v>
      </c>
      <c r="AY148" s="139">
        <f t="shared" si="94"/>
        <v>0</v>
      </c>
      <c r="AZ148" s="139">
        <f t="shared" si="95"/>
        <v>0</v>
      </c>
      <c r="BA148" s="139">
        <f t="shared" si="96"/>
        <v>0</v>
      </c>
      <c r="BB148" s="139">
        <f t="shared" si="97"/>
        <v>0</v>
      </c>
      <c r="BC148" s="139">
        <f t="shared" si="98"/>
        <v>0</v>
      </c>
      <c r="BD148" s="139">
        <f t="shared" si="99"/>
        <v>0</v>
      </c>
      <c r="BE148" s="139">
        <f t="shared" si="100"/>
        <v>0</v>
      </c>
      <c r="BF148" s="139">
        <f t="shared" si="101"/>
        <v>0</v>
      </c>
      <c r="BG148" s="139">
        <f t="shared" si="102"/>
        <v>0</v>
      </c>
      <c r="BH148" s="139">
        <f t="shared" si="103"/>
        <v>0</v>
      </c>
      <c r="BI148" s="139">
        <f t="shared" si="104"/>
        <v>0</v>
      </c>
      <c r="BJ148" s="139">
        <f t="shared" si="105"/>
        <v>0</v>
      </c>
      <c r="BK148" s="139">
        <f t="shared" si="106"/>
        <v>0</v>
      </c>
    </row>
    <row r="149" spans="1:63" hidden="1" x14ac:dyDescent="0.35">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8"/>
        <v>0</v>
      </c>
      <c r="M149" s="139">
        <f t="shared" si="56"/>
        <v>0</v>
      </c>
      <c r="N149" s="139">
        <f t="shared" si="57"/>
        <v>224.84148416959141</v>
      </c>
      <c r="O149" s="139">
        <f t="shared" si="58"/>
        <v>466.47996773991088</v>
      </c>
      <c r="P149" s="139">
        <f t="shared" si="59"/>
        <v>393.9191091283422</v>
      </c>
      <c r="Q149" s="139">
        <f t="shared" si="60"/>
        <v>307.75200794979389</v>
      </c>
      <c r="R149" s="139">
        <f t="shared" si="61"/>
        <v>263.95862778312943</v>
      </c>
      <c r="S149" s="139">
        <f t="shared" si="62"/>
        <v>284.75917532328918</v>
      </c>
      <c r="T149" s="139">
        <f t="shared" si="63"/>
        <v>750.28990041952682</v>
      </c>
      <c r="U149" s="139">
        <f t="shared" si="64"/>
        <v>1010.1214689982105</v>
      </c>
      <c r="V149" s="139">
        <f t="shared" si="65"/>
        <v>943.75848001096733</v>
      </c>
      <c r="W149" s="139">
        <f t="shared" si="66"/>
        <v>408.69760235991095</v>
      </c>
      <c r="X149" s="139">
        <f t="shared" si="67"/>
        <v>243.69652276789083</v>
      </c>
      <c r="Y149" s="139">
        <f t="shared" si="68"/>
        <v>398.08850675935571</v>
      </c>
      <c r="Z149" s="139">
        <f t="shared" si="69"/>
        <v>666.32262459157016</v>
      </c>
      <c r="AA149" s="139">
        <f t="shared" si="70"/>
        <v>691.15508103859031</v>
      </c>
      <c r="AB149" s="139">
        <f t="shared" si="71"/>
        <v>583.64605689573796</v>
      </c>
      <c r="AC149" s="139">
        <f t="shared" si="72"/>
        <v>455.97748821857869</v>
      </c>
      <c r="AD149" s="139">
        <f t="shared" si="73"/>
        <v>263.95862778312943</v>
      </c>
      <c r="AE149" s="139">
        <f t="shared" si="74"/>
        <v>284.75917532328918</v>
      </c>
      <c r="AF149" s="139">
        <f t="shared" si="75"/>
        <v>750.28990041952682</v>
      </c>
      <c r="AG149" s="139">
        <f t="shared" si="76"/>
        <v>1010.1214689982105</v>
      </c>
      <c r="AH149" s="139">
        <f t="shared" si="77"/>
        <v>943.75848001096733</v>
      </c>
      <c r="AI149" s="139">
        <f t="shared" si="78"/>
        <v>408.69760235991095</v>
      </c>
      <c r="AJ149" s="139">
        <f t="shared" si="79"/>
        <v>243.69652276789083</v>
      </c>
      <c r="AK149" s="139">
        <f t="shared" si="80"/>
        <v>398.08850675935571</v>
      </c>
      <c r="AL149" s="139">
        <f t="shared" si="81"/>
        <v>666.32262459157016</v>
      </c>
      <c r="AM149" s="139">
        <f t="shared" si="82"/>
        <v>691.15508103859031</v>
      </c>
      <c r="AN149" s="139">
        <f t="shared" si="83"/>
        <v>583.64605689573796</v>
      </c>
      <c r="AO149" s="139">
        <f t="shared" si="84"/>
        <v>0</v>
      </c>
      <c r="AP149" s="139">
        <f t="shared" si="85"/>
        <v>0</v>
      </c>
      <c r="AQ149" s="139">
        <f t="shared" si="86"/>
        <v>0</v>
      </c>
      <c r="AR149" s="139">
        <f t="shared" si="87"/>
        <v>0</v>
      </c>
      <c r="AS149" s="139">
        <f t="shared" si="88"/>
        <v>0</v>
      </c>
      <c r="AT149" s="139">
        <f t="shared" si="89"/>
        <v>0</v>
      </c>
      <c r="AU149" s="139">
        <f t="shared" si="90"/>
        <v>0</v>
      </c>
      <c r="AV149" s="139">
        <f t="shared" si="91"/>
        <v>0</v>
      </c>
      <c r="AW149" s="139">
        <f t="shared" si="92"/>
        <v>0</v>
      </c>
      <c r="AX149" s="139">
        <f t="shared" si="93"/>
        <v>0</v>
      </c>
      <c r="AY149" s="139">
        <f t="shared" si="94"/>
        <v>0</v>
      </c>
      <c r="AZ149" s="139">
        <f t="shared" si="95"/>
        <v>0</v>
      </c>
      <c r="BA149" s="139">
        <f t="shared" si="96"/>
        <v>0</v>
      </c>
      <c r="BB149" s="139">
        <f t="shared" si="97"/>
        <v>0</v>
      </c>
      <c r="BC149" s="139">
        <f t="shared" si="98"/>
        <v>0</v>
      </c>
      <c r="BD149" s="139">
        <f t="shared" si="99"/>
        <v>0</v>
      </c>
      <c r="BE149" s="139">
        <f t="shared" si="100"/>
        <v>0</v>
      </c>
      <c r="BF149" s="139">
        <f t="shared" si="101"/>
        <v>0</v>
      </c>
      <c r="BG149" s="139">
        <f t="shared" si="102"/>
        <v>0</v>
      </c>
      <c r="BH149" s="139">
        <f t="shared" si="103"/>
        <v>0</v>
      </c>
      <c r="BI149" s="139">
        <f t="shared" si="104"/>
        <v>0</v>
      </c>
      <c r="BJ149" s="139">
        <f t="shared" si="105"/>
        <v>0</v>
      </c>
      <c r="BK149" s="139">
        <f t="shared" si="106"/>
        <v>0</v>
      </c>
    </row>
    <row r="150" spans="1:63" ht="15.75" hidden="1" customHeight="1" x14ac:dyDescent="0.35">
      <c r="A150" s="677"/>
      <c r="B150" s="38" t="s">
        <v>4</v>
      </c>
      <c r="C150" s="27">
        <f t="shared" si="107"/>
        <v>0</v>
      </c>
      <c r="D150" s="27">
        <f t="shared" si="108"/>
        <v>0</v>
      </c>
      <c r="E150" s="27">
        <f t="shared" si="108"/>
        <v>0</v>
      </c>
      <c r="F150" s="27">
        <f t="shared" si="108"/>
        <v>37.912636195312835</v>
      </c>
      <c r="G150" s="27">
        <f>IF(G30=0,0,((G12*0.5)+F30-G48)*G85*G117*G$2)</f>
        <v>120.29702191679856</v>
      </c>
      <c r="H150" s="27">
        <f t="shared" si="108"/>
        <v>168.83072370060961</v>
      </c>
      <c r="I150" s="27">
        <f t="shared" si="108"/>
        <v>233.76069980580866</v>
      </c>
      <c r="J150" s="27">
        <f t="shared" si="108"/>
        <v>234.19753728311932</v>
      </c>
      <c r="K150" s="27">
        <f t="shared" si="108"/>
        <v>318.661783283879</v>
      </c>
      <c r="L150" s="27">
        <f t="shared" si="108"/>
        <v>325.19727038993153</v>
      </c>
      <c r="M150" s="139">
        <f t="shared" si="56"/>
        <v>325.45890238009133</v>
      </c>
      <c r="N150" s="139">
        <f t="shared" si="57"/>
        <v>586.09911311231701</v>
      </c>
      <c r="O150" s="139">
        <f t="shared" si="58"/>
        <v>856.77001547252894</v>
      </c>
      <c r="P150" s="139">
        <f t="shared" si="59"/>
        <v>660.84506941230518</v>
      </c>
      <c r="Q150" s="139">
        <f t="shared" si="60"/>
        <v>717.66530313612623</v>
      </c>
      <c r="R150" s="139">
        <f t="shared" si="61"/>
        <v>441.91643502330447</v>
      </c>
      <c r="S150" s="139">
        <f t="shared" si="62"/>
        <v>544.19340752660662</v>
      </c>
      <c r="T150" s="139">
        <f t="shared" si="63"/>
        <v>481.43853259064724</v>
      </c>
      <c r="U150" s="139">
        <f t="shared" si="64"/>
        <v>612.63226808846832</v>
      </c>
      <c r="V150" s="139">
        <f t="shared" si="65"/>
        <v>490.85727608859594</v>
      </c>
      <c r="W150" s="139">
        <f t="shared" si="66"/>
        <v>518.21557363233819</v>
      </c>
      <c r="X150" s="139">
        <f t="shared" si="67"/>
        <v>543.18293667536182</v>
      </c>
      <c r="Y150" s="139">
        <f t="shared" si="68"/>
        <v>442.91535763624915</v>
      </c>
      <c r="Z150" s="139">
        <f t="shared" si="69"/>
        <v>485.54567932042772</v>
      </c>
      <c r="AA150" s="139">
        <f t="shared" si="70"/>
        <v>540.24968414718148</v>
      </c>
      <c r="AB150" s="139">
        <f t="shared" si="71"/>
        <v>416.67198609966579</v>
      </c>
      <c r="AC150" s="139">
        <f t="shared" si="72"/>
        <v>452.53504014008575</v>
      </c>
      <c r="AD150" s="139">
        <f t="shared" si="73"/>
        <v>441.91643502330447</v>
      </c>
      <c r="AE150" s="139">
        <f t="shared" si="74"/>
        <v>544.19340752660662</v>
      </c>
      <c r="AF150" s="139">
        <f t="shared" si="75"/>
        <v>481.43853259064724</v>
      </c>
      <c r="AG150" s="139">
        <f t="shared" si="76"/>
        <v>612.63226808846832</v>
      </c>
      <c r="AH150" s="139">
        <f t="shared" si="77"/>
        <v>490.85727608859594</v>
      </c>
      <c r="AI150" s="139">
        <f t="shared" si="78"/>
        <v>518.21557363233819</v>
      </c>
      <c r="AJ150" s="139">
        <f t="shared" si="79"/>
        <v>543.18293667536182</v>
      </c>
      <c r="AK150" s="139">
        <f t="shared" si="80"/>
        <v>442.91535763624915</v>
      </c>
      <c r="AL150" s="139">
        <f t="shared" si="81"/>
        <v>485.54567932042772</v>
      </c>
      <c r="AM150" s="139">
        <f t="shared" si="82"/>
        <v>540.24968414718148</v>
      </c>
      <c r="AN150" s="139">
        <f t="shared" si="83"/>
        <v>416.67198609966579</v>
      </c>
      <c r="AO150" s="139">
        <f t="shared" si="84"/>
        <v>0</v>
      </c>
      <c r="AP150" s="139">
        <f t="shared" si="85"/>
        <v>0</v>
      </c>
      <c r="AQ150" s="139">
        <f t="shared" si="86"/>
        <v>0</v>
      </c>
      <c r="AR150" s="139">
        <f t="shared" si="87"/>
        <v>0</v>
      </c>
      <c r="AS150" s="139">
        <f t="shared" si="88"/>
        <v>0</v>
      </c>
      <c r="AT150" s="139">
        <f t="shared" si="89"/>
        <v>0</v>
      </c>
      <c r="AU150" s="139">
        <f t="shared" si="90"/>
        <v>0</v>
      </c>
      <c r="AV150" s="139">
        <f t="shared" si="91"/>
        <v>0</v>
      </c>
      <c r="AW150" s="139">
        <f t="shared" si="92"/>
        <v>0</v>
      </c>
      <c r="AX150" s="139">
        <f t="shared" si="93"/>
        <v>0</v>
      </c>
      <c r="AY150" s="139">
        <f t="shared" si="94"/>
        <v>0</v>
      </c>
      <c r="AZ150" s="139">
        <f t="shared" si="95"/>
        <v>0</v>
      </c>
      <c r="BA150" s="139">
        <f t="shared" si="96"/>
        <v>0</v>
      </c>
      <c r="BB150" s="139">
        <f t="shared" si="97"/>
        <v>0</v>
      </c>
      <c r="BC150" s="139">
        <f t="shared" si="98"/>
        <v>0</v>
      </c>
      <c r="BD150" s="139">
        <f t="shared" si="99"/>
        <v>0</v>
      </c>
      <c r="BE150" s="139">
        <f t="shared" si="100"/>
        <v>0</v>
      </c>
      <c r="BF150" s="139">
        <f t="shared" si="101"/>
        <v>0</v>
      </c>
      <c r="BG150" s="139">
        <f t="shared" si="102"/>
        <v>0</v>
      </c>
      <c r="BH150" s="139">
        <f t="shared" si="103"/>
        <v>0</v>
      </c>
      <c r="BI150" s="139">
        <f t="shared" si="104"/>
        <v>0</v>
      </c>
      <c r="BJ150" s="139">
        <f t="shared" si="105"/>
        <v>0</v>
      </c>
      <c r="BK150" s="139">
        <f t="shared" si="106"/>
        <v>0</v>
      </c>
    </row>
    <row r="151" spans="1:63" hidden="1" x14ac:dyDescent="0.35">
      <c r="A151" s="677"/>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8"/>
        <v>0</v>
      </c>
      <c r="M151" s="139">
        <f t="shared" si="56"/>
        <v>31.71776443047451</v>
      </c>
      <c r="N151" s="139">
        <f t="shared" si="57"/>
        <v>65.475560104718099</v>
      </c>
      <c r="O151" s="139">
        <f t="shared" si="58"/>
        <v>65.376468769239693</v>
      </c>
      <c r="P151" s="139">
        <f t="shared" si="59"/>
        <v>59.691873317616789</v>
      </c>
      <c r="Q151" s="139">
        <f t="shared" si="60"/>
        <v>66.159933089959978</v>
      </c>
      <c r="R151" s="139">
        <f t="shared" si="61"/>
        <v>-1.1864763957039191</v>
      </c>
      <c r="S151" s="139">
        <f t="shared" si="62"/>
        <v>-1.2688350697703368</v>
      </c>
      <c r="T151" s="139">
        <f t="shared" si="63"/>
        <v>-1.3446349818393877</v>
      </c>
      <c r="U151" s="139">
        <f t="shared" si="64"/>
        <v>-1.3791384515849787</v>
      </c>
      <c r="V151" s="139">
        <f t="shared" si="65"/>
        <v>-1.3807783503371447</v>
      </c>
      <c r="W151" s="139">
        <f t="shared" si="66"/>
        <v>-1.3531132583880849</v>
      </c>
      <c r="X151" s="139">
        <f t="shared" si="67"/>
        <v>-1.2679726752774916</v>
      </c>
      <c r="Y151" s="139">
        <f t="shared" si="68"/>
        <v>-1.2280051511954384</v>
      </c>
      <c r="Z151" s="139">
        <f t="shared" si="69"/>
        <v>-1.2673927893254111</v>
      </c>
      <c r="AA151" s="139">
        <f t="shared" si="70"/>
        <v>-1.2654747050223658</v>
      </c>
      <c r="AB151" s="139">
        <f t="shared" si="71"/>
        <v>-1.1555342760555722</v>
      </c>
      <c r="AC151" s="139">
        <f t="shared" si="72"/>
        <v>-1.2807450350938949</v>
      </c>
      <c r="AD151" s="139">
        <f t="shared" si="73"/>
        <v>-1.1864763957039191</v>
      </c>
      <c r="AE151" s="139">
        <f t="shared" si="74"/>
        <v>-1.2688350697703368</v>
      </c>
      <c r="AF151" s="139">
        <f t="shared" si="75"/>
        <v>-1.3446349818393877</v>
      </c>
      <c r="AG151" s="139">
        <f t="shared" si="76"/>
        <v>-1.3791384515849787</v>
      </c>
      <c r="AH151" s="139">
        <f t="shared" si="77"/>
        <v>-1.3807783503371447</v>
      </c>
      <c r="AI151" s="139">
        <f t="shared" si="78"/>
        <v>-1.3531132583880849</v>
      </c>
      <c r="AJ151" s="139">
        <f t="shared" si="79"/>
        <v>-1.2679726752774916</v>
      </c>
      <c r="AK151" s="139">
        <f t="shared" si="80"/>
        <v>-1.2280051511954384</v>
      </c>
      <c r="AL151" s="139">
        <f t="shared" si="81"/>
        <v>-1.2673927893254111</v>
      </c>
      <c r="AM151" s="139">
        <f t="shared" si="82"/>
        <v>-1.2654747050223658</v>
      </c>
      <c r="AN151" s="139">
        <f t="shared" si="83"/>
        <v>-1.1555342760555722</v>
      </c>
      <c r="AO151" s="139">
        <f t="shared" si="84"/>
        <v>0</v>
      </c>
      <c r="AP151" s="139">
        <f t="shared" si="85"/>
        <v>0</v>
      </c>
      <c r="AQ151" s="139">
        <f t="shared" si="86"/>
        <v>0</v>
      </c>
      <c r="AR151" s="139">
        <f t="shared" si="87"/>
        <v>0</v>
      </c>
      <c r="AS151" s="139">
        <f t="shared" si="88"/>
        <v>0</v>
      </c>
      <c r="AT151" s="139">
        <f t="shared" si="89"/>
        <v>0</v>
      </c>
      <c r="AU151" s="139">
        <f t="shared" si="90"/>
        <v>0</v>
      </c>
      <c r="AV151" s="139">
        <f t="shared" si="91"/>
        <v>0</v>
      </c>
      <c r="AW151" s="139">
        <f t="shared" si="92"/>
        <v>0</v>
      </c>
      <c r="AX151" s="139">
        <f t="shared" si="93"/>
        <v>0</v>
      </c>
      <c r="AY151" s="139">
        <f t="shared" si="94"/>
        <v>0</v>
      </c>
      <c r="AZ151" s="139">
        <f t="shared" si="95"/>
        <v>0</v>
      </c>
      <c r="BA151" s="139">
        <f t="shared" si="96"/>
        <v>0</v>
      </c>
      <c r="BB151" s="139">
        <f t="shared" si="97"/>
        <v>0</v>
      </c>
      <c r="BC151" s="139">
        <f t="shared" si="98"/>
        <v>0</v>
      </c>
      <c r="BD151" s="139">
        <f t="shared" si="99"/>
        <v>0</v>
      </c>
      <c r="BE151" s="139">
        <f t="shared" si="100"/>
        <v>0</v>
      </c>
      <c r="BF151" s="139">
        <f t="shared" si="101"/>
        <v>0</v>
      </c>
      <c r="BG151" s="139">
        <f t="shared" si="102"/>
        <v>0</v>
      </c>
      <c r="BH151" s="139">
        <f t="shared" si="103"/>
        <v>0</v>
      </c>
      <c r="BI151" s="139">
        <f t="shared" si="104"/>
        <v>0</v>
      </c>
      <c r="BJ151" s="139">
        <f t="shared" si="105"/>
        <v>0</v>
      </c>
      <c r="BK151" s="139">
        <f t="shared" si="106"/>
        <v>0</v>
      </c>
    </row>
    <row r="152" spans="1:63" hidden="1" x14ac:dyDescent="0.35">
      <c r="A152" s="677"/>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8"/>
        <v>0</v>
      </c>
      <c r="M152" s="139">
        <f t="shared" si="56"/>
        <v>0</v>
      </c>
      <c r="N152" s="139">
        <f t="shared" si="57"/>
        <v>0</v>
      </c>
      <c r="O152" s="139">
        <f t="shared" si="58"/>
        <v>0</v>
      </c>
      <c r="P152" s="139">
        <f t="shared" si="59"/>
        <v>0</v>
      </c>
      <c r="Q152" s="139">
        <f t="shared" si="60"/>
        <v>0</v>
      </c>
      <c r="R152" s="139">
        <f t="shared" si="61"/>
        <v>0</v>
      </c>
      <c r="S152" s="139">
        <f t="shared" si="62"/>
        <v>0</v>
      </c>
      <c r="T152" s="139">
        <f t="shared" si="63"/>
        <v>0</v>
      </c>
      <c r="U152" s="139">
        <f t="shared" si="64"/>
        <v>0</v>
      </c>
      <c r="V152" s="139">
        <f t="shared" si="65"/>
        <v>0</v>
      </c>
      <c r="W152" s="139">
        <f t="shared" si="66"/>
        <v>0</v>
      </c>
      <c r="X152" s="139">
        <f t="shared" si="67"/>
        <v>0</v>
      </c>
      <c r="Y152" s="139">
        <f t="shared" si="68"/>
        <v>0</v>
      </c>
      <c r="Z152" s="139">
        <f t="shared" si="69"/>
        <v>0</v>
      </c>
      <c r="AA152" s="139">
        <f t="shared" si="70"/>
        <v>0</v>
      </c>
      <c r="AB152" s="139">
        <f t="shared" si="71"/>
        <v>0</v>
      </c>
      <c r="AC152" s="139">
        <f t="shared" si="72"/>
        <v>0</v>
      </c>
      <c r="AD152" s="139">
        <f t="shared" si="73"/>
        <v>0</v>
      </c>
      <c r="AE152" s="139">
        <f t="shared" si="74"/>
        <v>0</v>
      </c>
      <c r="AF152" s="139">
        <f t="shared" si="75"/>
        <v>0</v>
      </c>
      <c r="AG152" s="139">
        <f t="shared" si="76"/>
        <v>0</v>
      </c>
      <c r="AH152" s="139">
        <f t="shared" si="77"/>
        <v>0</v>
      </c>
      <c r="AI152" s="139">
        <f t="shared" si="78"/>
        <v>0</v>
      </c>
      <c r="AJ152" s="139">
        <f t="shared" si="79"/>
        <v>0</v>
      </c>
      <c r="AK152" s="139">
        <f t="shared" si="80"/>
        <v>0</v>
      </c>
      <c r="AL152" s="139">
        <f t="shared" si="81"/>
        <v>0</v>
      </c>
      <c r="AM152" s="139">
        <f t="shared" si="82"/>
        <v>0</v>
      </c>
      <c r="AN152" s="139">
        <f t="shared" si="83"/>
        <v>0</v>
      </c>
      <c r="AO152" s="139">
        <f t="shared" si="84"/>
        <v>0</v>
      </c>
      <c r="AP152" s="139">
        <f t="shared" si="85"/>
        <v>0</v>
      </c>
      <c r="AQ152" s="139">
        <f t="shared" si="86"/>
        <v>0</v>
      </c>
      <c r="AR152" s="139">
        <f t="shared" si="87"/>
        <v>0</v>
      </c>
      <c r="AS152" s="139">
        <f t="shared" si="88"/>
        <v>0</v>
      </c>
      <c r="AT152" s="139">
        <f t="shared" si="89"/>
        <v>0</v>
      </c>
      <c r="AU152" s="139">
        <f t="shared" si="90"/>
        <v>0</v>
      </c>
      <c r="AV152" s="139">
        <f t="shared" si="91"/>
        <v>0</v>
      </c>
      <c r="AW152" s="139">
        <f t="shared" si="92"/>
        <v>0</v>
      </c>
      <c r="AX152" s="139">
        <f t="shared" si="93"/>
        <v>0</v>
      </c>
      <c r="AY152" s="139">
        <f t="shared" si="94"/>
        <v>0</v>
      </c>
      <c r="AZ152" s="139">
        <f t="shared" si="95"/>
        <v>0</v>
      </c>
      <c r="BA152" s="139">
        <f t="shared" si="96"/>
        <v>0</v>
      </c>
      <c r="BB152" s="139">
        <f t="shared" si="97"/>
        <v>0</v>
      </c>
      <c r="BC152" s="139">
        <f t="shared" si="98"/>
        <v>0</v>
      </c>
      <c r="BD152" s="139">
        <f t="shared" si="99"/>
        <v>0</v>
      </c>
      <c r="BE152" s="139">
        <f t="shared" si="100"/>
        <v>0</v>
      </c>
      <c r="BF152" s="139">
        <f t="shared" si="101"/>
        <v>0</v>
      </c>
      <c r="BG152" s="139">
        <f t="shared" si="102"/>
        <v>0</v>
      </c>
      <c r="BH152" s="139">
        <f t="shared" si="103"/>
        <v>0</v>
      </c>
      <c r="BI152" s="139">
        <f t="shared" si="104"/>
        <v>0</v>
      </c>
      <c r="BJ152" s="139">
        <f t="shared" si="105"/>
        <v>0</v>
      </c>
      <c r="BK152" s="139">
        <f t="shared" si="106"/>
        <v>0</v>
      </c>
    </row>
    <row r="153" spans="1:63" hidden="1" x14ac:dyDescent="0.35">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139">
        <f t="shared" si="56"/>
        <v>0</v>
      </c>
      <c r="N153" s="139">
        <f t="shared" si="57"/>
        <v>0</v>
      </c>
      <c r="O153" s="139">
        <f t="shared" si="58"/>
        <v>0</v>
      </c>
      <c r="P153" s="139">
        <f t="shared" si="59"/>
        <v>0</v>
      </c>
      <c r="Q153" s="139">
        <f t="shared" si="60"/>
        <v>0</v>
      </c>
      <c r="R153" s="139">
        <f t="shared" si="61"/>
        <v>0</v>
      </c>
      <c r="S153" s="139">
        <f t="shared" si="62"/>
        <v>0</v>
      </c>
      <c r="T153" s="139">
        <f t="shared" si="63"/>
        <v>0</v>
      </c>
      <c r="U153" s="139">
        <f t="shared" si="64"/>
        <v>0</v>
      </c>
      <c r="V153" s="139">
        <f t="shared" si="65"/>
        <v>0</v>
      </c>
      <c r="W153" s="139">
        <f t="shared" si="66"/>
        <v>0</v>
      </c>
      <c r="X153" s="139">
        <f t="shared" si="67"/>
        <v>0</v>
      </c>
      <c r="Y153" s="139">
        <f t="shared" si="68"/>
        <v>0</v>
      </c>
      <c r="Z153" s="139">
        <f t="shared" si="69"/>
        <v>0</v>
      </c>
      <c r="AA153" s="139">
        <f t="shared" si="70"/>
        <v>0</v>
      </c>
      <c r="AB153" s="139">
        <f t="shared" si="71"/>
        <v>0</v>
      </c>
      <c r="AC153" s="139">
        <f t="shared" si="72"/>
        <v>0</v>
      </c>
      <c r="AD153" s="139">
        <f t="shared" si="73"/>
        <v>0</v>
      </c>
      <c r="AE153" s="139">
        <f t="shared" si="74"/>
        <v>0</v>
      </c>
      <c r="AF153" s="139">
        <f t="shared" si="75"/>
        <v>0</v>
      </c>
      <c r="AG153" s="139">
        <f t="shared" si="76"/>
        <v>0</v>
      </c>
      <c r="AH153" s="139">
        <f t="shared" si="77"/>
        <v>0</v>
      </c>
      <c r="AI153" s="139">
        <f t="shared" si="78"/>
        <v>0</v>
      </c>
      <c r="AJ153" s="139">
        <f t="shared" si="79"/>
        <v>0</v>
      </c>
      <c r="AK153" s="139">
        <f t="shared" si="80"/>
        <v>0</v>
      </c>
      <c r="AL153" s="139">
        <f t="shared" si="81"/>
        <v>0</v>
      </c>
      <c r="AM153" s="139">
        <f t="shared" si="82"/>
        <v>0</v>
      </c>
      <c r="AN153" s="139">
        <f t="shared" si="83"/>
        <v>0</v>
      </c>
      <c r="AO153" s="139">
        <f t="shared" si="84"/>
        <v>0</v>
      </c>
      <c r="AP153" s="139">
        <f t="shared" si="85"/>
        <v>0</v>
      </c>
      <c r="AQ153" s="139">
        <f t="shared" si="86"/>
        <v>0</v>
      </c>
      <c r="AR153" s="139">
        <f t="shared" si="87"/>
        <v>0</v>
      </c>
      <c r="AS153" s="139">
        <f t="shared" si="88"/>
        <v>0</v>
      </c>
      <c r="AT153" s="139">
        <f t="shared" si="89"/>
        <v>0</v>
      </c>
      <c r="AU153" s="139">
        <f t="shared" si="90"/>
        <v>0</v>
      </c>
      <c r="AV153" s="139">
        <f t="shared" si="91"/>
        <v>0</v>
      </c>
      <c r="AW153" s="139">
        <f t="shared" si="92"/>
        <v>0</v>
      </c>
      <c r="AX153" s="139">
        <f t="shared" si="93"/>
        <v>0</v>
      </c>
      <c r="AY153" s="139">
        <f t="shared" si="94"/>
        <v>0</v>
      </c>
      <c r="AZ153" s="139">
        <f t="shared" si="95"/>
        <v>0</v>
      </c>
      <c r="BA153" s="139">
        <f t="shared" si="96"/>
        <v>0</v>
      </c>
      <c r="BB153" s="139">
        <f t="shared" si="97"/>
        <v>0</v>
      </c>
      <c r="BC153" s="139">
        <f t="shared" si="98"/>
        <v>0</v>
      </c>
      <c r="BD153" s="139">
        <f t="shared" si="99"/>
        <v>0</v>
      </c>
      <c r="BE153" s="139">
        <f t="shared" si="100"/>
        <v>0</v>
      </c>
      <c r="BF153" s="139">
        <f t="shared" si="101"/>
        <v>0</v>
      </c>
      <c r="BG153" s="139">
        <f t="shared" si="102"/>
        <v>0</v>
      </c>
      <c r="BH153" s="139">
        <f t="shared" si="103"/>
        <v>0</v>
      </c>
      <c r="BI153" s="139">
        <f t="shared" si="104"/>
        <v>0</v>
      </c>
      <c r="BJ153" s="139">
        <f t="shared" si="105"/>
        <v>0</v>
      </c>
      <c r="BK153" s="139">
        <f t="shared" si="106"/>
        <v>0</v>
      </c>
    </row>
    <row r="154" spans="1:63" ht="15.75" hidden="1" customHeight="1" x14ac:dyDescent="0.35">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139">
        <f t="shared" si="56"/>
        <v>0</v>
      </c>
      <c r="N154" s="139">
        <f t="shared" si="57"/>
        <v>0</v>
      </c>
      <c r="O154" s="139">
        <f t="shared" si="58"/>
        <v>0</v>
      </c>
      <c r="P154" s="139">
        <f t="shared" si="59"/>
        <v>0</v>
      </c>
      <c r="Q154" s="139">
        <f t="shared" si="60"/>
        <v>0</v>
      </c>
      <c r="R154" s="139">
        <f t="shared" si="61"/>
        <v>0</v>
      </c>
      <c r="S154" s="139">
        <f t="shared" si="62"/>
        <v>0</v>
      </c>
      <c r="T154" s="139">
        <f t="shared" si="63"/>
        <v>0</v>
      </c>
      <c r="U154" s="139">
        <f t="shared" si="64"/>
        <v>0</v>
      </c>
      <c r="V154" s="139">
        <f t="shared" si="65"/>
        <v>0</v>
      </c>
      <c r="W154" s="139">
        <f t="shared" si="66"/>
        <v>0</v>
      </c>
      <c r="X154" s="139">
        <f t="shared" si="67"/>
        <v>0</v>
      </c>
      <c r="Y154" s="139">
        <f t="shared" si="68"/>
        <v>0</v>
      </c>
      <c r="Z154" s="139">
        <f t="shared" si="69"/>
        <v>0</v>
      </c>
      <c r="AA154" s="139">
        <f t="shared" si="70"/>
        <v>0</v>
      </c>
      <c r="AB154" s="139">
        <f t="shared" si="71"/>
        <v>0</v>
      </c>
      <c r="AC154" s="139">
        <f t="shared" si="72"/>
        <v>0</v>
      </c>
      <c r="AD154" s="139">
        <f t="shared" si="73"/>
        <v>0</v>
      </c>
      <c r="AE154" s="139">
        <f t="shared" si="74"/>
        <v>0</v>
      </c>
      <c r="AF154" s="139">
        <f t="shared" si="75"/>
        <v>0</v>
      </c>
      <c r="AG154" s="139">
        <f t="shared" si="76"/>
        <v>0</v>
      </c>
      <c r="AH154" s="139">
        <f t="shared" si="77"/>
        <v>0</v>
      </c>
      <c r="AI154" s="139">
        <f t="shared" si="78"/>
        <v>0</v>
      </c>
      <c r="AJ154" s="139">
        <f t="shared" si="79"/>
        <v>0</v>
      </c>
      <c r="AK154" s="139">
        <f t="shared" si="80"/>
        <v>0</v>
      </c>
      <c r="AL154" s="139">
        <f t="shared" si="81"/>
        <v>0</v>
      </c>
      <c r="AM154" s="139">
        <f t="shared" si="82"/>
        <v>0</v>
      </c>
      <c r="AN154" s="139">
        <f t="shared" si="83"/>
        <v>0</v>
      </c>
      <c r="AO154" s="139">
        <f t="shared" si="84"/>
        <v>0</v>
      </c>
      <c r="AP154" s="139">
        <f t="shared" si="85"/>
        <v>0</v>
      </c>
      <c r="AQ154" s="139">
        <f t="shared" si="86"/>
        <v>0</v>
      </c>
      <c r="AR154" s="139">
        <f t="shared" si="87"/>
        <v>0</v>
      </c>
      <c r="AS154" s="139">
        <f t="shared" si="88"/>
        <v>0</v>
      </c>
      <c r="AT154" s="139">
        <f t="shared" si="89"/>
        <v>0</v>
      </c>
      <c r="AU154" s="139">
        <f t="shared" si="90"/>
        <v>0</v>
      </c>
      <c r="AV154" s="139">
        <f t="shared" si="91"/>
        <v>0</v>
      </c>
      <c r="AW154" s="139">
        <f t="shared" si="92"/>
        <v>0</v>
      </c>
      <c r="AX154" s="139">
        <f t="shared" si="93"/>
        <v>0</v>
      </c>
      <c r="AY154" s="139">
        <f t="shared" si="94"/>
        <v>0</v>
      </c>
      <c r="AZ154" s="139">
        <f t="shared" si="95"/>
        <v>0</v>
      </c>
      <c r="BA154" s="139">
        <f t="shared" si="96"/>
        <v>0</v>
      </c>
      <c r="BB154" s="139">
        <f t="shared" si="97"/>
        <v>0</v>
      </c>
      <c r="BC154" s="139">
        <f t="shared" si="98"/>
        <v>0</v>
      </c>
      <c r="BD154" s="139">
        <f t="shared" si="99"/>
        <v>0</v>
      </c>
      <c r="BE154" s="139">
        <f t="shared" si="100"/>
        <v>0</v>
      </c>
      <c r="BF154" s="139">
        <f t="shared" si="101"/>
        <v>0</v>
      </c>
      <c r="BG154" s="139">
        <f t="shared" si="102"/>
        <v>0</v>
      </c>
      <c r="BH154" s="139">
        <f t="shared" si="103"/>
        <v>0</v>
      </c>
      <c r="BI154" s="139">
        <f t="shared" si="104"/>
        <v>0</v>
      </c>
      <c r="BJ154" s="139">
        <f t="shared" si="105"/>
        <v>0</v>
      </c>
      <c r="BK154" s="139">
        <f t="shared" si="106"/>
        <v>0</v>
      </c>
    </row>
    <row r="155" spans="1:63" ht="15.75" hidden="1" customHeight="1" x14ac:dyDescent="0.35">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139">
        <f t="shared" si="56"/>
        <v>0</v>
      </c>
      <c r="N155" s="139">
        <f t="shared" si="57"/>
        <v>0</v>
      </c>
      <c r="O155" s="139">
        <f t="shared" si="58"/>
        <v>0</v>
      </c>
      <c r="P155" s="139">
        <f t="shared" si="59"/>
        <v>0</v>
      </c>
      <c r="Q155" s="139">
        <f t="shared" si="60"/>
        <v>0</v>
      </c>
      <c r="R155" s="139">
        <f t="shared" si="61"/>
        <v>0</v>
      </c>
      <c r="S155" s="139">
        <f t="shared" si="62"/>
        <v>0</v>
      </c>
      <c r="T155" s="139">
        <f t="shared" si="63"/>
        <v>0</v>
      </c>
      <c r="U155" s="139">
        <f t="shared" si="64"/>
        <v>0</v>
      </c>
      <c r="V155" s="139">
        <f t="shared" si="65"/>
        <v>0</v>
      </c>
      <c r="W155" s="139">
        <f t="shared" si="66"/>
        <v>0</v>
      </c>
      <c r="X155" s="139">
        <f t="shared" si="67"/>
        <v>0</v>
      </c>
      <c r="Y155" s="139">
        <f t="shared" si="68"/>
        <v>0</v>
      </c>
      <c r="Z155" s="139">
        <f t="shared" si="69"/>
        <v>0</v>
      </c>
      <c r="AA155" s="139">
        <f t="shared" si="70"/>
        <v>0</v>
      </c>
      <c r="AB155" s="139">
        <f t="shared" si="71"/>
        <v>0</v>
      </c>
      <c r="AC155" s="139">
        <f t="shared" si="72"/>
        <v>0</v>
      </c>
      <c r="AD155" s="139">
        <f t="shared" si="73"/>
        <v>0</v>
      </c>
      <c r="AE155" s="139">
        <f t="shared" si="74"/>
        <v>0</v>
      </c>
      <c r="AF155" s="139">
        <f t="shared" si="75"/>
        <v>0</v>
      </c>
      <c r="AG155" s="139">
        <f t="shared" si="76"/>
        <v>0</v>
      </c>
      <c r="AH155" s="139">
        <f t="shared" si="77"/>
        <v>0</v>
      </c>
      <c r="AI155" s="139">
        <f t="shared" si="78"/>
        <v>0</v>
      </c>
      <c r="AJ155" s="139">
        <f t="shared" si="79"/>
        <v>0</v>
      </c>
      <c r="AK155" s="139">
        <f t="shared" si="80"/>
        <v>0</v>
      </c>
      <c r="AL155" s="139">
        <f t="shared" si="81"/>
        <v>0</v>
      </c>
      <c r="AM155" s="139">
        <f t="shared" si="82"/>
        <v>0</v>
      </c>
      <c r="AN155" s="139">
        <f t="shared" si="83"/>
        <v>0</v>
      </c>
      <c r="AO155" s="139">
        <f t="shared" si="84"/>
        <v>0</v>
      </c>
      <c r="AP155" s="139">
        <f t="shared" si="85"/>
        <v>0</v>
      </c>
      <c r="AQ155" s="139">
        <f t="shared" si="86"/>
        <v>0</v>
      </c>
      <c r="AR155" s="139">
        <f t="shared" si="87"/>
        <v>0</v>
      </c>
      <c r="AS155" s="139">
        <f t="shared" si="88"/>
        <v>0</v>
      </c>
      <c r="AT155" s="139">
        <f t="shared" si="89"/>
        <v>0</v>
      </c>
      <c r="AU155" s="139">
        <f t="shared" si="90"/>
        <v>0</v>
      </c>
      <c r="AV155" s="139">
        <f t="shared" si="91"/>
        <v>0</v>
      </c>
      <c r="AW155" s="139">
        <f t="shared" si="92"/>
        <v>0</v>
      </c>
      <c r="AX155" s="139">
        <f t="shared" si="93"/>
        <v>0</v>
      </c>
      <c r="AY155" s="139">
        <f t="shared" si="94"/>
        <v>0</v>
      </c>
      <c r="AZ155" s="139">
        <f t="shared" si="95"/>
        <v>0</v>
      </c>
      <c r="BA155" s="139">
        <f t="shared" si="96"/>
        <v>0</v>
      </c>
      <c r="BB155" s="139">
        <f t="shared" si="97"/>
        <v>0</v>
      </c>
      <c r="BC155" s="139">
        <f t="shared" si="98"/>
        <v>0</v>
      </c>
      <c r="BD155" s="139">
        <f t="shared" si="99"/>
        <v>0</v>
      </c>
      <c r="BE155" s="139">
        <f t="shared" si="100"/>
        <v>0</v>
      </c>
      <c r="BF155" s="139">
        <f t="shared" si="101"/>
        <v>0</v>
      </c>
      <c r="BG155" s="139">
        <f t="shared" si="102"/>
        <v>0</v>
      </c>
      <c r="BH155" s="139">
        <f t="shared" si="103"/>
        <v>0</v>
      </c>
      <c r="BI155" s="139">
        <f t="shared" si="104"/>
        <v>0</v>
      </c>
      <c r="BJ155" s="139">
        <f t="shared" si="105"/>
        <v>0</v>
      </c>
      <c r="BK155" s="139">
        <f t="shared" si="106"/>
        <v>0</v>
      </c>
    </row>
    <row r="156" spans="1:63" ht="15.75" hidden="1" customHeight="1" x14ac:dyDescent="0.35">
      <c r="A156" s="677"/>
      <c r="B156" s="32"/>
      <c r="C156" s="3"/>
      <c r="D156" s="3"/>
      <c r="E156" s="3"/>
      <c r="F156" s="3"/>
      <c r="G156" s="3"/>
      <c r="H156" s="3"/>
      <c r="I156" s="3"/>
      <c r="J156" s="3"/>
      <c r="K156" s="3"/>
      <c r="L156" s="3"/>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row>
    <row r="157" spans="1:63" ht="15.75" hidden="1" customHeight="1" x14ac:dyDescent="0.35">
      <c r="A157" s="677"/>
      <c r="B157" s="32" t="s">
        <v>26</v>
      </c>
      <c r="C157" s="27">
        <f>SUM(C143:C155)</f>
        <v>0</v>
      </c>
      <c r="D157" s="27">
        <f t="shared" ref="D157:L157" si="109">SUM(D143:D155)</f>
        <v>0</v>
      </c>
      <c r="E157" s="27">
        <f t="shared" si="109"/>
        <v>0</v>
      </c>
      <c r="F157" s="27">
        <f t="shared" si="109"/>
        <v>37.912636195312835</v>
      </c>
      <c r="G157" s="27">
        <f t="shared" si="109"/>
        <v>120.29702191679856</v>
      </c>
      <c r="H157" s="27">
        <f t="shared" si="109"/>
        <v>168.83072370060961</v>
      </c>
      <c r="I157" s="27">
        <f t="shared" si="109"/>
        <v>233.76069980580866</v>
      </c>
      <c r="J157" s="27">
        <f t="shared" si="109"/>
        <v>234.19753728311932</v>
      </c>
      <c r="K157" s="27">
        <f t="shared" si="109"/>
        <v>318.661783283879</v>
      </c>
      <c r="L157" s="27">
        <f t="shared" si="109"/>
        <v>357.90107111799074</v>
      </c>
      <c r="M157" s="139">
        <f t="shared" ref="M157:BK157" si="110">SUM(M143:M155)</f>
        <v>512.63277700168953</v>
      </c>
      <c r="N157" s="139">
        <f t="shared" si="110"/>
        <v>1315.2378310569693</v>
      </c>
      <c r="O157" s="139">
        <f t="shared" si="110"/>
        <v>1993.8401677114996</v>
      </c>
      <c r="P157" s="139">
        <f t="shared" si="110"/>
        <v>1672.2715469540726</v>
      </c>
      <c r="Q157" s="139">
        <f t="shared" si="110"/>
        <v>1860.5007110410099</v>
      </c>
      <c r="R157" s="139">
        <f t="shared" si="110"/>
        <v>1836.1013555560787</v>
      </c>
      <c r="S157" s="139">
        <f t="shared" si="110"/>
        <v>3131.17342532157</v>
      </c>
      <c r="T157" s="139">
        <f t="shared" si="110"/>
        <v>8299.3825933931093</v>
      </c>
      <c r="U157" s="139">
        <f t="shared" si="110"/>
        <v>11035.99900791216</v>
      </c>
      <c r="V157" s="139">
        <f t="shared" si="110"/>
        <v>10247.643814933093</v>
      </c>
      <c r="W157" s="139">
        <f t="shared" si="110"/>
        <v>4831.1126601948026</v>
      </c>
      <c r="X157" s="139">
        <f t="shared" si="110"/>
        <v>1897.4905517717011</v>
      </c>
      <c r="Y157" s="139">
        <f t="shared" si="110"/>
        <v>1559.4407609555835</v>
      </c>
      <c r="Z157" s="139">
        <f t="shared" si="110"/>
        <v>1724.0425308489489</v>
      </c>
      <c r="AA157" s="139">
        <f t="shared" si="110"/>
        <v>1801.1214511732633</v>
      </c>
      <c r="AB157" s="139">
        <f t="shared" si="110"/>
        <v>1527.1783425329629</v>
      </c>
      <c r="AC157" s="139">
        <f t="shared" si="110"/>
        <v>1683.8358549900845</v>
      </c>
      <c r="AD157" s="139">
        <f t="shared" si="110"/>
        <v>1836.1013555560787</v>
      </c>
      <c r="AE157" s="139">
        <f t="shared" si="110"/>
        <v>3131.17342532157</v>
      </c>
      <c r="AF157" s="139">
        <f t="shared" si="110"/>
        <v>8299.3825933931093</v>
      </c>
      <c r="AG157" s="139">
        <f t="shared" si="110"/>
        <v>11035.99900791216</v>
      </c>
      <c r="AH157" s="139">
        <f t="shared" si="110"/>
        <v>10247.643814933093</v>
      </c>
      <c r="AI157" s="139">
        <f t="shared" si="110"/>
        <v>4831.1126601948026</v>
      </c>
      <c r="AJ157" s="139">
        <f t="shared" si="110"/>
        <v>1897.4905517717011</v>
      </c>
      <c r="AK157" s="139">
        <f t="shared" si="110"/>
        <v>1559.4407609555835</v>
      </c>
      <c r="AL157" s="139">
        <f t="shared" si="110"/>
        <v>1724.0425308489489</v>
      </c>
      <c r="AM157" s="139">
        <f t="shared" si="110"/>
        <v>1801.1214511732633</v>
      </c>
      <c r="AN157" s="139">
        <f t="shared" si="110"/>
        <v>1527.1783425329629</v>
      </c>
      <c r="AO157" s="139">
        <f t="shared" si="110"/>
        <v>0</v>
      </c>
      <c r="AP157" s="139">
        <f t="shared" si="110"/>
        <v>0</v>
      </c>
      <c r="AQ157" s="139">
        <f t="shared" si="110"/>
        <v>0</v>
      </c>
      <c r="AR157" s="139">
        <f t="shared" si="110"/>
        <v>0</v>
      </c>
      <c r="AS157" s="139">
        <f t="shared" si="110"/>
        <v>0</v>
      </c>
      <c r="AT157" s="139">
        <f t="shared" si="110"/>
        <v>0</v>
      </c>
      <c r="AU157" s="139">
        <f t="shared" si="110"/>
        <v>0</v>
      </c>
      <c r="AV157" s="139">
        <f t="shared" si="110"/>
        <v>0</v>
      </c>
      <c r="AW157" s="139">
        <f t="shared" si="110"/>
        <v>0</v>
      </c>
      <c r="AX157" s="139">
        <f t="shared" si="110"/>
        <v>0</v>
      </c>
      <c r="AY157" s="139">
        <f t="shared" si="110"/>
        <v>0</v>
      </c>
      <c r="AZ157" s="139">
        <f t="shared" si="110"/>
        <v>0</v>
      </c>
      <c r="BA157" s="139">
        <f t="shared" si="110"/>
        <v>0</v>
      </c>
      <c r="BB157" s="139">
        <f t="shared" si="110"/>
        <v>0</v>
      </c>
      <c r="BC157" s="139">
        <f t="shared" si="110"/>
        <v>0</v>
      </c>
      <c r="BD157" s="139">
        <f t="shared" si="110"/>
        <v>0</v>
      </c>
      <c r="BE157" s="139">
        <f t="shared" si="110"/>
        <v>0</v>
      </c>
      <c r="BF157" s="139">
        <f t="shared" si="110"/>
        <v>0</v>
      </c>
      <c r="BG157" s="139">
        <f t="shared" si="110"/>
        <v>0</v>
      </c>
      <c r="BH157" s="139">
        <f t="shared" si="110"/>
        <v>0</v>
      </c>
      <c r="BI157" s="139">
        <f t="shared" si="110"/>
        <v>0</v>
      </c>
      <c r="BJ157" s="139">
        <f t="shared" si="110"/>
        <v>0</v>
      </c>
      <c r="BK157" s="139">
        <f t="shared" si="110"/>
        <v>0</v>
      </c>
    </row>
    <row r="158" spans="1:63" ht="16.5" hidden="1" customHeight="1" x14ac:dyDescent="0.35">
      <c r="A158" s="678"/>
      <c r="B158" s="49" t="s">
        <v>27</v>
      </c>
      <c r="C158" s="28">
        <f>C157</f>
        <v>0</v>
      </c>
      <c r="D158" s="28">
        <f>C158+D157</f>
        <v>0</v>
      </c>
      <c r="E158" s="28">
        <f t="shared" ref="E158:L158" si="111">D158+E157</f>
        <v>0</v>
      </c>
      <c r="F158" s="28">
        <f t="shared" si="111"/>
        <v>37.912636195312835</v>
      </c>
      <c r="G158" s="28">
        <f t="shared" si="111"/>
        <v>158.20965811211138</v>
      </c>
      <c r="H158" s="28">
        <f t="shared" si="111"/>
        <v>327.04038181272097</v>
      </c>
      <c r="I158" s="28">
        <f t="shared" si="111"/>
        <v>560.80108161852968</v>
      </c>
      <c r="J158" s="28">
        <f t="shared" si="111"/>
        <v>794.99861890164902</v>
      </c>
      <c r="K158" s="28">
        <f t="shared" si="111"/>
        <v>1113.660402185528</v>
      </c>
      <c r="L158" s="28">
        <f t="shared" si="111"/>
        <v>1471.5614733035188</v>
      </c>
      <c r="M158" s="234">
        <f t="shared" ref="M158" si="112">L158+M157</f>
        <v>1984.1942503052082</v>
      </c>
      <c r="N158" s="234">
        <f t="shared" ref="N158" si="113">M158+N157</f>
        <v>3299.4320813621775</v>
      </c>
      <c r="O158" s="234">
        <f t="shared" ref="O158" si="114">N158+O157</f>
        <v>5293.2722490736769</v>
      </c>
      <c r="P158" s="234">
        <f t="shared" ref="P158" si="115">O158+P157</f>
        <v>6965.5437960277495</v>
      </c>
      <c r="Q158" s="234">
        <f t="shared" ref="Q158" si="116">P158+Q157</f>
        <v>8826.0445070687601</v>
      </c>
      <c r="R158" s="234">
        <f t="shared" ref="R158" si="117">Q158+R157</f>
        <v>10662.145862624839</v>
      </c>
      <c r="S158" s="234">
        <f t="shared" ref="S158" si="118">R158+S157</f>
        <v>13793.319287946408</v>
      </c>
      <c r="T158" s="234">
        <f t="shared" ref="T158" si="119">S158+T157</f>
        <v>22092.701881339519</v>
      </c>
      <c r="U158" s="234">
        <f t="shared" ref="U158" si="120">T158+U157</f>
        <v>33128.700889251675</v>
      </c>
      <c r="V158" s="234">
        <f t="shared" ref="V158" si="121">U158+V157</f>
        <v>43376.344704184768</v>
      </c>
      <c r="W158" s="234">
        <f t="shared" ref="W158" si="122">V158+W157</f>
        <v>48207.457364379574</v>
      </c>
      <c r="X158" s="234">
        <f t="shared" ref="X158" si="123">W158+X157</f>
        <v>50104.947916151272</v>
      </c>
      <c r="Y158" s="234">
        <f t="shared" ref="Y158" si="124">X158+Y157</f>
        <v>51664.388677106857</v>
      </c>
      <c r="Z158" s="234">
        <f t="shared" ref="Z158" si="125">Y158+Z157</f>
        <v>53388.431207955808</v>
      </c>
      <c r="AA158" s="234">
        <f t="shared" ref="AA158" si="126">Z158+AA157</f>
        <v>55189.552659129069</v>
      </c>
      <c r="AB158" s="234">
        <f t="shared" ref="AB158" si="127">AA158+AB157</f>
        <v>56716.731001662032</v>
      </c>
      <c r="AC158" s="234">
        <f t="shared" ref="AC158" si="128">AB158+AC157</f>
        <v>58400.56685665212</v>
      </c>
      <c r="AD158" s="234">
        <f t="shared" ref="AD158" si="129">AC158+AD157</f>
        <v>60236.668212208198</v>
      </c>
      <c r="AE158" s="234">
        <f t="shared" ref="AE158" si="130">AD158+AE157</f>
        <v>63367.841637529767</v>
      </c>
      <c r="AF158" s="234">
        <f t="shared" ref="AF158" si="131">AE158+AF157</f>
        <v>71667.224230922875</v>
      </c>
      <c r="AG158" s="234">
        <f t="shared" ref="AG158" si="132">AF158+AG157</f>
        <v>82703.223238835039</v>
      </c>
      <c r="AH158" s="234">
        <f t="shared" ref="AH158" si="133">AG158+AH157</f>
        <v>92950.867053768132</v>
      </c>
      <c r="AI158" s="234">
        <f t="shared" ref="AI158" si="134">AH158+AI157</f>
        <v>97781.979713962937</v>
      </c>
      <c r="AJ158" s="234">
        <f t="shared" ref="AJ158" si="135">AI158+AJ157</f>
        <v>99679.470265734635</v>
      </c>
      <c r="AK158" s="234">
        <f t="shared" ref="AK158" si="136">AJ158+AK157</f>
        <v>101238.91102669021</v>
      </c>
      <c r="AL158" s="234">
        <f t="shared" ref="AL158" si="137">AK158+AL157</f>
        <v>102962.95355753916</v>
      </c>
      <c r="AM158" s="234">
        <f t="shared" ref="AM158" si="138">AL158+AM157</f>
        <v>104764.07500871243</v>
      </c>
      <c r="AN158" s="234">
        <f t="shared" ref="AN158" si="139">AM158+AN157</f>
        <v>106291.2533512454</v>
      </c>
      <c r="AO158" s="234">
        <f t="shared" ref="AO158" si="140">AN158+AO157</f>
        <v>106291.2533512454</v>
      </c>
      <c r="AP158" s="234">
        <f t="shared" ref="AP158" si="141">AO158+AP157</f>
        <v>106291.2533512454</v>
      </c>
      <c r="AQ158" s="234">
        <f t="shared" ref="AQ158" si="142">AP158+AQ157</f>
        <v>106291.2533512454</v>
      </c>
      <c r="AR158" s="234">
        <f t="shared" ref="AR158" si="143">AQ158+AR157</f>
        <v>106291.2533512454</v>
      </c>
      <c r="AS158" s="234">
        <f t="shared" ref="AS158" si="144">AR158+AS157</f>
        <v>106291.2533512454</v>
      </c>
      <c r="AT158" s="234">
        <f t="shared" ref="AT158" si="145">AS158+AT157</f>
        <v>106291.2533512454</v>
      </c>
      <c r="AU158" s="234">
        <f t="shared" ref="AU158" si="146">AT158+AU157</f>
        <v>106291.2533512454</v>
      </c>
      <c r="AV158" s="234">
        <f t="shared" ref="AV158" si="147">AU158+AV157</f>
        <v>106291.2533512454</v>
      </c>
      <c r="AW158" s="234">
        <f t="shared" ref="AW158" si="148">AV158+AW157</f>
        <v>106291.2533512454</v>
      </c>
      <c r="AX158" s="234">
        <f t="shared" ref="AX158" si="149">AW158+AX157</f>
        <v>106291.2533512454</v>
      </c>
      <c r="AY158" s="234">
        <f t="shared" ref="AY158" si="150">AX158+AY157</f>
        <v>106291.2533512454</v>
      </c>
      <c r="AZ158" s="234">
        <f t="shared" ref="AZ158" si="151">AY158+AZ157</f>
        <v>106291.2533512454</v>
      </c>
      <c r="BA158" s="234">
        <f t="shared" ref="BA158" si="152">AZ158+BA157</f>
        <v>106291.2533512454</v>
      </c>
      <c r="BB158" s="234">
        <f t="shared" ref="BB158" si="153">BA158+BB157</f>
        <v>106291.2533512454</v>
      </c>
      <c r="BC158" s="234">
        <f t="shared" ref="BC158" si="154">BB158+BC157</f>
        <v>106291.2533512454</v>
      </c>
      <c r="BD158" s="234">
        <f t="shared" ref="BD158" si="155">BC158+BD157</f>
        <v>106291.2533512454</v>
      </c>
      <c r="BE158" s="234">
        <f t="shared" ref="BE158" si="156">BD158+BE157</f>
        <v>106291.2533512454</v>
      </c>
      <c r="BF158" s="234">
        <f t="shared" ref="BF158" si="157">BE158+BF157</f>
        <v>106291.2533512454</v>
      </c>
      <c r="BG158" s="234">
        <f t="shared" ref="BG158" si="158">BF158+BG157</f>
        <v>106291.2533512454</v>
      </c>
      <c r="BH158" s="234">
        <f t="shared" ref="BH158" si="159">BG158+BH157</f>
        <v>106291.2533512454</v>
      </c>
      <c r="BI158" s="234">
        <f t="shared" ref="BI158" si="160">BH158+BI157</f>
        <v>106291.2533512454</v>
      </c>
      <c r="BJ158" s="234">
        <f t="shared" ref="BJ158" si="161">BI158+BJ157</f>
        <v>106291.2533512454</v>
      </c>
      <c r="BK158" s="234">
        <f t="shared" ref="BK158" si="162">BJ158+BK157</f>
        <v>106291.2533512454</v>
      </c>
    </row>
    <row r="159" spans="1:63" hidden="1" x14ac:dyDescent="0.35">
      <c r="A159" s="126"/>
      <c r="B159" s="126"/>
      <c r="C159" s="135"/>
      <c r="D159" s="135"/>
      <c r="E159" s="135"/>
      <c r="F159" s="135"/>
      <c r="G159" s="135"/>
      <c r="H159" s="135"/>
      <c r="I159" s="135"/>
      <c r="J159" s="135"/>
      <c r="K159" s="135"/>
      <c r="L159" s="135"/>
      <c r="M159" s="135"/>
      <c r="N159" s="135"/>
      <c r="O159" s="126"/>
    </row>
    <row r="160" spans="1:63" hidden="1" x14ac:dyDescent="0.35">
      <c r="A160" s="126"/>
      <c r="B160" s="126"/>
      <c r="C160" s="135"/>
      <c r="D160" s="135"/>
      <c r="E160" s="135"/>
      <c r="F160" s="135"/>
      <c r="G160" s="135"/>
      <c r="H160" s="135"/>
      <c r="I160" s="135"/>
      <c r="J160" s="135"/>
      <c r="K160" s="135"/>
      <c r="L160" s="135"/>
      <c r="M160" s="135"/>
      <c r="N160" s="135"/>
      <c r="O160" s="126"/>
    </row>
    <row r="161" spans="1:63" ht="15.5" hidden="1" x14ac:dyDescent="0.35">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5">
      <c r="A162" s="677"/>
      <c r="B162" s="138"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138.11378823114714</v>
      </c>
      <c r="N162" s="27">
        <f t="shared" ref="N162:N174" si="165">IF(N23=0,0,((N5*0.5)+M23-N41)*N78*N127*N$2)</f>
        <v>428.56424544434469</v>
      </c>
      <c r="O162" s="27">
        <f t="shared" ref="O162:O174" si="166">IF(O23=0,0,((O5*0.5)+N23-O41)*O78*O127*O$2)</f>
        <v>502.42553691466748</v>
      </c>
      <c r="P162" s="27">
        <f t="shared" ref="P162:P174" si="167">IF(P23=0,0,((P5*0.5)+O23-P41)*P78*P127*P$2)</f>
        <v>490.58175546681372</v>
      </c>
      <c r="Q162" s="27">
        <f t="shared" ref="Q162:Q174" si="168">IF(Q23=0,0,((Q5*0.5)+P23-Q41)*Q78*Q127*Q$2)</f>
        <v>544.04124499666489</v>
      </c>
      <c r="R162" s="27">
        <f t="shared" ref="R162:R174" si="169">IF(R23=0,0,((R5*0.5)+Q23-R41)*R78*R127*R$2)</f>
        <v>276.35242417648351</v>
      </c>
      <c r="S162" s="27">
        <f t="shared" ref="S162:S174" si="170">IF(S23=0,0,((S5*0.5)+R23-S41)*S78*S127*S$2)</f>
        <v>417.83160157433264</v>
      </c>
      <c r="T162" s="27">
        <f t="shared" ref="T162:T174" si="171">IF(T23=0,0,((T5*0.5)+S23-T41)*T78*T127*T$2)</f>
        <v>1016.4493297647947</v>
      </c>
      <c r="U162" s="27">
        <f t="shared" ref="U162:U174" si="172">IF(U23=0,0,((U5*0.5)+T23-U41)*U78*U127*U$2)</f>
        <v>946.23144687402271</v>
      </c>
      <c r="V162" s="27">
        <f t="shared" ref="V162:V174" si="173">IF(V23=0,0,((V5*0.5)+U23-V41)*V78*V127*V$2)</f>
        <v>938.42023047705152</v>
      </c>
      <c r="W162" s="27">
        <f t="shared" ref="W162:W174" si="174">IF(W23=0,0,((W5*0.5)+V23-W41)*W78*W127*W$2)</f>
        <v>949.43325963885047</v>
      </c>
      <c r="X162" s="27">
        <f t="shared" ref="X162:X174" si="175">IF(X23=0,0,((X5*0.5)+W23-X41)*X78*X127*X$2)</f>
        <v>453.70774513225911</v>
      </c>
      <c r="Y162" s="27">
        <f t="shared" ref="Y162:Y174" si="176">IF(Y23=0,0,((Y5*0.5)+X23-Y41)*Y78*Y127*Y$2)</f>
        <v>385.48122286289623</v>
      </c>
      <c r="Z162" s="27">
        <f t="shared" ref="Z162:Z174" si="177">IF(Z23=0,0,((Z5*0.5)+Y23-Z41)*Z78*Z127*Z$2)</f>
        <v>341.19383348519602</v>
      </c>
      <c r="AA162" s="27">
        <f t="shared" ref="AA162:AA174" si="178">IF(AA23=0,0,((AA5*0.5)+Z23-AA41)*AA78*AA127*AA$2)</f>
        <v>274.54877514647978</v>
      </c>
      <c r="AB162" s="27">
        <f t="shared" ref="AB162:AB174" si="179">IF(AB23=0,0,((AB5*0.5)+AA23-AB41)*AB78*AB127*AB$2)</f>
        <v>264.94223526631964</v>
      </c>
      <c r="AC162" s="27">
        <f t="shared" ref="AC162:AC174" si="180">IF(AC23=0,0,((AC5*0.5)+AB23-AC41)*AC78*AC127*AC$2)</f>
        <v>297.90105249028448</v>
      </c>
      <c r="AD162" s="27">
        <f t="shared" ref="AD162:AD174" si="181">IF(AD23=0,0,((AD5*0.5)+AC23-AD41)*AD78*AD127*AD$2)</f>
        <v>276.35242417648351</v>
      </c>
      <c r="AE162" s="27">
        <f t="shared" ref="AE162:AE174" si="182">IF(AE23=0,0,((AE5*0.5)+AD23-AE41)*AE78*AE127*AE$2)</f>
        <v>417.83160157433264</v>
      </c>
      <c r="AF162" s="27">
        <f t="shared" ref="AF162:AF174" si="183">IF(AF23=0,0,((AF5*0.5)+AE23-AF41)*AF78*AF127*AF$2)</f>
        <v>1016.4493297647947</v>
      </c>
      <c r="AG162" s="27">
        <f t="shared" ref="AG162:AG174" si="184">IF(AG23=0,0,((AG5*0.5)+AF23-AG41)*AG78*AG127*AG$2)</f>
        <v>946.23144687402271</v>
      </c>
      <c r="AH162" s="27">
        <f t="shared" ref="AH162:AH174" si="185">IF(AH23=0,0,((AH5*0.5)+AG23-AH41)*AH78*AH127*AH$2)</f>
        <v>938.42023047705152</v>
      </c>
      <c r="AI162" s="27">
        <f t="shared" ref="AI162:AI174" si="186">IF(AI23=0,0,((AI5*0.5)+AH23-AI41)*AI78*AI127*AI$2)</f>
        <v>949.43325963885047</v>
      </c>
      <c r="AJ162" s="27">
        <f t="shared" ref="AJ162:AJ174" si="187">IF(AJ23=0,0,((AJ5*0.5)+AI23-AJ41)*AJ78*AJ127*AJ$2)</f>
        <v>453.70774513225911</v>
      </c>
      <c r="AK162" s="27">
        <f t="shared" ref="AK162:AK174" si="188">IF(AK23=0,0,((AK5*0.5)+AJ23-AK41)*AK78*AK127*AK$2)</f>
        <v>385.48122286289623</v>
      </c>
      <c r="AL162" s="27">
        <f t="shared" ref="AL162:AL174" si="189">IF(AL23=0,0,((AL5*0.5)+AK23-AL41)*AL78*AL127*AL$2)</f>
        <v>341.19383348519602</v>
      </c>
      <c r="AM162" s="27">
        <f t="shared" ref="AM162:AM174" si="190">IF(AM23=0,0,((AM5*0.5)+AL23-AM41)*AM78*AM127*AM$2)</f>
        <v>274.54877514647978</v>
      </c>
      <c r="AN162" s="27">
        <f t="shared" ref="AN162:AN174" si="191">IF(AN23=0,0,((AN5*0.5)+AM23-AN41)*AN78*AN127*AN$2)</f>
        <v>264.94223526631964</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5">
      <c r="A163" s="677"/>
      <c r="B163" s="138"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5">
      <c r="A164" s="677"/>
      <c r="B164" s="138"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5">
      <c r="A165" s="677"/>
      <c r="B165" s="138" t="s">
        <v>1</v>
      </c>
      <c r="C165" s="27">
        <f t="shared" si="215"/>
        <v>0</v>
      </c>
      <c r="D165" s="27">
        <f t="shared" si="216"/>
        <v>0</v>
      </c>
      <c r="E165" s="27">
        <f t="shared" si="216"/>
        <v>0</v>
      </c>
      <c r="F165" s="27">
        <f t="shared" si="216"/>
        <v>0</v>
      </c>
      <c r="G165" s="27">
        <f t="shared" si="216"/>
        <v>0</v>
      </c>
      <c r="H165" s="27">
        <f t="shared" si="216"/>
        <v>0</v>
      </c>
      <c r="I165" s="27">
        <f t="shared" si="216"/>
        <v>0</v>
      </c>
      <c r="J165" s="27">
        <f t="shared" si="216"/>
        <v>0</v>
      </c>
      <c r="K165" s="27">
        <f t="shared" si="216"/>
        <v>0</v>
      </c>
      <c r="L165" s="27">
        <f t="shared" si="216"/>
        <v>37.04589137745463</v>
      </c>
      <c r="M165" s="27">
        <f t="shared" si="164"/>
        <v>27.372877206535684</v>
      </c>
      <c r="N165" s="27">
        <f t="shared" si="165"/>
        <v>0</v>
      </c>
      <c r="O165" s="27">
        <f t="shared" si="166"/>
        <v>0</v>
      </c>
      <c r="P165" s="27">
        <f t="shared" si="167"/>
        <v>0</v>
      </c>
      <c r="Q165" s="27">
        <f t="shared" si="168"/>
        <v>161.69879129517159</v>
      </c>
      <c r="R165" s="27">
        <f t="shared" si="169"/>
        <v>340.59687626416752</v>
      </c>
      <c r="S165" s="27">
        <f t="shared" si="170"/>
        <v>2750.4609268721615</v>
      </c>
      <c r="T165" s="27">
        <f t="shared" si="171"/>
        <v>18567.275130414637</v>
      </c>
      <c r="U165" s="27">
        <f t="shared" si="172"/>
        <v>17320.369011027891</v>
      </c>
      <c r="V165" s="27">
        <f t="shared" si="173"/>
        <v>18875.196953076556</v>
      </c>
      <c r="W165" s="27">
        <f t="shared" si="174"/>
        <v>9572.1502203608143</v>
      </c>
      <c r="X165" s="27">
        <f t="shared" si="175"/>
        <v>395.03417968505863</v>
      </c>
      <c r="Y165" s="27">
        <f t="shared" si="176"/>
        <v>0</v>
      </c>
      <c r="Z165" s="27">
        <f t="shared" si="177"/>
        <v>0</v>
      </c>
      <c r="AA165" s="27">
        <f t="shared" si="178"/>
        <v>0</v>
      </c>
      <c r="AB165" s="27">
        <f t="shared" si="179"/>
        <v>0</v>
      </c>
      <c r="AC165" s="27">
        <f t="shared" si="180"/>
        <v>0</v>
      </c>
      <c r="AD165" s="27">
        <f t="shared" si="181"/>
        <v>340.59687626416752</v>
      </c>
      <c r="AE165" s="27">
        <f t="shared" si="182"/>
        <v>2750.4609268721615</v>
      </c>
      <c r="AF165" s="27">
        <f t="shared" si="183"/>
        <v>18567.275130414637</v>
      </c>
      <c r="AG165" s="27">
        <f t="shared" si="184"/>
        <v>17320.369011027891</v>
      </c>
      <c r="AH165" s="27">
        <f t="shared" si="185"/>
        <v>18875.196953076556</v>
      </c>
      <c r="AI165" s="27">
        <f t="shared" si="186"/>
        <v>9572.1502203608143</v>
      </c>
      <c r="AJ165" s="27">
        <f t="shared" si="187"/>
        <v>395.03417968505863</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5">
      <c r="A166" s="677"/>
      <c r="B166" s="138"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5">
      <c r="A167" s="677"/>
      <c r="B167" s="38"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5">
      <c r="A168" s="677"/>
      <c r="B168" s="38" t="s">
        <v>3</v>
      </c>
      <c r="C168" s="27">
        <f t="shared" si="215"/>
        <v>0</v>
      </c>
      <c r="D168" s="27">
        <f t="shared" si="216"/>
        <v>0</v>
      </c>
      <c r="E168" s="27">
        <f t="shared" si="216"/>
        <v>0</v>
      </c>
      <c r="F168" s="27">
        <f t="shared" si="216"/>
        <v>0</v>
      </c>
      <c r="G168" s="27">
        <f t="shared" si="216"/>
        <v>0</v>
      </c>
      <c r="H168" s="27">
        <f t="shared" si="216"/>
        <v>0</v>
      </c>
      <c r="I168" s="27">
        <f t="shared" si="216"/>
        <v>0</v>
      </c>
      <c r="J168" s="27">
        <f t="shared" si="216"/>
        <v>0</v>
      </c>
      <c r="K168" s="27">
        <f t="shared" si="216"/>
        <v>0</v>
      </c>
      <c r="L168" s="27">
        <f t="shared" si="216"/>
        <v>0</v>
      </c>
      <c r="M168" s="27">
        <f t="shared" si="164"/>
        <v>0</v>
      </c>
      <c r="N168" s="27">
        <f t="shared" si="165"/>
        <v>198.78760380780426</v>
      </c>
      <c r="O168" s="27">
        <f t="shared" si="166"/>
        <v>608.73818832414463</v>
      </c>
      <c r="P168" s="27">
        <f t="shared" si="167"/>
        <v>532.94558273952589</v>
      </c>
      <c r="Q168" s="27">
        <f t="shared" si="168"/>
        <v>348.53324983965581</v>
      </c>
      <c r="R168" s="27">
        <f t="shared" si="169"/>
        <v>142.67501080711529</v>
      </c>
      <c r="S168" s="27">
        <f t="shared" si="170"/>
        <v>331.76892389265186</v>
      </c>
      <c r="T168" s="27">
        <f t="shared" si="171"/>
        <v>2116.1461025379176</v>
      </c>
      <c r="U168" s="27">
        <f t="shared" si="172"/>
        <v>1970.3646769114675</v>
      </c>
      <c r="V168" s="27">
        <f t="shared" si="173"/>
        <v>2148.0518221219181</v>
      </c>
      <c r="W168" s="27">
        <f t="shared" si="174"/>
        <v>1098.6110873821565</v>
      </c>
      <c r="X168" s="27">
        <f t="shared" si="175"/>
        <v>180.7047355744902</v>
      </c>
      <c r="Y168" s="27">
        <f t="shared" si="176"/>
        <v>437.19034651662383</v>
      </c>
      <c r="Z168" s="27">
        <f t="shared" si="177"/>
        <v>359.8708623955298</v>
      </c>
      <c r="AA168" s="27">
        <f t="shared" si="178"/>
        <v>522.57833746806671</v>
      </c>
      <c r="AB168" s="27">
        <f t="shared" si="179"/>
        <v>452.09094600864307</v>
      </c>
      <c r="AC168" s="27">
        <f t="shared" si="180"/>
        <v>301.25851376261028</v>
      </c>
      <c r="AD168" s="27">
        <f t="shared" si="181"/>
        <v>142.67501080711529</v>
      </c>
      <c r="AE168" s="27">
        <f t="shared" si="182"/>
        <v>331.76892389265186</v>
      </c>
      <c r="AF168" s="27">
        <f t="shared" si="183"/>
        <v>2116.1461025379176</v>
      </c>
      <c r="AG168" s="27">
        <f t="shared" si="184"/>
        <v>1970.3646769114675</v>
      </c>
      <c r="AH168" s="27">
        <f t="shared" si="185"/>
        <v>2148.0518221219181</v>
      </c>
      <c r="AI168" s="27">
        <f t="shared" si="186"/>
        <v>1098.6110873821565</v>
      </c>
      <c r="AJ168" s="27">
        <f t="shared" si="187"/>
        <v>180.7047355744902</v>
      </c>
      <c r="AK168" s="27">
        <f t="shared" si="188"/>
        <v>437.19034651662383</v>
      </c>
      <c r="AL168" s="27">
        <f t="shared" si="189"/>
        <v>359.8708623955298</v>
      </c>
      <c r="AM168" s="27">
        <f t="shared" si="190"/>
        <v>522.57833746806671</v>
      </c>
      <c r="AN168" s="27">
        <f t="shared" si="191"/>
        <v>452.09094600864307</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5">
      <c r="A169" s="677"/>
      <c r="B169" s="38" t="s">
        <v>4</v>
      </c>
      <c r="C169" s="27">
        <f t="shared" si="215"/>
        <v>0</v>
      </c>
      <c r="D169" s="27">
        <f t="shared" si="216"/>
        <v>0</v>
      </c>
      <c r="E169" s="27">
        <f t="shared" si="216"/>
        <v>0</v>
      </c>
      <c r="F169" s="27">
        <f t="shared" si="216"/>
        <v>46.250618177750631</v>
      </c>
      <c r="G169" s="27">
        <f t="shared" si="216"/>
        <v>126.95552866496082</v>
      </c>
      <c r="H169" s="27">
        <f t="shared" si="216"/>
        <v>392.98966922032707</v>
      </c>
      <c r="I169" s="27">
        <f t="shared" si="216"/>
        <v>512.31193188868201</v>
      </c>
      <c r="J169" s="27">
        <f t="shared" si="216"/>
        <v>537.84259238423078</v>
      </c>
      <c r="K169" s="27">
        <f t="shared" si="216"/>
        <v>751.64250410741738</v>
      </c>
      <c r="L169" s="27">
        <f t="shared" si="216"/>
        <v>454.60951747499399</v>
      </c>
      <c r="M169" s="27">
        <f t="shared" si="164"/>
        <v>384.55075163952398</v>
      </c>
      <c r="N169" s="27">
        <f t="shared" si="165"/>
        <v>620.22494305407076</v>
      </c>
      <c r="O169" s="27">
        <f t="shared" si="166"/>
        <v>836.60493474097109</v>
      </c>
      <c r="P169" s="27">
        <f t="shared" si="167"/>
        <v>651.84955637233463</v>
      </c>
      <c r="Q169" s="27">
        <f t="shared" si="168"/>
        <v>707.71898230374916</v>
      </c>
      <c r="R169" s="27">
        <f t="shared" si="169"/>
        <v>288.42667178965638</v>
      </c>
      <c r="S169" s="27">
        <f t="shared" si="170"/>
        <v>475.54071370640321</v>
      </c>
      <c r="T169" s="27">
        <f t="shared" si="171"/>
        <v>932.48461396386176</v>
      </c>
      <c r="U169" s="27">
        <f t="shared" si="172"/>
        <v>1039.9156069875021</v>
      </c>
      <c r="V169" s="27">
        <f t="shared" si="173"/>
        <v>825.12760778127517</v>
      </c>
      <c r="W169" s="27">
        <f t="shared" si="174"/>
        <v>872.79425531422078</v>
      </c>
      <c r="X169" s="27">
        <f t="shared" si="175"/>
        <v>527.85379667364509</v>
      </c>
      <c r="Y169" s="27">
        <f t="shared" si="176"/>
        <v>344.65922998668316</v>
      </c>
      <c r="Z169" s="27">
        <f t="shared" si="177"/>
        <v>312.98059218905013</v>
      </c>
      <c r="AA169" s="27">
        <f t="shared" si="178"/>
        <v>305.53208366895836</v>
      </c>
      <c r="AB169" s="27">
        <f t="shared" si="179"/>
        <v>235.2252384269139</v>
      </c>
      <c r="AC169" s="27">
        <f t="shared" si="180"/>
        <v>259.37795726142366</v>
      </c>
      <c r="AD169" s="27">
        <f t="shared" si="181"/>
        <v>288.42667178965638</v>
      </c>
      <c r="AE169" s="27">
        <f t="shared" si="182"/>
        <v>475.54071370640321</v>
      </c>
      <c r="AF169" s="27">
        <f t="shared" si="183"/>
        <v>932.48461396386176</v>
      </c>
      <c r="AG169" s="27">
        <f t="shared" si="184"/>
        <v>1039.9156069875021</v>
      </c>
      <c r="AH169" s="27">
        <f t="shared" si="185"/>
        <v>825.12760778127517</v>
      </c>
      <c r="AI169" s="27">
        <f t="shared" si="186"/>
        <v>872.79425531422078</v>
      </c>
      <c r="AJ169" s="27">
        <f t="shared" si="187"/>
        <v>527.85379667364509</v>
      </c>
      <c r="AK169" s="27">
        <f t="shared" si="188"/>
        <v>344.65922998668316</v>
      </c>
      <c r="AL169" s="27">
        <f t="shared" si="189"/>
        <v>312.98059218905013</v>
      </c>
      <c r="AM169" s="27">
        <f t="shared" si="190"/>
        <v>305.53208366895836</v>
      </c>
      <c r="AN169" s="27">
        <f t="shared" si="191"/>
        <v>235.2252384269139</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5">
      <c r="A170" s="677"/>
      <c r="B170" s="38" t="s">
        <v>5</v>
      </c>
      <c r="C170" s="27">
        <f t="shared" si="215"/>
        <v>0</v>
      </c>
      <c r="D170" s="27">
        <f t="shared" si="216"/>
        <v>0</v>
      </c>
      <c r="E170" s="27">
        <f t="shared" si="216"/>
        <v>0</v>
      </c>
      <c r="F170" s="27">
        <f t="shared" si="216"/>
        <v>0</v>
      </c>
      <c r="G170" s="27">
        <f t="shared" si="216"/>
        <v>0</v>
      </c>
      <c r="H170" s="27">
        <f t="shared" si="216"/>
        <v>0</v>
      </c>
      <c r="I170" s="27">
        <f t="shared" si="216"/>
        <v>0</v>
      </c>
      <c r="J170" s="27">
        <f t="shared" si="216"/>
        <v>0</v>
      </c>
      <c r="K170" s="27">
        <f t="shared" si="216"/>
        <v>0</v>
      </c>
      <c r="L170" s="27">
        <f t="shared" si="216"/>
        <v>0</v>
      </c>
      <c r="M170" s="27">
        <f t="shared" si="164"/>
        <v>33.499515179603179</v>
      </c>
      <c r="N170" s="27">
        <f t="shared" si="165"/>
        <v>64.068869104518328</v>
      </c>
      <c r="O170" s="27">
        <f t="shared" si="166"/>
        <v>54.284716913269456</v>
      </c>
      <c r="P170" s="27">
        <f t="shared" si="167"/>
        <v>53.00505201600415</v>
      </c>
      <c r="Q170" s="27">
        <f t="shared" si="168"/>
        <v>58.781098498985273</v>
      </c>
      <c r="R170" s="27">
        <f t="shared" si="169"/>
        <v>-0.61266020057811565</v>
      </c>
      <c r="S170" s="27">
        <f t="shared" si="170"/>
        <v>-0.92631281810260868</v>
      </c>
      <c r="T170" s="27">
        <f t="shared" si="171"/>
        <v>-2.2534198934817331</v>
      </c>
      <c r="U170" s="27">
        <f t="shared" si="172"/>
        <v>-2.0977501817206456</v>
      </c>
      <c r="V170" s="27">
        <f t="shared" si="173"/>
        <v>-2.0804330859188327</v>
      </c>
      <c r="W170" s="27">
        <f t="shared" si="174"/>
        <v>-2.1048484485679824</v>
      </c>
      <c r="X170" s="27">
        <f t="shared" si="175"/>
        <v>-1.0058485246326581</v>
      </c>
      <c r="Y170" s="27">
        <f t="shared" si="176"/>
        <v>-0.85459356480063897</v>
      </c>
      <c r="Z170" s="27">
        <f t="shared" si="177"/>
        <v>-0.75641052573348311</v>
      </c>
      <c r="AA170" s="27">
        <f t="shared" si="178"/>
        <v>-0.6086615963328752</v>
      </c>
      <c r="AB170" s="27">
        <f t="shared" si="179"/>
        <v>-0.58736435362773431</v>
      </c>
      <c r="AC170" s="27">
        <f t="shared" si="180"/>
        <v>-0.66043248621757711</v>
      </c>
      <c r="AD170" s="27">
        <f t="shared" si="181"/>
        <v>-0.61266020057811565</v>
      </c>
      <c r="AE170" s="27">
        <f t="shared" si="182"/>
        <v>-0.92631281810260868</v>
      </c>
      <c r="AF170" s="27">
        <f t="shared" si="183"/>
        <v>-2.2534198934817331</v>
      </c>
      <c r="AG170" s="27">
        <f t="shared" si="184"/>
        <v>-2.0977501817206456</v>
      </c>
      <c r="AH170" s="27">
        <f t="shared" si="185"/>
        <v>-2.0804330859188327</v>
      </c>
      <c r="AI170" s="27">
        <f t="shared" si="186"/>
        <v>-2.1048484485679824</v>
      </c>
      <c r="AJ170" s="27">
        <f t="shared" si="187"/>
        <v>-1.0058485246326581</v>
      </c>
      <c r="AK170" s="27">
        <f t="shared" si="188"/>
        <v>-0.85459356480063897</v>
      </c>
      <c r="AL170" s="27">
        <f t="shared" si="189"/>
        <v>-0.75641052573348311</v>
      </c>
      <c r="AM170" s="27">
        <f t="shared" si="190"/>
        <v>-0.6086615963328752</v>
      </c>
      <c r="AN170" s="27">
        <f t="shared" si="191"/>
        <v>-0.58736435362773431</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5">
      <c r="A171" s="677"/>
      <c r="B171" s="38" t="s">
        <v>23</v>
      </c>
      <c r="C171" s="27">
        <f t="shared" si="215"/>
        <v>0</v>
      </c>
      <c r="D171" s="27">
        <f t="shared" si="216"/>
        <v>0</v>
      </c>
      <c r="E171" s="27">
        <f t="shared" si="216"/>
        <v>0</v>
      </c>
      <c r="F171" s="27">
        <f t="shared" si="216"/>
        <v>0</v>
      </c>
      <c r="G171" s="27">
        <f t="shared" si="216"/>
        <v>0</v>
      </c>
      <c r="H171" s="27">
        <f t="shared" si="216"/>
        <v>0</v>
      </c>
      <c r="I171" s="27">
        <f t="shared" si="216"/>
        <v>0</v>
      </c>
      <c r="J171" s="27">
        <f t="shared" si="216"/>
        <v>0</v>
      </c>
      <c r="K171" s="27">
        <f t="shared" si="216"/>
        <v>0</v>
      </c>
      <c r="L171" s="27">
        <f t="shared" si="216"/>
        <v>0</v>
      </c>
      <c r="M171" s="27">
        <f t="shared" si="164"/>
        <v>0</v>
      </c>
      <c r="N171" s="27">
        <f t="shared" si="165"/>
        <v>0</v>
      </c>
      <c r="O171" s="27">
        <f t="shared" si="166"/>
        <v>0</v>
      </c>
      <c r="P171" s="27">
        <f t="shared" si="167"/>
        <v>0</v>
      </c>
      <c r="Q171" s="27">
        <f t="shared" si="168"/>
        <v>0</v>
      </c>
      <c r="R171" s="27">
        <f t="shared" si="169"/>
        <v>0</v>
      </c>
      <c r="S171" s="27">
        <f t="shared" si="170"/>
        <v>0</v>
      </c>
      <c r="T171" s="27">
        <f t="shared" si="171"/>
        <v>0</v>
      </c>
      <c r="U171" s="27">
        <f t="shared" si="172"/>
        <v>0</v>
      </c>
      <c r="V171" s="27">
        <f t="shared" si="173"/>
        <v>0</v>
      </c>
      <c r="W171" s="27">
        <f t="shared" si="174"/>
        <v>0</v>
      </c>
      <c r="X171" s="27">
        <f t="shared" si="175"/>
        <v>0</v>
      </c>
      <c r="Y171" s="27">
        <f t="shared" si="176"/>
        <v>0</v>
      </c>
      <c r="Z171" s="27">
        <f t="shared" si="177"/>
        <v>0</v>
      </c>
      <c r="AA171" s="27">
        <f t="shared" si="178"/>
        <v>0</v>
      </c>
      <c r="AB171" s="27">
        <f t="shared" si="179"/>
        <v>0</v>
      </c>
      <c r="AC171" s="27">
        <f t="shared" si="180"/>
        <v>0</v>
      </c>
      <c r="AD171" s="27">
        <f t="shared" si="181"/>
        <v>0</v>
      </c>
      <c r="AE171" s="27">
        <f t="shared" si="182"/>
        <v>0</v>
      </c>
      <c r="AF171" s="27">
        <f t="shared" si="183"/>
        <v>0</v>
      </c>
      <c r="AG171" s="27">
        <f t="shared" si="184"/>
        <v>0</v>
      </c>
      <c r="AH171" s="27">
        <f t="shared" si="185"/>
        <v>0</v>
      </c>
      <c r="AI171" s="27">
        <f t="shared" si="186"/>
        <v>0</v>
      </c>
      <c r="AJ171" s="27">
        <f t="shared" si="187"/>
        <v>0</v>
      </c>
      <c r="AK171" s="27">
        <f t="shared" si="188"/>
        <v>0</v>
      </c>
      <c r="AL171" s="27">
        <f t="shared" si="189"/>
        <v>0</v>
      </c>
      <c r="AM171" s="27">
        <f t="shared" si="190"/>
        <v>0</v>
      </c>
      <c r="AN171" s="27">
        <f t="shared" si="191"/>
        <v>0</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5">
      <c r="A172" s="677"/>
      <c r="B172" s="38"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5">
      <c r="A173" s="677"/>
      <c r="B173" s="38"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5">
      <c r="A174" s="677"/>
      <c r="B174" s="38"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5">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677"/>
      <c r="B176" s="32" t="s">
        <v>26</v>
      </c>
      <c r="C176" s="27">
        <f>SUM(C162:C174)</f>
        <v>0</v>
      </c>
      <c r="D176" s="27">
        <f t="shared" ref="D176:L176" si="217">SUM(D162:D174)</f>
        <v>0</v>
      </c>
      <c r="E176" s="27">
        <f t="shared" si="217"/>
        <v>0</v>
      </c>
      <c r="F176" s="27">
        <f t="shared" si="217"/>
        <v>46.250618177750631</v>
      </c>
      <c r="G176" s="27">
        <f t="shared" si="217"/>
        <v>126.95552866496082</v>
      </c>
      <c r="H176" s="27">
        <f t="shared" si="217"/>
        <v>392.98966922032707</v>
      </c>
      <c r="I176" s="27">
        <f t="shared" si="217"/>
        <v>512.31193188868201</v>
      </c>
      <c r="J176" s="27">
        <f t="shared" si="217"/>
        <v>537.84259238423078</v>
      </c>
      <c r="K176" s="27">
        <f t="shared" si="217"/>
        <v>751.64250410741738</v>
      </c>
      <c r="L176" s="27">
        <f t="shared" si="217"/>
        <v>491.6554088524486</v>
      </c>
      <c r="M176" s="27">
        <f t="shared" ref="M176:BK176" si="218">SUM(M162:M174)</f>
        <v>583.53693225680991</v>
      </c>
      <c r="N176" s="27">
        <f t="shared" si="218"/>
        <v>1311.6456614107381</v>
      </c>
      <c r="O176" s="27">
        <f t="shared" si="218"/>
        <v>2002.0533768930525</v>
      </c>
      <c r="P176" s="27">
        <f t="shared" si="218"/>
        <v>1728.3819465946783</v>
      </c>
      <c r="Q176" s="27">
        <f t="shared" si="218"/>
        <v>1820.7733669342267</v>
      </c>
      <c r="R176" s="27">
        <f t="shared" si="218"/>
        <v>1047.4383228368447</v>
      </c>
      <c r="S176" s="27">
        <f t="shared" si="218"/>
        <v>3974.6758532274462</v>
      </c>
      <c r="T176" s="27">
        <f t="shared" si="218"/>
        <v>22630.101756787728</v>
      </c>
      <c r="U176" s="27">
        <f t="shared" si="218"/>
        <v>21274.782991619162</v>
      </c>
      <c r="V176" s="27">
        <f t="shared" si="218"/>
        <v>22784.716180370884</v>
      </c>
      <c r="W176" s="27">
        <f t="shared" si="218"/>
        <v>12490.883974247474</v>
      </c>
      <c r="X176" s="27">
        <f t="shared" si="218"/>
        <v>1556.2946085408205</v>
      </c>
      <c r="Y176" s="27">
        <f t="shared" si="218"/>
        <v>1166.4762058014028</v>
      </c>
      <c r="Z176" s="27">
        <f t="shared" si="218"/>
        <v>1013.2888775440425</v>
      </c>
      <c r="AA176" s="27">
        <f t="shared" si="218"/>
        <v>1102.0505346871719</v>
      </c>
      <c r="AB176" s="27">
        <f t="shared" si="218"/>
        <v>951.67105534824884</v>
      </c>
      <c r="AC176" s="27">
        <f t="shared" si="218"/>
        <v>857.87709102810095</v>
      </c>
      <c r="AD176" s="27">
        <f t="shared" si="218"/>
        <v>1047.4383228368447</v>
      </c>
      <c r="AE176" s="27">
        <f t="shared" si="218"/>
        <v>3974.6758532274462</v>
      </c>
      <c r="AF176" s="27">
        <f t="shared" si="218"/>
        <v>22630.101756787728</v>
      </c>
      <c r="AG176" s="27">
        <f t="shared" si="218"/>
        <v>21274.782991619162</v>
      </c>
      <c r="AH176" s="27">
        <f t="shared" si="218"/>
        <v>22784.716180370884</v>
      </c>
      <c r="AI176" s="27">
        <f t="shared" si="218"/>
        <v>12490.883974247474</v>
      </c>
      <c r="AJ176" s="27">
        <f t="shared" si="218"/>
        <v>1556.2946085408205</v>
      </c>
      <c r="AK176" s="27">
        <f t="shared" si="218"/>
        <v>1166.4762058014028</v>
      </c>
      <c r="AL176" s="27">
        <f t="shared" si="218"/>
        <v>1013.2888775440425</v>
      </c>
      <c r="AM176" s="27">
        <f t="shared" si="218"/>
        <v>1102.0505346871719</v>
      </c>
      <c r="AN176" s="27">
        <f t="shared" si="218"/>
        <v>951.67105534824884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5">
      <c r="A177" s="678"/>
      <c r="B177" s="49" t="s">
        <v>27</v>
      </c>
      <c r="C177" s="28">
        <f>C176</f>
        <v>0</v>
      </c>
      <c r="D177" s="28">
        <f>C177+D176</f>
        <v>0</v>
      </c>
      <c r="E177" s="28">
        <f t="shared" ref="E177:L177" si="219">D177+E176</f>
        <v>0</v>
      </c>
      <c r="F177" s="28">
        <f t="shared" si="219"/>
        <v>46.250618177750631</v>
      </c>
      <c r="G177" s="28">
        <f t="shared" si="219"/>
        <v>173.20614684271146</v>
      </c>
      <c r="H177" s="28">
        <f t="shared" si="219"/>
        <v>566.19581606303859</v>
      </c>
      <c r="I177" s="28">
        <f t="shared" si="219"/>
        <v>1078.5077479517206</v>
      </c>
      <c r="J177" s="28">
        <f t="shared" si="219"/>
        <v>1616.3503403359514</v>
      </c>
      <c r="K177" s="28">
        <f t="shared" si="219"/>
        <v>2367.992844443369</v>
      </c>
      <c r="L177" s="28">
        <f t="shared" si="219"/>
        <v>2859.6482532958175</v>
      </c>
      <c r="M177" s="28">
        <f t="shared" ref="M177" si="220">L177+M176</f>
        <v>3443.1851855526274</v>
      </c>
      <c r="N177" s="28">
        <f t="shared" ref="N177" si="221">M177+N176</f>
        <v>4754.8308469633657</v>
      </c>
      <c r="O177" s="28">
        <f t="shared" ref="O177" si="222">N177+O176</f>
        <v>6756.8842238564184</v>
      </c>
      <c r="P177" s="28">
        <f t="shared" ref="P177" si="223">O177+P176</f>
        <v>8485.2661704510974</v>
      </c>
      <c r="Q177" s="28">
        <f t="shared" ref="Q177" si="224">P177+Q176</f>
        <v>10306.039537385324</v>
      </c>
      <c r="R177" s="28">
        <f t="shared" ref="R177" si="225">Q177+R176</f>
        <v>11353.477860222169</v>
      </c>
      <c r="S177" s="28">
        <f t="shared" ref="S177" si="226">R177+S176</f>
        <v>15328.153713449614</v>
      </c>
      <c r="T177" s="28">
        <f t="shared" ref="T177" si="227">S177+T176</f>
        <v>37958.255470237345</v>
      </c>
      <c r="U177" s="28">
        <f t="shared" ref="U177" si="228">T177+U176</f>
        <v>59233.038461856508</v>
      </c>
      <c r="V177" s="28">
        <f t="shared" ref="V177" si="229">U177+V176</f>
        <v>82017.754642227388</v>
      </c>
      <c r="W177" s="28">
        <f t="shared" ref="W177" si="230">V177+W176</f>
        <v>94508.638616474869</v>
      </c>
      <c r="X177" s="28">
        <f t="shared" ref="X177" si="231">W177+X176</f>
        <v>96064.933225015688</v>
      </c>
      <c r="Y177" s="28">
        <f t="shared" ref="Y177" si="232">X177+Y176</f>
        <v>97231.40943081709</v>
      </c>
      <c r="Z177" s="28">
        <f t="shared" ref="Z177" si="233">Y177+Z176</f>
        <v>98244.698308361127</v>
      </c>
      <c r="AA177" s="28">
        <f t="shared" ref="AA177" si="234">Z177+AA176</f>
        <v>99346.748843048292</v>
      </c>
      <c r="AB177" s="28">
        <f t="shared" ref="AB177" si="235">AA177+AB176</f>
        <v>100298.41989839655</v>
      </c>
      <c r="AC177" s="28">
        <f t="shared" ref="AC177" si="236">AB177+AC176</f>
        <v>101156.29698942465</v>
      </c>
      <c r="AD177" s="28">
        <f t="shared" ref="AD177" si="237">AC177+AD176</f>
        <v>102203.73531226149</v>
      </c>
      <c r="AE177" s="28">
        <f t="shared" ref="AE177" si="238">AD177+AE176</f>
        <v>106178.41116548893</v>
      </c>
      <c r="AF177" s="28">
        <f t="shared" ref="AF177" si="239">AE177+AF176</f>
        <v>128808.51292227666</v>
      </c>
      <c r="AG177" s="28">
        <f t="shared" ref="AG177" si="240">AF177+AG176</f>
        <v>150083.29591389582</v>
      </c>
      <c r="AH177" s="28">
        <f t="shared" ref="AH177" si="241">AG177+AH176</f>
        <v>172868.01209426671</v>
      </c>
      <c r="AI177" s="28">
        <f t="shared" ref="AI177" si="242">AH177+AI176</f>
        <v>185358.89606851418</v>
      </c>
      <c r="AJ177" s="28">
        <f t="shared" ref="AJ177" si="243">AI177+AJ176</f>
        <v>186915.19067705501</v>
      </c>
      <c r="AK177" s="28">
        <f t="shared" ref="AK177" si="244">AJ177+AK176</f>
        <v>188081.66688285643</v>
      </c>
      <c r="AL177" s="28">
        <f t="shared" ref="AL177" si="245">AK177+AL176</f>
        <v>189094.95576040048</v>
      </c>
      <c r="AM177" s="28">
        <f t="shared" ref="AM177" si="246">AL177+AM176</f>
        <v>190197.00629508766</v>
      </c>
      <c r="AN177" s="28">
        <f t="shared" ref="AN177" si="247">AM177+AN176</f>
        <v>191148.6773504359</v>
      </c>
      <c r="AO177" s="28">
        <f t="shared" ref="AO177" si="248">AN177+AO176</f>
        <v>191148.6773504359</v>
      </c>
      <c r="AP177" s="28">
        <f t="shared" ref="AP177" si="249">AO177+AP176</f>
        <v>191148.6773504359</v>
      </c>
      <c r="AQ177" s="28">
        <f t="shared" ref="AQ177" si="250">AP177+AQ176</f>
        <v>191148.6773504359</v>
      </c>
      <c r="AR177" s="28">
        <f t="shared" ref="AR177" si="251">AQ177+AR176</f>
        <v>191148.6773504359</v>
      </c>
      <c r="AS177" s="28">
        <f t="shared" ref="AS177" si="252">AR177+AS176</f>
        <v>191148.6773504359</v>
      </c>
      <c r="AT177" s="28">
        <f t="shared" ref="AT177" si="253">AS177+AT176</f>
        <v>191148.6773504359</v>
      </c>
      <c r="AU177" s="28">
        <f t="shared" ref="AU177" si="254">AT177+AU176</f>
        <v>191148.6773504359</v>
      </c>
      <c r="AV177" s="28">
        <f t="shared" ref="AV177" si="255">AU177+AV176</f>
        <v>191148.6773504359</v>
      </c>
      <c r="AW177" s="28">
        <f t="shared" ref="AW177" si="256">AV177+AW176</f>
        <v>191148.6773504359</v>
      </c>
      <c r="AX177" s="28">
        <f t="shared" ref="AX177" si="257">AW177+AX176</f>
        <v>191148.6773504359</v>
      </c>
      <c r="AY177" s="28">
        <f t="shared" ref="AY177" si="258">AX177+AY176</f>
        <v>191148.6773504359</v>
      </c>
      <c r="AZ177" s="28">
        <f t="shared" ref="AZ177" si="259">AY177+AZ176</f>
        <v>191148.6773504359</v>
      </c>
      <c r="BA177" s="28">
        <f t="shared" ref="BA177" si="260">AZ177+BA176</f>
        <v>191148.6773504359</v>
      </c>
      <c r="BB177" s="28">
        <f t="shared" ref="BB177" si="261">BA177+BB176</f>
        <v>191148.6773504359</v>
      </c>
      <c r="BC177" s="28">
        <f t="shared" ref="BC177" si="262">BB177+BC176</f>
        <v>191148.6773504359</v>
      </c>
      <c r="BD177" s="28">
        <f t="shared" ref="BD177" si="263">BC177+BD176</f>
        <v>191148.6773504359</v>
      </c>
      <c r="BE177" s="28">
        <f t="shared" ref="BE177" si="264">BD177+BE176</f>
        <v>191148.6773504359</v>
      </c>
      <c r="BF177" s="28">
        <f t="shared" ref="BF177" si="265">BE177+BF176</f>
        <v>191148.6773504359</v>
      </c>
      <c r="BG177" s="28">
        <f t="shared" ref="BG177" si="266">BF177+BG176</f>
        <v>191148.6773504359</v>
      </c>
      <c r="BH177" s="28">
        <f t="shared" ref="BH177" si="267">BG177+BH176</f>
        <v>191148.6773504359</v>
      </c>
      <c r="BI177" s="28">
        <f t="shared" ref="BI177" si="268">BH177+BI176</f>
        <v>191148.6773504359</v>
      </c>
      <c r="BJ177" s="28">
        <f t="shared" ref="BJ177" si="269">BI177+BJ176</f>
        <v>191148.6773504359</v>
      </c>
      <c r="BK177" s="28">
        <f t="shared" ref="BK177" si="270">BJ177+BK176</f>
        <v>191148.6773504359</v>
      </c>
    </row>
    <row r="178" spans="1:63" hidden="1" x14ac:dyDescent="0.35">
      <c r="A178" s="126"/>
      <c r="B178" s="665" t="s">
        <v>135</v>
      </c>
      <c r="C178" s="140">
        <f t="shared" ref="C178:L178" si="271">C157+C176</f>
        <v>0</v>
      </c>
      <c r="D178" s="140">
        <f t="shared" si="271"/>
        <v>0</v>
      </c>
      <c r="E178" s="140">
        <f t="shared" si="271"/>
        <v>0</v>
      </c>
      <c r="F178" s="140">
        <f t="shared" si="271"/>
        <v>84.163254373063467</v>
      </c>
      <c r="G178" s="140">
        <f t="shared" si="271"/>
        <v>247.25255058175938</v>
      </c>
      <c r="H178" s="140">
        <f t="shared" si="271"/>
        <v>561.82039292093668</v>
      </c>
      <c r="I178" s="140">
        <f t="shared" si="271"/>
        <v>746.07263169449061</v>
      </c>
      <c r="J178" s="140">
        <f t="shared" si="271"/>
        <v>772.04012966735013</v>
      </c>
      <c r="K178" s="140">
        <f t="shared" si="271"/>
        <v>1070.3042873912964</v>
      </c>
      <c r="L178" s="140">
        <f t="shared" si="271"/>
        <v>849.55647997043934</v>
      </c>
      <c r="M178" s="140">
        <f t="shared" ref="M178:BK178" si="272">M157+M176</f>
        <v>1096.1697092584996</v>
      </c>
      <c r="N178" s="140">
        <f t="shared" si="272"/>
        <v>2626.8834924677076</v>
      </c>
      <c r="O178" s="140">
        <f t="shared" si="272"/>
        <v>3995.8935446045521</v>
      </c>
      <c r="P178" s="140">
        <f t="shared" si="272"/>
        <v>3400.6534935487507</v>
      </c>
      <c r="Q178" s="140">
        <f t="shared" si="272"/>
        <v>3681.2740779752367</v>
      </c>
      <c r="R178" s="140">
        <f t="shared" si="272"/>
        <v>2883.5396783929236</v>
      </c>
      <c r="S178" s="140">
        <f t="shared" si="272"/>
        <v>7105.8492785490162</v>
      </c>
      <c r="T178" s="140">
        <f t="shared" si="272"/>
        <v>30929.484350180835</v>
      </c>
      <c r="U178" s="140">
        <f t="shared" si="272"/>
        <v>32310.781999531322</v>
      </c>
      <c r="V178" s="140">
        <f t="shared" si="272"/>
        <v>33032.359995303981</v>
      </c>
      <c r="W178" s="140">
        <f t="shared" si="272"/>
        <v>17321.996634442276</v>
      </c>
      <c r="X178" s="140">
        <f t="shared" si="272"/>
        <v>3453.7851603125218</v>
      </c>
      <c r="Y178" s="140">
        <f t="shared" si="272"/>
        <v>2725.9169667569863</v>
      </c>
      <c r="Z178" s="140">
        <f t="shared" si="272"/>
        <v>2737.3314083929913</v>
      </c>
      <c r="AA178" s="140">
        <f t="shared" si="272"/>
        <v>2903.1719858604351</v>
      </c>
      <c r="AB178" s="140">
        <f t="shared" si="272"/>
        <v>2478.8493978812116</v>
      </c>
      <c r="AC178" s="140">
        <f t="shared" si="272"/>
        <v>2541.7129460181854</v>
      </c>
      <c r="AD178" s="140">
        <f t="shared" si="272"/>
        <v>2883.5396783929236</v>
      </c>
      <c r="AE178" s="140">
        <f t="shared" si="272"/>
        <v>7105.8492785490162</v>
      </c>
      <c r="AF178" s="140">
        <f t="shared" si="272"/>
        <v>30929.484350180835</v>
      </c>
      <c r="AG178" s="140">
        <f t="shared" si="272"/>
        <v>32310.781999531322</v>
      </c>
      <c r="AH178" s="140">
        <f t="shared" si="272"/>
        <v>33032.359995303981</v>
      </c>
      <c r="AI178" s="140">
        <f t="shared" si="272"/>
        <v>17321.996634442276</v>
      </c>
      <c r="AJ178" s="140">
        <f t="shared" si="272"/>
        <v>3453.7851603125218</v>
      </c>
      <c r="AK178" s="140">
        <f t="shared" si="272"/>
        <v>2725.9169667569863</v>
      </c>
      <c r="AL178" s="140">
        <f t="shared" si="272"/>
        <v>2737.3314083929913</v>
      </c>
      <c r="AM178" s="140">
        <f t="shared" si="272"/>
        <v>2903.1719858604351</v>
      </c>
      <c r="AN178" s="140">
        <f t="shared" si="272"/>
        <v>2478.8493978812116</v>
      </c>
      <c r="AO178" s="140">
        <f t="shared" si="272"/>
        <v>0</v>
      </c>
      <c r="AP178" s="140">
        <f t="shared" si="272"/>
        <v>0</v>
      </c>
      <c r="AQ178" s="140">
        <f t="shared" si="272"/>
        <v>0</v>
      </c>
      <c r="AR178" s="140">
        <f t="shared" si="272"/>
        <v>0</v>
      </c>
      <c r="AS178" s="140">
        <f t="shared" si="272"/>
        <v>0</v>
      </c>
      <c r="AT178" s="140">
        <f t="shared" si="272"/>
        <v>0</v>
      </c>
      <c r="AU178" s="140">
        <f t="shared" si="272"/>
        <v>0</v>
      </c>
      <c r="AV178" s="140">
        <f t="shared" si="272"/>
        <v>0</v>
      </c>
      <c r="AW178" s="140">
        <f t="shared" si="272"/>
        <v>0</v>
      </c>
      <c r="AX178" s="140">
        <f t="shared" si="272"/>
        <v>0</v>
      </c>
      <c r="AY178" s="140">
        <f t="shared" si="272"/>
        <v>0</v>
      </c>
      <c r="AZ178" s="140">
        <f t="shared" si="272"/>
        <v>0</v>
      </c>
      <c r="BA178" s="140">
        <f t="shared" si="272"/>
        <v>0</v>
      </c>
      <c r="BB178" s="140">
        <f t="shared" si="272"/>
        <v>0</v>
      </c>
      <c r="BC178" s="140">
        <f t="shared" si="272"/>
        <v>0</v>
      </c>
      <c r="BD178" s="140">
        <f t="shared" si="272"/>
        <v>0</v>
      </c>
      <c r="BE178" s="140">
        <f t="shared" si="272"/>
        <v>0</v>
      </c>
      <c r="BF178" s="140">
        <f t="shared" si="272"/>
        <v>0</v>
      </c>
      <c r="BG178" s="140">
        <f t="shared" si="272"/>
        <v>0</v>
      </c>
      <c r="BH178" s="140">
        <f t="shared" si="272"/>
        <v>0</v>
      </c>
      <c r="BI178" s="140">
        <f t="shared" si="272"/>
        <v>0</v>
      </c>
      <c r="BJ178" s="140">
        <f t="shared" si="272"/>
        <v>0</v>
      </c>
      <c r="BK178" s="140">
        <f t="shared" si="272"/>
        <v>0</v>
      </c>
    </row>
    <row r="179" spans="1:63" hidden="1" x14ac:dyDescent="0.35">
      <c r="A179" s="126"/>
      <c r="B179" s="666"/>
      <c r="C179" s="135"/>
      <c r="D179" s="135"/>
      <c r="E179" s="135"/>
      <c r="F179" s="135"/>
      <c r="G179" s="135"/>
      <c r="H179" s="135"/>
      <c r="I179" s="135"/>
      <c r="J179" s="135"/>
      <c r="K179" s="135"/>
      <c r="L179" s="135"/>
      <c r="M179" s="135"/>
      <c r="N179" s="135"/>
      <c r="O179" s="135"/>
      <c r="P179" s="135"/>
      <c r="Q179" s="135"/>
      <c r="R179" s="135"/>
      <c r="S179" s="135"/>
    </row>
    <row r="180" spans="1:63" hidden="1" x14ac:dyDescent="0.35">
      <c r="A180" s="236" t="s">
        <v>144</v>
      </c>
      <c r="B180" s="126"/>
      <c r="C180" s="135"/>
      <c r="D180" s="135"/>
      <c r="E180" s="135"/>
      <c r="F180" s="135"/>
      <c r="G180" s="135"/>
      <c r="H180" s="135"/>
      <c r="I180" s="135"/>
      <c r="J180" s="135"/>
      <c r="K180" s="135"/>
      <c r="L180" s="135"/>
      <c r="M180" s="135"/>
      <c r="N180" s="135"/>
      <c r="O180" s="135"/>
      <c r="P180" s="135"/>
      <c r="Q180" s="135"/>
      <c r="R180" s="135"/>
      <c r="S180" s="135"/>
    </row>
    <row r="181" spans="1:63" ht="15" hidden="1" thickBot="1" x14ac:dyDescent="0.4">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2">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5">
      <c r="A182" s="126"/>
      <c r="B182" s="146" t="s">
        <v>120</v>
      </c>
      <c r="C182" s="147">
        <f>C157*SUMMARY!C44</f>
        <v>0</v>
      </c>
      <c r="D182" s="147">
        <f>D157*SUMMARY!D44</f>
        <v>0</v>
      </c>
      <c r="E182" s="147">
        <f>E157*SUMMARY!E44</f>
        <v>0</v>
      </c>
      <c r="F182" s="147">
        <f>F157*SUMMARY!F44</f>
        <v>0</v>
      </c>
      <c r="G182" s="147">
        <f>G157*SUMMARY!G44</f>
        <v>120.29702191679856</v>
      </c>
      <c r="H182" s="147">
        <f>H157*SUMMARY!H44</f>
        <v>168.83072370060961</v>
      </c>
      <c r="I182" s="147">
        <f>I157*SUMMARY!I44</f>
        <v>0</v>
      </c>
      <c r="J182" s="147">
        <f>J157*SUMMARY!J44</f>
        <v>201.4098820634826</v>
      </c>
      <c r="K182" s="147">
        <f>K157*SUMMARY!K44</f>
        <v>318.661783283879</v>
      </c>
      <c r="L182" s="147">
        <f>L157*SUMMARY!L44</f>
        <v>357.90107111799074</v>
      </c>
      <c r="M182" s="147">
        <f>M157*SUMMARY!M44</f>
        <v>102.52655540033791</v>
      </c>
      <c r="N182" s="147">
        <f>N157*SUMMARY!N44</f>
        <v>662.32522250516081</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2">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2">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2">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2">
        <f>BJ157*SUMMARY!BJ44</f>
        <v>0</v>
      </c>
      <c r="BK182" s="212">
        <f>BK157*SUMMARY!BK44</f>
        <v>0</v>
      </c>
    </row>
    <row r="183" spans="1:63" ht="15" hidden="1" thickBot="1" x14ac:dyDescent="0.4">
      <c r="A183" s="126"/>
      <c r="B183" s="148" t="s">
        <v>121</v>
      </c>
      <c r="C183" s="149">
        <f>C176*SUMMARY!C44</f>
        <v>0</v>
      </c>
      <c r="D183" s="149">
        <f>D176*SUMMARY!D44</f>
        <v>0</v>
      </c>
      <c r="E183" s="149">
        <f>E176*SUMMARY!E44</f>
        <v>0</v>
      </c>
      <c r="F183" s="149">
        <f>F176*SUMMARY!F44</f>
        <v>0</v>
      </c>
      <c r="G183" s="149">
        <f>G176*SUMMARY!G44</f>
        <v>126.95552866496082</v>
      </c>
      <c r="H183" s="149">
        <f>H176*SUMMARY!H44</f>
        <v>392.98966922032707</v>
      </c>
      <c r="I183" s="149">
        <f>I176*SUMMARY!I44</f>
        <v>0</v>
      </c>
      <c r="J183" s="149">
        <f>J176*SUMMARY!J44</f>
        <v>462.54462945043849</v>
      </c>
      <c r="K183" s="149">
        <f>K176*SUMMARY!K44</f>
        <v>751.64250410741738</v>
      </c>
      <c r="L183" s="149">
        <f>L176*SUMMARY!L44</f>
        <v>491.6554088524486</v>
      </c>
      <c r="M183" s="149">
        <f>M176*SUMMARY!M44</f>
        <v>116.70738645136198</v>
      </c>
      <c r="N183" s="149">
        <f>N176*SUMMARY!N44</f>
        <v>660.51628384476328</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4">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4">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4">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4">
        <f>BJ176*SUMMARY!BJ44</f>
        <v>0</v>
      </c>
      <c r="BK183" s="214">
        <f>BK176*SUMMARY!BK44</f>
        <v>0</v>
      </c>
    </row>
    <row r="184" spans="1:63" hidden="1" x14ac:dyDescent="0.35">
      <c r="A184" s="126"/>
      <c r="B184" s="146" t="s">
        <v>122</v>
      </c>
      <c r="C184" s="150">
        <f>IFERROR(C182/C73,0)</f>
        <v>0</v>
      </c>
      <c r="D184" s="150">
        <f t="shared" ref="D184:BK184" si="273">IFERROR(D182/D73,0)</f>
        <v>0</v>
      </c>
      <c r="E184" s="150">
        <f t="shared" si="273"/>
        <v>0</v>
      </c>
      <c r="F184" s="150">
        <f t="shared" si="273"/>
        <v>0</v>
      </c>
      <c r="G184" s="150">
        <f t="shared" si="273"/>
        <v>0.48653500897666069</v>
      </c>
      <c r="H184" s="150">
        <f t="shared" si="273"/>
        <v>0.30050657795251773</v>
      </c>
      <c r="I184" s="150">
        <f t="shared" si="273"/>
        <v>0</v>
      </c>
      <c r="J184" s="150">
        <f t="shared" si="273"/>
        <v>0.26088006869573521</v>
      </c>
      <c r="K184" s="150">
        <f t="shared" si="273"/>
        <v>0.29773008203168888</v>
      </c>
      <c r="L184" s="150">
        <f>IFERROR(L182/L73,0)</f>
        <v>0.4212799025798073</v>
      </c>
      <c r="M184" s="150">
        <f t="shared" si="273"/>
        <v>9.3531644356138671E-2</v>
      </c>
      <c r="N184" s="150">
        <f t="shared" si="273"/>
        <v>0.25213345944131277</v>
      </c>
      <c r="O184" s="218">
        <f t="shared" si="273"/>
        <v>0</v>
      </c>
      <c r="P184" s="216">
        <f t="shared" si="273"/>
        <v>0</v>
      </c>
      <c r="Q184" s="216">
        <f t="shared" si="273"/>
        <v>0</v>
      </c>
      <c r="R184" s="216">
        <f t="shared" si="273"/>
        <v>0</v>
      </c>
      <c r="S184" s="216">
        <f t="shared" si="273"/>
        <v>0</v>
      </c>
      <c r="T184" s="216">
        <f t="shared" si="273"/>
        <v>0</v>
      </c>
      <c r="U184" s="216">
        <f t="shared" si="273"/>
        <v>0</v>
      </c>
      <c r="V184" s="216">
        <f t="shared" si="273"/>
        <v>0</v>
      </c>
      <c r="W184" s="216">
        <f t="shared" si="273"/>
        <v>0</v>
      </c>
      <c r="X184" s="216">
        <f t="shared" si="273"/>
        <v>0</v>
      </c>
      <c r="Y184" s="216">
        <f t="shared" si="273"/>
        <v>0</v>
      </c>
      <c r="Z184" s="217">
        <f t="shared" si="273"/>
        <v>0</v>
      </c>
      <c r="AA184" s="218">
        <f t="shared" si="273"/>
        <v>0</v>
      </c>
      <c r="AB184" s="216">
        <f t="shared" si="273"/>
        <v>0</v>
      </c>
      <c r="AC184" s="216">
        <f t="shared" si="273"/>
        <v>0</v>
      </c>
      <c r="AD184" s="216">
        <f t="shared" si="273"/>
        <v>0</v>
      </c>
      <c r="AE184" s="216">
        <f t="shared" si="273"/>
        <v>0</v>
      </c>
      <c r="AF184" s="216">
        <f t="shared" si="273"/>
        <v>0</v>
      </c>
      <c r="AG184" s="216">
        <f t="shared" si="273"/>
        <v>0</v>
      </c>
      <c r="AH184" s="216">
        <f t="shared" si="273"/>
        <v>0</v>
      </c>
      <c r="AI184" s="216">
        <f t="shared" si="273"/>
        <v>0</v>
      </c>
      <c r="AJ184" s="216">
        <f t="shared" si="273"/>
        <v>0</v>
      </c>
      <c r="AK184" s="216">
        <f t="shared" si="273"/>
        <v>0</v>
      </c>
      <c r="AL184" s="217">
        <f t="shared" si="273"/>
        <v>0</v>
      </c>
      <c r="AM184" s="218">
        <f t="shared" si="273"/>
        <v>0</v>
      </c>
      <c r="AN184" s="216">
        <f t="shared" si="273"/>
        <v>0</v>
      </c>
      <c r="AO184" s="216">
        <f t="shared" si="273"/>
        <v>0</v>
      </c>
      <c r="AP184" s="216">
        <f t="shared" si="273"/>
        <v>0</v>
      </c>
      <c r="AQ184" s="216">
        <f t="shared" si="273"/>
        <v>0</v>
      </c>
      <c r="AR184" s="216">
        <f t="shared" si="273"/>
        <v>0</v>
      </c>
      <c r="AS184" s="216">
        <f t="shared" si="273"/>
        <v>0</v>
      </c>
      <c r="AT184" s="216">
        <f t="shared" si="273"/>
        <v>0</v>
      </c>
      <c r="AU184" s="216">
        <f t="shared" si="273"/>
        <v>0</v>
      </c>
      <c r="AV184" s="216">
        <f t="shared" si="273"/>
        <v>0</v>
      </c>
      <c r="AW184" s="216">
        <f t="shared" si="273"/>
        <v>0</v>
      </c>
      <c r="AX184" s="217">
        <f t="shared" si="273"/>
        <v>0</v>
      </c>
      <c r="AY184" s="218">
        <f t="shared" si="273"/>
        <v>0</v>
      </c>
      <c r="AZ184" s="216">
        <f t="shared" si="273"/>
        <v>0</v>
      </c>
      <c r="BA184" s="216">
        <f t="shared" si="273"/>
        <v>0</v>
      </c>
      <c r="BB184" s="216">
        <f t="shared" si="273"/>
        <v>0</v>
      </c>
      <c r="BC184" s="216">
        <f t="shared" si="273"/>
        <v>0</v>
      </c>
      <c r="BD184" s="216">
        <f t="shared" si="273"/>
        <v>0</v>
      </c>
      <c r="BE184" s="216">
        <f t="shared" si="273"/>
        <v>0</v>
      </c>
      <c r="BF184" s="216">
        <f t="shared" si="273"/>
        <v>0</v>
      </c>
      <c r="BG184" s="216">
        <f t="shared" si="273"/>
        <v>0</v>
      </c>
      <c r="BH184" s="216">
        <f t="shared" si="273"/>
        <v>0</v>
      </c>
      <c r="BI184" s="216">
        <f t="shared" si="273"/>
        <v>0</v>
      </c>
      <c r="BJ184" s="217">
        <f t="shared" si="273"/>
        <v>0</v>
      </c>
      <c r="BK184" s="218">
        <f t="shared" si="273"/>
        <v>0</v>
      </c>
    </row>
    <row r="185" spans="1:63" ht="15" hidden="1" thickBot="1" x14ac:dyDescent="0.4">
      <c r="A185" s="126"/>
      <c r="B185" s="153" t="s">
        <v>123</v>
      </c>
      <c r="C185" s="174">
        <f>IFERROR(C183/C73,0)</f>
        <v>0</v>
      </c>
      <c r="D185" s="154">
        <f t="shared" ref="D185:M185" si="274">IFERROR(D183/D73,0)</f>
        <v>0</v>
      </c>
      <c r="E185" s="154">
        <f t="shared" si="274"/>
        <v>0</v>
      </c>
      <c r="F185" s="154">
        <f t="shared" si="274"/>
        <v>0</v>
      </c>
      <c r="G185" s="154">
        <f t="shared" si="274"/>
        <v>0.51346499102333931</v>
      </c>
      <c r="H185" s="154">
        <f t="shared" si="274"/>
        <v>0.69949342204748222</v>
      </c>
      <c r="I185" s="154">
        <f t="shared" si="274"/>
        <v>0</v>
      </c>
      <c r="J185" s="154">
        <f t="shared" si="274"/>
        <v>0.59911993130426489</v>
      </c>
      <c r="K185" s="154">
        <f t="shared" si="274"/>
        <v>0.70226991796831106</v>
      </c>
      <c r="L185" s="154">
        <f t="shared" si="274"/>
        <v>0.57872009742019259</v>
      </c>
      <c r="M185" s="154">
        <f t="shared" si="274"/>
        <v>0.10646835564386131</v>
      </c>
      <c r="N185" s="155">
        <f>IFERROR(N183/N73,0)</f>
        <v>0.25144483405477225</v>
      </c>
      <c r="O185" s="221">
        <f>IFERROR(O183/O73,0)</f>
        <v>0</v>
      </c>
      <c r="P185" s="219">
        <f t="shared" ref="P185:Z185" si="275">IFERROR(P183/P73,0)</f>
        <v>0</v>
      </c>
      <c r="Q185" s="219">
        <f t="shared" si="275"/>
        <v>0</v>
      </c>
      <c r="R185" s="219">
        <f t="shared" si="275"/>
        <v>0</v>
      </c>
      <c r="S185" s="219">
        <f t="shared" si="275"/>
        <v>0</v>
      </c>
      <c r="T185" s="219">
        <f t="shared" si="275"/>
        <v>0</v>
      </c>
      <c r="U185" s="219">
        <f t="shared" si="275"/>
        <v>0</v>
      </c>
      <c r="V185" s="219">
        <f t="shared" si="275"/>
        <v>0</v>
      </c>
      <c r="W185" s="219">
        <f t="shared" si="275"/>
        <v>0</v>
      </c>
      <c r="X185" s="219">
        <f t="shared" si="275"/>
        <v>0</v>
      </c>
      <c r="Y185" s="220">
        <f t="shared" si="275"/>
        <v>0</v>
      </c>
      <c r="Z185" s="221">
        <f t="shared" si="275"/>
        <v>0</v>
      </c>
      <c r="AA185" s="221">
        <f>IFERROR(AA183/AA73,0)</f>
        <v>0</v>
      </c>
      <c r="AB185" s="219">
        <f t="shared" ref="AB185:AL185" si="276">IFERROR(AB183/AB73,0)</f>
        <v>0</v>
      </c>
      <c r="AC185" s="219">
        <f t="shared" si="276"/>
        <v>0</v>
      </c>
      <c r="AD185" s="219">
        <f t="shared" si="276"/>
        <v>0</v>
      </c>
      <c r="AE185" s="219">
        <f t="shared" si="276"/>
        <v>0</v>
      </c>
      <c r="AF185" s="219">
        <f t="shared" si="276"/>
        <v>0</v>
      </c>
      <c r="AG185" s="219">
        <f t="shared" si="276"/>
        <v>0</v>
      </c>
      <c r="AH185" s="219">
        <f t="shared" si="276"/>
        <v>0</v>
      </c>
      <c r="AI185" s="219">
        <f t="shared" si="276"/>
        <v>0</v>
      </c>
      <c r="AJ185" s="219">
        <f t="shared" si="276"/>
        <v>0</v>
      </c>
      <c r="AK185" s="220">
        <f t="shared" si="276"/>
        <v>0</v>
      </c>
      <c r="AL185" s="221">
        <f t="shared" si="276"/>
        <v>0</v>
      </c>
      <c r="AM185" s="221">
        <f>IFERROR(AM183/AM73,0)</f>
        <v>0</v>
      </c>
      <c r="AN185" s="219">
        <f t="shared" ref="AN185:AX185" si="277">IFERROR(AN183/AN73,0)</f>
        <v>0</v>
      </c>
      <c r="AO185" s="219">
        <f t="shared" si="277"/>
        <v>0</v>
      </c>
      <c r="AP185" s="219">
        <f t="shared" si="277"/>
        <v>0</v>
      </c>
      <c r="AQ185" s="219">
        <f t="shared" si="277"/>
        <v>0</v>
      </c>
      <c r="AR185" s="219">
        <f t="shared" si="277"/>
        <v>0</v>
      </c>
      <c r="AS185" s="219">
        <f t="shared" si="277"/>
        <v>0</v>
      </c>
      <c r="AT185" s="219">
        <f t="shared" si="277"/>
        <v>0</v>
      </c>
      <c r="AU185" s="219">
        <f t="shared" si="277"/>
        <v>0</v>
      </c>
      <c r="AV185" s="219">
        <f t="shared" si="277"/>
        <v>0</v>
      </c>
      <c r="AW185" s="220">
        <f t="shared" si="277"/>
        <v>0</v>
      </c>
      <c r="AX185" s="221">
        <f t="shared" si="277"/>
        <v>0</v>
      </c>
      <c r="AY185" s="221">
        <f>IFERROR(AY183/AY73,0)</f>
        <v>0</v>
      </c>
      <c r="AZ185" s="219">
        <f t="shared" ref="AZ185:BJ185" si="278">IFERROR(AZ183/AZ73,0)</f>
        <v>0</v>
      </c>
      <c r="BA185" s="219">
        <f t="shared" si="278"/>
        <v>0</v>
      </c>
      <c r="BB185" s="219">
        <f t="shared" si="278"/>
        <v>0</v>
      </c>
      <c r="BC185" s="219">
        <f t="shared" si="278"/>
        <v>0</v>
      </c>
      <c r="BD185" s="219">
        <f t="shared" si="278"/>
        <v>0</v>
      </c>
      <c r="BE185" s="219">
        <f t="shared" si="278"/>
        <v>0</v>
      </c>
      <c r="BF185" s="219">
        <f t="shared" si="278"/>
        <v>0</v>
      </c>
      <c r="BG185" s="219">
        <f t="shared" si="278"/>
        <v>0</v>
      </c>
      <c r="BH185" s="219">
        <f t="shared" si="278"/>
        <v>0</v>
      </c>
      <c r="BI185" s="220">
        <f t="shared" si="278"/>
        <v>0</v>
      </c>
      <c r="BJ185" s="221">
        <f t="shared" si="278"/>
        <v>0</v>
      </c>
      <c r="BK185" s="221">
        <f>IFERROR(BK183/BK73,0)</f>
        <v>0</v>
      </c>
    </row>
    <row r="186" spans="1:63" s="1" customFormat="1" ht="15" hidden="1" thickBot="1" x14ac:dyDescent="0.4">
      <c r="A186" s="157"/>
      <c r="B186" s="158" t="s">
        <v>124</v>
      </c>
      <c r="C186" s="176">
        <f>C184+C185</f>
        <v>0</v>
      </c>
      <c r="D186" s="160">
        <f t="shared" ref="D186:N186" si="279">D184+D185</f>
        <v>0</v>
      </c>
      <c r="E186" s="161">
        <f t="shared" si="279"/>
        <v>0</v>
      </c>
      <c r="F186" s="161">
        <f t="shared" si="279"/>
        <v>0</v>
      </c>
      <c r="G186" s="161">
        <f t="shared" si="279"/>
        <v>1</v>
      </c>
      <c r="H186" s="161">
        <f t="shared" si="279"/>
        <v>1</v>
      </c>
      <c r="I186" s="161">
        <f t="shared" si="279"/>
        <v>0</v>
      </c>
      <c r="J186" s="161">
        <f t="shared" si="279"/>
        <v>0.8600000000000001</v>
      </c>
      <c r="K186" s="161">
        <f t="shared" si="279"/>
        <v>1</v>
      </c>
      <c r="L186" s="161">
        <f t="shared" si="279"/>
        <v>0.99999999999999989</v>
      </c>
      <c r="M186" s="162">
        <f t="shared" si="279"/>
        <v>0.19999999999999998</v>
      </c>
      <c r="N186" s="177">
        <f t="shared" si="279"/>
        <v>0.50357829349608507</v>
      </c>
      <c r="O186" s="244">
        <f>O184+O185</f>
        <v>0</v>
      </c>
      <c r="P186" s="245">
        <f t="shared" ref="P186:Z186" si="280">P184+P185</f>
        <v>0</v>
      </c>
      <c r="Q186" s="246">
        <f t="shared" si="280"/>
        <v>0</v>
      </c>
      <c r="R186" s="246">
        <f t="shared" si="280"/>
        <v>0</v>
      </c>
      <c r="S186" s="246">
        <f t="shared" si="280"/>
        <v>0</v>
      </c>
      <c r="T186" s="246">
        <f t="shared" si="280"/>
        <v>0</v>
      </c>
      <c r="U186" s="246">
        <f t="shared" si="280"/>
        <v>0</v>
      </c>
      <c r="V186" s="246">
        <f t="shared" si="280"/>
        <v>0</v>
      </c>
      <c r="W186" s="246">
        <f t="shared" si="280"/>
        <v>0</v>
      </c>
      <c r="X186" s="246">
        <f t="shared" si="280"/>
        <v>0</v>
      </c>
      <c r="Y186" s="247">
        <f t="shared" si="280"/>
        <v>0</v>
      </c>
      <c r="Z186" s="247">
        <f t="shared" si="280"/>
        <v>0</v>
      </c>
      <c r="AA186" s="244">
        <f>AA184+AA185</f>
        <v>0</v>
      </c>
      <c r="AB186" s="245">
        <f t="shared" ref="AB186:AL186" si="281">AB184+AB185</f>
        <v>0</v>
      </c>
      <c r="AC186" s="246">
        <f t="shared" si="281"/>
        <v>0</v>
      </c>
      <c r="AD186" s="246">
        <f t="shared" si="281"/>
        <v>0</v>
      </c>
      <c r="AE186" s="246">
        <f t="shared" si="281"/>
        <v>0</v>
      </c>
      <c r="AF186" s="246">
        <f t="shared" si="281"/>
        <v>0</v>
      </c>
      <c r="AG186" s="246">
        <f t="shared" si="281"/>
        <v>0</v>
      </c>
      <c r="AH186" s="246">
        <f t="shared" si="281"/>
        <v>0</v>
      </c>
      <c r="AI186" s="246">
        <f t="shared" si="281"/>
        <v>0</v>
      </c>
      <c r="AJ186" s="246">
        <f t="shared" si="281"/>
        <v>0</v>
      </c>
      <c r="AK186" s="247">
        <f t="shared" si="281"/>
        <v>0</v>
      </c>
      <c r="AL186" s="247">
        <f t="shared" si="281"/>
        <v>0</v>
      </c>
      <c r="AM186" s="244">
        <f>AM184+AM185</f>
        <v>0</v>
      </c>
      <c r="AN186" s="245">
        <f t="shared" ref="AN186:AX186" si="282">AN184+AN185</f>
        <v>0</v>
      </c>
      <c r="AO186" s="246">
        <f t="shared" si="282"/>
        <v>0</v>
      </c>
      <c r="AP186" s="246">
        <f t="shared" si="282"/>
        <v>0</v>
      </c>
      <c r="AQ186" s="246">
        <f t="shared" si="282"/>
        <v>0</v>
      </c>
      <c r="AR186" s="246">
        <f t="shared" si="282"/>
        <v>0</v>
      </c>
      <c r="AS186" s="246">
        <f t="shared" si="282"/>
        <v>0</v>
      </c>
      <c r="AT186" s="246">
        <f t="shared" si="282"/>
        <v>0</v>
      </c>
      <c r="AU186" s="246">
        <f t="shared" si="282"/>
        <v>0</v>
      </c>
      <c r="AV186" s="246">
        <f t="shared" si="282"/>
        <v>0</v>
      </c>
      <c r="AW186" s="247">
        <f t="shared" si="282"/>
        <v>0</v>
      </c>
      <c r="AX186" s="247">
        <f t="shared" si="282"/>
        <v>0</v>
      </c>
      <c r="AY186" s="244">
        <f>AY184+AY185</f>
        <v>0</v>
      </c>
      <c r="AZ186" s="245">
        <f t="shared" ref="AZ186:BJ186" si="283">AZ184+AZ185</f>
        <v>0</v>
      </c>
      <c r="BA186" s="246">
        <f t="shared" si="283"/>
        <v>0</v>
      </c>
      <c r="BB186" s="246">
        <f t="shared" si="283"/>
        <v>0</v>
      </c>
      <c r="BC186" s="246">
        <f t="shared" si="283"/>
        <v>0</v>
      </c>
      <c r="BD186" s="246">
        <f t="shared" si="283"/>
        <v>0</v>
      </c>
      <c r="BE186" s="246">
        <f t="shared" si="283"/>
        <v>0</v>
      </c>
      <c r="BF186" s="246">
        <f t="shared" si="283"/>
        <v>0</v>
      </c>
      <c r="BG186" s="246">
        <f t="shared" si="283"/>
        <v>0</v>
      </c>
      <c r="BH186" s="246">
        <f t="shared" si="283"/>
        <v>0</v>
      </c>
      <c r="BI186" s="247">
        <f t="shared" si="283"/>
        <v>0</v>
      </c>
      <c r="BJ186" s="247">
        <f t="shared" si="283"/>
        <v>0</v>
      </c>
      <c r="BK186" s="244">
        <f>BK184+BK185</f>
        <v>0</v>
      </c>
    </row>
    <row r="187" spans="1:63" hidden="1" x14ac:dyDescent="0.3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4">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2">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5">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32.787655219636704</v>
      </c>
      <c r="K189" s="147">
        <f>K157*SUMMARY!K45</f>
        <v>0</v>
      </c>
      <c r="L189" s="147">
        <f>L157*SUMMARY!L45</f>
        <v>0</v>
      </c>
      <c r="M189" s="147">
        <f>M157*SUMMARY!M45</f>
        <v>410.10622160135165</v>
      </c>
      <c r="N189" s="147">
        <f>N157*SUMMARY!N45</f>
        <v>652.91260855180849</v>
      </c>
      <c r="O189" s="212">
        <f>O157*SUMMARY!O45</f>
        <v>0</v>
      </c>
      <c r="P189" s="212">
        <f>P157*SUMMARY!P45</f>
        <v>0</v>
      </c>
      <c r="Q189" s="212">
        <f>Q157*SUMMARY!Q45</f>
        <v>0</v>
      </c>
      <c r="R189" s="212">
        <f>R157*SUMMARY!R45</f>
        <v>0</v>
      </c>
      <c r="S189" s="212">
        <f>S157*SUMMARY!S45</f>
        <v>0</v>
      </c>
      <c r="T189" s="212">
        <f>T157*SUMMARY!T45</f>
        <v>0</v>
      </c>
      <c r="U189" s="212">
        <f>U157*SUMMARY!U45</f>
        <v>0</v>
      </c>
      <c r="V189" s="212">
        <f>V157*SUMMARY!V45</f>
        <v>0</v>
      </c>
      <c r="W189" s="212">
        <f>W157*SUMMARY!W45</f>
        <v>0</v>
      </c>
      <c r="X189" s="212">
        <f>X157*SUMMARY!X45</f>
        <v>0</v>
      </c>
      <c r="Y189" s="212">
        <f>Y157*SUMMARY!Y45</f>
        <v>0</v>
      </c>
      <c r="Z189" s="212">
        <f>Z157*SUMMARY!Z45</f>
        <v>0</v>
      </c>
      <c r="AA189" s="212">
        <f>AA157*SUMMARY!AA45</f>
        <v>0</v>
      </c>
      <c r="AB189" s="212">
        <f>AB157*SUMMARY!AB45</f>
        <v>0</v>
      </c>
      <c r="AC189" s="212">
        <f>AC157*SUMMARY!AC45</f>
        <v>0</v>
      </c>
      <c r="AD189" s="212">
        <f>AD157*SUMMARY!AD45</f>
        <v>0</v>
      </c>
      <c r="AE189" s="212">
        <f>AE157*SUMMARY!AE45</f>
        <v>0</v>
      </c>
      <c r="AF189" s="212">
        <f>AF157*SUMMARY!AF45</f>
        <v>0</v>
      </c>
      <c r="AG189" s="212">
        <f>AG157*SUMMARY!AG45</f>
        <v>0</v>
      </c>
      <c r="AH189" s="212">
        <f>AH157*SUMMARY!AH45</f>
        <v>0</v>
      </c>
      <c r="AI189" s="212">
        <f>AI157*SUMMARY!AI45</f>
        <v>0</v>
      </c>
      <c r="AJ189" s="212">
        <f>AJ157*SUMMARY!AJ45</f>
        <v>0</v>
      </c>
      <c r="AK189" s="212">
        <f>AK157*SUMMARY!AK45</f>
        <v>0</v>
      </c>
      <c r="AL189" s="212">
        <f>AL157*SUMMARY!AL45</f>
        <v>0</v>
      </c>
      <c r="AM189" s="212">
        <f>AM157*SUMMARY!AM45</f>
        <v>0</v>
      </c>
      <c r="AN189" s="212">
        <f>AN157*SUMMARY!AN45</f>
        <v>0</v>
      </c>
      <c r="AO189" s="212">
        <f>AO157*SUMMARY!AO45</f>
        <v>0</v>
      </c>
      <c r="AP189" s="212">
        <f>AP157*SUMMARY!AP45</f>
        <v>0</v>
      </c>
      <c r="AQ189" s="212">
        <f>AQ157*SUMMARY!AQ45</f>
        <v>0</v>
      </c>
      <c r="AR189" s="212">
        <f>AR157*SUMMARY!AR45</f>
        <v>0</v>
      </c>
      <c r="AS189" s="212">
        <f>AS157*SUMMARY!AS45</f>
        <v>0</v>
      </c>
      <c r="AT189" s="212">
        <f>AT157*SUMMARY!AT45</f>
        <v>0</v>
      </c>
      <c r="AU189" s="212">
        <f>AU157*SUMMARY!AU45</f>
        <v>0</v>
      </c>
      <c r="AV189" s="212">
        <f>AV157*SUMMARY!AV45</f>
        <v>0</v>
      </c>
      <c r="AW189" s="212">
        <f>AW157*SUMMARY!AW45</f>
        <v>0</v>
      </c>
      <c r="AX189" s="212">
        <f>AX157*SUMMARY!AX45</f>
        <v>0</v>
      </c>
      <c r="AY189" s="212">
        <f>AY157*SUMMARY!AY45</f>
        <v>0</v>
      </c>
      <c r="AZ189" s="212">
        <f>AZ157*SUMMARY!AZ45</f>
        <v>0</v>
      </c>
      <c r="BA189" s="212">
        <f>BA157*SUMMARY!BA45</f>
        <v>0</v>
      </c>
      <c r="BB189" s="212">
        <f>BB157*SUMMARY!BB45</f>
        <v>0</v>
      </c>
      <c r="BC189" s="212">
        <f>BC157*SUMMARY!BC45</f>
        <v>0</v>
      </c>
      <c r="BD189" s="212">
        <f>BD157*SUMMARY!BD45</f>
        <v>0</v>
      </c>
      <c r="BE189" s="212">
        <f>BE157*SUMMARY!BE45</f>
        <v>0</v>
      </c>
      <c r="BF189" s="212">
        <f>BF157*SUMMARY!BF45</f>
        <v>0</v>
      </c>
      <c r="BG189" s="212">
        <f>BG157*SUMMARY!BG45</f>
        <v>0</v>
      </c>
      <c r="BH189" s="212">
        <f>BH157*SUMMARY!BH45</f>
        <v>0</v>
      </c>
      <c r="BI189" s="212">
        <f>BI157*SUMMARY!BI45</f>
        <v>0</v>
      </c>
      <c r="BJ189" s="212">
        <f>BJ157*SUMMARY!BJ45</f>
        <v>0</v>
      </c>
      <c r="BK189" s="212">
        <f>BK157*SUMMARY!BK45</f>
        <v>0</v>
      </c>
    </row>
    <row r="190" spans="1:63" ht="15" hidden="1" thickBot="1" x14ac:dyDescent="0.4">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75.29796293379232</v>
      </c>
      <c r="K190" s="149">
        <f>K176*SUMMARY!K45</f>
        <v>0</v>
      </c>
      <c r="L190" s="149">
        <f>L176*SUMMARY!L45</f>
        <v>0</v>
      </c>
      <c r="M190" s="149">
        <f>M176*SUMMARY!M45</f>
        <v>466.82954580544794</v>
      </c>
      <c r="N190" s="149">
        <f>N176*SUMMARY!N45</f>
        <v>651.12937756597478</v>
      </c>
      <c r="O190" s="214">
        <f>O176*SUMMARY!O45</f>
        <v>0</v>
      </c>
      <c r="P190" s="214">
        <f>P176*SUMMARY!P45</f>
        <v>0</v>
      </c>
      <c r="Q190" s="214">
        <f>Q176*SUMMARY!Q45</f>
        <v>0</v>
      </c>
      <c r="R190" s="214">
        <f>R176*SUMMARY!R45</f>
        <v>0</v>
      </c>
      <c r="S190" s="214">
        <f>S176*SUMMARY!S45</f>
        <v>0</v>
      </c>
      <c r="T190" s="214">
        <f>T176*SUMMARY!T45</f>
        <v>0</v>
      </c>
      <c r="U190" s="214">
        <f>U176*SUMMARY!U45</f>
        <v>0</v>
      </c>
      <c r="V190" s="214">
        <f>V176*SUMMARY!V45</f>
        <v>0</v>
      </c>
      <c r="W190" s="214">
        <f>W176*SUMMARY!W45</f>
        <v>0</v>
      </c>
      <c r="X190" s="214">
        <f>X176*SUMMARY!X45</f>
        <v>0</v>
      </c>
      <c r="Y190" s="214">
        <f>Y176*SUMMARY!Y45</f>
        <v>0</v>
      </c>
      <c r="Z190" s="214">
        <f>Z176*SUMMARY!Z45</f>
        <v>0</v>
      </c>
      <c r="AA190" s="214">
        <f>AA176*SUMMARY!AA45</f>
        <v>0</v>
      </c>
      <c r="AB190" s="214">
        <f>AB176*SUMMARY!AB45</f>
        <v>0</v>
      </c>
      <c r="AC190" s="214">
        <f>AC176*SUMMARY!AC45</f>
        <v>0</v>
      </c>
      <c r="AD190" s="214">
        <f>AD176*SUMMARY!AD45</f>
        <v>0</v>
      </c>
      <c r="AE190" s="214">
        <f>AE176*SUMMARY!AE45</f>
        <v>0</v>
      </c>
      <c r="AF190" s="214">
        <f>AF176*SUMMARY!AF45</f>
        <v>0</v>
      </c>
      <c r="AG190" s="214">
        <f>AG176*SUMMARY!AG45</f>
        <v>0</v>
      </c>
      <c r="AH190" s="214">
        <f>AH176*SUMMARY!AH45</f>
        <v>0</v>
      </c>
      <c r="AI190" s="214">
        <f>AI176*SUMMARY!AI45</f>
        <v>0</v>
      </c>
      <c r="AJ190" s="214">
        <f>AJ176*SUMMARY!AJ45</f>
        <v>0</v>
      </c>
      <c r="AK190" s="214">
        <f>AK176*SUMMARY!AK45</f>
        <v>0</v>
      </c>
      <c r="AL190" s="214">
        <f>AL176*SUMMARY!AL45</f>
        <v>0</v>
      </c>
      <c r="AM190" s="214">
        <f>AM176*SUMMARY!AM45</f>
        <v>0</v>
      </c>
      <c r="AN190" s="214">
        <f>AN176*SUMMARY!AN45</f>
        <v>0</v>
      </c>
      <c r="AO190" s="214">
        <f>AO176*SUMMARY!AO45</f>
        <v>0</v>
      </c>
      <c r="AP190" s="214">
        <f>AP176*SUMMARY!AP45</f>
        <v>0</v>
      </c>
      <c r="AQ190" s="214">
        <f>AQ176*SUMMARY!AQ45</f>
        <v>0</v>
      </c>
      <c r="AR190" s="214">
        <f>AR176*SUMMARY!AR45</f>
        <v>0</v>
      </c>
      <c r="AS190" s="214">
        <f>AS176*SUMMARY!AS45</f>
        <v>0</v>
      </c>
      <c r="AT190" s="214">
        <f>AT176*SUMMARY!AT45</f>
        <v>0</v>
      </c>
      <c r="AU190" s="214">
        <f>AU176*SUMMARY!AU45</f>
        <v>0</v>
      </c>
      <c r="AV190" s="214">
        <f>AV176*SUMMARY!AV45</f>
        <v>0</v>
      </c>
      <c r="AW190" s="214">
        <f>AW176*SUMMARY!AW45</f>
        <v>0</v>
      </c>
      <c r="AX190" s="214">
        <f>AX176*SUMMARY!AX45</f>
        <v>0</v>
      </c>
      <c r="AY190" s="214">
        <f>AY176*SUMMARY!AY45</f>
        <v>0</v>
      </c>
      <c r="AZ190" s="214">
        <f>AZ176*SUMMARY!AZ45</f>
        <v>0</v>
      </c>
      <c r="BA190" s="214">
        <f>BA176*SUMMARY!BA45</f>
        <v>0</v>
      </c>
      <c r="BB190" s="214">
        <f>BB176*SUMMARY!BB45</f>
        <v>0</v>
      </c>
      <c r="BC190" s="214">
        <f>BC176*SUMMARY!BC45</f>
        <v>0</v>
      </c>
      <c r="BD190" s="214">
        <f>BD176*SUMMARY!BD45</f>
        <v>0</v>
      </c>
      <c r="BE190" s="214">
        <f>BE176*SUMMARY!BE45</f>
        <v>0</v>
      </c>
      <c r="BF190" s="214">
        <f>BF176*SUMMARY!BF45</f>
        <v>0</v>
      </c>
      <c r="BG190" s="214">
        <f>BG176*SUMMARY!BG45</f>
        <v>0</v>
      </c>
      <c r="BH190" s="214">
        <f>BH176*SUMMARY!BH45</f>
        <v>0</v>
      </c>
      <c r="BI190" s="214">
        <f>BI176*SUMMARY!BI45</f>
        <v>0</v>
      </c>
      <c r="BJ190" s="214">
        <f>BJ176*SUMMARY!BJ45</f>
        <v>0</v>
      </c>
      <c r="BK190" s="214">
        <f>BK176*SUMMARY!BK45</f>
        <v>0</v>
      </c>
    </row>
    <row r="191" spans="1:63" hidden="1" x14ac:dyDescent="0.35">
      <c r="A191" s="126"/>
      <c r="B191" s="146" t="s">
        <v>127</v>
      </c>
      <c r="C191" s="150">
        <f>IFERROR(C189/C73,0)</f>
        <v>0</v>
      </c>
      <c r="D191" s="150">
        <f t="shared" ref="D191:N191" si="284">IFERROR(D189/D73,0)</f>
        <v>0</v>
      </c>
      <c r="E191" s="150">
        <f t="shared" si="284"/>
        <v>0</v>
      </c>
      <c r="F191" s="150">
        <f t="shared" si="284"/>
        <v>0</v>
      </c>
      <c r="G191" s="150">
        <f t="shared" si="284"/>
        <v>0</v>
      </c>
      <c r="H191" s="150">
        <f t="shared" si="284"/>
        <v>0</v>
      </c>
      <c r="I191" s="150">
        <f t="shared" si="284"/>
        <v>0</v>
      </c>
      <c r="J191" s="150">
        <f>J189/J73</f>
        <v>4.2468848392328992E-2</v>
      </c>
      <c r="K191" s="150">
        <f t="shared" si="284"/>
        <v>0</v>
      </c>
      <c r="L191" s="150">
        <f t="shared" si="284"/>
        <v>0</v>
      </c>
      <c r="M191" s="150">
        <f t="shared" si="284"/>
        <v>0.37412657742455468</v>
      </c>
      <c r="N191" s="150">
        <f t="shared" si="284"/>
        <v>0.24855027275627634</v>
      </c>
      <c r="O191" s="229">
        <f>IFERROR(O189/O73,0)</f>
        <v>0</v>
      </c>
      <c r="P191" s="229">
        <f t="shared" ref="P191:Y191" si="285">IFERROR(P189/P73,0)</f>
        <v>0</v>
      </c>
      <c r="Q191" s="229">
        <f t="shared" si="285"/>
        <v>0</v>
      </c>
      <c r="R191" s="229">
        <f t="shared" si="285"/>
        <v>0</v>
      </c>
      <c r="S191" s="229">
        <f t="shared" si="285"/>
        <v>0</v>
      </c>
      <c r="T191" s="229">
        <f t="shared" si="285"/>
        <v>0</v>
      </c>
      <c r="U191" s="229">
        <f t="shared" si="285"/>
        <v>0</v>
      </c>
      <c r="V191" s="229">
        <f t="shared" si="285"/>
        <v>0</v>
      </c>
      <c r="W191" s="229">
        <f t="shared" si="285"/>
        <v>0</v>
      </c>
      <c r="X191" s="229">
        <f t="shared" si="285"/>
        <v>0</v>
      </c>
      <c r="Y191" s="229">
        <f t="shared" si="285"/>
        <v>0</v>
      </c>
      <c r="Z191" s="230">
        <f>IFERROR(Z189/Z80,0)</f>
        <v>0</v>
      </c>
      <c r="AA191" s="229">
        <f>IFERROR(AA189/AA73,0)</f>
        <v>0</v>
      </c>
      <c r="AB191" s="229">
        <f t="shared" ref="AB191:AK191" si="286">IFERROR(AB189/AB73,0)</f>
        <v>0</v>
      </c>
      <c r="AC191" s="229">
        <f t="shared" si="286"/>
        <v>0</v>
      </c>
      <c r="AD191" s="229">
        <f t="shared" si="286"/>
        <v>0</v>
      </c>
      <c r="AE191" s="229">
        <f t="shared" si="286"/>
        <v>0</v>
      </c>
      <c r="AF191" s="229">
        <f t="shared" si="286"/>
        <v>0</v>
      </c>
      <c r="AG191" s="229">
        <f t="shared" si="286"/>
        <v>0</v>
      </c>
      <c r="AH191" s="229">
        <f t="shared" si="286"/>
        <v>0</v>
      </c>
      <c r="AI191" s="229">
        <f t="shared" si="286"/>
        <v>0</v>
      </c>
      <c r="AJ191" s="229">
        <f t="shared" si="286"/>
        <v>0</v>
      </c>
      <c r="AK191" s="229">
        <f t="shared" si="286"/>
        <v>0</v>
      </c>
      <c r="AL191" s="230">
        <f>IFERROR(AL189/AL80,0)</f>
        <v>0</v>
      </c>
      <c r="AM191" s="229">
        <f>IFERROR(AM189/AM73,0)</f>
        <v>0</v>
      </c>
      <c r="AN191" s="229">
        <f t="shared" ref="AN191:AW191" si="287">IFERROR(AN189/AN73,0)</f>
        <v>0</v>
      </c>
      <c r="AO191" s="229">
        <f t="shared" si="287"/>
        <v>0</v>
      </c>
      <c r="AP191" s="229">
        <f t="shared" si="287"/>
        <v>0</v>
      </c>
      <c r="AQ191" s="229">
        <f t="shared" si="287"/>
        <v>0</v>
      </c>
      <c r="AR191" s="229">
        <f t="shared" si="287"/>
        <v>0</v>
      </c>
      <c r="AS191" s="229">
        <f t="shared" si="287"/>
        <v>0</v>
      </c>
      <c r="AT191" s="229">
        <f t="shared" si="287"/>
        <v>0</v>
      </c>
      <c r="AU191" s="229">
        <f t="shared" si="287"/>
        <v>0</v>
      </c>
      <c r="AV191" s="229">
        <f t="shared" si="287"/>
        <v>0</v>
      </c>
      <c r="AW191" s="229">
        <f t="shared" si="287"/>
        <v>0</v>
      </c>
      <c r="AX191" s="230">
        <f>IFERROR(AX189/AX80,0)</f>
        <v>0</v>
      </c>
      <c r="AY191" s="229">
        <f>IFERROR(AY189/AY73,0)</f>
        <v>0</v>
      </c>
      <c r="AZ191" s="229">
        <f t="shared" ref="AZ191:BI191" si="288">IFERROR(AZ189/AZ73,0)</f>
        <v>0</v>
      </c>
      <c r="BA191" s="229">
        <f t="shared" si="288"/>
        <v>0</v>
      </c>
      <c r="BB191" s="229">
        <f t="shared" si="288"/>
        <v>0</v>
      </c>
      <c r="BC191" s="229">
        <f t="shared" si="288"/>
        <v>0</v>
      </c>
      <c r="BD191" s="229">
        <f t="shared" si="288"/>
        <v>0</v>
      </c>
      <c r="BE191" s="229">
        <f t="shared" si="288"/>
        <v>0</v>
      </c>
      <c r="BF191" s="229">
        <f t="shared" si="288"/>
        <v>0</v>
      </c>
      <c r="BG191" s="229">
        <f t="shared" si="288"/>
        <v>0</v>
      </c>
      <c r="BH191" s="229">
        <f t="shared" si="288"/>
        <v>0</v>
      </c>
      <c r="BI191" s="229">
        <f t="shared" si="288"/>
        <v>0</v>
      </c>
      <c r="BJ191" s="230">
        <f>IFERROR(BJ189/BJ80,0)</f>
        <v>0</v>
      </c>
      <c r="BK191" s="229">
        <f>IFERROR(BK189/BK73,0)</f>
        <v>0</v>
      </c>
    </row>
    <row r="192" spans="1:63" ht="15" hidden="1" thickBot="1" x14ac:dyDescent="0.4">
      <c r="A192" s="126"/>
      <c r="B192" s="153" t="s">
        <v>128</v>
      </c>
      <c r="C192" s="154">
        <f t="shared" ref="C192:H192" si="289">IFERROR(C190/C73,0)</f>
        <v>0</v>
      </c>
      <c r="D192" s="154">
        <f t="shared" si="289"/>
        <v>0</v>
      </c>
      <c r="E192" s="154">
        <f t="shared" si="289"/>
        <v>0</v>
      </c>
      <c r="F192" s="154">
        <f t="shared" si="289"/>
        <v>0</v>
      </c>
      <c r="G192" s="154">
        <f t="shared" si="289"/>
        <v>0</v>
      </c>
      <c r="H192" s="154">
        <f t="shared" si="289"/>
        <v>0</v>
      </c>
      <c r="I192" s="154">
        <f>IFERROR(I190/I73,0)</f>
        <v>0</v>
      </c>
      <c r="J192" s="154">
        <f>J190/J73</f>
        <v>9.7531151607671035E-2</v>
      </c>
      <c r="K192" s="154">
        <f t="shared" ref="K192:L192" si="290">K190/K73</f>
        <v>0</v>
      </c>
      <c r="L192" s="154">
        <f t="shared" si="290"/>
        <v>0</v>
      </c>
      <c r="M192" s="154">
        <f>IFERROR(M190/M73,0)</f>
        <v>0.42587342257544525</v>
      </c>
      <c r="N192" s="154">
        <f>IFERROR(N190/N73,0)</f>
        <v>0.24787143374763856</v>
      </c>
      <c r="O192" s="219">
        <f>IFERROR(O190/O73,0)</f>
        <v>0</v>
      </c>
      <c r="P192" s="219">
        <f t="shared" ref="P192:Y192" si="291">IFERROR(P190/P73,0)</f>
        <v>0</v>
      </c>
      <c r="Q192" s="219">
        <f t="shared" si="291"/>
        <v>0</v>
      </c>
      <c r="R192" s="219">
        <f t="shared" si="291"/>
        <v>0</v>
      </c>
      <c r="S192" s="219">
        <f t="shared" si="291"/>
        <v>0</v>
      </c>
      <c r="T192" s="219">
        <f t="shared" si="291"/>
        <v>0</v>
      </c>
      <c r="U192" s="219">
        <f t="shared" si="291"/>
        <v>0</v>
      </c>
      <c r="V192" s="219">
        <f t="shared" si="291"/>
        <v>0</v>
      </c>
      <c r="W192" s="219">
        <f t="shared" si="291"/>
        <v>0</v>
      </c>
      <c r="X192" s="219">
        <f t="shared" si="291"/>
        <v>0</v>
      </c>
      <c r="Y192" s="219">
        <f t="shared" si="291"/>
        <v>0</v>
      </c>
      <c r="Z192" s="221">
        <f>IFERROR(Z190/Z81,0)</f>
        <v>0</v>
      </c>
      <c r="AA192" s="219">
        <f>IFERROR(AA190/AA73,0)</f>
        <v>0</v>
      </c>
      <c r="AB192" s="219">
        <f t="shared" ref="AB192:AK192" si="292">IFERROR(AB190/AB73,0)</f>
        <v>0</v>
      </c>
      <c r="AC192" s="219">
        <f t="shared" si="292"/>
        <v>0</v>
      </c>
      <c r="AD192" s="219">
        <f t="shared" si="292"/>
        <v>0</v>
      </c>
      <c r="AE192" s="219">
        <f t="shared" si="292"/>
        <v>0</v>
      </c>
      <c r="AF192" s="219">
        <f t="shared" si="292"/>
        <v>0</v>
      </c>
      <c r="AG192" s="219">
        <f t="shared" si="292"/>
        <v>0</v>
      </c>
      <c r="AH192" s="219">
        <f t="shared" si="292"/>
        <v>0</v>
      </c>
      <c r="AI192" s="219">
        <f t="shared" si="292"/>
        <v>0</v>
      </c>
      <c r="AJ192" s="219">
        <f t="shared" si="292"/>
        <v>0</v>
      </c>
      <c r="AK192" s="219">
        <f t="shared" si="292"/>
        <v>0</v>
      </c>
      <c r="AL192" s="221">
        <f>IFERROR(AL190/AL81,0)</f>
        <v>0</v>
      </c>
      <c r="AM192" s="219">
        <f>IFERROR(AM190/AM73,0)</f>
        <v>0</v>
      </c>
      <c r="AN192" s="219">
        <f t="shared" ref="AN192:AW192" si="293">IFERROR(AN190/AN73,0)</f>
        <v>0</v>
      </c>
      <c r="AO192" s="219">
        <f t="shared" si="293"/>
        <v>0</v>
      </c>
      <c r="AP192" s="219">
        <f t="shared" si="293"/>
        <v>0</v>
      </c>
      <c r="AQ192" s="219">
        <f t="shared" si="293"/>
        <v>0</v>
      </c>
      <c r="AR192" s="219">
        <f t="shared" si="293"/>
        <v>0</v>
      </c>
      <c r="AS192" s="219">
        <f t="shared" si="293"/>
        <v>0</v>
      </c>
      <c r="AT192" s="219">
        <f t="shared" si="293"/>
        <v>0</v>
      </c>
      <c r="AU192" s="219">
        <f t="shared" si="293"/>
        <v>0</v>
      </c>
      <c r="AV192" s="219">
        <f t="shared" si="293"/>
        <v>0</v>
      </c>
      <c r="AW192" s="219">
        <f t="shared" si="293"/>
        <v>0</v>
      </c>
      <c r="AX192" s="221">
        <f>IFERROR(AX190/AX81,0)</f>
        <v>0</v>
      </c>
      <c r="AY192" s="219">
        <f>IFERROR(AY190/AY73,0)</f>
        <v>0</v>
      </c>
      <c r="AZ192" s="219">
        <f t="shared" ref="AZ192:BI192" si="294">IFERROR(AZ190/AZ73,0)</f>
        <v>0</v>
      </c>
      <c r="BA192" s="219">
        <f t="shared" si="294"/>
        <v>0</v>
      </c>
      <c r="BB192" s="219">
        <f t="shared" si="294"/>
        <v>0</v>
      </c>
      <c r="BC192" s="219">
        <f t="shared" si="294"/>
        <v>0</v>
      </c>
      <c r="BD192" s="219">
        <f t="shared" si="294"/>
        <v>0</v>
      </c>
      <c r="BE192" s="219">
        <f t="shared" si="294"/>
        <v>0</v>
      </c>
      <c r="BF192" s="219">
        <f t="shared" si="294"/>
        <v>0</v>
      </c>
      <c r="BG192" s="219">
        <f t="shared" si="294"/>
        <v>0</v>
      </c>
      <c r="BH192" s="219">
        <f t="shared" si="294"/>
        <v>0</v>
      </c>
      <c r="BI192" s="219">
        <f t="shared" si="294"/>
        <v>0</v>
      </c>
      <c r="BJ192" s="221">
        <f>IFERROR(BJ190/BJ81,0)</f>
        <v>0</v>
      </c>
      <c r="BK192" s="219">
        <f>IFERROR(BK190/BK73,0)</f>
        <v>0</v>
      </c>
    </row>
    <row r="193" spans="1:63" s="1" customFormat="1" ht="15" hidden="1" thickBot="1" x14ac:dyDescent="0.4">
      <c r="A193" s="157"/>
      <c r="B193" s="158" t="s">
        <v>129</v>
      </c>
      <c r="C193" s="176">
        <f>C191+C192</f>
        <v>0</v>
      </c>
      <c r="D193" s="160">
        <f t="shared" ref="D193:L193" si="295">D191+D192</f>
        <v>0</v>
      </c>
      <c r="E193" s="161">
        <f t="shared" si="295"/>
        <v>0</v>
      </c>
      <c r="F193" s="161">
        <f t="shared" si="295"/>
        <v>0</v>
      </c>
      <c r="G193" s="161">
        <f t="shared" si="295"/>
        <v>0</v>
      </c>
      <c r="H193" s="161">
        <f t="shared" si="295"/>
        <v>0</v>
      </c>
      <c r="I193" s="161">
        <f t="shared" si="295"/>
        <v>0</v>
      </c>
      <c r="J193" s="161">
        <f t="shared" si="295"/>
        <v>0.14000000000000001</v>
      </c>
      <c r="K193" s="161">
        <f t="shared" si="295"/>
        <v>0</v>
      </c>
      <c r="L193" s="161">
        <f t="shared" si="295"/>
        <v>0</v>
      </c>
      <c r="M193" s="162">
        <f>M191+M192</f>
        <v>0.79999999999999993</v>
      </c>
      <c r="N193" s="177">
        <f>N191+N192</f>
        <v>0.49642170650391493</v>
      </c>
      <c r="O193" s="244">
        <f>O191+O192</f>
        <v>0</v>
      </c>
      <c r="P193" s="245">
        <f t="shared" ref="P193:X193" si="296">P191+P192</f>
        <v>0</v>
      </c>
      <c r="Q193" s="246">
        <f t="shared" si="296"/>
        <v>0</v>
      </c>
      <c r="R193" s="246">
        <f t="shared" si="296"/>
        <v>0</v>
      </c>
      <c r="S193" s="246">
        <f t="shared" si="296"/>
        <v>0</v>
      </c>
      <c r="T193" s="246">
        <f t="shared" si="296"/>
        <v>0</v>
      </c>
      <c r="U193" s="246">
        <f t="shared" si="296"/>
        <v>0</v>
      </c>
      <c r="V193" s="246">
        <f t="shared" si="296"/>
        <v>0</v>
      </c>
      <c r="W193" s="246">
        <f t="shared" si="296"/>
        <v>0</v>
      </c>
      <c r="X193" s="246">
        <f t="shared" si="296"/>
        <v>0</v>
      </c>
      <c r="Y193" s="247">
        <f>Y191+Y192</f>
        <v>0</v>
      </c>
      <c r="Z193" s="247">
        <f>Z191+Z192</f>
        <v>0</v>
      </c>
      <c r="AA193" s="244">
        <f>AA191+AA192</f>
        <v>0</v>
      </c>
      <c r="AB193" s="245">
        <f t="shared" ref="AB193:AJ193" si="297">AB191+AB192</f>
        <v>0</v>
      </c>
      <c r="AC193" s="246">
        <f t="shared" si="297"/>
        <v>0</v>
      </c>
      <c r="AD193" s="246">
        <f t="shared" si="297"/>
        <v>0</v>
      </c>
      <c r="AE193" s="246">
        <f t="shared" si="297"/>
        <v>0</v>
      </c>
      <c r="AF193" s="246">
        <f t="shared" si="297"/>
        <v>0</v>
      </c>
      <c r="AG193" s="246">
        <f t="shared" si="297"/>
        <v>0</v>
      </c>
      <c r="AH193" s="246">
        <f t="shared" si="297"/>
        <v>0</v>
      </c>
      <c r="AI193" s="246">
        <f t="shared" si="297"/>
        <v>0</v>
      </c>
      <c r="AJ193" s="246">
        <f t="shared" si="297"/>
        <v>0</v>
      </c>
      <c r="AK193" s="247">
        <f>AK191+AK192</f>
        <v>0</v>
      </c>
      <c r="AL193" s="247">
        <f>AL191+AL192</f>
        <v>0</v>
      </c>
      <c r="AM193" s="244">
        <f>AM191+AM192</f>
        <v>0</v>
      </c>
      <c r="AN193" s="245">
        <f t="shared" ref="AN193:AV193" si="298">AN191+AN192</f>
        <v>0</v>
      </c>
      <c r="AO193" s="246">
        <f t="shared" si="298"/>
        <v>0</v>
      </c>
      <c r="AP193" s="246">
        <f t="shared" si="298"/>
        <v>0</v>
      </c>
      <c r="AQ193" s="246">
        <f t="shared" si="298"/>
        <v>0</v>
      </c>
      <c r="AR193" s="246">
        <f t="shared" si="298"/>
        <v>0</v>
      </c>
      <c r="AS193" s="246">
        <f t="shared" si="298"/>
        <v>0</v>
      </c>
      <c r="AT193" s="246">
        <f t="shared" si="298"/>
        <v>0</v>
      </c>
      <c r="AU193" s="246">
        <f t="shared" si="298"/>
        <v>0</v>
      </c>
      <c r="AV193" s="246">
        <f t="shared" si="298"/>
        <v>0</v>
      </c>
      <c r="AW193" s="247">
        <f>AW191+AW192</f>
        <v>0</v>
      </c>
      <c r="AX193" s="247">
        <f>AX191+AX192</f>
        <v>0</v>
      </c>
      <c r="AY193" s="244">
        <f>AY191+AY192</f>
        <v>0</v>
      </c>
      <c r="AZ193" s="245">
        <f t="shared" ref="AZ193:BH193" si="299">AZ191+AZ192</f>
        <v>0</v>
      </c>
      <c r="BA193" s="246">
        <f t="shared" si="299"/>
        <v>0</v>
      </c>
      <c r="BB193" s="246">
        <f t="shared" si="299"/>
        <v>0</v>
      </c>
      <c r="BC193" s="246">
        <f t="shared" si="299"/>
        <v>0</v>
      </c>
      <c r="BD193" s="246">
        <f t="shared" si="299"/>
        <v>0</v>
      </c>
      <c r="BE193" s="246">
        <f t="shared" si="299"/>
        <v>0</v>
      </c>
      <c r="BF193" s="246">
        <f t="shared" si="299"/>
        <v>0</v>
      </c>
      <c r="BG193" s="246">
        <f t="shared" si="299"/>
        <v>0</v>
      </c>
      <c r="BH193" s="246">
        <f t="shared" si="299"/>
        <v>0</v>
      </c>
      <c r="BI193" s="247">
        <f>BI191+BI192</f>
        <v>0</v>
      </c>
      <c r="BJ193" s="247">
        <f>BJ191+BJ192</f>
        <v>0</v>
      </c>
      <c r="BK193" s="244">
        <f>BK191+BK192</f>
        <v>0</v>
      </c>
    </row>
    <row r="194" spans="1:63" hidden="1" x14ac:dyDescent="0.35">
      <c r="A194" s="126"/>
      <c r="B194" s="126" t="s">
        <v>130</v>
      </c>
      <c r="C194" s="166">
        <f>C186+C193</f>
        <v>0</v>
      </c>
      <c r="D194" s="166">
        <f t="shared" ref="D194:N194" si="300">D186+D193</f>
        <v>0</v>
      </c>
      <c r="E194" s="166">
        <f t="shared" si="300"/>
        <v>0</v>
      </c>
      <c r="F194" s="166">
        <f t="shared" si="300"/>
        <v>0</v>
      </c>
      <c r="G194" s="166">
        <f t="shared" si="300"/>
        <v>1</v>
      </c>
      <c r="H194" s="166">
        <f t="shared" si="300"/>
        <v>1</v>
      </c>
      <c r="I194" s="166">
        <f t="shared" si="300"/>
        <v>0</v>
      </c>
      <c r="J194" s="166">
        <f t="shared" si="300"/>
        <v>1</v>
      </c>
      <c r="K194" s="166">
        <f t="shared" si="300"/>
        <v>1</v>
      </c>
      <c r="L194" s="166">
        <f t="shared" si="300"/>
        <v>0.99999999999999989</v>
      </c>
      <c r="M194" s="166">
        <f t="shared" si="300"/>
        <v>0.99999999999999989</v>
      </c>
      <c r="N194" s="166">
        <f t="shared" si="300"/>
        <v>1</v>
      </c>
      <c r="O194" s="238">
        <f>O186+O193</f>
        <v>0</v>
      </c>
      <c r="P194" s="238">
        <f t="shared" ref="P194:Z194" si="301">P186+P193</f>
        <v>0</v>
      </c>
      <c r="Q194" s="238">
        <f t="shared" si="301"/>
        <v>0</v>
      </c>
      <c r="R194" s="238">
        <f t="shared" si="301"/>
        <v>0</v>
      </c>
      <c r="S194" s="238">
        <f t="shared" si="301"/>
        <v>0</v>
      </c>
      <c r="T194" s="238">
        <f t="shared" si="301"/>
        <v>0</v>
      </c>
      <c r="U194" s="238">
        <f t="shared" si="301"/>
        <v>0</v>
      </c>
      <c r="V194" s="238">
        <f t="shared" si="301"/>
        <v>0</v>
      </c>
      <c r="W194" s="238">
        <f t="shared" si="301"/>
        <v>0</v>
      </c>
      <c r="X194" s="238">
        <f t="shared" si="301"/>
        <v>0</v>
      </c>
      <c r="Y194" s="238">
        <f t="shared" si="301"/>
        <v>0</v>
      </c>
      <c r="Z194" s="238">
        <f t="shared" si="301"/>
        <v>0</v>
      </c>
      <c r="AA194" s="238">
        <f>AA186+AA193</f>
        <v>0</v>
      </c>
      <c r="AB194" s="238">
        <f t="shared" ref="AB194:AL194" si="302">AB186+AB193</f>
        <v>0</v>
      </c>
      <c r="AC194" s="238">
        <f t="shared" si="302"/>
        <v>0</v>
      </c>
      <c r="AD194" s="238">
        <f t="shared" si="302"/>
        <v>0</v>
      </c>
      <c r="AE194" s="238">
        <f t="shared" si="302"/>
        <v>0</v>
      </c>
      <c r="AF194" s="238">
        <f t="shared" si="302"/>
        <v>0</v>
      </c>
      <c r="AG194" s="238">
        <f t="shared" si="302"/>
        <v>0</v>
      </c>
      <c r="AH194" s="238">
        <f t="shared" si="302"/>
        <v>0</v>
      </c>
      <c r="AI194" s="238">
        <f t="shared" si="302"/>
        <v>0</v>
      </c>
      <c r="AJ194" s="238">
        <f t="shared" si="302"/>
        <v>0</v>
      </c>
      <c r="AK194" s="238">
        <f t="shared" si="302"/>
        <v>0</v>
      </c>
      <c r="AL194" s="238">
        <f t="shared" si="302"/>
        <v>0</v>
      </c>
      <c r="AM194" s="238">
        <f>AM186+AM193</f>
        <v>0</v>
      </c>
      <c r="AN194" s="238">
        <f t="shared" ref="AN194:AX194" si="303">AN186+AN193</f>
        <v>0</v>
      </c>
      <c r="AO194" s="238">
        <f t="shared" si="303"/>
        <v>0</v>
      </c>
      <c r="AP194" s="238">
        <f t="shared" si="303"/>
        <v>0</v>
      </c>
      <c r="AQ194" s="238">
        <f t="shared" si="303"/>
        <v>0</v>
      </c>
      <c r="AR194" s="238">
        <f t="shared" si="303"/>
        <v>0</v>
      </c>
      <c r="AS194" s="238">
        <f t="shared" si="303"/>
        <v>0</v>
      </c>
      <c r="AT194" s="238">
        <f t="shared" si="303"/>
        <v>0</v>
      </c>
      <c r="AU194" s="238">
        <f t="shared" si="303"/>
        <v>0</v>
      </c>
      <c r="AV194" s="238">
        <f t="shared" si="303"/>
        <v>0</v>
      </c>
      <c r="AW194" s="238">
        <f t="shared" si="303"/>
        <v>0</v>
      </c>
      <c r="AX194" s="238">
        <f t="shared" si="303"/>
        <v>0</v>
      </c>
      <c r="AY194" s="238">
        <f>AY186+AY193</f>
        <v>0</v>
      </c>
      <c r="AZ194" s="238">
        <f t="shared" ref="AZ194:BJ194" si="304">AZ186+AZ193</f>
        <v>0</v>
      </c>
      <c r="BA194" s="238">
        <f t="shared" si="304"/>
        <v>0</v>
      </c>
      <c r="BB194" s="238">
        <f t="shared" si="304"/>
        <v>0</v>
      </c>
      <c r="BC194" s="238">
        <f t="shared" si="304"/>
        <v>0</v>
      </c>
      <c r="BD194" s="238">
        <f t="shared" si="304"/>
        <v>0</v>
      </c>
      <c r="BE194" s="238">
        <f t="shared" si="304"/>
        <v>0</v>
      </c>
      <c r="BF194" s="238">
        <f t="shared" si="304"/>
        <v>0</v>
      </c>
      <c r="BG194" s="238">
        <f t="shared" si="304"/>
        <v>0</v>
      </c>
      <c r="BH194" s="238">
        <f t="shared" si="304"/>
        <v>0</v>
      </c>
      <c r="BI194" s="238">
        <f t="shared" si="304"/>
        <v>0</v>
      </c>
      <c r="BJ194" s="238">
        <f t="shared" si="304"/>
        <v>0</v>
      </c>
      <c r="BK194" s="238">
        <f>BK186+BK193</f>
        <v>0</v>
      </c>
    </row>
    <row r="195" spans="1:63" hidden="1" x14ac:dyDescent="0.3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5">
      <c r="A196" s="126"/>
      <c r="B196" s="126" t="s">
        <v>131</v>
      </c>
      <c r="C196" s="167">
        <f t="shared" ref="C196:D196" si="305">SUM(C182:C183)</f>
        <v>0</v>
      </c>
      <c r="D196" s="167">
        <f t="shared" si="305"/>
        <v>0</v>
      </c>
      <c r="E196" s="168">
        <f>SUM(E182:E183)</f>
        <v>0</v>
      </c>
      <c r="F196" s="168">
        <f t="shared" ref="F196:P196" si="306">SUM(F182:F183)</f>
        <v>0</v>
      </c>
      <c r="G196" s="168">
        <f t="shared" si="306"/>
        <v>247.25255058175938</v>
      </c>
      <c r="H196" s="168">
        <f t="shared" si="306"/>
        <v>561.82039292093668</v>
      </c>
      <c r="I196" s="168">
        <f t="shared" si="306"/>
        <v>0</v>
      </c>
      <c r="J196" s="168">
        <f t="shared" si="306"/>
        <v>663.95451151392103</v>
      </c>
      <c r="K196" s="168">
        <f t="shared" si="306"/>
        <v>1070.3042873912964</v>
      </c>
      <c r="L196" s="168">
        <f t="shared" si="306"/>
        <v>849.55647997043934</v>
      </c>
      <c r="M196" s="169">
        <f t="shared" si="306"/>
        <v>219.23394185169991</v>
      </c>
      <c r="N196" s="169">
        <f t="shared" si="306"/>
        <v>1322.8415063499242</v>
      </c>
      <c r="O196" s="239">
        <f t="shared" si="306"/>
        <v>0</v>
      </c>
      <c r="P196" s="239">
        <f t="shared" si="306"/>
        <v>0</v>
      </c>
      <c r="Q196" s="240">
        <f>SUM(Q182:Q183)</f>
        <v>0</v>
      </c>
      <c r="R196" s="240">
        <f t="shared" ref="R196:AB196" si="307">SUM(R182:R183)</f>
        <v>0</v>
      </c>
      <c r="S196" s="240">
        <f t="shared" si="307"/>
        <v>0</v>
      </c>
      <c r="T196" s="240">
        <f t="shared" si="307"/>
        <v>0</v>
      </c>
      <c r="U196" s="240">
        <f t="shared" si="307"/>
        <v>0</v>
      </c>
      <c r="V196" s="240">
        <f t="shared" si="307"/>
        <v>0</v>
      </c>
      <c r="W196" s="240">
        <f t="shared" si="307"/>
        <v>0</v>
      </c>
      <c r="X196" s="240">
        <f t="shared" si="307"/>
        <v>0</v>
      </c>
      <c r="Y196" s="241">
        <f t="shared" si="307"/>
        <v>0</v>
      </c>
      <c r="Z196" s="241">
        <f t="shared" si="307"/>
        <v>0</v>
      </c>
      <c r="AA196" s="239">
        <f t="shared" si="307"/>
        <v>0</v>
      </c>
      <c r="AB196" s="239">
        <f t="shared" si="307"/>
        <v>0</v>
      </c>
      <c r="AC196" s="240">
        <f>SUM(AC182:AC183)</f>
        <v>0</v>
      </c>
      <c r="AD196" s="240">
        <f t="shared" ref="AD196:AN196" si="308">SUM(AD182:AD183)</f>
        <v>0</v>
      </c>
      <c r="AE196" s="240">
        <f t="shared" si="308"/>
        <v>0</v>
      </c>
      <c r="AF196" s="240">
        <f t="shared" si="308"/>
        <v>0</v>
      </c>
      <c r="AG196" s="240">
        <f t="shared" si="308"/>
        <v>0</v>
      </c>
      <c r="AH196" s="240">
        <f t="shared" si="308"/>
        <v>0</v>
      </c>
      <c r="AI196" s="240">
        <f t="shared" si="308"/>
        <v>0</v>
      </c>
      <c r="AJ196" s="240">
        <f t="shared" si="308"/>
        <v>0</v>
      </c>
      <c r="AK196" s="241">
        <f t="shared" si="308"/>
        <v>0</v>
      </c>
      <c r="AL196" s="241">
        <f t="shared" si="308"/>
        <v>0</v>
      </c>
      <c r="AM196" s="239">
        <f t="shared" si="308"/>
        <v>0</v>
      </c>
      <c r="AN196" s="239">
        <f t="shared" si="308"/>
        <v>0</v>
      </c>
      <c r="AO196" s="240">
        <f>SUM(AO182:AO183)</f>
        <v>0</v>
      </c>
      <c r="AP196" s="240">
        <f t="shared" ref="AP196:AZ196" si="309">SUM(AP182:AP183)</f>
        <v>0</v>
      </c>
      <c r="AQ196" s="240">
        <f t="shared" si="309"/>
        <v>0</v>
      </c>
      <c r="AR196" s="240">
        <f t="shared" si="309"/>
        <v>0</v>
      </c>
      <c r="AS196" s="240">
        <f t="shared" si="309"/>
        <v>0</v>
      </c>
      <c r="AT196" s="240">
        <f t="shared" si="309"/>
        <v>0</v>
      </c>
      <c r="AU196" s="240">
        <f t="shared" si="309"/>
        <v>0</v>
      </c>
      <c r="AV196" s="240">
        <f t="shared" si="309"/>
        <v>0</v>
      </c>
      <c r="AW196" s="241">
        <f t="shared" si="309"/>
        <v>0</v>
      </c>
      <c r="AX196" s="241">
        <f t="shared" si="309"/>
        <v>0</v>
      </c>
      <c r="AY196" s="239">
        <f t="shared" si="309"/>
        <v>0</v>
      </c>
      <c r="AZ196" s="239">
        <f t="shared" si="309"/>
        <v>0</v>
      </c>
      <c r="BA196" s="240">
        <f>SUM(BA182:BA183)</f>
        <v>0</v>
      </c>
      <c r="BB196" s="240">
        <f t="shared" ref="BB196:BK196" si="310">SUM(BB182:BB183)</f>
        <v>0</v>
      </c>
      <c r="BC196" s="240">
        <f t="shared" si="310"/>
        <v>0</v>
      </c>
      <c r="BD196" s="240">
        <f t="shared" si="310"/>
        <v>0</v>
      </c>
      <c r="BE196" s="240">
        <f t="shared" si="310"/>
        <v>0</v>
      </c>
      <c r="BF196" s="240">
        <f t="shared" si="310"/>
        <v>0</v>
      </c>
      <c r="BG196" s="240">
        <f t="shared" si="310"/>
        <v>0</v>
      </c>
      <c r="BH196" s="240">
        <f t="shared" si="310"/>
        <v>0</v>
      </c>
      <c r="BI196" s="241">
        <f t="shared" si="310"/>
        <v>0</v>
      </c>
      <c r="BJ196" s="241">
        <f t="shared" si="310"/>
        <v>0</v>
      </c>
      <c r="BK196" s="239">
        <f t="shared" si="310"/>
        <v>0</v>
      </c>
    </row>
    <row r="197" spans="1:63" hidden="1" x14ac:dyDescent="0.35">
      <c r="A197" s="126"/>
      <c r="B197" s="126" t="s">
        <v>132</v>
      </c>
      <c r="C197" s="167">
        <f t="shared" ref="C197:D197" si="311">SUM(C189:C190)</f>
        <v>0</v>
      </c>
      <c r="D197" s="167">
        <f t="shared" si="311"/>
        <v>0</v>
      </c>
      <c r="E197" s="168">
        <f>SUM(E189:E190)</f>
        <v>0</v>
      </c>
      <c r="F197" s="168">
        <f t="shared" ref="F197:P197" si="312">SUM(F189:F190)</f>
        <v>0</v>
      </c>
      <c r="G197" s="168">
        <f t="shared" si="312"/>
        <v>0</v>
      </c>
      <c r="H197" s="168">
        <f t="shared" si="312"/>
        <v>0</v>
      </c>
      <c r="I197" s="168">
        <f t="shared" si="312"/>
        <v>0</v>
      </c>
      <c r="J197" s="168">
        <f t="shared" si="312"/>
        <v>108.08561815342902</v>
      </c>
      <c r="K197" s="168">
        <f t="shared" si="312"/>
        <v>0</v>
      </c>
      <c r="L197" s="168">
        <f t="shared" si="312"/>
        <v>0</v>
      </c>
      <c r="M197" s="169">
        <f t="shared" si="312"/>
        <v>876.93576740679964</v>
      </c>
      <c r="N197" s="169">
        <f t="shared" si="312"/>
        <v>1304.0419861177834</v>
      </c>
      <c r="O197" s="239">
        <f t="shared" si="312"/>
        <v>0</v>
      </c>
      <c r="P197" s="239">
        <f t="shared" si="312"/>
        <v>0</v>
      </c>
      <c r="Q197" s="240">
        <f>SUM(Q189:Q190)</f>
        <v>0</v>
      </c>
      <c r="R197" s="240">
        <f t="shared" ref="R197:AB197" si="313">SUM(R189:R190)</f>
        <v>0</v>
      </c>
      <c r="S197" s="240">
        <f t="shared" si="313"/>
        <v>0</v>
      </c>
      <c r="T197" s="240">
        <f t="shared" si="313"/>
        <v>0</v>
      </c>
      <c r="U197" s="240">
        <f t="shared" si="313"/>
        <v>0</v>
      </c>
      <c r="V197" s="240">
        <f t="shared" si="313"/>
        <v>0</v>
      </c>
      <c r="W197" s="240">
        <f t="shared" si="313"/>
        <v>0</v>
      </c>
      <c r="X197" s="240">
        <f t="shared" si="313"/>
        <v>0</v>
      </c>
      <c r="Y197" s="241">
        <f t="shared" si="313"/>
        <v>0</v>
      </c>
      <c r="Z197" s="241">
        <f t="shared" si="313"/>
        <v>0</v>
      </c>
      <c r="AA197" s="239">
        <f t="shared" si="313"/>
        <v>0</v>
      </c>
      <c r="AB197" s="239">
        <f t="shared" si="313"/>
        <v>0</v>
      </c>
      <c r="AC197" s="240">
        <f>SUM(AC189:AC190)</f>
        <v>0</v>
      </c>
      <c r="AD197" s="240">
        <f t="shared" ref="AD197:AN197" si="314">SUM(AD189:AD190)</f>
        <v>0</v>
      </c>
      <c r="AE197" s="240">
        <f t="shared" si="314"/>
        <v>0</v>
      </c>
      <c r="AF197" s="240">
        <f t="shared" si="314"/>
        <v>0</v>
      </c>
      <c r="AG197" s="240">
        <f t="shared" si="314"/>
        <v>0</v>
      </c>
      <c r="AH197" s="240">
        <f t="shared" si="314"/>
        <v>0</v>
      </c>
      <c r="AI197" s="240">
        <f t="shared" si="314"/>
        <v>0</v>
      </c>
      <c r="AJ197" s="240">
        <f t="shared" si="314"/>
        <v>0</v>
      </c>
      <c r="AK197" s="241">
        <f t="shared" si="314"/>
        <v>0</v>
      </c>
      <c r="AL197" s="241">
        <f t="shared" si="314"/>
        <v>0</v>
      </c>
      <c r="AM197" s="239">
        <f t="shared" si="314"/>
        <v>0</v>
      </c>
      <c r="AN197" s="239">
        <f t="shared" si="314"/>
        <v>0</v>
      </c>
      <c r="AO197" s="240">
        <f>SUM(AO189:AO190)</f>
        <v>0</v>
      </c>
      <c r="AP197" s="240">
        <f t="shared" ref="AP197:AZ197" si="315">SUM(AP189:AP190)</f>
        <v>0</v>
      </c>
      <c r="AQ197" s="240">
        <f t="shared" si="315"/>
        <v>0</v>
      </c>
      <c r="AR197" s="240">
        <f t="shared" si="315"/>
        <v>0</v>
      </c>
      <c r="AS197" s="240">
        <f t="shared" si="315"/>
        <v>0</v>
      </c>
      <c r="AT197" s="240">
        <f t="shared" si="315"/>
        <v>0</v>
      </c>
      <c r="AU197" s="240">
        <f t="shared" si="315"/>
        <v>0</v>
      </c>
      <c r="AV197" s="240">
        <f t="shared" si="315"/>
        <v>0</v>
      </c>
      <c r="AW197" s="241">
        <f t="shared" si="315"/>
        <v>0</v>
      </c>
      <c r="AX197" s="241">
        <f t="shared" si="315"/>
        <v>0</v>
      </c>
      <c r="AY197" s="239">
        <f t="shared" si="315"/>
        <v>0</v>
      </c>
      <c r="AZ197" s="239">
        <f t="shared" si="315"/>
        <v>0</v>
      </c>
      <c r="BA197" s="240">
        <f>SUM(BA189:BA190)</f>
        <v>0</v>
      </c>
      <c r="BB197" s="240">
        <f t="shared" ref="BB197:BK197" si="316">SUM(BB189:BB190)</f>
        <v>0</v>
      </c>
      <c r="BC197" s="240">
        <f t="shared" si="316"/>
        <v>0</v>
      </c>
      <c r="BD197" s="240">
        <f t="shared" si="316"/>
        <v>0</v>
      </c>
      <c r="BE197" s="240">
        <f t="shared" si="316"/>
        <v>0</v>
      </c>
      <c r="BF197" s="240">
        <f t="shared" si="316"/>
        <v>0</v>
      </c>
      <c r="BG197" s="240">
        <f t="shared" si="316"/>
        <v>0</v>
      </c>
      <c r="BH197" s="240">
        <f t="shared" si="316"/>
        <v>0</v>
      </c>
      <c r="BI197" s="241">
        <f t="shared" si="316"/>
        <v>0</v>
      </c>
      <c r="BJ197" s="241">
        <f t="shared" si="316"/>
        <v>0</v>
      </c>
      <c r="BK197" s="239">
        <f t="shared" si="316"/>
        <v>0</v>
      </c>
    </row>
    <row r="198" spans="1:63" hidden="1" x14ac:dyDescent="0.35">
      <c r="A198" s="126"/>
      <c r="B198" s="126" t="s">
        <v>119</v>
      </c>
      <c r="C198" s="170">
        <f t="shared" ref="C198:E198" si="317">SUM(C196:C197)</f>
        <v>0</v>
      </c>
      <c r="D198" s="170">
        <f t="shared" si="317"/>
        <v>0</v>
      </c>
      <c r="E198" s="170">
        <f t="shared" si="317"/>
        <v>0</v>
      </c>
      <c r="F198" s="170">
        <f>SUM(F196:F197)</f>
        <v>0</v>
      </c>
      <c r="G198" s="170">
        <f t="shared" ref="G198:L198" si="318">SUM(G196:G197)</f>
        <v>247.25255058175938</v>
      </c>
      <c r="H198" s="170">
        <f t="shared" si="318"/>
        <v>561.82039292093668</v>
      </c>
      <c r="I198" s="170">
        <f t="shared" si="318"/>
        <v>0</v>
      </c>
      <c r="J198" s="170">
        <f t="shared" si="318"/>
        <v>772.04012966735002</v>
      </c>
      <c r="K198" s="170">
        <f t="shared" si="318"/>
        <v>1070.3042873912964</v>
      </c>
      <c r="L198" s="170">
        <f t="shared" si="318"/>
        <v>849.55647997043934</v>
      </c>
      <c r="M198" s="171">
        <f>SUM(M196:M197)</f>
        <v>1096.1697092584996</v>
      </c>
      <c r="N198" s="171">
        <f t="shared" ref="N198:Q198" si="319">SUM(N196:N197)</f>
        <v>2626.8834924677076</v>
      </c>
      <c r="O198" s="242">
        <f t="shared" si="319"/>
        <v>0</v>
      </c>
      <c r="P198" s="242">
        <f t="shared" si="319"/>
        <v>0</v>
      </c>
      <c r="Q198" s="242">
        <f t="shared" si="319"/>
        <v>0</v>
      </c>
      <c r="R198" s="242">
        <f>SUM(R196:R197)</f>
        <v>0</v>
      </c>
      <c r="S198" s="242">
        <f t="shared" ref="S198:X198" si="320">SUM(S196:S197)</f>
        <v>0</v>
      </c>
      <c r="T198" s="242">
        <f t="shared" si="320"/>
        <v>0</v>
      </c>
      <c r="U198" s="242">
        <f t="shared" si="320"/>
        <v>0</v>
      </c>
      <c r="V198" s="242">
        <f t="shared" si="320"/>
        <v>0</v>
      </c>
      <c r="W198" s="242">
        <f t="shared" si="320"/>
        <v>0</v>
      </c>
      <c r="X198" s="242">
        <f t="shared" si="320"/>
        <v>0</v>
      </c>
      <c r="Y198" s="243">
        <f>SUM(Y196:Y197)</f>
        <v>0</v>
      </c>
      <c r="Z198" s="243">
        <f t="shared" ref="Z198:AC198" si="321">SUM(Z196:Z197)</f>
        <v>0</v>
      </c>
      <c r="AA198" s="242">
        <f t="shared" si="321"/>
        <v>0</v>
      </c>
      <c r="AB198" s="242">
        <f t="shared" si="321"/>
        <v>0</v>
      </c>
      <c r="AC198" s="242">
        <f t="shared" si="321"/>
        <v>0</v>
      </c>
      <c r="AD198" s="242">
        <f>SUM(AD196:AD197)</f>
        <v>0</v>
      </c>
      <c r="AE198" s="242">
        <f t="shared" ref="AE198:AJ198" si="322">SUM(AE196:AE197)</f>
        <v>0</v>
      </c>
      <c r="AF198" s="242">
        <f t="shared" si="322"/>
        <v>0</v>
      </c>
      <c r="AG198" s="242">
        <f t="shared" si="322"/>
        <v>0</v>
      </c>
      <c r="AH198" s="242">
        <f t="shared" si="322"/>
        <v>0</v>
      </c>
      <c r="AI198" s="242">
        <f t="shared" si="322"/>
        <v>0</v>
      </c>
      <c r="AJ198" s="242">
        <f t="shared" si="322"/>
        <v>0</v>
      </c>
      <c r="AK198" s="243">
        <f>SUM(AK196:AK197)</f>
        <v>0</v>
      </c>
      <c r="AL198" s="243">
        <f t="shared" ref="AL198:AO198" si="323">SUM(AL196:AL197)</f>
        <v>0</v>
      </c>
      <c r="AM198" s="242">
        <f t="shared" si="323"/>
        <v>0</v>
      </c>
      <c r="AN198" s="242">
        <f t="shared" si="323"/>
        <v>0</v>
      </c>
      <c r="AO198" s="242">
        <f t="shared" si="323"/>
        <v>0</v>
      </c>
      <c r="AP198" s="242">
        <f>SUM(AP196:AP197)</f>
        <v>0</v>
      </c>
      <c r="AQ198" s="242">
        <f t="shared" ref="AQ198:AV198" si="324">SUM(AQ196:AQ197)</f>
        <v>0</v>
      </c>
      <c r="AR198" s="242">
        <f t="shared" si="324"/>
        <v>0</v>
      </c>
      <c r="AS198" s="242">
        <f t="shared" si="324"/>
        <v>0</v>
      </c>
      <c r="AT198" s="242">
        <f t="shared" si="324"/>
        <v>0</v>
      </c>
      <c r="AU198" s="242">
        <f t="shared" si="324"/>
        <v>0</v>
      </c>
      <c r="AV198" s="242">
        <f t="shared" si="324"/>
        <v>0</v>
      </c>
      <c r="AW198" s="243">
        <f>SUM(AW196:AW197)</f>
        <v>0</v>
      </c>
      <c r="AX198" s="243">
        <f t="shared" ref="AX198:BA198" si="325">SUM(AX196:AX197)</f>
        <v>0</v>
      </c>
      <c r="AY198" s="242">
        <f t="shared" si="325"/>
        <v>0</v>
      </c>
      <c r="AZ198" s="242">
        <f t="shared" si="325"/>
        <v>0</v>
      </c>
      <c r="BA198" s="242">
        <f t="shared" si="325"/>
        <v>0</v>
      </c>
      <c r="BB198" s="242">
        <f>SUM(BB196:BB197)</f>
        <v>0</v>
      </c>
      <c r="BC198" s="242">
        <f t="shared" ref="BC198:BH198" si="326">SUM(BC196:BC197)</f>
        <v>0</v>
      </c>
      <c r="BD198" s="242">
        <f t="shared" si="326"/>
        <v>0</v>
      </c>
      <c r="BE198" s="242">
        <f t="shared" si="326"/>
        <v>0</v>
      </c>
      <c r="BF198" s="242">
        <f t="shared" si="326"/>
        <v>0</v>
      </c>
      <c r="BG198" s="242">
        <f t="shared" si="326"/>
        <v>0</v>
      </c>
      <c r="BH198" s="242">
        <f t="shared" si="326"/>
        <v>0</v>
      </c>
      <c r="BI198" s="243">
        <f>SUM(BI196:BI197)</f>
        <v>0</v>
      </c>
      <c r="BJ198" s="243">
        <f t="shared" ref="BJ198:BK198" si="327">SUM(BJ196:BJ197)</f>
        <v>0</v>
      </c>
      <c r="BK198" s="242">
        <f t="shared" si="327"/>
        <v>0</v>
      </c>
    </row>
    <row r="199" spans="1:63" hidden="1" x14ac:dyDescent="0.35"/>
  </sheetData>
  <mergeCells count="26">
    <mergeCell ref="A126:A139"/>
    <mergeCell ref="A142:A158"/>
    <mergeCell ref="A161:A177"/>
    <mergeCell ref="C125:N125"/>
    <mergeCell ref="O125:Z125"/>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07:A122"/>
    <mergeCell ref="B107:N107"/>
    <mergeCell ref="A92:A105"/>
    <mergeCell ref="A77:A90"/>
    <mergeCell ref="A4:A19"/>
    <mergeCell ref="A22:A37"/>
    <mergeCell ref="A40:A55"/>
    <mergeCell ref="A58:A74"/>
  </mergeCells>
  <conditionalFormatting sqref="C178:BK178">
    <cfRule type="expression" dxfId="0" priority="1">
      <formula>$C$178&lt;&gt;$C$73</formula>
    </cfRule>
  </conditionalFormatting>
  <pageMargins left="0.7" right="0.7" top="0.75" bottom="0.75" header="0.3" footer="0.3"/>
  <pageSetup orientation="portrait" r:id="rId1"/>
  <headerFooter>
    <oddFooter>&amp;RSchedule JNG-D7.C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M97"/>
  <sheetViews>
    <sheetView zoomScale="80" zoomScaleNormal="80" workbookViewId="0">
      <pane xSplit="2" topLeftCell="C1" activePane="topRight" state="frozen"/>
      <selection activeCell="B49" activeCellId="1" sqref="A4:XFD37 A40:XFD74"/>
      <selection pane="topRight" activeCell="E21" sqref="E21"/>
    </sheetView>
  </sheetViews>
  <sheetFormatPr defaultRowHeight="14.5" x14ac:dyDescent="0.35"/>
  <cols>
    <col min="1" max="1" width="10.54296875" customWidth="1"/>
    <col min="2" max="2" width="24.54296875" customWidth="1"/>
    <col min="3" max="3" width="15.54296875" bestFit="1" customWidth="1"/>
    <col min="4" max="8" width="13.54296875" customWidth="1"/>
    <col min="9" max="14" width="14.453125" bestFit="1" customWidth="1"/>
    <col min="15"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4">
        <v>0</v>
      </c>
      <c r="D2" s="334">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6.5" customHeight="1" thickBot="1" x14ac:dyDescent="0.6">
      <c r="B3" s="50"/>
      <c r="C3" s="205"/>
      <c r="D3" s="205"/>
      <c r="E3" s="205"/>
      <c r="F3" s="205"/>
      <c r="G3" s="205"/>
      <c r="H3" s="205"/>
      <c r="I3" s="205"/>
      <c r="J3" s="205"/>
      <c r="K3" s="205"/>
      <c r="L3" s="205"/>
      <c r="M3" s="205"/>
      <c r="N3" s="205"/>
      <c r="O3" s="205"/>
      <c r="P3" s="341" t="s">
        <v>156</v>
      </c>
      <c r="Q3" s="338" t="str">
        <f>IF(SUM(C16:N16)='RES kWh ENTRY'!O198,"ok","ERROR")</f>
        <v>ok</v>
      </c>
    </row>
    <row r="4" spans="1:65" ht="15.75" customHeight="1" x14ac:dyDescent="0.3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37"/>
      <c r="B5" s="11" t="s">
        <v>0</v>
      </c>
      <c r="C5" s="3">
        <f>'RES kWh ENTRY'!C187</f>
        <v>0</v>
      </c>
      <c r="D5" s="3">
        <f>'RES kWh ENTRY'!D187</f>
        <v>0</v>
      </c>
      <c r="E5" s="3">
        <f>'RES kWh ENTRY'!E187</f>
        <v>0</v>
      </c>
      <c r="F5" s="3">
        <f>'RES kWh ENTRY'!F187</f>
        <v>0</v>
      </c>
      <c r="G5" s="3">
        <f>'RES kWh ENTRY'!G187</f>
        <v>0</v>
      </c>
      <c r="H5" s="3">
        <f>'RES kWh ENTRY'!H187</f>
        <v>7484.5886688232422</v>
      </c>
      <c r="I5" s="3">
        <f>'RES kWh ENTRY'!I187</f>
        <v>20270.689392089844</v>
      </c>
      <c r="J5" s="3">
        <f>'RES kWh ENTRY'!J187</f>
        <v>16988.624664306641</v>
      </c>
      <c r="K5" s="3">
        <f>'RES kWh ENTRY'!K187</f>
        <v>36018.047271728516</v>
      </c>
      <c r="L5" s="3">
        <f>'RES kWh ENTRY'!L187</f>
        <v>1160.6564331054688</v>
      </c>
      <c r="M5" s="3">
        <f>'RES kWh ENTRY'!M187</f>
        <v>8900.7757912607485</v>
      </c>
      <c r="N5" s="3">
        <f>'RES kWh ENTRY'!N187</f>
        <v>12712.217681884766</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1</v>
      </c>
      <c r="C6" s="3">
        <f>'RES kWh ENTRY'!C188</f>
        <v>0</v>
      </c>
      <c r="D6" s="3">
        <f>'RES kWh ENTRY'!D188</f>
        <v>0</v>
      </c>
      <c r="E6" s="3">
        <f>'RES kWh ENTRY'!E188</f>
        <v>0</v>
      </c>
      <c r="F6" s="3">
        <f>'RES kWh ENTRY'!F188</f>
        <v>0</v>
      </c>
      <c r="G6" s="3">
        <f>'RES kWh ENTRY'!G188</f>
        <v>0</v>
      </c>
      <c r="H6" s="3">
        <f>'RES kWh ENTRY'!H188</f>
        <v>12620.704864501953</v>
      </c>
      <c r="I6" s="3">
        <f>'RES kWh ENTRY'!I188</f>
        <v>28323.780520001768</v>
      </c>
      <c r="J6" s="3">
        <f>'RES kWh ENTRY'!J188</f>
        <v>80657.565324808034</v>
      </c>
      <c r="K6" s="3">
        <f>'RES kWh ENTRY'!K188</f>
        <v>45587.645686961594</v>
      </c>
      <c r="L6" s="3">
        <f>'RES kWh ENTRY'!L188</f>
        <v>41070.849015365427</v>
      </c>
      <c r="M6" s="3">
        <f>'RES kWh ENTRY'!M188</f>
        <v>123429.33767245062</v>
      </c>
      <c r="N6" s="3">
        <f>'RES kWh ENTRY'!N188</f>
        <v>268759.65751252975</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v>
      </c>
      <c r="C7" s="3">
        <f>'RES kWh ENTRY'!C189</f>
        <v>0</v>
      </c>
      <c r="D7" s="3">
        <f>'RES kWh ENTRY'!D189</f>
        <v>0</v>
      </c>
      <c r="E7" s="3">
        <f>'RES kWh ENTRY'!E189</f>
        <v>0</v>
      </c>
      <c r="F7" s="3">
        <f>'RES kWh ENTRY'!F189</f>
        <v>0</v>
      </c>
      <c r="G7" s="3">
        <f>'RES kWh ENTRY'!G189</f>
        <v>0</v>
      </c>
      <c r="H7" s="3">
        <f>'RES kWh ENTRY'!H189</f>
        <v>0</v>
      </c>
      <c r="I7" s="3">
        <f>'RES kWh ENTRY'!I189</f>
        <v>0</v>
      </c>
      <c r="J7" s="3">
        <f>'RES kWh ENTRY'!J189</f>
        <v>0</v>
      </c>
      <c r="K7" s="3">
        <f>'RES kWh ENTRY'!K189</f>
        <v>0</v>
      </c>
      <c r="L7" s="3">
        <f>'RES kWh ENTRY'!L189</f>
        <v>0</v>
      </c>
      <c r="M7" s="3">
        <f>'RES kWh ENTRY'!M189</f>
        <v>0</v>
      </c>
      <c r="N7" s="3">
        <f>'RES kWh ENTRY'!N189</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9</v>
      </c>
      <c r="C8" s="3">
        <f>'RES kWh ENTRY'!C190</f>
        <v>0</v>
      </c>
      <c r="D8" s="3">
        <f>'RES kWh ENTRY'!D190</f>
        <v>0</v>
      </c>
      <c r="E8" s="3">
        <f>'RES kWh ENTRY'!E190</f>
        <v>0</v>
      </c>
      <c r="F8" s="3">
        <f>'RES kWh ENTRY'!F190</f>
        <v>0</v>
      </c>
      <c r="G8" s="3">
        <f>'RES kWh ENTRY'!G190</f>
        <v>0</v>
      </c>
      <c r="H8" s="3">
        <f>'RES kWh ENTRY'!H190</f>
        <v>37817.450927734375</v>
      </c>
      <c r="I8" s="3">
        <f>'RES kWh ENTRY'!I190</f>
        <v>38125.9169921875</v>
      </c>
      <c r="J8" s="3">
        <f>'RES kWh ENTRY'!J190</f>
        <v>89483.252227783203</v>
      </c>
      <c r="K8" s="3">
        <f>'RES kWh ENTRY'!K190</f>
        <v>88594.805206298828</v>
      </c>
      <c r="L8" s="3">
        <f>'RES kWh ENTRY'!L190</f>
        <v>69303.986014841415</v>
      </c>
      <c r="M8" s="3">
        <f>'RES kWh ENTRY'!M190</f>
        <v>350492.81727896817</v>
      </c>
      <c r="N8" s="3">
        <f>'RES kWh ENTRY'!N190</f>
        <v>820144.18295928603</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3</v>
      </c>
      <c r="C9" s="3">
        <f>'RES kWh ENTRY'!C191</f>
        <v>0</v>
      </c>
      <c r="D9" s="3">
        <f>'RES kWh ENTRY'!D191</f>
        <v>0</v>
      </c>
      <c r="E9" s="3">
        <f>'RES kWh ENTRY'!E191</f>
        <v>0</v>
      </c>
      <c r="F9" s="3">
        <f>'RES kWh ENTRY'!F191</f>
        <v>0</v>
      </c>
      <c r="G9" s="3">
        <f>'RES kWh ENTRY'!G191</f>
        <v>0</v>
      </c>
      <c r="H9" s="3">
        <f>'RES kWh ENTRY'!H191</f>
        <v>2605.3959808349609</v>
      </c>
      <c r="I9" s="3">
        <f>'RES kWh ENTRY'!I191</f>
        <v>2708.078369140625</v>
      </c>
      <c r="J9" s="3">
        <f>'RES kWh ENTRY'!J191</f>
        <v>8091.1321105957031</v>
      </c>
      <c r="K9" s="3">
        <f>'RES kWh ENTRY'!K191</f>
        <v>5052.3803482055664</v>
      </c>
      <c r="L9" s="3">
        <f>'RES kWh ENTRY'!L191</f>
        <v>3326.7893371582031</v>
      </c>
      <c r="M9" s="3">
        <f>'RES kWh ENTRY'!M191</f>
        <v>19320.080017089844</v>
      </c>
      <c r="N9" s="3">
        <f>'RES kWh ENTRY'!N191</f>
        <v>14811.092216491699</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4</v>
      </c>
      <c r="C10" s="3">
        <f>'RES kWh ENTRY'!C192</f>
        <v>0</v>
      </c>
      <c r="D10" s="3">
        <f>'RES kWh ENTRY'!D192</f>
        <v>0</v>
      </c>
      <c r="E10" s="3">
        <f>'RES kWh ENTRY'!E192</f>
        <v>0</v>
      </c>
      <c r="F10" s="3">
        <f>'RES kWh ENTRY'!F192</f>
        <v>0</v>
      </c>
      <c r="G10" s="3">
        <f>'RES kWh ENTRY'!G192</f>
        <v>51876.164245605469</v>
      </c>
      <c r="H10" s="3">
        <f>'RES kWh ENTRY'!H192</f>
        <v>6150.4717655181885</v>
      </c>
      <c r="I10" s="3">
        <f>'RES kWh ENTRY'!I192</f>
        <v>70606.222770388384</v>
      </c>
      <c r="J10" s="3">
        <f>'RES kWh ENTRY'!J192</f>
        <v>18187.969905853271</v>
      </c>
      <c r="K10" s="3">
        <f>'RES kWh ENTRY'!K192</f>
        <v>107390.79811477661</v>
      </c>
      <c r="L10" s="3">
        <f>'RES kWh ENTRY'!L192</f>
        <v>177131.73273092264</v>
      </c>
      <c r="M10" s="3">
        <f>'RES kWh ENTRY'!M192</f>
        <v>174747.26193685178</v>
      </c>
      <c r="N10" s="3">
        <f>'RES kWh ENTRY'!N192</f>
        <v>57662.808423095325</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5</v>
      </c>
      <c r="C11" s="3">
        <f>'RES kWh ENTRY'!C193</f>
        <v>0</v>
      </c>
      <c r="D11" s="3">
        <f>'RES kWh ENTRY'!D193</f>
        <v>0</v>
      </c>
      <c r="E11" s="3">
        <f>'RES kWh ENTRY'!E193</f>
        <v>0</v>
      </c>
      <c r="F11" s="3">
        <f>'RES kWh ENTRY'!F193</f>
        <v>0</v>
      </c>
      <c r="G11" s="3">
        <f>'RES kWh ENTRY'!G193</f>
        <v>0</v>
      </c>
      <c r="H11" s="3">
        <f>'RES kWh ENTRY'!H193</f>
        <v>461.69998168945313</v>
      </c>
      <c r="I11" s="3">
        <f>'RES kWh ENTRY'!I193</f>
        <v>5078.6997985839844</v>
      </c>
      <c r="J11" s="3">
        <f>'RES kWh ENTRY'!J193</f>
        <v>4001.3998413085938</v>
      </c>
      <c r="K11" s="3">
        <f>'RES kWh ENTRY'!K193</f>
        <v>1385.0999450683594</v>
      </c>
      <c r="L11" s="3">
        <f>'RES kWh ENTRY'!L193</f>
        <v>2154.5999145507813</v>
      </c>
      <c r="M11" s="3">
        <f>'RES kWh ENTRY'!M193</f>
        <v>4083.4798736572266</v>
      </c>
      <c r="N11" s="3">
        <f>'RES kWh ENTRY'!N193</f>
        <v>10065.059875488281</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6</v>
      </c>
      <c r="C12" s="3">
        <f>'RES kWh ENTRY'!C194</f>
        <v>0</v>
      </c>
      <c r="D12" s="3">
        <f>'RES kWh ENTRY'!D194</f>
        <v>0</v>
      </c>
      <c r="E12" s="3">
        <f>'RES kWh ENTRY'!E194</f>
        <v>0</v>
      </c>
      <c r="F12" s="3">
        <f>'RES kWh ENTRY'!F194</f>
        <v>0</v>
      </c>
      <c r="G12" s="3">
        <f>'RES kWh ENTRY'!G194</f>
        <v>0</v>
      </c>
      <c r="H12" s="3">
        <f>'RES kWh ENTRY'!H194</f>
        <v>0</v>
      </c>
      <c r="I12" s="3">
        <f>'RES kWh ENTRY'!I194</f>
        <v>0</v>
      </c>
      <c r="J12" s="3">
        <f>'RES kWh ENTRY'!J194</f>
        <v>0</v>
      </c>
      <c r="K12" s="3">
        <f>'RES kWh ENTRY'!K194</f>
        <v>0</v>
      </c>
      <c r="L12" s="3">
        <f>'RES kWh ENTRY'!L194</f>
        <v>0</v>
      </c>
      <c r="M12" s="3">
        <f>'RES kWh ENTRY'!M194</f>
        <v>0</v>
      </c>
      <c r="N12" s="3">
        <f>'RES kWh ENTRY'!N194</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7</v>
      </c>
      <c r="C13" s="3">
        <f>'RES kWh ENTRY'!C195</f>
        <v>0</v>
      </c>
      <c r="D13" s="3">
        <f>'RES kWh ENTRY'!D195</f>
        <v>0</v>
      </c>
      <c r="E13" s="3">
        <f>'RES kWh ENTRY'!E195</f>
        <v>0</v>
      </c>
      <c r="F13" s="3">
        <f>'RES kWh ENTRY'!F195</f>
        <v>0</v>
      </c>
      <c r="G13" s="3">
        <f>'RES kWh ENTRY'!G195</f>
        <v>0</v>
      </c>
      <c r="H13" s="3">
        <f>'RES kWh ENTRY'!H195</f>
        <v>0</v>
      </c>
      <c r="I13" s="3">
        <f>'RES kWh ENTRY'!I195</f>
        <v>0</v>
      </c>
      <c r="J13" s="3">
        <f>'RES kWh ENTRY'!J195</f>
        <v>0</v>
      </c>
      <c r="K13" s="3">
        <f>'RES kWh ENTRY'!K195</f>
        <v>564.65997314453125</v>
      </c>
      <c r="L13" s="3">
        <f>'RES kWh ENTRY'!L195</f>
        <v>1129.3199462890625</v>
      </c>
      <c r="M13" s="3">
        <f>'RES kWh ENTRY'!M195</f>
        <v>5646.5997314453125</v>
      </c>
      <c r="N13" s="3">
        <f>'RES kWh ENTRY'!N195</f>
        <v>29926.978576660156</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8</v>
      </c>
      <c r="C14" s="3">
        <f>'RES kWh ENTRY'!C196</f>
        <v>0</v>
      </c>
      <c r="D14" s="3">
        <f>'RES kWh ENTRY'!D196</f>
        <v>0</v>
      </c>
      <c r="E14" s="3">
        <f>'RES kWh ENTRY'!E196</f>
        <v>0</v>
      </c>
      <c r="F14" s="3">
        <f>'RES kWh ENTRY'!F196</f>
        <v>0</v>
      </c>
      <c r="G14" s="3">
        <f>'RES kWh ENTRY'!G196</f>
        <v>0</v>
      </c>
      <c r="H14" s="3">
        <f>'RES kWh ENTRY'!H196</f>
        <v>447.23153328895569</v>
      </c>
      <c r="I14" s="3">
        <f>'RES kWh ENTRY'!I196</f>
        <v>42770.874034154862</v>
      </c>
      <c r="J14" s="3">
        <f>'RES kWh ENTRY'!J196</f>
        <v>4712.0791823863983</v>
      </c>
      <c r="K14" s="3">
        <f>'RES kWh ENTRY'!K196</f>
        <v>1720.162100315094</v>
      </c>
      <c r="L14" s="3">
        <f>'RES kWh ENTRY'!L196</f>
        <v>6721.0165869360389</v>
      </c>
      <c r="M14" s="3">
        <f>'RES kWh ENTRY'!M196</f>
        <v>59183.652509131854</v>
      </c>
      <c r="N14" s="3">
        <f>'RES kWh ENTRY'!N196</f>
        <v>44969.845845508447</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11</v>
      </c>
      <c r="C15" s="3"/>
      <c r="D15" s="3"/>
      <c r="E15" s="4"/>
      <c r="F15" s="4"/>
      <c r="G15" s="4"/>
      <c r="H15" s="4"/>
      <c r="I15" s="4"/>
      <c r="J15" s="4"/>
      <c r="K15" s="4"/>
      <c r="L15" s="4"/>
      <c r="M15" s="4"/>
      <c r="N15" s="4"/>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row>
    <row r="16" spans="1:65" ht="15" thickBot="1" x14ac:dyDescent="0.4">
      <c r="A16" s="638"/>
      <c r="B16" s="15" t="s">
        <v>25</v>
      </c>
      <c r="C16" s="48">
        <f>SUM(C5:C14)</f>
        <v>0</v>
      </c>
      <c r="D16" s="48">
        <f t="shared" ref="D16:N16" si="1">SUM(D5:D14)</f>
        <v>0</v>
      </c>
      <c r="E16" s="48">
        <f t="shared" si="1"/>
        <v>0</v>
      </c>
      <c r="F16" s="48">
        <f t="shared" si="1"/>
        <v>0</v>
      </c>
      <c r="G16" s="48">
        <f t="shared" si="1"/>
        <v>51876.164245605469</v>
      </c>
      <c r="H16" s="48">
        <f t="shared" si="1"/>
        <v>67587.543722391129</v>
      </c>
      <c r="I16" s="48">
        <f t="shared" si="1"/>
        <v>207884.26187654698</v>
      </c>
      <c r="J16" s="48">
        <f t="shared" si="1"/>
        <v>222122.02325704184</v>
      </c>
      <c r="K16" s="48">
        <f t="shared" si="1"/>
        <v>286313.5986464991</v>
      </c>
      <c r="L16" s="48">
        <f t="shared" si="1"/>
        <v>301998.949979169</v>
      </c>
      <c r="M16" s="48">
        <f t="shared" si="1"/>
        <v>745804.00481085549</v>
      </c>
      <c r="N16" s="48">
        <f t="shared" si="1"/>
        <v>1259051.8430909445</v>
      </c>
      <c r="O16" s="209">
        <f t="shared" ref="O16:BK16" si="2">SUM(O5:O14)</f>
        <v>0</v>
      </c>
      <c r="P16" s="209">
        <f t="shared" si="2"/>
        <v>0</v>
      </c>
      <c r="Q16" s="209">
        <f t="shared" si="2"/>
        <v>0</v>
      </c>
      <c r="R16" s="209">
        <f t="shared" si="2"/>
        <v>0</v>
      </c>
      <c r="S16" s="209">
        <f t="shared" si="2"/>
        <v>0</v>
      </c>
      <c r="T16" s="209">
        <f t="shared" si="2"/>
        <v>0</v>
      </c>
      <c r="U16" s="209">
        <f t="shared" si="2"/>
        <v>0</v>
      </c>
      <c r="V16" s="209">
        <f t="shared" si="2"/>
        <v>0</v>
      </c>
      <c r="W16" s="209">
        <f t="shared" si="2"/>
        <v>0</v>
      </c>
      <c r="X16" s="209">
        <f t="shared" si="2"/>
        <v>0</v>
      </c>
      <c r="Y16" s="209">
        <f t="shared" si="2"/>
        <v>0</v>
      </c>
      <c r="Z16" s="209">
        <f t="shared" si="2"/>
        <v>0</v>
      </c>
      <c r="AA16" s="209">
        <f t="shared" si="2"/>
        <v>0</v>
      </c>
      <c r="AB16" s="209">
        <f t="shared" si="2"/>
        <v>0</v>
      </c>
      <c r="AC16" s="209">
        <f t="shared" si="2"/>
        <v>0</v>
      </c>
      <c r="AD16" s="209">
        <f t="shared" si="2"/>
        <v>0</v>
      </c>
      <c r="AE16" s="209">
        <f t="shared" si="2"/>
        <v>0</v>
      </c>
      <c r="AF16" s="209">
        <f t="shared" si="2"/>
        <v>0</v>
      </c>
      <c r="AG16" s="209">
        <f t="shared" si="2"/>
        <v>0</v>
      </c>
      <c r="AH16" s="209">
        <f t="shared" si="2"/>
        <v>0</v>
      </c>
      <c r="AI16" s="209">
        <f t="shared" si="2"/>
        <v>0</v>
      </c>
      <c r="AJ16" s="209">
        <f t="shared" si="2"/>
        <v>0</v>
      </c>
      <c r="AK16" s="209">
        <f t="shared" si="2"/>
        <v>0</v>
      </c>
      <c r="AL16" s="209">
        <f t="shared" si="2"/>
        <v>0</v>
      </c>
      <c r="AM16" s="209">
        <f t="shared" si="2"/>
        <v>0</v>
      </c>
      <c r="AN16" s="209">
        <f t="shared" si="2"/>
        <v>0</v>
      </c>
      <c r="AO16" s="209">
        <f t="shared" si="2"/>
        <v>0</v>
      </c>
      <c r="AP16" s="209">
        <f t="shared" si="2"/>
        <v>0</v>
      </c>
      <c r="AQ16" s="209">
        <f t="shared" si="2"/>
        <v>0</v>
      </c>
      <c r="AR16" s="209">
        <f t="shared" si="2"/>
        <v>0</v>
      </c>
      <c r="AS16" s="209">
        <f t="shared" si="2"/>
        <v>0</v>
      </c>
      <c r="AT16" s="209">
        <f t="shared" si="2"/>
        <v>0</v>
      </c>
      <c r="AU16" s="209">
        <f t="shared" si="2"/>
        <v>0</v>
      </c>
      <c r="AV16" s="209">
        <f t="shared" si="2"/>
        <v>0</v>
      </c>
      <c r="AW16" s="209">
        <f t="shared" si="2"/>
        <v>0</v>
      </c>
      <c r="AX16" s="209">
        <f t="shared" si="2"/>
        <v>0</v>
      </c>
      <c r="AY16" s="209">
        <f t="shared" si="2"/>
        <v>0</v>
      </c>
      <c r="AZ16" s="209">
        <f t="shared" si="2"/>
        <v>0</v>
      </c>
      <c r="BA16" s="209">
        <f t="shared" si="2"/>
        <v>0</v>
      </c>
      <c r="BB16" s="209">
        <f t="shared" si="2"/>
        <v>0</v>
      </c>
      <c r="BC16" s="209">
        <f t="shared" si="2"/>
        <v>0</v>
      </c>
      <c r="BD16" s="209">
        <f t="shared" si="2"/>
        <v>0</v>
      </c>
      <c r="BE16" s="209">
        <f t="shared" si="2"/>
        <v>0</v>
      </c>
      <c r="BF16" s="209">
        <f t="shared" si="2"/>
        <v>0</v>
      </c>
      <c r="BG16" s="209">
        <f t="shared" si="2"/>
        <v>0</v>
      </c>
      <c r="BH16" s="209">
        <f t="shared" si="2"/>
        <v>0</v>
      </c>
      <c r="BI16" s="209">
        <f t="shared" si="2"/>
        <v>0</v>
      </c>
      <c r="BJ16" s="209">
        <f t="shared" si="2"/>
        <v>0</v>
      </c>
      <c r="BK16" s="209">
        <f t="shared" si="2"/>
        <v>0</v>
      </c>
    </row>
    <row r="17" spans="1:63" x14ac:dyDescent="0.35">
      <c r="A17" s="44"/>
      <c r="B17" s="25"/>
      <c r="C17" s="9"/>
      <c r="D17" s="30"/>
      <c r="E17" s="9"/>
      <c r="F17" s="30"/>
      <c r="G17" s="30"/>
      <c r="H17" s="9"/>
      <c r="I17" s="30"/>
      <c r="J17" s="30"/>
      <c r="K17" s="9"/>
      <c r="L17" s="30"/>
      <c r="M17" s="30"/>
      <c r="N17" s="9"/>
      <c r="O17" s="30"/>
      <c r="P17" s="30"/>
      <c r="Q17" s="9"/>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 thickBot="1" x14ac:dyDescent="0.4">
      <c r="A18" s="26"/>
      <c r="B18" s="26"/>
      <c r="C18" s="22"/>
      <c r="D18" s="23"/>
      <c r="E18" s="22"/>
      <c r="F18" s="23"/>
      <c r="G18" s="23"/>
      <c r="H18" s="22"/>
      <c r="I18" s="23"/>
      <c r="J18" s="23"/>
      <c r="K18" s="22"/>
      <c r="L18" s="23"/>
      <c r="M18" s="23"/>
      <c r="N18" s="22"/>
      <c r="O18" s="23"/>
      <c r="P18" s="23"/>
      <c r="Q18" s="22"/>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5" x14ac:dyDescent="0.35">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35">
      <c r="A20" s="640"/>
      <c r="B20" s="344" t="str">
        <f t="shared" ref="B20:B31" si="5">B5</f>
        <v>Building Shell</v>
      </c>
      <c r="C20" s="345">
        <f t="shared" ref="C20:C29" si="6">IF(C5=0,0,C5)</f>
        <v>0</v>
      </c>
      <c r="D20" s="345">
        <f>IF(SUM($C$16:$N$16)=0,0,C20+D5)</f>
        <v>0</v>
      </c>
      <c r="E20" s="345">
        <f t="shared" ref="E20:BK24" si="7">IF(SUM($C$16:$N$16)=0,0,D20+E5)</f>
        <v>0</v>
      </c>
      <c r="F20" s="345">
        <f t="shared" si="7"/>
        <v>0</v>
      </c>
      <c r="G20" s="345">
        <f t="shared" si="7"/>
        <v>0</v>
      </c>
      <c r="H20" s="345">
        <f t="shared" si="7"/>
        <v>7484.5886688232422</v>
      </c>
      <c r="I20" s="345">
        <f t="shared" si="7"/>
        <v>27755.278060913086</v>
      </c>
      <c r="J20" s="345">
        <f t="shared" si="7"/>
        <v>44743.902725219727</v>
      </c>
      <c r="K20" s="345">
        <f t="shared" si="7"/>
        <v>80761.949996948242</v>
      </c>
      <c r="L20" s="345">
        <f t="shared" si="7"/>
        <v>81922.606430053711</v>
      </c>
      <c r="M20" s="345">
        <f t="shared" si="7"/>
        <v>90823.382221314459</v>
      </c>
      <c r="N20" s="345">
        <f t="shared" si="7"/>
        <v>103535.59990319923</v>
      </c>
      <c r="O20" s="345">
        <f t="shared" si="7"/>
        <v>103535.59990319923</v>
      </c>
      <c r="P20" s="345">
        <f t="shared" si="7"/>
        <v>103535.59990319923</v>
      </c>
      <c r="Q20" s="345">
        <f t="shared" si="7"/>
        <v>103535.59990319923</v>
      </c>
      <c r="R20" s="345">
        <f t="shared" si="7"/>
        <v>103535.59990319923</v>
      </c>
      <c r="S20" s="345">
        <f t="shared" si="7"/>
        <v>103535.59990319923</v>
      </c>
      <c r="T20" s="345">
        <f t="shared" si="7"/>
        <v>103535.59990319923</v>
      </c>
      <c r="U20" s="345">
        <f t="shared" si="7"/>
        <v>103535.59990319923</v>
      </c>
      <c r="V20" s="345">
        <f t="shared" si="7"/>
        <v>103535.59990319923</v>
      </c>
      <c r="W20" s="345">
        <f t="shared" si="7"/>
        <v>103535.59990319923</v>
      </c>
      <c r="X20" s="345">
        <f t="shared" si="7"/>
        <v>103535.59990319923</v>
      </c>
      <c r="Y20" s="345">
        <f t="shared" si="7"/>
        <v>103535.59990319923</v>
      </c>
      <c r="Z20" s="345">
        <f t="shared" si="7"/>
        <v>103535.59990319923</v>
      </c>
      <c r="AA20" s="345">
        <f t="shared" si="7"/>
        <v>103535.59990319923</v>
      </c>
      <c r="AB20" s="345">
        <f t="shared" si="7"/>
        <v>103535.59990319923</v>
      </c>
      <c r="AC20" s="345">
        <f t="shared" si="7"/>
        <v>103535.59990319923</v>
      </c>
      <c r="AD20" s="345">
        <f t="shared" si="7"/>
        <v>103535.59990319923</v>
      </c>
      <c r="AE20" s="345">
        <f t="shared" si="7"/>
        <v>103535.59990319923</v>
      </c>
      <c r="AF20" s="345">
        <f t="shared" si="7"/>
        <v>103535.59990319923</v>
      </c>
      <c r="AG20" s="345">
        <f t="shared" si="7"/>
        <v>103535.59990319923</v>
      </c>
      <c r="AH20" s="345">
        <f t="shared" si="7"/>
        <v>103535.59990319923</v>
      </c>
      <c r="AI20" s="345">
        <f t="shared" si="7"/>
        <v>103535.59990319923</v>
      </c>
      <c r="AJ20" s="345">
        <f t="shared" si="7"/>
        <v>103535.59990319923</v>
      </c>
      <c r="AK20" s="345">
        <f t="shared" si="7"/>
        <v>103535.59990319923</v>
      </c>
      <c r="AL20" s="345">
        <f t="shared" si="7"/>
        <v>103535.59990319923</v>
      </c>
      <c r="AM20" s="345">
        <f t="shared" si="7"/>
        <v>103535.59990319923</v>
      </c>
      <c r="AN20" s="345">
        <f t="shared" si="7"/>
        <v>103535.59990319923</v>
      </c>
      <c r="AO20" s="345">
        <f t="shared" si="7"/>
        <v>103535.59990319923</v>
      </c>
      <c r="AP20" s="345">
        <f t="shared" si="7"/>
        <v>103535.59990319923</v>
      </c>
      <c r="AQ20" s="345">
        <f t="shared" si="7"/>
        <v>103535.59990319923</v>
      </c>
      <c r="AR20" s="345">
        <f t="shared" si="7"/>
        <v>103535.59990319923</v>
      </c>
      <c r="AS20" s="345">
        <f t="shared" si="7"/>
        <v>103535.59990319923</v>
      </c>
      <c r="AT20" s="345">
        <f t="shared" si="7"/>
        <v>103535.59990319923</v>
      </c>
      <c r="AU20" s="345">
        <f t="shared" si="7"/>
        <v>103535.59990319923</v>
      </c>
      <c r="AV20" s="345">
        <f t="shared" si="7"/>
        <v>103535.59990319923</v>
      </c>
      <c r="AW20" s="345">
        <f t="shared" si="7"/>
        <v>103535.59990319923</v>
      </c>
      <c r="AX20" s="345">
        <f t="shared" si="7"/>
        <v>103535.59990319923</v>
      </c>
      <c r="AY20" s="345">
        <f t="shared" si="7"/>
        <v>103535.59990319923</v>
      </c>
      <c r="AZ20" s="345">
        <f t="shared" si="7"/>
        <v>103535.59990319923</v>
      </c>
      <c r="BA20" s="345">
        <f t="shared" si="7"/>
        <v>103535.59990319923</v>
      </c>
      <c r="BB20" s="345">
        <f t="shared" si="7"/>
        <v>103535.59990319923</v>
      </c>
      <c r="BC20" s="345">
        <f t="shared" si="7"/>
        <v>103535.59990319923</v>
      </c>
      <c r="BD20" s="345">
        <f t="shared" si="7"/>
        <v>103535.59990319923</v>
      </c>
      <c r="BE20" s="345">
        <f t="shared" si="7"/>
        <v>103535.59990319923</v>
      </c>
      <c r="BF20" s="345">
        <f t="shared" si="7"/>
        <v>103535.59990319923</v>
      </c>
      <c r="BG20" s="345">
        <f t="shared" si="7"/>
        <v>103535.59990319923</v>
      </c>
      <c r="BH20" s="345">
        <f t="shared" si="7"/>
        <v>103535.59990319923</v>
      </c>
      <c r="BI20" s="345">
        <f t="shared" si="7"/>
        <v>103535.59990319923</v>
      </c>
      <c r="BJ20" s="345">
        <f t="shared" si="7"/>
        <v>103535.59990319923</v>
      </c>
      <c r="BK20" s="345">
        <f t="shared" si="7"/>
        <v>103535.59990319923</v>
      </c>
    </row>
    <row r="21" spans="1:63" s="343" customFormat="1" x14ac:dyDescent="0.35">
      <c r="A21" s="640"/>
      <c r="B21" s="12" t="str">
        <f t="shared" si="5"/>
        <v>Cooling</v>
      </c>
      <c r="C21" s="345">
        <f t="shared" si="6"/>
        <v>0</v>
      </c>
      <c r="D21" s="345">
        <f t="shared" ref="D21:S29" si="8">IF(SUM($C$16:$N$16)=0,0,C21+D6)</f>
        <v>0</v>
      </c>
      <c r="E21" s="345">
        <f t="shared" si="8"/>
        <v>0</v>
      </c>
      <c r="F21" s="345">
        <f t="shared" si="8"/>
        <v>0</v>
      </c>
      <c r="G21" s="345">
        <f t="shared" si="8"/>
        <v>0</v>
      </c>
      <c r="H21" s="345">
        <f t="shared" si="8"/>
        <v>12620.704864501953</v>
      </c>
      <c r="I21" s="345">
        <f t="shared" si="8"/>
        <v>40944.485384503721</v>
      </c>
      <c r="J21" s="345">
        <f t="shared" si="8"/>
        <v>121602.05070931176</v>
      </c>
      <c r="K21" s="345">
        <f t="shared" si="8"/>
        <v>167189.69639627336</v>
      </c>
      <c r="L21" s="345">
        <f t="shared" si="8"/>
        <v>208260.5454116388</v>
      </c>
      <c r="M21" s="345">
        <f t="shared" si="8"/>
        <v>331689.88308408944</v>
      </c>
      <c r="N21" s="345">
        <f t="shared" si="8"/>
        <v>600449.54059661925</v>
      </c>
      <c r="O21" s="345">
        <f t="shared" si="8"/>
        <v>600449.54059661925</v>
      </c>
      <c r="P21" s="345">
        <f t="shared" si="8"/>
        <v>600449.54059661925</v>
      </c>
      <c r="Q21" s="345">
        <f t="shared" si="8"/>
        <v>600449.54059661925</v>
      </c>
      <c r="R21" s="345">
        <f t="shared" si="8"/>
        <v>600449.54059661925</v>
      </c>
      <c r="S21" s="345">
        <f t="shared" si="8"/>
        <v>600449.54059661925</v>
      </c>
      <c r="T21" s="345">
        <f t="shared" si="7"/>
        <v>600449.54059661925</v>
      </c>
      <c r="U21" s="345">
        <f t="shared" si="7"/>
        <v>600449.54059661925</v>
      </c>
      <c r="V21" s="345">
        <f t="shared" si="7"/>
        <v>600449.54059661925</v>
      </c>
      <c r="W21" s="345">
        <f t="shared" si="7"/>
        <v>600449.54059661925</v>
      </c>
      <c r="X21" s="345">
        <f t="shared" si="7"/>
        <v>600449.54059661925</v>
      </c>
      <c r="Y21" s="345">
        <f t="shared" si="7"/>
        <v>600449.54059661925</v>
      </c>
      <c r="Z21" s="345">
        <f t="shared" si="7"/>
        <v>600449.54059661925</v>
      </c>
      <c r="AA21" s="345">
        <f t="shared" si="7"/>
        <v>600449.54059661925</v>
      </c>
      <c r="AB21" s="345">
        <f t="shared" si="7"/>
        <v>600449.54059661925</v>
      </c>
      <c r="AC21" s="345">
        <f t="shared" si="7"/>
        <v>600449.54059661925</v>
      </c>
      <c r="AD21" s="345">
        <f t="shared" si="7"/>
        <v>600449.54059661925</v>
      </c>
      <c r="AE21" s="345">
        <f t="shared" si="7"/>
        <v>600449.54059661925</v>
      </c>
      <c r="AF21" s="345">
        <f t="shared" si="7"/>
        <v>600449.54059661925</v>
      </c>
      <c r="AG21" s="345">
        <f t="shared" si="7"/>
        <v>600449.54059661925</v>
      </c>
      <c r="AH21" s="345">
        <f t="shared" si="7"/>
        <v>600449.54059661925</v>
      </c>
      <c r="AI21" s="345">
        <f t="shared" si="7"/>
        <v>600449.54059661925</v>
      </c>
      <c r="AJ21" s="345">
        <f t="shared" si="7"/>
        <v>600449.54059661925</v>
      </c>
      <c r="AK21" s="345">
        <f t="shared" si="7"/>
        <v>600449.54059661925</v>
      </c>
      <c r="AL21" s="345">
        <f t="shared" si="7"/>
        <v>600449.54059661925</v>
      </c>
      <c r="AM21" s="345">
        <f t="shared" si="7"/>
        <v>600449.54059661925</v>
      </c>
      <c r="AN21" s="345">
        <f t="shared" si="7"/>
        <v>600449.54059661925</v>
      </c>
      <c r="AO21" s="345">
        <f t="shared" si="7"/>
        <v>600449.54059661925</v>
      </c>
      <c r="AP21" s="345">
        <f t="shared" si="7"/>
        <v>600449.54059661925</v>
      </c>
      <c r="AQ21" s="345">
        <f t="shared" si="7"/>
        <v>600449.54059661925</v>
      </c>
      <c r="AR21" s="345">
        <f t="shared" si="7"/>
        <v>600449.54059661925</v>
      </c>
      <c r="AS21" s="345">
        <f t="shared" si="7"/>
        <v>600449.54059661925</v>
      </c>
      <c r="AT21" s="345">
        <f t="shared" si="7"/>
        <v>600449.54059661925</v>
      </c>
      <c r="AU21" s="345">
        <f t="shared" si="7"/>
        <v>600449.54059661925</v>
      </c>
      <c r="AV21" s="345">
        <f t="shared" si="7"/>
        <v>600449.54059661925</v>
      </c>
      <c r="AW21" s="345">
        <f t="shared" si="7"/>
        <v>600449.54059661925</v>
      </c>
      <c r="AX21" s="345">
        <f t="shared" si="7"/>
        <v>600449.54059661925</v>
      </c>
      <c r="AY21" s="345">
        <f t="shared" si="7"/>
        <v>600449.54059661925</v>
      </c>
      <c r="AZ21" s="345">
        <f t="shared" si="7"/>
        <v>600449.54059661925</v>
      </c>
      <c r="BA21" s="345">
        <f t="shared" si="7"/>
        <v>600449.54059661925</v>
      </c>
      <c r="BB21" s="345">
        <f t="shared" si="7"/>
        <v>600449.54059661925</v>
      </c>
      <c r="BC21" s="345">
        <f t="shared" si="7"/>
        <v>600449.54059661925</v>
      </c>
      <c r="BD21" s="345">
        <f t="shared" si="7"/>
        <v>600449.54059661925</v>
      </c>
      <c r="BE21" s="345">
        <f t="shared" si="7"/>
        <v>600449.54059661925</v>
      </c>
      <c r="BF21" s="345">
        <f t="shared" si="7"/>
        <v>600449.54059661925</v>
      </c>
      <c r="BG21" s="345">
        <f t="shared" si="7"/>
        <v>600449.54059661925</v>
      </c>
      <c r="BH21" s="345">
        <f t="shared" si="7"/>
        <v>600449.54059661925</v>
      </c>
      <c r="BI21" s="345">
        <f t="shared" si="7"/>
        <v>600449.54059661925</v>
      </c>
      <c r="BJ21" s="345">
        <f t="shared" si="7"/>
        <v>600449.54059661925</v>
      </c>
      <c r="BK21" s="345">
        <f t="shared" si="7"/>
        <v>600449.54059661925</v>
      </c>
    </row>
    <row r="22" spans="1:63" s="343" customFormat="1" x14ac:dyDescent="0.35">
      <c r="A22" s="640"/>
      <c r="B22" s="344" t="str">
        <f t="shared" si="5"/>
        <v>Freezer</v>
      </c>
      <c r="C22" s="345">
        <f t="shared" si="6"/>
        <v>0</v>
      </c>
      <c r="D22" s="345">
        <f t="shared" si="8"/>
        <v>0</v>
      </c>
      <c r="E22" s="345">
        <f t="shared" si="8"/>
        <v>0</v>
      </c>
      <c r="F22" s="345">
        <f t="shared" si="8"/>
        <v>0</v>
      </c>
      <c r="G22" s="345">
        <f t="shared" si="8"/>
        <v>0</v>
      </c>
      <c r="H22" s="345">
        <f t="shared" si="8"/>
        <v>0</v>
      </c>
      <c r="I22" s="345">
        <f t="shared" si="8"/>
        <v>0</v>
      </c>
      <c r="J22" s="345">
        <f t="shared" si="8"/>
        <v>0</v>
      </c>
      <c r="K22" s="345">
        <f t="shared" si="8"/>
        <v>0</v>
      </c>
      <c r="L22" s="345">
        <f t="shared" si="8"/>
        <v>0</v>
      </c>
      <c r="M22" s="345">
        <f t="shared" si="8"/>
        <v>0</v>
      </c>
      <c r="N22" s="345">
        <f t="shared" si="8"/>
        <v>0</v>
      </c>
      <c r="O22" s="345">
        <f t="shared" si="8"/>
        <v>0</v>
      </c>
      <c r="P22" s="345">
        <f t="shared" si="8"/>
        <v>0</v>
      </c>
      <c r="Q22" s="345">
        <f t="shared" si="8"/>
        <v>0</v>
      </c>
      <c r="R22" s="345">
        <f t="shared" si="8"/>
        <v>0</v>
      </c>
      <c r="S22" s="345">
        <f t="shared" si="8"/>
        <v>0</v>
      </c>
      <c r="T22" s="345">
        <f t="shared" si="7"/>
        <v>0</v>
      </c>
      <c r="U22" s="345">
        <f t="shared" si="7"/>
        <v>0</v>
      </c>
      <c r="V22" s="345">
        <f t="shared" si="7"/>
        <v>0</v>
      </c>
      <c r="W22" s="345">
        <f t="shared" si="7"/>
        <v>0</v>
      </c>
      <c r="X22" s="345">
        <f t="shared" si="7"/>
        <v>0</v>
      </c>
      <c r="Y22" s="345">
        <f t="shared" si="7"/>
        <v>0</v>
      </c>
      <c r="Z22" s="345">
        <f t="shared" si="7"/>
        <v>0</v>
      </c>
      <c r="AA22" s="345">
        <f t="shared" si="7"/>
        <v>0</v>
      </c>
      <c r="AB22" s="345">
        <f t="shared" si="7"/>
        <v>0</v>
      </c>
      <c r="AC22" s="345">
        <f t="shared" si="7"/>
        <v>0</v>
      </c>
      <c r="AD22" s="345">
        <f t="shared" si="7"/>
        <v>0</v>
      </c>
      <c r="AE22" s="345">
        <f t="shared" si="7"/>
        <v>0</v>
      </c>
      <c r="AF22" s="345">
        <f t="shared" si="7"/>
        <v>0</v>
      </c>
      <c r="AG22" s="345">
        <f t="shared" si="7"/>
        <v>0</v>
      </c>
      <c r="AH22" s="345">
        <f t="shared" si="7"/>
        <v>0</v>
      </c>
      <c r="AI22" s="345">
        <f t="shared" si="7"/>
        <v>0</v>
      </c>
      <c r="AJ22" s="345">
        <f t="shared" si="7"/>
        <v>0</v>
      </c>
      <c r="AK22" s="345">
        <f t="shared" si="7"/>
        <v>0</v>
      </c>
      <c r="AL22" s="345">
        <f t="shared" si="7"/>
        <v>0</v>
      </c>
      <c r="AM22" s="345">
        <f t="shared" si="7"/>
        <v>0</v>
      </c>
      <c r="AN22" s="345">
        <f t="shared" si="7"/>
        <v>0</v>
      </c>
      <c r="AO22" s="345">
        <f t="shared" si="7"/>
        <v>0</v>
      </c>
      <c r="AP22" s="345">
        <f t="shared" si="7"/>
        <v>0</v>
      </c>
      <c r="AQ22" s="345">
        <f t="shared" si="7"/>
        <v>0</v>
      </c>
      <c r="AR22" s="345">
        <f t="shared" si="7"/>
        <v>0</v>
      </c>
      <c r="AS22" s="345">
        <f t="shared" si="7"/>
        <v>0</v>
      </c>
      <c r="AT22" s="345">
        <f t="shared" si="7"/>
        <v>0</v>
      </c>
      <c r="AU22" s="345">
        <f t="shared" si="7"/>
        <v>0</v>
      </c>
      <c r="AV22" s="345">
        <f t="shared" si="7"/>
        <v>0</v>
      </c>
      <c r="AW22" s="345">
        <f t="shared" si="7"/>
        <v>0</v>
      </c>
      <c r="AX22" s="345">
        <f t="shared" si="7"/>
        <v>0</v>
      </c>
      <c r="AY22" s="345">
        <f t="shared" si="7"/>
        <v>0</v>
      </c>
      <c r="AZ22" s="345">
        <f t="shared" si="7"/>
        <v>0</v>
      </c>
      <c r="BA22" s="345">
        <f t="shared" si="7"/>
        <v>0</v>
      </c>
      <c r="BB22" s="345">
        <f t="shared" si="7"/>
        <v>0</v>
      </c>
      <c r="BC22" s="345">
        <f t="shared" si="7"/>
        <v>0</v>
      </c>
      <c r="BD22" s="345">
        <f t="shared" si="7"/>
        <v>0</v>
      </c>
      <c r="BE22" s="345">
        <f t="shared" si="7"/>
        <v>0</v>
      </c>
      <c r="BF22" s="345">
        <f t="shared" si="7"/>
        <v>0</v>
      </c>
      <c r="BG22" s="345">
        <f t="shared" si="7"/>
        <v>0</v>
      </c>
      <c r="BH22" s="345">
        <f t="shared" si="7"/>
        <v>0</v>
      </c>
      <c r="BI22" s="345">
        <f t="shared" si="7"/>
        <v>0</v>
      </c>
      <c r="BJ22" s="345">
        <f t="shared" si="7"/>
        <v>0</v>
      </c>
      <c r="BK22" s="345">
        <f t="shared" si="7"/>
        <v>0</v>
      </c>
    </row>
    <row r="23" spans="1:63" s="343" customFormat="1" x14ac:dyDescent="0.35">
      <c r="A23" s="640"/>
      <c r="B23" s="344" t="str">
        <f t="shared" si="5"/>
        <v>Heating</v>
      </c>
      <c r="C23" s="345">
        <f t="shared" si="6"/>
        <v>0</v>
      </c>
      <c r="D23" s="345">
        <f t="shared" si="8"/>
        <v>0</v>
      </c>
      <c r="E23" s="345">
        <f t="shared" si="7"/>
        <v>0</v>
      </c>
      <c r="F23" s="345">
        <f t="shared" si="7"/>
        <v>0</v>
      </c>
      <c r="G23" s="345">
        <f t="shared" si="7"/>
        <v>0</v>
      </c>
      <c r="H23" s="345">
        <f t="shared" si="7"/>
        <v>37817.450927734375</v>
      </c>
      <c r="I23" s="345">
        <f t="shared" si="7"/>
        <v>75943.367919921875</v>
      </c>
      <c r="J23" s="345">
        <f t="shared" si="7"/>
        <v>165426.62014770508</v>
      </c>
      <c r="K23" s="345">
        <f t="shared" si="7"/>
        <v>254021.42535400391</v>
      </c>
      <c r="L23" s="345">
        <f t="shared" si="7"/>
        <v>323325.41136884532</v>
      </c>
      <c r="M23" s="345">
        <f t="shared" si="7"/>
        <v>673818.22864781343</v>
      </c>
      <c r="N23" s="345">
        <f t="shared" si="7"/>
        <v>1493962.4116070995</v>
      </c>
      <c r="O23" s="345">
        <f t="shared" si="7"/>
        <v>1493962.4116070995</v>
      </c>
      <c r="P23" s="345">
        <f t="shared" si="7"/>
        <v>1493962.4116070995</v>
      </c>
      <c r="Q23" s="345">
        <f t="shared" si="7"/>
        <v>1493962.4116070995</v>
      </c>
      <c r="R23" s="345">
        <f t="shared" si="7"/>
        <v>1493962.4116070995</v>
      </c>
      <c r="S23" s="345">
        <f t="shared" si="7"/>
        <v>1493962.4116070995</v>
      </c>
      <c r="T23" s="345">
        <f t="shared" si="7"/>
        <v>1493962.4116070995</v>
      </c>
      <c r="U23" s="345">
        <f t="shared" si="7"/>
        <v>1493962.4116070995</v>
      </c>
      <c r="V23" s="345">
        <f t="shared" si="7"/>
        <v>1493962.4116070995</v>
      </c>
      <c r="W23" s="345">
        <f t="shared" si="7"/>
        <v>1493962.4116070995</v>
      </c>
      <c r="X23" s="345">
        <f t="shared" si="7"/>
        <v>1493962.4116070995</v>
      </c>
      <c r="Y23" s="345">
        <f t="shared" si="7"/>
        <v>1493962.4116070995</v>
      </c>
      <c r="Z23" s="345">
        <f t="shared" si="7"/>
        <v>1493962.4116070995</v>
      </c>
      <c r="AA23" s="345">
        <f t="shared" si="7"/>
        <v>1493962.4116070995</v>
      </c>
      <c r="AB23" s="345">
        <f t="shared" si="7"/>
        <v>1493962.4116070995</v>
      </c>
      <c r="AC23" s="345">
        <f t="shared" si="7"/>
        <v>1493962.4116070995</v>
      </c>
      <c r="AD23" s="345">
        <f t="shared" si="7"/>
        <v>1493962.4116070995</v>
      </c>
      <c r="AE23" s="345">
        <f t="shared" si="7"/>
        <v>1493962.4116070995</v>
      </c>
      <c r="AF23" s="345">
        <f t="shared" si="7"/>
        <v>1493962.4116070995</v>
      </c>
      <c r="AG23" s="345">
        <f t="shared" si="7"/>
        <v>1493962.4116070995</v>
      </c>
      <c r="AH23" s="345">
        <f t="shared" si="7"/>
        <v>1493962.4116070995</v>
      </c>
      <c r="AI23" s="345">
        <f t="shared" si="7"/>
        <v>1493962.4116070995</v>
      </c>
      <c r="AJ23" s="345">
        <f t="shared" si="7"/>
        <v>1493962.4116070995</v>
      </c>
      <c r="AK23" s="345">
        <f t="shared" si="7"/>
        <v>1493962.4116070995</v>
      </c>
      <c r="AL23" s="345">
        <f t="shared" si="7"/>
        <v>1493962.4116070995</v>
      </c>
      <c r="AM23" s="345">
        <f t="shared" si="7"/>
        <v>1493962.4116070995</v>
      </c>
      <c r="AN23" s="345">
        <f t="shared" si="7"/>
        <v>1493962.4116070995</v>
      </c>
      <c r="AO23" s="345">
        <f t="shared" si="7"/>
        <v>1493962.4116070995</v>
      </c>
      <c r="AP23" s="345">
        <f t="shared" si="7"/>
        <v>1493962.4116070995</v>
      </c>
      <c r="AQ23" s="345">
        <f t="shared" si="7"/>
        <v>1493962.4116070995</v>
      </c>
      <c r="AR23" s="345">
        <f t="shared" si="7"/>
        <v>1493962.4116070995</v>
      </c>
      <c r="AS23" s="345">
        <f t="shared" si="7"/>
        <v>1493962.4116070995</v>
      </c>
      <c r="AT23" s="345">
        <f t="shared" si="7"/>
        <v>1493962.4116070995</v>
      </c>
      <c r="AU23" s="345">
        <f t="shared" si="7"/>
        <v>1493962.4116070995</v>
      </c>
      <c r="AV23" s="345">
        <f t="shared" si="7"/>
        <v>1493962.4116070995</v>
      </c>
      <c r="AW23" s="345">
        <f t="shared" si="7"/>
        <v>1493962.4116070995</v>
      </c>
      <c r="AX23" s="345">
        <f t="shared" si="7"/>
        <v>1493962.4116070995</v>
      </c>
      <c r="AY23" s="345">
        <f t="shared" si="7"/>
        <v>1493962.4116070995</v>
      </c>
      <c r="AZ23" s="345">
        <f t="shared" si="7"/>
        <v>1493962.4116070995</v>
      </c>
      <c r="BA23" s="345">
        <f t="shared" si="7"/>
        <v>1493962.4116070995</v>
      </c>
      <c r="BB23" s="345">
        <f t="shared" si="7"/>
        <v>1493962.4116070995</v>
      </c>
      <c r="BC23" s="345">
        <f t="shared" si="7"/>
        <v>1493962.4116070995</v>
      </c>
      <c r="BD23" s="345">
        <f t="shared" si="7"/>
        <v>1493962.4116070995</v>
      </c>
      <c r="BE23" s="345">
        <f t="shared" si="7"/>
        <v>1493962.4116070995</v>
      </c>
      <c r="BF23" s="345">
        <f t="shared" si="7"/>
        <v>1493962.4116070995</v>
      </c>
      <c r="BG23" s="345">
        <f t="shared" si="7"/>
        <v>1493962.4116070995</v>
      </c>
      <c r="BH23" s="345">
        <f t="shared" si="7"/>
        <v>1493962.4116070995</v>
      </c>
      <c r="BI23" s="345">
        <f t="shared" si="7"/>
        <v>1493962.4116070995</v>
      </c>
      <c r="BJ23" s="345">
        <f t="shared" si="7"/>
        <v>1493962.4116070995</v>
      </c>
      <c r="BK23" s="345">
        <f t="shared" si="7"/>
        <v>1493962.4116070995</v>
      </c>
    </row>
    <row r="24" spans="1:63" s="343" customFormat="1" x14ac:dyDescent="0.35">
      <c r="A24" s="640"/>
      <c r="B24" s="12" t="str">
        <f t="shared" si="5"/>
        <v>HVAC</v>
      </c>
      <c r="C24" s="345">
        <f t="shared" si="6"/>
        <v>0</v>
      </c>
      <c r="D24" s="345">
        <f t="shared" si="8"/>
        <v>0</v>
      </c>
      <c r="E24" s="345">
        <f t="shared" si="7"/>
        <v>0</v>
      </c>
      <c r="F24" s="345">
        <f t="shared" si="7"/>
        <v>0</v>
      </c>
      <c r="G24" s="345">
        <f t="shared" si="7"/>
        <v>0</v>
      </c>
      <c r="H24" s="345">
        <f t="shared" si="7"/>
        <v>2605.3959808349609</v>
      </c>
      <c r="I24" s="345">
        <f t="shared" si="7"/>
        <v>5313.4743499755859</v>
      </c>
      <c r="J24" s="345">
        <f t="shared" si="7"/>
        <v>13404.606460571289</v>
      </c>
      <c r="K24" s="345">
        <f t="shared" si="7"/>
        <v>18456.986808776855</v>
      </c>
      <c r="L24" s="345">
        <f t="shared" si="7"/>
        <v>21783.776145935059</v>
      </c>
      <c r="M24" s="345">
        <f t="shared" si="7"/>
        <v>41103.856163024902</v>
      </c>
      <c r="N24" s="345">
        <f t="shared" si="7"/>
        <v>55914.948379516602</v>
      </c>
      <c r="O24" s="345">
        <f t="shared" si="7"/>
        <v>55914.948379516602</v>
      </c>
      <c r="P24" s="345">
        <f t="shared" si="7"/>
        <v>55914.948379516602</v>
      </c>
      <c r="Q24" s="345">
        <f t="shared" si="7"/>
        <v>55914.948379516602</v>
      </c>
      <c r="R24" s="345">
        <f t="shared" si="7"/>
        <v>55914.948379516602</v>
      </c>
      <c r="S24" s="345">
        <f t="shared" si="7"/>
        <v>55914.948379516602</v>
      </c>
      <c r="T24" s="345">
        <f t="shared" si="7"/>
        <v>55914.948379516602</v>
      </c>
      <c r="U24" s="345">
        <f t="shared" si="7"/>
        <v>55914.948379516602</v>
      </c>
      <c r="V24" s="345">
        <f t="shared" si="7"/>
        <v>55914.948379516602</v>
      </c>
      <c r="W24" s="345">
        <f t="shared" si="7"/>
        <v>55914.948379516602</v>
      </c>
      <c r="X24" s="345">
        <f t="shared" si="7"/>
        <v>55914.948379516602</v>
      </c>
      <c r="Y24" s="345">
        <f t="shared" si="7"/>
        <v>55914.948379516602</v>
      </c>
      <c r="Z24" s="345">
        <f t="shared" si="7"/>
        <v>55914.948379516602</v>
      </c>
      <c r="AA24" s="345">
        <f t="shared" si="7"/>
        <v>55914.948379516602</v>
      </c>
      <c r="AB24" s="345">
        <f t="shared" si="7"/>
        <v>55914.948379516602</v>
      </c>
      <c r="AC24" s="345">
        <f t="shared" si="7"/>
        <v>55914.948379516602</v>
      </c>
      <c r="AD24" s="345">
        <f t="shared" si="7"/>
        <v>55914.948379516602</v>
      </c>
      <c r="AE24" s="345">
        <f t="shared" si="7"/>
        <v>55914.948379516602</v>
      </c>
      <c r="AF24" s="345">
        <f t="shared" si="7"/>
        <v>55914.948379516602</v>
      </c>
      <c r="AG24" s="345">
        <f t="shared" si="7"/>
        <v>55914.948379516602</v>
      </c>
      <c r="AH24" s="345">
        <f t="shared" ref="AH24:BK24" si="9">IF(SUM($C$16:$N$16)=0,0,AG24+AH9)</f>
        <v>55914.948379516602</v>
      </c>
      <c r="AI24" s="345">
        <f t="shared" si="9"/>
        <v>55914.948379516602</v>
      </c>
      <c r="AJ24" s="345">
        <f t="shared" si="9"/>
        <v>55914.948379516602</v>
      </c>
      <c r="AK24" s="345">
        <f t="shared" si="9"/>
        <v>55914.948379516602</v>
      </c>
      <c r="AL24" s="345">
        <f t="shared" si="9"/>
        <v>55914.948379516602</v>
      </c>
      <c r="AM24" s="345">
        <f t="shared" si="9"/>
        <v>55914.948379516602</v>
      </c>
      <c r="AN24" s="345">
        <f t="shared" si="9"/>
        <v>55914.948379516602</v>
      </c>
      <c r="AO24" s="345">
        <f t="shared" si="9"/>
        <v>55914.948379516602</v>
      </c>
      <c r="AP24" s="345">
        <f t="shared" si="9"/>
        <v>55914.948379516602</v>
      </c>
      <c r="AQ24" s="345">
        <f t="shared" si="9"/>
        <v>55914.948379516602</v>
      </c>
      <c r="AR24" s="345">
        <f t="shared" si="9"/>
        <v>55914.948379516602</v>
      </c>
      <c r="AS24" s="345">
        <f t="shared" si="9"/>
        <v>55914.948379516602</v>
      </c>
      <c r="AT24" s="345">
        <f t="shared" si="9"/>
        <v>55914.948379516602</v>
      </c>
      <c r="AU24" s="345">
        <f t="shared" si="9"/>
        <v>55914.948379516602</v>
      </c>
      <c r="AV24" s="345">
        <f t="shared" si="9"/>
        <v>55914.948379516602</v>
      </c>
      <c r="AW24" s="345">
        <f t="shared" si="9"/>
        <v>55914.948379516602</v>
      </c>
      <c r="AX24" s="345">
        <f t="shared" si="9"/>
        <v>55914.948379516602</v>
      </c>
      <c r="AY24" s="345">
        <f t="shared" si="9"/>
        <v>55914.948379516602</v>
      </c>
      <c r="AZ24" s="345">
        <f t="shared" si="9"/>
        <v>55914.948379516602</v>
      </c>
      <c r="BA24" s="345">
        <f t="shared" si="9"/>
        <v>55914.948379516602</v>
      </c>
      <c r="BB24" s="345">
        <f t="shared" si="9"/>
        <v>55914.948379516602</v>
      </c>
      <c r="BC24" s="345">
        <f t="shared" si="9"/>
        <v>55914.948379516602</v>
      </c>
      <c r="BD24" s="345">
        <f t="shared" si="9"/>
        <v>55914.948379516602</v>
      </c>
      <c r="BE24" s="345">
        <f t="shared" si="9"/>
        <v>55914.948379516602</v>
      </c>
      <c r="BF24" s="345">
        <f t="shared" si="9"/>
        <v>55914.948379516602</v>
      </c>
      <c r="BG24" s="345">
        <f t="shared" si="9"/>
        <v>55914.948379516602</v>
      </c>
      <c r="BH24" s="345">
        <f t="shared" si="9"/>
        <v>55914.948379516602</v>
      </c>
      <c r="BI24" s="345">
        <f t="shared" si="9"/>
        <v>55914.948379516602</v>
      </c>
      <c r="BJ24" s="345">
        <f t="shared" si="9"/>
        <v>55914.948379516602</v>
      </c>
      <c r="BK24" s="345">
        <f t="shared" si="9"/>
        <v>55914.948379516602</v>
      </c>
    </row>
    <row r="25" spans="1:63" s="343" customFormat="1" x14ac:dyDescent="0.35">
      <c r="A25" s="640"/>
      <c r="B25" s="344" t="str">
        <f t="shared" si="5"/>
        <v>Lighting</v>
      </c>
      <c r="C25" s="345">
        <f t="shared" si="6"/>
        <v>0</v>
      </c>
      <c r="D25" s="345">
        <f t="shared" si="8"/>
        <v>0</v>
      </c>
      <c r="E25" s="345">
        <f t="shared" si="8"/>
        <v>0</v>
      </c>
      <c r="F25" s="345">
        <f t="shared" si="8"/>
        <v>0</v>
      </c>
      <c r="G25" s="345">
        <f t="shared" si="8"/>
        <v>51876.164245605469</v>
      </c>
      <c r="H25" s="345">
        <f t="shared" si="8"/>
        <v>58026.636011123657</v>
      </c>
      <c r="I25" s="345">
        <f t="shared" si="8"/>
        <v>128632.85878151204</v>
      </c>
      <c r="J25" s="345">
        <f t="shared" si="8"/>
        <v>146820.82868736531</v>
      </c>
      <c r="K25" s="345">
        <f t="shared" si="8"/>
        <v>254211.62680214192</v>
      </c>
      <c r="L25" s="345">
        <f t="shared" si="8"/>
        <v>431343.35953306453</v>
      </c>
      <c r="M25" s="345">
        <f t="shared" si="8"/>
        <v>606090.62146991631</v>
      </c>
      <c r="N25" s="345">
        <f t="shared" si="8"/>
        <v>663753.42989301169</v>
      </c>
      <c r="O25" s="345">
        <f t="shared" si="8"/>
        <v>663753.42989301169</v>
      </c>
      <c r="P25" s="345">
        <f t="shared" si="8"/>
        <v>663753.42989301169</v>
      </c>
      <c r="Q25" s="345">
        <f t="shared" si="8"/>
        <v>663753.42989301169</v>
      </c>
      <c r="R25" s="345">
        <f t="shared" si="8"/>
        <v>663753.42989301169</v>
      </c>
      <c r="S25" s="345">
        <f t="shared" si="8"/>
        <v>663753.42989301169</v>
      </c>
      <c r="T25" s="345">
        <f t="shared" ref="T25:BK29" si="10">IF(SUM($C$16:$N$16)=0,0,S25+T10)</f>
        <v>663753.42989301169</v>
      </c>
      <c r="U25" s="345">
        <f t="shared" si="10"/>
        <v>663753.42989301169</v>
      </c>
      <c r="V25" s="345">
        <f t="shared" si="10"/>
        <v>663753.42989301169</v>
      </c>
      <c r="W25" s="345">
        <f t="shared" si="10"/>
        <v>663753.42989301169</v>
      </c>
      <c r="X25" s="345">
        <f t="shared" si="10"/>
        <v>663753.42989301169</v>
      </c>
      <c r="Y25" s="345">
        <f t="shared" si="10"/>
        <v>663753.42989301169</v>
      </c>
      <c r="Z25" s="345">
        <f t="shared" si="10"/>
        <v>663753.42989301169</v>
      </c>
      <c r="AA25" s="345">
        <f t="shared" si="10"/>
        <v>663753.42989301169</v>
      </c>
      <c r="AB25" s="345">
        <f t="shared" si="10"/>
        <v>663753.42989301169</v>
      </c>
      <c r="AC25" s="345">
        <f t="shared" si="10"/>
        <v>663753.42989301169</v>
      </c>
      <c r="AD25" s="345">
        <f t="shared" si="10"/>
        <v>663753.42989301169</v>
      </c>
      <c r="AE25" s="345">
        <f t="shared" si="10"/>
        <v>663753.42989301169</v>
      </c>
      <c r="AF25" s="345">
        <f t="shared" si="10"/>
        <v>663753.42989301169</v>
      </c>
      <c r="AG25" s="345">
        <f t="shared" si="10"/>
        <v>663753.42989301169</v>
      </c>
      <c r="AH25" s="345">
        <f t="shared" si="10"/>
        <v>663753.42989301169</v>
      </c>
      <c r="AI25" s="345">
        <f t="shared" si="10"/>
        <v>663753.42989301169</v>
      </c>
      <c r="AJ25" s="345">
        <f t="shared" si="10"/>
        <v>663753.42989301169</v>
      </c>
      <c r="AK25" s="345">
        <f t="shared" si="10"/>
        <v>663753.42989301169</v>
      </c>
      <c r="AL25" s="345">
        <f t="shared" si="10"/>
        <v>663753.42989301169</v>
      </c>
      <c r="AM25" s="345">
        <f t="shared" si="10"/>
        <v>663753.42989301169</v>
      </c>
      <c r="AN25" s="345">
        <f t="shared" si="10"/>
        <v>663753.42989301169</v>
      </c>
      <c r="AO25" s="345">
        <f t="shared" si="10"/>
        <v>663753.42989301169</v>
      </c>
      <c r="AP25" s="345">
        <f t="shared" si="10"/>
        <v>663753.42989301169</v>
      </c>
      <c r="AQ25" s="345">
        <f t="shared" si="10"/>
        <v>663753.42989301169</v>
      </c>
      <c r="AR25" s="345">
        <f t="shared" si="10"/>
        <v>663753.42989301169</v>
      </c>
      <c r="AS25" s="345">
        <f t="shared" si="10"/>
        <v>663753.42989301169</v>
      </c>
      <c r="AT25" s="345">
        <f t="shared" si="10"/>
        <v>663753.42989301169</v>
      </c>
      <c r="AU25" s="345">
        <f t="shared" si="10"/>
        <v>663753.42989301169</v>
      </c>
      <c r="AV25" s="345">
        <f t="shared" si="10"/>
        <v>663753.42989301169</v>
      </c>
      <c r="AW25" s="345">
        <f t="shared" si="10"/>
        <v>663753.42989301169</v>
      </c>
      <c r="AX25" s="345">
        <f t="shared" si="10"/>
        <v>663753.42989301169</v>
      </c>
      <c r="AY25" s="345">
        <f t="shared" si="10"/>
        <v>663753.42989301169</v>
      </c>
      <c r="AZ25" s="345">
        <f t="shared" si="10"/>
        <v>663753.42989301169</v>
      </c>
      <c r="BA25" s="345">
        <f t="shared" si="10"/>
        <v>663753.42989301169</v>
      </c>
      <c r="BB25" s="345">
        <f t="shared" si="10"/>
        <v>663753.42989301169</v>
      </c>
      <c r="BC25" s="345">
        <f t="shared" si="10"/>
        <v>663753.42989301169</v>
      </c>
      <c r="BD25" s="345">
        <f t="shared" si="10"/>
        <v>663753.42989301169</v>
      </c>
      <c r="BE25" s="345">
        <f t="shared" si="10"/>
        <v>663753.42989301169</v>
      </c>
      <c r="BF25" s="345">
        <f t="shared" si="10"/>
        <v>663753.42989301169</v>
      </c>
      <c r="BG25" s="345">
        <f t="shared" si="10"/>
        <v>663753.42989301169</v>
      </c>
      <c r="BH25" s="345">
        <f t="shared" si="10"/>
        <v>663753.42989301169</v>
      </c>
      <c r="BI25" s="345">
        <f t="shared" si="10"/>
        <v>663753.42989301169</v>
      </c>
      <c r="BJ25" s="345">
        <f t="shared" si="10"/>
        <v>663753.42989301169</v>
      </c>
      <c r="BK25" s="345">
        <f t="shared" si="10"/>
        <v>663753.42989301169</v>
      </c>
    </row>
    <row r="26" spans="1:63" s="343" customFormat="1" x14ac:dyDescent="0.35">
      <c r="A26" s="640"/>
      <c r="B26" s="344" t="str">
        <f t="shared" si="5"/>
        <v>Miscellaneous</v>
      </c>
      <c r="C26" s="345">
        <f t="shared" si="6"/>
        <v>0</v>
      </c>
      <c r="D26" s="345">
        <f t="shared" si="8"/>
        <v>0</v>
      </c>
      <c r="E26" s="345">
        <f t="shared" si="8"/>
        <v>0</v>
      </c>
      <c r="F26" s="345">
        <f t="shared" si="8"/>
        <v>0</v>
      </c>
      <c r="G26" s="345">
        <f t="shared" si="8"/>
        <v>0</v>
      </c>
      <c r="H26" s="345">
        <f t="shared" si="8"/>
        <v>461.69998168945313</v>
      </c>
      <c r="I26" s="345">
        <f t="shared" si="8"/>
        <v>5540.3997802734375</v>
      </c>
      <c r="J26" s="345">
        <f t="shared" si="8"/>
        <v>9541.7996215820313</v>
      </c>
      <c r="K26" s="345">
        <f t="shared" si="8"/>
        <v>10926.899566650391</v>
      </c>
      <c r="L26" s="345">
        <f t="shared" si="8"/>
        <v>13081.499481201172</v>
      </c>
      <c r="M26" s="345">
        <f t="shared" si="8"/>
        <v>17164.979354858398</v>
      </c>
      <c r="N26" s="345">
        <f t="shared" si="8"/>
        <v>27230.03923034668</v>
      </c>
      <c r="O26" s="345">
        <f t="shared" si="8"/>
        <v>27230.03923034668</v>
      </c>
      <c r="P26" s="345">
        <f t="shared" si="8"/>
        <v>27230.03923034668</v>
      </c>
      <c r="Q26" s="345">
        <f t="shared" si="8"/>
        <v>27230.03923034668</v>
      </c>
      <c r="R26" s="345">
        <f t="shared" si="8"/>
        <v>27230.03923034668</v>
      </c>
      <c r="S26" s="345">
        <f t="shared" si="8"/>
        <v>27230.03923034668</v>
      </c>
      <c r="T26" s="345">
        <f t="shared" si="10"/>
        <v>27230.03923034668</v>
      </c>
      <c r="U26" s="345">
        <f t="shared" si="10"/>
        <v>27230.03923034668</v>
      </c>
      <c r="V26" s="345">
        <f t="shared" si="10"/>
        <v>27230.03923034668</v>
      </c>
      <c r="W26" s="345">
        <f t="shared" si="10"/>
        <v>27230.03923034668</v>
      </c>
      <c r="X26" s="345">
        <f t="shared" si="10"/>
        <v>27230.03923034668</v>
      </c>
      <c r="Y26" s="345">
        <f t="shared" si="10"/>
        <v>27230.03923034668</v>
      </c>
      <c r="Z26" s="345">
        <f t="shared" si="10"/>
        <v>27230.03923034668</v>
      </c>
      <c r="AA26" s="345">
        <f t="shared" si="10"/>
        <v>27230.03923034668</v>
      </c>
      <c r="AB26" s="345">
        <f t="shared" si="10"/>
        <v>27230.03923034668</v>
      </c>
      <c r="AC26" s="345">
        <f t="shared" si="10"/>
        <v>27230.03923034668</v>
      </c>
      <c r="AD26" s="345">
        <f t="shared" si="10"/>
        <v>27230.03923034668</v>
      </c>
      <c r="AE26" s="345">
        <f t="shared" si="10"/>
        <v>27230.03923034668</v>
      </c>
      <c r="AF26" s="345">
        <f t="shared" si="10"/>
        <v>27230.03923034668</v>
      </c>
      <c r="AG26" s="345">
        <f t="shared" si="10"/>
        <v>27230.03923034668</v>
      </c>
      <c r="AH26" s="345">
        <f t="shared" si="10"/>
        <v>27230.03923034668</v>
      </c>
      <c r="AI26" s="345">
        <f t="shared" si="10"/>
        <v>27230.03923034668</v>
      </c>
      <c r="AJ26" s="345">
        <f t="shared" si="10"/>
        <v>27230.03923034668</v>
      </c>
      <c r="AK26" s="345">
        <f t="shared" si="10"/>
        <v>27230.03923034668</v>
      </c>
      <c r="AL26" s="345">
        <f t="shared" si="10"/>
        <v>27230.03923034668</v>
      </c>
      <c r="AM26" s="345">
        <f t="shared" si="10"/>
        <v>27230.03923034668</v>
      </c>
      <c r="AN26" s="345">
        <f t="shared" si="10"/>
        <v>27230.03923034668</v>
      </c>
      <c r="AO26" s="345">
        <f t="shared" si="10"/>
        <v>27230.03923034668</v>
      </c>
      <c r="AP26" s="345">
        <f t="shared" si="10"/>
        <v>27230.03923034668</v>
      </c>
      <c r="AQ26" s="345">
        <f t="shared" si="10"/>
        <v>27230.03923034668</v>
      </c>
      <c r="AR26" s="345">
        <f t="shared" si="10"/>
        <v>27230.03923034668</v>
      </c>
      <c r="AS26" s="345">
        <f t="shared" si="10"/>
        <v>27230.03923034668</v>
      </c>
      <c r="AT26" s="345">
        <f t="shared" si="10"/>
        <v>27230.03923034668</v>
      </c>
      <c r="AU26" s="345">
        <f t="shared" si="10"/>
        <v>27230.03923034668</v>
      </c>
      <c r="AV26" s="345">
        <f t="shared" si="10"/>
        <v>27230.03923034668</v>
      </c>
      <c r="AW26" s="345">
        <f t="shared" si="10"/>
        <v>27230.03923034668</v>
      </c>
      <c r="AX26" s="345">
        <f t="shared" si="10"/>
        <v>27230.03923034668</v>
      </c>
      <c r="AY26" s="345">
        <f t="shared" si="10"/>
        <v>27230.03923034668</v>
      </c>
      <c r="AZ26" s="345">
        <f t="shared" si="10"/>
        <v>27230.03923034668</v>
      </c>
      <c r="BA26" s="345">
        <f t="shared" si="10"/>
        <v>27230.03923034668</v>
      </c>
      <c r="BB26" s="345">
        <f t="shared" si="10"/>
        <v>27230.03923034668</v>
      </c>
      <c r="BC26" s="345">
        <f t="shared" si="10"/>
        <v>27230.03923034668</v>
      </c>
      <c r="BD26" s="345">
        <f t="shared" si="10"/>
        <v>27230.03923034668</v>
      </c>
      <c r="BE26" s="345">
        <f t="shared" si="10"/>
        <v>27230.03923034668</v>
      </c>
      <c r="BF26" s="345">
        <f t="shared" si="10"/>
        <v>27230.03923034668</v>
      </c>
      <c r="BG26" s="345">
        <f t="shared" si="10"/>
        <v>27230.03923034668</v>
      </c>
      <c r="BH26" s="345">
        <f t="shared" si="10"/>
        <v>27230.03923034668</v>
      </c>
      <c r="BI26" s="345">
        <f t="shared" si="10"/>
        <v>27230.03923034668</v>
      </c>
      <c r="BJ26" s="345">
        <f t="shared" si="10"/>
        <v>27230.03923034668</v>
      </c>
      <c r="BK26" s="345">
        <f t="shared" si="10"/>
        <v>27230.03923034668</v>
      </c>
    </row>
    <row r="27" spans="1:63" s="343" customFormat="1" x14ac:dyDescent="0.35">
      <c r="A27" s="640"/>
      <c r="B27" s="344" t="str">
        <f t="shared" si="5"/>
        <v>Pool Spa</v>
      </c>
      <c r="C27" s="345">
        <f t="shared" si="6"/>
        <v>0</v>
      </c>
      <c r="D27" s="345">
        <f t="shared" si="8"/>
        <v>0</v>
      </c>
      <c r="E27" s="345">
        <f t="shared" si="8"/>
        <v>0</v>
      </c>
      <c r="F27" s="345">
        <f t="shared" si="8"/>
        <v>0</v>
      </c>
      <c r="G27" s="345">
        <f t="shared" si="8"/>
        <v>0</v>
      </c>
      <c r="H27" s="345">
        <f t="shared" si="8"/>
        <v>0</v>
      </c>
      <c r="I27" s="345">
        <f t="shared" si="8"/>
        <v>0</v>
      </c>
      <c r="J27" s="345">
        <f t="shared" si="8"/>
        <v>0</v>
      </c>
      <c r="K27" s="345">
        <f t="shared" si="8"/>
        <v>0</v>
      </c>
      <c r="L27" s="345">
        <f t="shared" si="8"/>
        <v>0</v>
      </c>
      <c r="M27" s="345">
        <f t="shared" si="8"/>
        <v>0</v>
      </c>
      <c r="N27" s="345">
        <f t="shared" si="8"/>
        <v>0</v>
      </c>
      <c r="O27" s="345">
        <f t="shared" si="8"/>
        <v>0</v>
      </c>
      <c r="P27" s="345">
        <f t="shared" si="8"/>
        <v>0</v>
      </c>
      <c r="Q27" s="345">
        <f t="shared" si="8"/>
        <v>0</v>
      </c>
      <c r="R27" s="345">
        <f t="shared" si="8"/>
        <v>0</v>
      </c>
      <c r="S27" s="345">
        <f t="shared" si="8"/>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5">
      <c r="A28" s="640"/>
      <c r="B28" s="344" t="str">
        <f t="shared" si="5"/>
        <v>Refrigeration</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564.65997314453125</v>
      </c>
      <c r="L28" s="345">
        <f t="shared" si="8"/>
        <v>1693.9799194335938</v>
      </c>
      <c r="M28" s="345">
        <f t="shared" si="8"/>
        <v>7340.5796508789063</v>
      </c>
      <c r="N28" s="345">
        <f t="shared" si="8"/>
        <v>37267.558227539063</v>
      </c>
      <c r="O28" s="345">
        <f t="shared" si="8"/>
        <v>37267.558227539063</v>
      </c>
      <c r="P28" s="345">
        <f t="shared" si="8"/>
        <v>37267.558227539063</v>
      </c>
      <c r="Q28" s="345">
        <f t="shared" si="8"/>
        <v>37267.558227539063</v>
      </c>
      <c r="R28" s="345">
        <f t="shared" si="8"/>
        <v>37267.558227539063</v>
      </c>
      <c r="S28" s="345">
        <f t="shared" si="8"/>
        <v>37267.558227539063</v>
      </c>
      <c r="T28" s="345">
        <f t="shared" si="10"/>
        <v>37267.558227539063</v>
      </c>
      <c r="U28" s="345">
        <f t="shared" si="10"/>
        <v>37267.558227539063</v>
      </c>
      <c r="V28" s="345">
        <f t="shared" si="10"/>
        <v>37267.558227539063</v>
      </c>
      <c r="W28" s="345">
        <f t="shared" si="10"/>
        <v>37267.558227539063</v>
      </c>
      <c r="X28" s="345">
        <f t="shared" si="10"/>
        <v>37267.558227539063</v>
      </c>
      <c r="Y28" s="345">
        <f t="shared" si="10"/>
        <v>37267.558227539063</v>
      </c>
      <c r="Z28" s="345">
        <f t="shared" si="10"/>
        <v>37267.558227539063</v>
      </c>
      <c r="AA28" s="345">
        <f t="shared" si="10"/>
        <v>37267.558227539063</v>
      </c>
      <c r="AB28" s="345">
        <f t="shared" si="10"/>
        <v>37267.558227539063</v>
      </c>
      <c r="AC28" s="345">
        <f t="shared" si="10"/>
        <v>37267.558227539063</v>
      </c>
      <c r="AD28" s="345">
        <f t="shared" si="10"/>
        <v>37267.558227539063</v>
      </c>
      <c r="AE28" s="345">
        <f t="shared" si="10"/>
        <v>37267.558227539063</v>
      </c>
      <c r="AF28" s="345">
        <f t="shared" si="10"/>
        <v>37267.558227539063</v>
      </c>
      <c r="AG28" s="345">
        <f t="shared" si="10"/>
        <v>37267.558227539063</v>
      </c>
      <c r="AH28" s="345">
        <f t="shared" si="10"/>
        <v>37267.558227539063</v>
      </c>
      <c r="AI28" s="345">
        <f t="shared" si="10"/>
        <v>37267.558227539063</v>
      </c>
      <c r="AJ28" s="345">
        <f t="shared" si="10"/>
        <v>37267.558227539063</v>
      </c>
      <c r="AK28" s="345">
        <f t="shared" si="10"/>
        <v>37267.558227539063</v>
      </c>
      <c r="AL28" s="345">
        <f t="shared" si="10"/>
        <v>37267.558227539063</v>
      </c>
      <c r="AM28" s="345">
        <f t="shared" si="10"/>
        <v>37267.558227539063</v>
      </c>
      <c r="AN28" s="345">
        <f t="shared" si="10"/>
        <v>37267.558227539063</v>
      </c>
      <c r="AO28" s="345">
        <f t="shared" si="10"/>
        <v>37267.558227539063</v>
      </c>
      <c r="AP28" s="345">
        <f t="shared" si="10"/>
        <v>37267.558227539063</v>
      </c>
      <c r="AQ28" s="345">
        <f t="shared" si="10"/>
        <v>37267.558227539063</v>
      </c>
      <c r="AR28" s="345">
        <f t="shared" si="10"/>
        <v>37267.558227539063</v>
      </c>
      <c r="AS28" s="345">
        <f t="shared" si="10"/>
        <v>37267.558227539063</v>
      </c>
      <c r="AT28" s="345">
        <f t="shared" si="10"/>
        <v>37267.558227539063</v>
      </c>
      <c r="AU28" s="345">
        <f t="shared" si="10"/>
        <v>37267.558227539063</v>
      </c>
      <c r="AV28" s="345">
        <f t="shared" si="10"/>
        <v>37267.558227539063</v>
      </c>
      <c r="AW28" s="345">
        <f t="shared" si="10"/>
        <v>37267.558227539063</v>
      </c>
      <c r="AX28" s="345">
        <f t="shared" si="10"/>
        <v>37267.558227539063</v>
      </c>
      <c r="AY28" s="345">
        <f t="shared" si="10"/>
        <v>37267.558227539063</v>
      </c>
      <c r="AZ28" s="345">
        <f t="shared" si="10"/>
        <v>37267.558227539063</v>
      </c>
      <c r="BA28" s="345">
        <f t="shared" si="10"/>
        <v>37267.558227539063</v>
      </c>
      <c r="BB28" s="345">
        <f t="shared" si="10"/>
        <v>37267.558227539063</v>
      </c>
      <c r="BC28" s="345">
        <f t="shared" si="10"/>
        <v>37267.558227539063</v>
      </c>
      <c r="BD28" s="345">
        <f t="shared" si="10"/>
        <v>37267.558227539063</v>
      </c>
      <c r="BE28" s="345">
        <f t="shared" si="10"/>
        <v>37267.558227539063</v>
      </c>
      <c r="BF28" s="345">
        <f t="shared" si="10"/>
        <v>37267.558227539063</v>
      </c>
      <c r="BG28" s="345">
        <f t="shared" si="10"/>
        <v>37267.558227539063</v>
      </c>
      <c r="BH28" s="345">
        <f t="shared" si="10"/>
        <v>37267.558227539063</v>
      </c>
      <c r="BI28" s="345">
        <f t="shared" si="10"/>
        <v>37267.558227539063</v>
      </c>
      <c r="BJ28" s="345">
        <f t="shared" si="10"/>
        <v>37267.558227539063</v>
      </c>
      <c r="BK28" s="345">
        <f t="shared" si="10"/>
        <v>37267.558227539063</v>
      </c>
    </row>
    <row r="29" spans="1:63" s="343" customFormat="1" ht="15" customHeight="1" x14ac:dyDescent="0.35">
      <c r="A29" s="640"/>
      <c r="B29" s="344" t="str">
        <f t="shared" si="5"/>
        <v>Water Heating</v>
      </c>
      <c r="C29" s="345">
        <f t="shared" si="6"/>
        <v>0</v>
      </c>
      <c r="D29" s="345">
        <f t="shared" si="8"/>
        <v>0</v>
      </c>
      <c r="E29" s="345">
        <f t="shared" si="8"/>
        <v>0</v>
      </c>
      <c r="F29" s="345">
        <f t="shared" si="8"/>
        <v>0</v>
      </c>
      <c r="G29" s="345">
        <f t="shared" si="8"/>
        <v>0</v>
      </c>
      <c r="H29" s="345">
        <f t="shared" si="8"/>
        <v>447.23153328895569</v>
      </c>
      <c r="I29" s="345">
        <f t="shared" si="8"/>
        <v>43218.105567443818</v>
      </c>
      <c r="J29" s="345">
        <f t="shared" si="8"/>
        <v>47930.184749830216</v>
      </c>
      <c r="K29" s="345">
        <f t="shared" si="8"/>
        <v>49650.34685014531</v>
      </c>
      <c r="L29" s="345">
        <f t="shared" si="8"/>
        <v>56371.363437081352</v>
      </c>
      <c r="M29" s="345">
        <f t="shared" si="8"/>
        <v>115555.01594621321</v>
      </c>
      <c r="N29" s="345">
        <f t="shared" si="8"/>
        <v>160524.86179172166</v>
      </c>
      <c r="O29" s="345">
        <f t="shared" si="8"/>
        <v>160524.86179172166</v>
      </c>
      <c r="P29" s="345">
        <f t="shared" si="8"/>
        <v>160524.86179172166</v>
      </c>
      <c r="Q29" s="345">
        <f t="shared" si="8"/>
        <v>160524.86179172166</v>
      </c>
      <c r="R29" s="345">
        <f t="shared" si="8"/>
        <v>160524.86179172166</v>
      </c>
      <c r="S29" s="345">
        <f t="shared" si="8"/>
        <v>160524.86179172166</v>
      </c>
      <c r="T29" s="345">
        <f t="shared" si="10"/>
        <v>160524.86179172166</v>
      </c>
      <c r="U29" s="345">
        <f t="shared" si="10"/>
        <v>160524.86179172166</v>
      </c>
      <c r="V29" s="345">
        <f t="shared" si="10"/>
        <v>160524.86179172166</v>
      </c>
      <c r="W29" s="345">
        <f t="shared" si="10"/>
        <v>160524.86179172166</v>
      </c>
      <c r="X29" s="345">
        <f t="shared" si="10"/>
        <v>160524.86179172166</v>
      </c>
      <c r="Y29" s="345">
        <f t="shared" si="10"/>
        <v>160524.86179172166</v>
      </c>
      <c r="Z29" s="345">
        <f t="shared" si="10"/>
        <v>160524.86179172166</v>
      </c>
      <c r="AA29" s="345">
        <f t="shared" si="10"/>
        <v>160524.86179172166</v>
      </c>
      <c r="AB29" s="345">
        <f t="shared" si="10"/>
        <v>160524.86179172166</v>
      </c>
      <c r="AC29" s="345">
        <f t="shared" si="10"/>
        <v>160524.86179172166</v>
      </c>
      <c r="AD29" s="345">
        <f t="shared" si="10"/>
        <v>160524.86179172166</v>
      </c>
      <c r="AE29" s="345">
        <f t="shared" si="10"/>
        <v>160524.86179172166</v>
      </c>
      <c r="AF29" s="345">
        <f t="shared" si="10"/>
        <v>160524.86179172166</v>
      </c>
      <c r="AG29" s="345">
        <f t="shared" si="10"/>
        <v>160524.86179172166</v>
      </c>
      <c r="AH29" s="345">
        <f t="shared" si="10"/>
        <v>160524.86179172166</v>
      </c>
      <c r="AI29" s="345">
        <f t="shared" si="10"/>
        <v>160524.86179172166</v>
      </c>
      <c r="AJ29" s="345">
        <f t="shared" si="10"/>
        <v>160524.86179172166</v>
      </c>
      <c r="AK29" s="345">
        <f t="shared" si="10"/>
        <v>160524.86179172166</v>
      </c>
      <c r="AL29" s="345">
        <f t="shared" si="10"/>
        <v>160524.86179172166</v>
      </c>
      <c r="AM29" s="345">
        <f t="shared" si="10"/>
        <v>160524.86179172166</v>
      </c>
      <c r="AN29" s="345">
        <f t="shared" si="10"/>
        <v>160524.86179172166</v>
      </c>
      <c r="AO29" s="345">
        <f t="shared" si="10"/>
        <v>160524.86179172166</v>
      </c>
      <c r="AP29" s="345">
        <f t="shared" si="10"/>
        <v>160524.86179172166</v>
      </c>
      <c r="AQ29" s="345">
        <f t="shared" si="10"/>
        <v>160524.86179172166</v>
      </c>
      <c r="AR29" s="345">
        <f t="shared" si="10"/>
        <v>160524.86179172166</v>
      </c>
      <c r="AS29" s="345">
        <f t="shared" si="10"/>
        <v>160524.86179172166</v>
      </c>
      <c r="AT29" s="345">
        <f t="shared" si="10"/>
        <v>160524.86179172166</v>
      </c>
      <c r="AU29" s="345">
        <f t="shared" si="10"/>
        <v>160524.86179172166</v>
      </c>
      <c r="AV29" s="345">
        <f t="shared" si="10"/>
        <v>160524.86179172166</v>
      </c>
      <c r="AW29" s="345">
        <f t="shared" si="10"/>
        <v>160524.86179172166</v>
      </c>
      <c r="AX29" s="345">
        <f t="shared" si="10"/>
        <v>160524.86179172166</v>
      </c>
      <c r="AY29" s="345">
        <f t="shared" si="10"/>
        <v>160524.86179172166</v>
      </c>
      <c r="AZ29" s="345">
        <f t="shared" si="10"/>
        <v>160524.86179172166</v>
      </c>
      <c r="BA29" s="345">
        <f t="shared" si="10"/>
        <v>160524.86179172166</v>
      </c>
      <c r="BB29" s="345">
        <f t="shared" si="10"/>
        <v>160524.86179172166</v>
      </c>
      <c r="BC29" s="345">
        <f t="shared" si="10"/>
        <v>160524.86179172166</v>
      </c>
      <c r="BD29" s="345">
        <f t="shared" si="10"/>
        <v>160524.86179172166</v>
      </c>
      <c r="BE29" s="345">
        <f t="shared" si="10"/>
        <v>160524.86179172166</v>
      </c>
      <c r="BF29" s="345">
        <f t="shared" si="10"/>
        <v>160524.86179172166</v>
      </c>
      <c r="BG29" s="345">
        <f t="shared" si="10"/>
        <v>160524.86179172166</v>
      </c>
      <c r="BH29" s="345">
        <f t="shared" si="10"/>
        <v>160524.86179172166</v>
      </c>
      <c r="BI29" s="345">
        <f t="shared" si="10"/>
        <v>160524.86179172166</v>
      </c>
      <c r="BJ29" s="345">
        <f t="shared" si="10"/>
        <v>160524.86179172166</v>
      </c>
      <c r="BK29" s="345">
        <f t="shared" si="10"/>
        <v>160524.86179172166</v>
      </c>
    </row>
    <row r="30" spans="1:63" s="343" customFormat="1" ht="15" customHeight="1" x14ac:dyDescent="0.35">
      <c r="A30" s="640"/>
      <c r="B30" s="344" t="str">
        <f t="shared" si="5"/>
        <v xml:space="preserve"> </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4">
      <c r="A31" s="641"/>
      <c r="B31" s="347" t="str">
        <f t="shared" si="5"/>
        <v>Monthly kWh</v>
      </c>
      <c r="C31" s="348">
        <f>SUM(C20:C29)</f>
        <v>0</v>
      </c>
      <c r="D31" s="348">
        <f t="shared" ref="D31:BK31" si="11">SUM(D20:D29)</f>
        <v>0</v>
      </c>
      <c r="E31" s="348">
        <f t="shared" si="11"/>
        <v>0</v>
      </c>
      <c r="F31" s="348">
        <f t="shared" si="11"/>
        <v>0</v>
      </c>
      <c r="G31" s="348">
        <f t="shared" si="11"/>
        <v>51876.164245605469</v>
      </c>
      <c r="H31" s="348">
        <f t="shared" si="11"/>
        <v>119463.7079679966</v>
      </c>
      <c r="I31" s="348">
        <f t="shared" si="11"/>
        <v>327347.96984454355</v>
      </c>
      <c r="J31" s="348">
        <f t="shared" si="11"/>
        <v>549469.99310158531</v>
      </c>
      <c r="K31" s="348">
        <f t="shared" si="11"/>
        <v>835783.59174808441</v>
      </c>
      <c r="L31" s="348">
        <f t="shared" si="11"/>
        <v>1137782.5417272537</v>
      </c>
      <c r="M31" s="348">
        <f t="shared" si="11"/>
        <v>1883586.546538109</v>
      </c>
      <c r="N31" s="348">
        <f t="shared" si="11"/>
        <v>3142638.3896290534</v>
      </c>
      <c r="O31" s="348">
        <f t="shared" si="11"/>
        <v>3142638.3896290534</v>
      </c>
      <c r="P31" s="348">
        <f t="shared" si="11"/>
        <v>3142638.3896290534</v>
      </c>
      <c r="Q31" s="348">
        <f t="shared" si="11"/>
        <v>3142638.3896290534</v>
      </c>
      <c r="R31" s="348">
        <f t="shared" si="11"/>
        <v>3142638.3896290534</v>
      </c>
      <c r="S31" s="348">
        <f t="shared" si="11"/>
        <v>3142638.3896290534</v>
      </c>
      <c r="T31" s="348">
        <f t="shared" si="11"/>
        <v>3142638.3896290534</v>
      </c>
      <c r="U31" s="348">
        <f t="shared" si="11"/>
        <v>3142638.3896290534</v>
      </c>
      <c r="V31" s="348">
        <f t="shared" si="11"/>
        <v>3142638.3896290534</v>
      </c>
      <c r="W31" s="348">
        <f t="shared" si="11"/>
        <v>3142638.3896290534</v>
      </c>
      <c r="X31" s="348">
        <f t="shared" si="11"/>
        <v>3142638.3896290534</v>
      </c>
      <c r="Y31" s="348">
        <f t="shared" si="11"/>
        <v>3142638.3896290534</v>
      </c>
      <c r="Z31" s="348">
        <f t="shared" si="11"/>
        <v>3142638.3896290534</v>
      </c>
      <c r="AA31" s="348">
        <f t="shared" si="11"/>
        <v>3142638.3896290534</v>
      </c>
      <c r="AB31" s="348">
        <f t="shared" si="11"/>
        <v>3142638.3896290534</v>
      </c>
      <c r="AC31" s="348">
        <f t="shared" si="11"/>
        <v>3142638.3896290534</v>
      </c>
      <c r="AD31" s="348">
        <f t="shared" si="11"/>
        <v>3142638.3896290534</v>
      </c>
      <c r="AE31" s="348">
        <f t="shared" si="11"/>
        <v>3142638.3896290534</v>
      </c>
      <c r="AF31" s="348">
        <f t="shared" si="11"/>
        <v>3142638.3896290534</v>
      </c>
      <c r="AG31" s="348">
        <f t="shared" si="11"/>
        <v>3142638.3896290534</v>
      </c>
      <c r="AH31" s="348">
        <f t="shared" si="11"/>
        <v>3142638.3896290534</v>
      </c>
      <c r="AI31" s="348">
        <f t="shared" si="11"/>
        <v>3142638.3896290534</v>
      </c>
      <c r="AJ31" s="348">
        <f t="shared" si="11"/>
        <v>3142638.3896290534</v>
      </c>
      <c r="AK31" s="348">
        <f t="shared" si="11"/>
        <v>3142638.3896290534</v>
      </c>
      <c r="AL31" s="348">
        <f t="shared" si="11"/>
        <v>3142638.3896290534</v>
      </c>
      <c r="AM31" s="348">
        <f t="shared" si="11"/>
        <v>3142638.3896290534</v>
      </c>
      <c r="AN31" s="348">
        <f t="shared" si="11"/>
        <v>3142638.3896290534</v>
      </c>
      <c r="AO31" s="348">
        <f t="shared" si="11"/>
        <v>3142638.3896290534</v>
      </c>
      <c r="AP31" s="348">
        <f t="shared" si="11"/>
        <v>3142638.3896290534</v>
      </c>
      <c r="AQ31" s="348">
        <f t="shared" si="11"/>
        <v>3142638.3896290534</v>
      </c>
      <c r="AR31" s="348">
        <f t="shared" si="11"/>
        <v>3142638.3896290534</v>
      </c>
      <c r="AS31" s="348">
        <f t="shared" si="11"/>
        <v>3142638.3896290534</v>
      </c>
      <c r="AT31" s="348">
        <f t="shared" si="11"/>
        <v>3142638.3896290534</v>
      </c>
      <c r="AU31" s="348">
        <f t="shared" si="11"/>
        <v>3142638.3896290534</v>
      </c>
      <c r="AV31" s="348">
        <f t="shared" si="11"/>
        <v>3142638.3896290534</v>
      </c>
      <c r="AW31" s="348">
        <f t="shared" si="11"/>
        <v>3142638.3896290534</v>
      </c>
      <c r="AX31" s="348">
        <f t="shared" si="11"/>
        <v>3142638.3896290534</v>
      </c>
      <c r="AY31" s="348">
        <f t="shared" si="11"/>
        <v>3142638.3896290534</v>
      </c>
      <c r="AZ31" s="348">
        <f t="shared" si="11"/>
        <v>3142638.3896290534</v>
      </c>
      <c r="BA31" s="348">
        <f t="shared" si="11"/>
        <v>3142638.3896290534</v>
      </c>
      <c r="BB31" s="348">
        <f t="shared" si="11"/>
        <v>3142638.3896290534</v>
      </c>
      <c r="BC31" s="348">
        <f t="shared" si="11"/>
        <v>3142638.3896290534</v>
      </c>
      <c r="BD31" s="348">
        <f t="shared" si="11"/>
        <v>3142638.3896290534</v>
      </c>
      <c r="BE31" s="348">
        <f t="shared" si="11"/>
        <v>3142638.3896290534</v>
      </c>
      <c r="BF31" s="348">
        <f t="shared" si="11"/>
        <v>3142638.3896290534</v>
      </c>
      <c r="BG31" s="348">
        <f t="shared" si="11"/>
        <v>3142638.3896290534</v>
      </c>
      <c r="BH31" s="348">
        <f t="shared" si="11"/>
        <v>3142638.3896290534</v>
      </c>
      <c r="BI31" s="348">
        <f t="shared" si="11"/>
        <v>3142638.3896290534</v>
      </c>
      <c r="BJ31" s="348">
        <f t="shared" si="11"/>
        <v>3142638.3896290534</v>
      </c>
      <c r="BK31" s="348">
        <f t="shared" si="11"/>
        <v>3142638.3896290534</v>
      </c>
    </row>
    <row r="32" spans="1:63" x14ac:dyDescent="0.35">
      <c r="A32" s="45"/>
      <c r="B32" s="25"/>
      <c r="C32" s="9"/>
      <c r="D32" s="30"/>
      <c r="E32" s="9"/>
      <c r="F32" s="30"/>
      <c r="G32" s="30"/>
      <c r="H32" s="9"/>
      <c r="I32" s="30"/>
      <c r="J32" s="30"/>
      <c r="K32" s="9"/>
      <c r="L32" s="30"/>
      <c r="M32" s="30"/>
      <c r="N32" s="9"/>
      <c r="O32" s="352" t="s">
        <v>157</v>
      </c>
      <c r="P32" s="353">
        <f>SUM(C16:N16)</f>
        <v>3142638.3896290534</v>
      </c>
      <c r="R32" s="30"/>
      <c r="S32" s="30"/>
      <c r="T32" s="9"/>
      <c r="U32" s="30"/>
      <c r="V32" s="30"/>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 thickBot="1" x14ac:dyDescent="0.4">
      <c r="A33" s="26"/>
      <c r="B33" s="26"/>
      <c r="C33" s="22"/>
      <c r="D33" s="23"/>
      <c r="E33" s="22"/>
      <c r="F33" s="23"/>
      <c r="G33" s="23"/>
      <c r="H33" s="22"/>
      <c r="I33" s="23"/>
      <c r="J33" s="23"/>
      <c r="K33" s="22"/>
      <c r="L33" s="23"/>
      <c r="M33" s="23"/>
      <c r="N33" s="22"/>
      <c r="O33" s="23"/>
      <c r="P33" s="23"/>
      <c r="Q33" s="22"/>
      <c r="R33" s="206" t="s">
        <v>149</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5" x14ac:dyDescent="0.35">
      <c r="A34" s="642" t="s">
        <v>16</v>
      </c>
      <c r="B34" s="17" t="str">
        <f t="shared" ref="B34:B46" si="12">B19</f>
        <v>End Use</v>
      </c>
      <c r="C34" s="10">
        <f>C19</f>
        <v>43466</v>
      </c>
      <c r="D34" s="10">
        <f t="shared" ref="D34:BK34" si="13">D19</f>
        <v>43497</v>
      </c>
      <c r="E34" s="10">
        <f t="shared" si="13"/>
        <v>43525</v>
      </c>
      <c r="F34" s="10">
        <f t="shared" si="13"/>
        <v>43556</v>
      </c>
      <c r="G34" s="10">
        <f t="shared" si="13"/>
        <v>43586</v>
      </c>
      <c r="H34" s="10">
        <f t="shared" si="13"/>
        <v>43617</v>
      </c>
      <c r="I34" s="10">
        <f t="shared" si="13"/>
        <v>43647</v>
      </c>
      <c r="J34" s="10">
        <f t="shared" si="13"/>
        <v>43678</v>
      </c>
      <c r="K34" s="10">
        <f t="shared" si="13"/>
        <v>43709</v>
      </c>
      <c r="L34" s="10">
        <f t="shared" si="13"/>
        <v>43739</v>
      </c>
      <c r="M34" s="10">
        <f t="shared" si="13"/>
        <v>43770</v>
      </c>
      <c r="N34" s="10">
        <f t="shared" si="13"/>
        <v>43800</v>
      </c>
      <c r="O34" s="10">
        <f t="shared" si="13"/>
        <v>43831</v>
      </c>
      <c r="P34" s="10">
        <f t="shared" si="13"/>
        <v>43862</v>
      </c>
      <c r="Q34" s="10">
        <f t="shared" si="13"/>
        <v>43891</v>
      </c>
      <c r="R34" s="10">
        <f t="shared" si="13"/>
        <v>43922</v>
      </c>
      <c r="S34" s="10">
        <f t="shared" si="13"/>
        <v>43952</v>
      </c>
      <c r="T34" s="10">
        <f t="shared" si="13"/>
        <v>43983</v>
      </c>
      <c r="U34" s="10">
        <f t="shared" si="13"/>
        <v>44013</v>
      </c>
      <c r="V34" s="10">
        <f t="shared" si="13"/>
        <v>44044</v>
      </c>
      <c r="W34" s="10">
        <f t="shared" si="13"/>
        <v>44075</v>
      </c>
      <c r="X34" s="10">
        <f t="shared" si="13"/>
        <v>44105</v>
      </c>
      <c r="Y34" s="10">
        <f t="shared" si="13"/>
        <v>44136</v>
      </c>
      <c r="Z34" s="10">
        <f t="shared" si="13"/>
        <v>44166</v>
      </c>
      <c r="AA34" s="10">
        <f t="shared" si="13"/>
        <v>44197</v>
      </c>
      <c r="AB34" s="10">
        <f t="shared" si="13"/>
        <v>44228</v>
      </c>
      <c r="AC34" s="10">
        <f t="shared" si="13"/>
        <v>44256</v>
      </c>
      <c r="AD34" s="10">
        <f t="shared" si="13"/>
        <v>44287</v>
      </c>
      <c r="AE34" s="10">
        <f t="shared" si="13"/>
        <v>44317</v>
      </c>
      <c r="AF34" s="10">
        <f t="shared" si="13"/>
        <v>44348</v>
      </c>
      <c r="AG34" s="10">
        <f t="shared" si="13"/>
        <v>44378</v>
      </c>
      <c r="AH34" s="10">
        <f t="shared" si="13"/>
        <v>44409</v>
      </c>
      <c r="AI34" s="10">
        <f t="shared" si="13"/>
        <v>44440</v>
      </c>
      <c r="AJ34" s="10">
        <f t="shared" si="13"/>
        <v>44470</v>
      </c>
      <c r="AK34" s="10">
        <f t="shared" si="13"/>
        <v>44501</v>
      </c>
      <c r="AL34" s="10">
        <f t="shared" si="13"/>
        <v>44531</v>
      </c>
      <c r="AM34" s="10">
        <f t="shared" si="13"/>
        <v>44562</v>
      </c>
      <c r="AN34" s="10">
        <f t="shared" si="13"/>
        <v>44593</v>
      </c>
      <c r="AO34" s="10">
        <f t="shared" si="13"/>
        <v>44621</v>
      </c>
      <c r="AP34" s="10">
        <f t="shared" si="13"/>
        <v>44652</v>
      </c>
      <c r="AQ34" s="10">
        <f t="shared" si="13"/>
        <v>44682</v>
      </c>
      <c r="AR34" s="10">
        <f t="shared" si="13"/>
        <v>44713</v>
      </c>
      <c r="AS34" s="10">
        <f t="shared" si="13"/>
        <v>44743</v>
      </c>
      <c r="AT34" s="10">
        <f t="shared" si="13"/>
        <v>44774</v>
      </c>
      <c r="AU34" s="10">
        <f t="shared" si="13"/>
        <v>44805</v>
      </c>
      <c r="AV34" s="10">
        <f t="shared" si="13"/>
        <v>44835</v>
      </c>
      <c r="AW34" s="10">
        <f t="shared" si="13"/>
        <v>44866</v>
      </c>
      <c r="AX34" s="10">
        <f t="shared" si="13"/>
        <v>44896</v>
      </c>
      <c r="AY34" s="10">
        <f t="shared" si="13"/>
        <v>44927</v>
      </c>
      <c r="AZ34" s="10">
        <f t="shared" si="13"/>
        <v>44958</v>
      </c>
      <c r="BA34" s="10">
        <f t="shared" si="13"/>
        <v>44986</v>
      </c>
      <c r="BB34" s="10">
        <f t="shared" si="13"/>
        <v>45017</v>
      </c>
      <c r="BC34" s="10">
        <f t="shared" si="13"/>
        <v>45047</v>
      </c>
      <c r="BD34" s="10">
        <f t="shared" si="13"/>
        <v>45078</v>
      </c>
      <c r="BE34" s="10">
        <f t="shared" si="13"/>
        <v>45108</v>
      </c>
      <c r="BF34" s="10">
        <f t="shared" si="13"/>
        <v>45139</v>
      </c>
      <c r="BG34" s="10">
        <f t="shared" si="13"/>
        <v>45170</v>
      </c>
      <c r="BH34" s="10">
        <f t="shared" si="13"/>
        <v>45200</v>
      </c>
      <c r="BI34" s="10">
        <f t="shared" si="13"/>
        <v>45231</v>
      </c>
      <c r="BJ34" s="10">
        <f t="shared" si="13"/>
        <v>45261</v>
      </c>
      <c r="BK34" s="10">
        <f t="shared" si="13"/>
        <v>45292</v>
      </c>
    </row>
    <row r="35" spans="1:63" ht="15" customHeight="1" x14ac:dyDescent="0.35">
      <c r="A35" s="643"/>
      <c r="B35" s="11" t="str">
        <f t="shared" si="12"/>
        <v>Building Shell</v>
      </c>
      <c r="C35" s="3">
        <v>0</v>
      </c>
      <c r="D35" s="3">
        <f>C35</f>
        <v>0</v>
      </c>
      <c r="E35" s="3">
        <f t="shared" ref="E35:Q35" si="14">D35</f>
        <v>0</v>
      </c>
      <c r="F35" s="3">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254">
        <v>0</v>
      </c>
      <c r="S35" s="3">
        <f>R35</f>
        <v>0</v>
      </c>
      <c r="T35" s="3">
        <f t="shared" ref="T35:BK35" si="15">S35</f>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560">
        <v>103535.59990319923</v>
      </c>
      <c r="AP35" s="3">
        <f t="shared" si="15"/>
        <v>103535.59990319923</v>
      </c>
      <c r="AQ35" s="3">
        <f t="shared" si="15"/>
        <v>103535.59990319923</v>
      </c>
      <c r="AR35" s="3">
        <f t="shared" si="15"/>
        <v>103535.59990319923</v>
      </c>
      <c r="AS35" s="3">
        <f t="shared" si="15"/>
        <v>103535.59990319923</v>
      </c>
      <c r="AT35" s="3">
        <f t="shared" si="15"/>
        <v>103535.59990319923</v>
      </c>
      <c r="AU35" s="3">
        <f t="shared" si="15"/>
        <v>103535.59990319923</v>
      </c>
      <c r="AV35" s="3">
        <f t="shared" si="15"/>
        <v>103535.59990319923</v>
      </c>
      <c r="AW35" s="3">
        <f t="shared" si="15"/>
        <v>103535.59990319923</v>
      </c>
      <c r="AX35" s="3">
        <f t="shared" si="15"/>
        <v>103535.59990319923</v>
      </c>
      <c r="AY35" s="3">
        <f t="shared" si="15"/>
        <v>103535.59990319923</v>
      </c>
      <c r="AZ35" s="3">
        <f t="shared" si="15"/>
        <v>103535.59990319923</v>
      </c>
      <c r="BA35" s="3">
        <f t="shared" si="15"/>
        <v>103535.59990319923</v>
      </c>
      <c r="BB35" s="3">
        <f t="shared" si="15"/>
        <v>103535.59990319923</v>
      </c>
      <c r="BC35" s="3">
        <f t="shared" si="15"/>
        <v>103535.59990319923</v>
      </c>
      <c r="BD35" s="3">
        <f t="shared" si="15"/>
        <v>103535.59990319923</v>
      </c>
      <c r="BE35" s="3">
        <f t="shared" si="15"/>
        <v>103535.59990319923</v>
      </c>
      <c r="BF35" s="3">
        <f t="shared" si="15"/>
        <v>103535.59990319923</v>
      </c>
      <c r="BG35" s="3">
        <f t="shared" si="15"/>
        <v>103535.59990319923</v>
      </c>
      <c r="BH35" s="3">
        <f t="shared" si="15"/>
        <v>103535.59990319923</v>
      </c>
      <c r="BI35" s="3">
        <f t="shared" si="15"/>
        <v>103535.59990319923</v>
      </c>
      <c r="BJ35" s="3">
        <f t="shared" si="15"/>
        <v>103535.59990319923</v>
      </c>
      <c r="BK35" s="3">
        <f t="shared" si="15"/>
        <v>103535.59990319923</v>
      </c>
    </row>
    <row r="36" spans="1:63" x14ac:dyDescent="0.35">
      <c r="A36" s="643"/>
      <c r="B36" s="12" t="str">
        <f t="shared" si="12"/>
        <v>Cooling</v>
      </c>
      <c r="C36" s="3">
        <v>0</v>
      </c>
      <c r="D36" s="3">
        <f t="shared" ref="D36:Q36" si="16">C36</f>
        <v>0</v>
      </c>
      <c r="E36" s="3">
        <f t="shared" si="16"/>
        <v>0</v>
      </c>
      <c r="F36" s="3">
        <f t="shared" si="16"/>
        <v>0</v>
      </c>
      <c r="G36" s="3">
        <f t="shared" si="16"/>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254">
        <v>575036.19999999949</v>
      </c>
      <c r="S36" s="3">
        <f t="shared" ref="S36:BK36" si="17">R36</f>
        <v>575036.19999999949</v>
      </c>
      <c r="T36" s="3">
        <f t="shared" si="17"/>
        <v>575036.19999999949</v>
      </c>
      <c r="U36" s="3">
        <f t="shared" si="17"/>
        <v>575036.19999999949</v>
      </c>
      <c r="V36" s="3">
        <f t="shared" si="17"/>
        <v>575036.19999999949</v>
      </c>
      <c r="W36" s="3">
        <f t="shared" si="17"/>
        <v>575036.19999999949</v>
      </c>
      <c r="X36" s="3">
        <f t="shared" si="17"/>
        <v>575036.19999999949</v>
      </c>
      <c r="Y36" s="3">
        <f t="shared" si="17"/>
        <v>575036.19999999949</v>
      </c>
      <c r="Z36" s="3">
        <f t="shared" si="17"/>
        <v>575036.19999999949</v>
      </c>
      <c r="AA36" s="3">
        <f t="shared" si="17"/>
        <v>575036.19999999949</v>
      </c>
      <c r="AB36" s="3">
        <f t="shared" si="17"/>
        <v>575036.19999999949</v>
      </c>
      <c r="AC36" s="3">
        <f t="shared" si="17"/>
        <v>575036.19999999949</v>
      </c>
      <c r="AD36" s="3">
        <f t="shared" si="17"/>
        <v>575036.19999999949</v>
      </c>
      <c r="AE36" s="3">
        <f t="shared" si="17"/>
        <v>575036.19999999949</v>
      </c>
      <c r="AF36" s="3">
        <f t="shared" si="17"/>
        <v>575036.19999999949</v>
      </c>
      <c r="AG36" s="3">
        <f t="shared" si="17"/>
        <v>575036.19999999949</v>
      </c>
      <c r="AH36" s="3">
        <f t="shared" si="17"/>
        <v>575036.19999999949</v>
      </c>
      <c r="AI36" s="3">
        <f t="shared" si="17"/>
        <v>575036.19999999949</v>
      </c>
      <c r="AJ36" s="3">
        <f t="shared" si="17"/>
        <v>575036.19999999949</v>
      </c>
      <c r="AK36" s="3">
        <f t="shared" si="17"/>
        <v>575036.19999999949</v>
      </c>
      <c r="AL36" s="3">
        <f t="shared" si="17"/>
        <v>575036.19999999949</v>
      </c>
      <c r="AM36" s="3">
        <f t="shared" si="17"/>
        <v>575036.19999999949</v>
      </c>
      <c r="AN36" s="3">
        <f t="shared" si="17"/>
        <v>575036.19999999949</v>
      </c>
      <c r="AO36" s="560">
        <v>600449.54059661925</v>
      </c>
      <c r="AP36" s="3">
        <f t="shared" si="17"/>
        <v>600449.54059661925</v>
      </c>
      <c r="AQ36" s="3">
        <f t="shared" si="17"/>
        <v>600449.54059661925</v>
      </c>
      <c r="AR36" s="3">
        <f t="shared" si="17"/>
        <v>600449.54059661925</v>
      </c>
      <c r="AS36" s="3">
        <f t="shared" si="17"/>
        <v>600449.54059661925</v>
      </c>
      <c r="AT36" s="3">
        <f t="shared" si="17"/>
        <v>600449.54059661925</v>
      </c>
      <c r="AU36" s="3">
        <f t="shared" si="17"/>
        <v>600449.54059661925</v>
      </c>
      <c r="AV36" s="3">
        <f t="shared" si="17"/>
        <v>600449.54059661925</v>
      </c>
      <c r="AW36" s="3">
        <f t="shared" si="17"/>
        <v>600449.54059661925</v>
      </c>
      <c r="AX36" s="3">
        <f t="shared" si="17"/>
        <v>600449.54059661925</v>
      </c>
      <c r="AY36" s="3">
        <f t="shared" si="17"/>
        <v>600449.54059661925</v>
      </c>
      <c r="AZ36" s="3">
        <f t="shared" si="17"/>
        <v>600449.54059661925</v>
      </c>
      <c r="BA36" s="3">
        <f t="shared" si="17"/>
        <v>600449.54059661925</v>
      </c>
      <c r="BB36" s="3">
        <f t="shared" si="17"/>
        <v>600449.54059661925</v>
      </c>
      <c r="BC36" s="3">
        <f t="shared" si="17"/>
        <v>600449.54059661925</v>
      </c>
      <c r="BD36" s="3">
        <f t="shared" si="17"/>
        <v>600449.54059661925</v>
      </c>
      <c r="BE36" s="3">
        <f t="shared" si="17"/>
        <v>600449.54059661925</v>
      </c>
      <c r="BF36" s="3">
        <f t="shared" si="17"/>
        <v>600449.54059661925</v>
      </c>
      <c r="BG36" s="3">
        <f t="shared" si="17"/>
        <v>600449.54059661925</v>
      </c>
      <c r="BH36" s="3">
        <f t="shared" si="17"/>
        <v>600449.54059661925</v>
      </c>
      <c r="BI36" s="3">
        <f t="shared" si="17"/>
        <v>600449.54059661925</v>
      </c>
      <c r="BJ36" s="3">
        <f t="shared" si="17"/>
        <v>600449.54059661925</v>
      </c>
      <c r="BK36" s="3">
        <f t="shared" si="17"/>
        <v>600449.54059661925</v>
      </c>
    </row>
    <row r="37" spans="1:63" x14ac:dyDescent="0.35">
      <c r="A37" s="643"/>
      <c r="B37" s="11" t="str">
        <f t="shared" si="12"/>
        <v>Freezer</v>
      </c>
      <c r="C37" s="3">
        <v>0</v>
      </c>
      <c r="D37" s="3">
        <f t="shared" ref="D37:Q37" si="18">C37</f>
        <v>0</v>
      </c>
      <c r="E37" s="3">
        <f t="shared" si="18"/>
        <v>0</v>
      </c>
      <c r="F37" s="3">
        <f t="shared" si="18"/>
        <v>0</v>
      </c>
      <c r="G37" s="3">
        <f t="shared" si="18"/>
        <v>0</v>
      </c>
      <c r="H37" s="3">
        <f t="shared" si="18"/>
        <v>0</v>
      </c>
      <c r="I37" s="3">
        <f t="shared" si="18"/>
        <v>0</v>
      </c>
      <c r="J37" s="3">
        <f t="shared" si="18"/>
        <v>0</v>
      </c>
      <c r="K37" s="3">
        <f t="shared" si="18"/>
        <v>0</v>
      </c>
      <c r="L37" s="3">
        <f t="shared" si="18"/>
        <v>0</v>
      </c>
      <c r="M37" s="3">
        <f t="shared" si="18"/>
        <v>0</v>
      </c>
      <c r="N37" s="3">
        <f t="shared" si="18"/>
        <v>0</v>
      </c>
      <c r="O37" s="3">
        <f t="shared" si="18"/>
        <v>0</v>
      </c>
      <c r="P37" s="3">
        <f t="shared" si="18"/>
        <v>0</v>
      </c>
      <c r="Q37" s="3">
        <f t="shared" si="18"/>
        <v>0</v>
      </c>
      <c r="R37" s="254">
        <v>0</v>
      </c>
      <c r="S37" s="3">
        <f t="shared" ref="S37:BK37" si="19">R37</f>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3">
        <f t="shared" si="19"/>
        <v>0</v>
      </c>
      <c r="AH37" s="3">
        <f t="shared" si="19"/>
        <v>0</v>
      </c>
      <c r="AI37" s="3">
        <f t="shared" si="19"/>
        <v>0</v>
      </c>
      <c r="AJ37" s="3">
        <f t="shared" si="19"/>
        <v>0</v>
      </c>
      <c r="AK37" s="3">
        <f t="shared" si="19"/>
        <v>0</v>
      </c>
      <c r="AL37" s="3">
        <f t="shared" si="19"/>
        <v>0</v>
      </c>
      <c r="AM37" s="3">
        <f t="shared" si="19"/>
        <v>0</v>
      </c>
      <c r="AN37" s="3">
        <f t="shared" si="19"/>
        <v>0</v>
      </c>
      <c r="AO37" s="560">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c r="AZ37" s="3">
        <f t="shared" si="19"/>
        <v>0</v>
      </c>
      <c r="BA37" s="3">
        <f t="shared" si="19"/>
        <v>0</v>
      </c>
      <c r="BB37" s="3">
        <f t="shared" si="19"/>
        <v>0</v>
      </c>
      <c r="BC37" s="3">
        <f t="shared" si="19"/>
        <v>0</v>
      </c>
      <c r="BD37" s="3">
        <f t="shared" si="19"/>
        <v>0</v>
      </c>
      <c r="BE37" s="3">
        <f t="shared" si="19"/>
        <v>0</v>
      </c>
      <c r="BF37" s="3">
        <f t="shared" si="19"/>
        <v>0</v>
      </c>
      <c r="BG37" s="3">
        <f t="shared" si="19"/>
        <v>0</v>
      </c>
      <c r="BH37" s="3">
        <f t="shared" si="19"/>
        <v>0</v>
      </c>
      <c r="BI37" s="3">
        <f t="shared" si="19"/>
        <v>0</v>
      </c>
      <c r="BJ37" s="3">
        <f t="shared" si="19"/>
        <v>0</v>
      </c>
      <c r="BK37" s="3">
        <f t="shared" si="19"/>
        <v>0</v>
      </c>
    </row>
    <row r="38" spans="1:63" x14ac:dyDescent="0.35">
      <c r="A38" s="643"/>
      <c r="B38" s="11" t="str">
        <f t="shared" si="12"/>
        <v>Heating</v>
      </c>
      <c r="C38" s="3">
        <v>0</v>
      </c>
      <c r="D38" s="3">
        <f t="shared" ref="D38:Q38" si="20">C38</f>
        <v>0</v>
      </c>
      <c r="E38" s="3">
        <f t="shared" si="20"/>
        <v>0</v>
      </c>
      <c r="F38" s="3">
        <f t="shared" si="20"/>
        <v>0</v>
      </c>
      <c r="G38" s="3">
        <f t="shared" si="20"/>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
        <f t="shared" si="20"/>
        <v>0</v>
      </c>
      <c r="R38" s="254">
        <v>1105731.4527500002</v>
      </c>
      <c r="S38" s="3">
        <f t="shared" ref="S38:BK38" si="21">R38</f>
        <v>1105731.4527500002</v>
      </c>
      <c r="T38" s="3">
        <f t="shared" si="21"/>
        <v>1105731.4527500002</v>
      </c>
      <c r="U38" s="3">
        <f t="shared" si="21"/>
        <v>1105731.4527500002</v>
      </c>
      <c r="V38" s="3">
        <f t="shared" si="21"/>
        <v>1105731.4527500002</v>
      </c>
      <c r="W38" s="3">
        <f t="shared" si="21"/>
        <v>1105731.4527500002</v>
      </c>
      <c r="X38" s="3">
        <f t="shared" si="21"/>
        <v>1105731.4527500002</v>
      </c>
      <c r="Y38" s="3">
        <f t="shared" si="21"/>
        <v>1105731.4527500002</v>
      </c>
      <c r="Z38" s="3">
        <f t="shared" si="21"/>
        <v>1105731.4527500002</v>
      </c>
      <c r="AA38" s="3">
        <f t="shared" si="21"/>
        <v>1105731.4527500002</v>
      </c>
      <c r="AB38" s="3">
        <f t="shared" si="21"/>
        <v>1105731.4527500002</v>
      </c>
      <c r="AC38" s="3">
        <f t="shared" si="21"/>
        <v>1105731.4527500002</v>
      </c>
      <c r="AD38" s="3">
        <f t="shared" si="21"/>
        <v>1105731.4527500002</v>
      </c>
      <c r="AE38" s="3">
        <f t="shared" si="21"/>
        <v>1105731.4527500002</v>
      </c>
      <c r="AF38" s="3">
        <f t="shared" si="21"/>
        <v>1105731.4527500002</v>
      </c>
      <c r="AG38" s="3">
        <f t="shared" si="21"/>
        <v>1105731.4527500002</v>
      </c>
      <c r="AH38" s="3">
        <f t="shared" si="21"/>
        <v>1105731.4527500002</v>
      </c>
      <c r="AI38" s="3">
        <f t="shared" si="21"/>
        <v>1105731.4527500002</v>
      </c>
      <c r="AJ38" s="3">
        <f t="shared" si="21"/>
        <v>1105731.4527500002</v>
      </c>
      <c r="AK38" s="3">
        <f t="shared" si="21"/>
        <v>1105731.4527500002</v>
      </c>
      <c r="AL38" s="3">
        <f t="shared" si="21"/>
        <v>1105731.4527500002</v>
      </c>
      <c r="AM38" s="3">
        <f t="shared" si="21"/>
        <v>1105731.4527500002</v>
      </c>
      <c r="AN38" s="3">
        <f t="shared" si="21"/>
        <v>1105731.4527500002</v>
      </c>
      <c r="AO38" s="560">
        <v>1493962.4116070995</v>
      </c>
      <c r="AP38" s="3">
        <f t="shared" si="21"/>
        <v>1493962.4116070995</v>
      </c>
      <c r="AQ38" s="3">
        <f t="shared" si="21"/>
        <v>1493962.4116070995</v>
      </c>
      <c r="AR38" s="3">
        <f t="shared" si="21"/>
        <v>1493962.4116070995</v>
      </c>
      <c r="AS38" s="3">
        <f t="shared" si="21"/>
        <v>1493962.4116070995</v>
      </c>
      <c r="AT38" s="3">
        <f t="shared" si="21"/>
        <v>1493962.4116070995</v>
      </c>
      <c r="AU38" s="3">
        <f t="shared" si="21"/>
        <v>1493962.4116070995</v>
      </c>
      <c r="AV38" s="3">
        <f t="shared" si="21"/>
        <v>1493962.4116070995</v>
      </c>
      <c r="AW38" s="3">
        <f t="shared" si="21"/>
        <v>1493962.4116070995</v>
      </c>
      <c r="AX38" s="3">
        <f t="shared" si="21"/>
        <v>1493962.4116070995</v>
      </c>
      <c r="AY38" s="3">
        <f t="shared" si="21"/>
        <v>1493962.4116070995</v>
      </c>
      <c r="AZ38" s="3">
        <f t="shared" si="21"/>
        <v>1493962.4116070995</v>
      </c>
      <c r="BA38" s="3">
        <f t="shared" si="21"/>
        <v>1493962.4116070995</v>
      </c>
      <c r="BB38" s="3">
        <f t="shared" si="21"/>
        <v>1493962.4116070995</v>
      </c>
      <c r="BC38" s="3">
        <f t="shared" si="21"/>
        <v>1493962.4116070995</v>
      </c>
      <c r="BD38" s="3">
        <f t="shared" si="21"/>
        <v>1493962.4116070995</v>
      </c>
      <c r="BE38" s="3">
        <f t="shared" si="21"/>
        <v>1493962.4116070995</v>
      </c>
      <c r="BF38" s="3">
        <f t="shared" si="21"/>
        <v>1493962.4116070995</v>
      </c>
      <c r="BG38" s="3">
        <f t="shared" si="21"/>
        <v>1493962.4116070995</v>
      </c>
      <c r="BH38" s="3">
        <f t="shared" si="21"/>
        <v>1493962.4116070995</v>
      </c>
      <c r="BI38" s="3">
        <f t="shared" si="21"/>
        <v>1493962.4116070995</v>
      </c>
      <c r="BJ38" s="3">
        <f t="shared" si="21"/>
        <v>1493962.4116070995</v>
      </c>
      <c r="BK38" s="3">
        <f t="shared" si="21"/>
        <v>1493962.4116070995</v>
      </c>
    </row>
    <row r="39" spans="1:63" x14ac:dyDescent="0.35">
      <c r="A39" s="643"/>
      <c r="B39" s="12" t="str">
        <f t="shared" si="12"/>
        <v>HVAC</v>
      </c>
      <c r="C39" s="3">
        <v>0</v>
      </c>
      <c r="D39" s="3">
        <f t="shared" ref="D39:Q39" si="22">C39</f>
        <v>0</v>
      </c>
      <c r="E39" s="3">
        <f t="shared" si="22"/>
        <v>0</v>
      </c>
      <c r="F39" s="3">
        <f t="shared" si="22"/>
        <v>0</v>
      </c>
      <c r="G39" s="3">
        <f t="shared" si="22"/>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254">
        <v>50903.24</v>
      </c>
      <c r="S39" s="3">
        <f t="shared" ref="S39:BK39" si="23">R39</f>
        <v>50903.24</v>
      </c>
      <c r="T39" s="3">
        <f t="shared" si="23"/>
        <v>50903.24</v>
      </c>
      <c r="U39" s="3">
        <f t="shared" si="23"/>
        <v>50903.24</v>
      </c>
      <c r="V39" s="3">
        <f t="shared" si="23"/>
        <v>50903.24</v>
      </c>
      <c r="W39" s="3">
        <f t="shared" si="23"/>
        <v>50903.24</v>
      </c>
      <c r="X39" s="3">
        <f t="shared" si="23"/>
        <v>50903.24</v>
      </c>
      <c r="Y39" s="3">
        <f t="shared" si="23"/>
        <v>50903.24</v>
      </c>
      <c r="Z39" s="3">
        <f t="shared" si="23"/>
        <v>50903.24</v>
      </c>
      <c r="AA39" s="3">
        <f t="shared" si="23"/>
        <v>50903.24</v>
      </c>
      <c r="AB39" s="3">
        <f t="shared" si="23"/>
        <v>50903.24</v>
      </c>
      <c r="AC39" s="3">
        <f t="shared" si="23"/>
        <v>50903.24</v>
      </c>
      <c r="AD39" s="3">
        <f t="shared" si="23"/>
        <v>50903.24</v>
      </c>
      <c r="AE39" s="3">
        <f t="shared" si="23"/>
        <v>50903.24</v>
      </c>
      <c r="AF39" s="3">
        <f t="shared" si="23"/>
        <v>50903.24</v>
      </c>
      <c r="AG39" s="3">
        <f t="shared" si="23"/>
        <v>50903.24</v>
      </c>
      <c r="AH39" s="3">
        <f t="shared" si="23"/>
        <v>50903.24</v>
      </c>
      <c r="AI39" s="3">
        <f t="shared" si="23"/>
        <v>50903.24</v>
      </c>
      <c r="AJ39" s="3">
        <f t="shared" si="23"/>
        <v>50903.24</v>
      </c>
      <c r="AK39" s="3">
        <f t="shared" si="23"/>
        <v>50903.24</v>
      </c>
      <c r="AL39" s="3">
        <f t="shared" si="23"/>
        <v>50903.24</v>
      </c>
      <c r="AM39" s="3">
        <f t="shared" si="23"/>
        <v>50903.24</v>
      </c>
      <c r="AN39" s="3">
        <f t="shared" si="23"/>
        <v>50903.24</v>
      </c>
      <c r="AO39" s="560">
        <v>55914.948379516602</v>
      </c>
      <c r="AP39" s="3">
        <f t="shared" si="23"/>
        <v>55914.948379516602</v>
      </c>
      <c r="AQ39" s="3">
        <f t="shared" si="23"/>
        <v>55914.948379516602</v>
      </c>
      <c r="AR39" s="3">
        <f t="shared" si="23"/>
        <v>55914.948379516602</v>
      </c>
      <c r="AS39" s="3">
        <f t="shared" si="23"/>
        <v>55914.948379516602</v>
      </c>
      <c r="AT39" s="3">
        <f t="shared" si="23"/>
        <v>55914.948379516602</v>
      </c>
      <c r="AU39" s="3">
        <f t="shared" si="23"/>
        <v>55914.948379516602</v>
      </c>
      <c r="AV39" s="3">
        <f t="shared" si="23"/>
        <v>55914.948379516602</v>
      </c>
      <c r="AW39" s="3">
        <f t="shared" si="23"/>
        <v>55914.948379516602</v>
      </c>
      <c r="AX39" s="3">
        <f t="shared" si="23"/>
        <v>55914.948379516602</v>
      </c>
      <c r="AY39" s="3">
        <f t="shared" si="23"/>
        <v>55914.948379516602</v>
      </c>
      <c r="AZ39" s="3">
        <f t="shared" si="23"/>
        <v>55914.948379516602</v>
      </c>
      <c r="BA39" s="3">
        <f t="shared" si="23"/>
        <v>55914.948379516602</v>
      </c>
      <c r="BB39" s="3">
        <f t="shared" si="23"/>
        <v>55914.948379516602</v>
      </c>
      <c r="BC39" s="3">
        <f t="shared" si="23"/>
        <v>55914.948379516602</v>
      </c>
      <c r="BD39" s="3">
        <f t="shared" si="23"/>
        <v>55914.948379516602</v>
      </c>
      <c r="BE39" s="3">
        <f t="shared" si="23"/>
        <v>55914.948379516602</v>
      </c>
      <c r="BF39" s="3">
        <f t="shared" si="23"/>
        <v>55914.948379516602</v>
      </c>
      <c r="BG39" s="3">
        <f t="shared" si="23"/>
        <v>55914.948379516602</v>
      </c>
      <c r="BH39" s="3">
        <f t="shared" si="23"/>
        <v>55914.948379516602</v>
      </c>
      <c r="BI39" s="3">
        <f t="shared" si="23"/>
        <v>55914.948379516602</v>
      </c>
      <c r="BJ39" s="3">
        <f t="shared" si="23"/>
        <v>55914.948379516602</v>
      </c>
      <c r="BK39" s="3">
        <f t="shared" si="23"/>
        <v>55914.948379516602</v>
      </c>
    </row>
    <row r="40" spans="1:63" x14ac:dyDescent="0.35">
      <c r="A40" s="643"/>
      <c r="B40" s="11" t="str">
        <f t="shared" si="12"/>
        <v>Lighting</v>
      </c>
      <c r="C40" s="3">
        <v>0</v>
      </c>
      <c r="D40" s="3">
        <f t="shared" ref="D40:Q40" si="24">C40</f>
        <v>0</v>
      </c>
      <c r="E40" s="3">
        <f t="shared" si="24"/>
        <v>0</v>
      </c>
      <c r="F40" s="3">
        <f t="shared" si="24"/>
        <v>0</v>
      </c>
      <c r="G40" s="3">
        <f t="shared" si="24"/>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254">
        <v>176430.96999999997</v>
      </c>
      <c r="S40" s="3">
        <f t="shared" ref="S40:BK40" si="25">R40</f>
        <v>176430.96999999997</v>
      </c>
      <c r="T40" s="3">
        <f t="shared" si="25"/>
        <v>176430.96999999997</v>
      </c>
      <c r="U40" s="3">
        <f t="shared" si="25"/>
        <v>176430.96999999997</v>
      </c>
      <c r="V40" s="3">
        <f t="shared" si="25"/>
        <v>176430.96999999997</v>
      </c>
      <c r="W40" s="3">
        <f t="shared" si="25"/>
        <v>176430.96999999997</v>
      </c>
      <c r="X40" s="3">
        <f t="shared" si="25"/>
        <v>176430.96999999997</v>
      </c>
      <c r="Y40" s="3">
        <f t="shared" si="25"/>
        <v>176430.96999999997</v>
      </c>
      <c r="Z40" s="3">
        <f t="shared" si="25"/>
        <v>176430.96999999997</v>
      </c>
      <c r="AA40" s="3">
        <f t="shared" si="25"/>
        <v>176430.96999999997</v>
      </c>
      <c r="AB40" s="3">
        <f t="shared" si="25"/>
        <v>176430.96999999997</v>
      </c>
      <c r="AC40" s="3">
        <f t="shared" si="25"/>
        <v>176430.96999999997</v>
      </c>
      <c r="AD40" s="3">
        <f t="shared" si="25"/>
        <v>176430.96999999997</v>
      </c>
      <c r="AE40" s="3">
        <f t="shared" si="25"/>
        <v>176430.96999999997</v>
      </c>
      <c r="AF40" s="3">
        <f t="shared" si="25"/>
        <v>176430.96999999997</v>
      </c>
      <c r="AG40" s="3">
        <f t="shared" si="25"/>
        <v>176430.96999999997</v>
      </c>
      <c r="AH40" s="3">
        <f t="shared" si="25"/>
        <v>176430.96999999997</v>
      </c>
      <c r="AI40" s="3">
        <f t="shared" si="25"/>
        <v>176430.96999999997</v>
      </c>
      <c r="AJ40" s="3">
        <f t="shared" si="25"/>
        <v>176430.96999999997</v>
      </c>
      <c r="AK40" s="3">
        <f t="shared" si="25"/>
        <v>176430.96999999997</v>
      </c>
      <c r="AL40" s="3">
        <f t="shared" si="25"/>
        <v>176430.96999999997</v>
      </c>
      <c r="AM40" s="3">
        <f t="shared" si="25"/>
        <v>176430.96999999997</v>
      </c>
      <c r="AN40" s="3">
        <f t="shared" si="25"/>
        <v>176430.96999999997</v>
      </c>
      <c r="AO40" s="560">
        <v>663753.42989301169</v>
      </c>
      <c r="AP40" s="3">
        <f t="shared" si="25"/>
        <v>663753.42989301169</v>
      </c>
      <c r="AQ40" s="3">
        <f t="shared" si="25"/>
        <v>663753.42989301169</v>
      </c>
      <c r="AR40" s="3">
        <f t="shared" si="25"/>
        <v>663753.42989301169</v>
      </c>
      <c r="AS40" s="3">
        <f t="shared" si="25"/>
        <v>663753.42989301169</v>
      </c>
      <c r="AT40" s="3">
        <f t="shared" si="25"/>
        <v>663753.42989301169</v>
      </c>
      <c r="AU40" s="3">
        <f t="shared" si="25"/>
        <v>663753.42989301169</v>
      </c>
      <c r="AV40" s="3">
        <f t="shared" si="25"/>
        <v>663753.42989301169</v>
      </c>
      <c r="AW40" s="3">
        <f t="shared" si="25"/>
        <v>663753.42989301169</v>
      </c>
      <c r="AX40" s="3">
        <f t="shared" si="25"/>
        <v>663753.42989301169</v>
      </c>
      <c r="AY40" s="3">
        <f t="shared" si="25"/>
        <v>663753.42989301169</v>
      </c>
      <c r="AZ40" s="3">
        <f t="shared" si="25"/>
        <v>663753.42989301169</v>
      </c>
      <c r="BA40" s="3">
        <f t="shared" si="25"/>
        <v>663753.42989301169</v>
      </c>
      <c r="BB40" s="3">
        <f t="shared" si="25"/>
        <v>663753.42989301169</v>
      </c>
      <c r="BC40" s="3">
        <f t="shared" si="25"/>
        <v>663753.42989301169</v>
      </c>
      <c r="BD40" s="3">
        <f t="shared" si="25"/>
        <v>663753.42989301169</v>
      </c>
      <c r="BE40" s="3">
        <f t="shared" si="25"/>
        <v>663753.42989301169</v>
      </c>
      <c r="BF40" s="3">
        <f t="shared" si="25"/>
        <v>663753.42989301169</v>
      </c>
      <c r="BG40" s="3">
        <f t="shared" si="25"/>
        <v>663753.42989301169</v>
      </c>
      <c r="BH40" s="3">
        <f t="shared" si="25"/>
        <v>663753.42989301169</v>
      </c>
      <c r="BI40" s="3">
        <f t="shared" si="25"/>
        <v>663753.42989301169</v>
      </c>
      <c r="BJ40" s="3">
        <f t="shared" si="25"/>
        <v>663753.42989301169</v>
      </c>
      <c r="BK40" s="3">
        <f t="shared" si="25"/>
        <v>663753.42989301169</v>
      </c>
    </row>
    <row r="41" spans="1:63" x14ac:dyDescent="0.35">
      <c r="A41" s="643"/>
      <c r="B41" s="11" t="str">
        <f t="shared" si="12"/>
        <v>Miscellaneous</v>
      </c>
      <c r="C41" s="3">
        <v>0</v>
      </c>
      <c r="D41" s="3">
        <f t="shared" ref="D41:Q41" si="26">C41</f>
        <v>0</v>
      </c>
      <c r="E41" s="3">
        <f t="shared" si="26"/>
        <v>0</v>
      </c>
      <c r="F41" s="3">
        <f t="shared" si="26"/>
        <v>0</v>
      </c>
      <c r="G41" s="3">
        <f t="shared" si="26"/>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
        <f t="shared" si="26"/>
        <v>0</v>
      </c>
      <c r="R41" s="254">
        <v>26244</v>
      </c>
      <c r="S41" s="3">
        <f t="shared" ref="S41:BK41" si="27">R41</f>
        <v>26244</v>
      </c>
      <c r="T41" s="3">
        <f t="shared" si="27"/>
        <v>26244</v>
      </c>
      <c r="U41" s="3">
        <f t="shared" si="27"/>
        <v>26244</v>
      </c>
      <c r="V41" s="3">
        <f t="shared" si="27"/>
        <v>26244</v>
      </c>
      <c r="W41" s="3">
        <f t="shared" si="27"/>
        <v>26244</v>
      </c>
      <c r="X41" s="3">
        <f t="shared" si="27"/>
        <v>26244</v>
      </c>
      <c r="Y41" s="3">
        <f t="shared" si="27"/>
        <v>26244</v>
      </c>
      <c r="Z41" s="3">
        <f t="shared" si="27"/>
        <v>26244</v>
      </c>
      <c r="AA41" s="3">
        <f t="shared" si="27"/>
        <v>26244</v>
      </c>
      <c r="AB41" s="3">
        <f t="shared" si="27"/>
        <v>26244</v>
      </c>
      <c r="AC41" s="3">
        <f t="shared" si="27"/>
        <v>26244</v>
      </c>
      <c r="AD41" s="3">
        <f t="shared" si="27"/>
        <v>26244</v>
      </c>
      <c r="AE41" s="3">
        <f t="shared" si="27"/>
        <v>26244</v>
      </c>
      <c r="AF41" s="3">
        <f t="shared" si="27"/>
        <v>26244</v>
      </c>
      <c r="AG41" s="3">
        <f t="shared" si="27"/>
        <v>26244</v>
      </c>
      <c r="AH41" s="3">
        <f t="shared" si="27"/>
        <v>26244</v>
      </c>
      <c r="AI41" s="3">
        <f t="shared" si="27"/>
        <v>26244</v>
      </c>
      <c r="AJ41" s="3">
        <f t="shared" si="27"/>
        <v>26244</v>
      </c>
      <c r="AK41" s="3">
        <f t="shared" si="27"/>
        <v>26244</v>
      </c>
      <c r="AL41" s="3">
        <f t="shared" si="27"/>
        <v>26244</v>
      </c>
      <c r="AM41" s="3">
        <f t="shared" si="27"/>
        <v>26244</v>
      </c>
      <c r="AN41" s="3">
        <f t="shared" si="27"/>
        <v>26244</v>
      </c>
      <c r="AO41" s="560">
        <v>27230.03923034668</v>
      </c>
      <c r="AP41" s="3">
        <f t="shared" si="27"/>
        <v>27230.03923034668</v>
      </c>
      <c r="AQ41" s="3">
        <f t="shared" si="27"/>
        <v>27230.03923034668</v>
      </c>
      <c r="AR41" s="3">
        <f t="shared" si="27"/>
        <v>27230.03923034668</v>
      </c>
      <c r="AS41" s="3">
        <f t="shared" si="27"/>
        <v>27230.03923034668</v>
      </c>
      <c r="AT41" s="3">
        <f t="shared" si="27"/>
        <v>27230.03923034668</v>
      </c>
      <c r="AU41" s="3">
        <f t="shared" si="27"/>
        <v>27230.03923034668</v>
      </c>
      <c r="AV41" s="3">
        <f t="shared" si="27"/>
        <v>27230.03923034668</v>
      </c>
      <c r="AW41" s="3">
        <f t="shared" si="27"/>
        <v>27230.03923034668</v>
      </c>
      <c r="AX41" s="3">
        <f t="shared" si="27"/>
        <v>27230.03923034668</v>
      </c>
      <c r="AY41" s="3">
        <f t="shared" si="27"/>
        <v>27230.03923034668</v>
      </c>
      <c r="AZ41" s="3">
        <f t="shared" si="27"/>
        <v>27230.03923034668</v>
      </c>
      <c r="BA41" s="3">
        <f t="shared" si="27"/>
        <v>27230.03923034668</v>
      </c>
      <c r="BB41" s="3">
        <f t="shared" si="27"/>
        <v>27230.03923034668</v>
      </c>
      <c r="BC41" s="3">
        <f t="shared" si="27"/>
        <v>27230.03923034668</v>
      </c>
      <c r="BD41" s="3">
        <f t="shared" si="27"/>
        <v>27230.03923034668</v>
      </c>
      <c r="BE41" s="3">
        <f t="shared" si="27"/>
        <v>27230.03923034668</v>
      </c>
      <c r="BF41" s="3">
        <f t="shared" si="27"/>
        <v>27230.03923034668</v>
      </c>
      <c r="BG41" s="3">
        <f t="shared" si="27"/>
        <v>27230.03923034668</v>
      </c>
      <c r="BH41" s="3">
        <f t="shared" si="27"/>
        <v>27230.03923034668</v>
      </c>
      <c r="BI41" s="3">
        <f t="shared" si="27"/>
        <v>27230.03923034668</v>
      </c>
      <c r="BJ41" s="3">
        <f t="shared" si="27"/>
        <v>27230.03923034668</v>
      </c>
      <c r="BK41" s="3">
        <f t="shared" si="27"/>
        <v>27230.03923034668</v>
      </c>
    </row>
    <row r="42" spans="1:63" x14ac:dyDescent="0.35">
      <c r="A42" s="643"/>
      <c r="B42" s="11" t="str">
        <f t="shared" si="12"/>
        <v>Pool Spa</v>
      </c>
      <c r="C42" s="3">
        <v>0</v>
      </c>
      <c r="D42" s="3">
        <f t="shared" ref="D42:Q42" si="28">C42</f>
        <v>0</v>
      </c>
      <c r="E42" s="3">
        <f t="shared" si="28"/>
        <v>0</v>
      </c>
      <c r="F42" s="3">
        <f t="shared" si="28"/>
        <v>0</v>
      </c>
      <c r="G42" s="3">
        <f t="shared" si="28"/>
        <v>0</v>
      </c>
      <c r="H42" s="3">
        <f t="shared" si="28"/>
        <v>0</v>
      </c>
      <c r="I42" s="3">
        <f t="shared" si="28"/>
        <v>0</v>
      </c>
      <c r="J42" s="3">
        <f t="shared" si="28"/>
        <v>0</v>
      </c>
      <c r="K42" s="3">
        <f t="shared" si="28"/>
        <v>0</v>
      </c>
      <c r="L42" s="3">
        <f t="shared" si="28"/>
        <v>0</v>
      </c>
      <c r="M42" s="3">
        <f t="shared" si="28"/>
        <v>0</v>
      </c>
      <c r="N42" s="3">
        <f t="shared" si="28"/>
        <v>0</v>
      </c>
      <c r="O42" s="3">
        <f t="shared" si="28"/>
        <v>0</v>
      </c>
      <c r="P42" s="3">
        <f t="shared" si="28"/>
        <v>0</v>
      </c>
      <c r="Q42" s="3">
        <f t="shared" si="28"/>
        <v>0</v>
      </c>
      <c r="R42" s="254">
        <v>0</v>
      </c>
      <c r="S42" s="3">
        <f t="shared" ref="S42:BK42" si="29">R42</f>
        <v>0</v>
      </c>
      <c r="T42" s="3">
        <f t="shared" si="29"/>
        <v>0</v>
      </c>
      <c r="U42" s="3">
        <f t="shared" si="29"/>
        <v>0</v>
      </c>
      <c r="V42" s="3">
        <f t="shared" si="29"/>
        <v>0</v>
      </c>
      <c r="W42" s="3">
        <f t="shared" si="29"/>
        <v>0</v>
      </c>
      <c r="X42" s="3">
        <f t="shared" si="29"/>
        <v>0</v>
      </c>
      <c r="Y42" s="3">
        <f t="shared" si="29"/>
        <v>0</v>
      </c>
      <c r="Z42" s="3">
        <f t="shared" si="29"/>
        <v>0</v>
      </c>
      <c r="AA42" s="3">
        <f t="shared" si="29"/>
        <v>0</v>
      </c>
      <c r="AB42" s="3">
        <f t="shared" si="29"/>
        <v>0</v>
      </c>
      <c r="AC42" s="3">
        <f t="shared" si="29"/>
        <v>0</v>
      </c>
      <c r="AD42" s="3">
        <f t="shared" si="29"/>
        <v>0</v>
      </c>
      <c r="AE42" s="3">
        <f t="shared" si="29"/>
        <v>0</v>
      </c>
      <c r="AF42" s="3">
        <f t="shared" si="29"/>
        <v>0</v>
      </c>
      <c r="AG42" s="3">
        <f t="shared" si="29"/>
        <v>0</v>
      </c>
      <c r="AH42" s="3">
        <f t="shared" si="29"/>
        <v>0</v>
      </c>
      <c r="AI42" s="3">
        <f t="shared" si="29"/>
        <v>0</v>
      </c>
      <c r="AJ42" s="3">
        <f t="shared" si="29"/>
        <v>0</v>
      </c>
      <c r="AK42" s="3">
        <f t="shared" si="29"/>
        <v>0</v>
      </c>
      <c r="AL42" s="3">
        <f t="shared" si="29"/>
        <v>0</v>
      </c>
      <c r="AM42" s="3">
        <f t="shared" si="29"/>
        <v>0</v>
      </c>
      <c r="AN42" s="3">
        <f t="shared" si="29"/>
        <v>0</v>
      </c>
      <c r="AO42" s="560">
        <v>0</v>
      </c>
      <c r="AP42" s="3">
        <f t="shared" si="29"/>
        <v>0</v>
      </c>
      <c r="AQ42" s="3">
        <f t="shared" si="29"/>
        <v>0</v>
      </c>
      <c r="AR42" s="3">
        <f t="shared" si="29"/>
        <v>0</v>
      </c>
      <c r="AS42" s="3">
        <f t="shared" si="29"/>
        <v>0</v>
      </c>
      <c r="AT42" s="3">
        <f t="shared" si="29"/>
        <v>0</v>
      </c>
      <c r="AU42" s="3">
        <f t="shared" si="29"/>
        <v>0</v>
      </c>
      <c r="AV42" s="3">
        <f t="shared" si="29"/>
        <v>0</v>
      </c>
      <c r="AW42" s="3">
        <f t="shared" si="29"/>
        <v>0</v>
      </c>
      <c r="AX42" s="3">
        <f t="shared" si="29"/>
        <v>0</v>
      </c>
      <c r="AY42" s="3">
        <f t="shared" si="29"/>
        <v>0</v>
      </c>
      <c r="AZ42" s="3">
        <f t="shared" si="29"/>
        <v>0</v>
      </c>
      <c r="BA42" s="3">
        <f t="shared" si="29"/>
        <v>0</v>
      </c>
      <c r="BB42" s="3">
        <f t="shared" si="29"/>
        <v>0</v>
      </c>
      <c r="BC42" s="3">
        <f t="shared" si="29"/>
        <v>0</v>
      </c>
      <c r="BD42" s="3">
        <f t="shared" si="29"/>
        <v>0</v>
      </c>
      <c r="BE42" s="3">
        <f t="shared" si="29"/>
        <v>0</v>
      </c>
      <c r="BF42" s="3">
        <f t="shared" si="29"/>
        <v>0</v>
      </c>
      <c r="BG42" s="3">
        <f t="shared" si="29"/>
        <v>0</v>
      </c>
      <c r="BH42" s="3">
        <f t="shared" si="29"/>
        <v>0</v>
      </c>
      <c r="BI42" s="3">
        <f t="shared" si="29"/>
        <v>0</v>
      </c>
      <c r="BJ42" s="3">
        <f t="shared" si="29"/>
        <v>0</v>
      </c>
      <c r="BK42" s="3">
        <f t="shared" si="29"/>
        <v>0</v>
      </c>
    </row>
    <row r="43" spans="1:63" x14ac:dyDescent="0.35">
      <c r="A43" s="643"/>
      <c r="B43" s="11" t="str">
        <f t="shared" si="12"/>
        <v>Refrigeration</v>
      </c>
      <c r="C43" s="3">
        <v>0</v>
      </c>
      <c r="D43" s="3">
        <f t="shared" ref="D43:Q43" si="30">C43</f>
        <v>0</v>
      </c>
      <c r="E43" s="3">
        <f t="shared" si="30"/>
        <v>0</v>
      </c>
      <c r="F43" s="3">
        <f t="shared" si="30"/>
        <v>0</v>
      </c>
      <c r="G43" s="3">
        <f t="shared" si="30"/>
        <v>0</v>
      </c>
      <c r="H43" s="3">
        <f t="shared" si="30"/>
        <v>0</v>
      </c>
      <c r="I43" s="3">
        <f t="shared" si="30"/>
        <v>0</v>
      </c>
      <c r="J43" s="3">
        <f t="shared" si="30"/>
        <v>0</v>
      </c>
      <c r="K43" s="3">
        <f t="shared" si="30"/>
        <v>0</v>
      </c>
      <c r="L43" s="3">
        <f t="shared" si="30"/>
        <v>0</v>
      </c>
      <c r="M43" s="3">
        <f t="shared" si="30"/>
        <v>0</v>
      </c>
      <c r="N43" s="3">
        <f t="shared" si="30"/>
        <v>0</v>
      </c>
      <c r="O43" s="3">
        <f t="shared" si="30"/>
        <v>0</v>
      </c>
      <c r="P43" s="3">
        <f t="shared" si="30"/>
        <v>0</v>
      </c>
      <c r="Q43" s="3">
        <f t="shared" si="30"/>
        <v>0</v>
      </c>
      <c r="R43" s="254">
        <v>22586.399999999998</v>
      </c>
      <c r="S43" s="3">
        <f t="shared" ref="S43:BK43" si="31">R43</f>
        <v>22586.399999999998</v>
      </c>
      <c r="T43" s="3">
        <f t="shared" si="31"/>
        <v>22586.399999999998</v>
      </c>
      <c r="U43" s="3">
        <f t="shared" si="31"/>
        <v>22586.399999999998</v>
      </c>
      <c r="V43" s="3">
        <f t="shared" si="31"/>
        <v>22586.399999999998</v>
      </c>
      <c r="W43" s="3">
        <f t="shared" si="31"/>
        <v>22586.399999999998</v>
      </c>
      <c r="X43" s="3">
        <f t="shared" si="31"/>
        <v>22586.399999999998</v>
      </c>
      <c r="Y43" s="3">
        <f t="shared" si="31"/>
        <v>22586.399999999998</v>
      </c>
      <c r="Z43" s="3">
        <f t="shared" si="31"/>
        <v>22586.399999999998</v>
      </c>
      <c r="AA43" s="3">
        <f t="shared" si="31"/>
        <v>22586.399999999998</v>
      </c>
      <c r="AB43" s="3">
        <f t="shared" si="31"/>
        <v>22586.399999999998</v>
      </c>
      <c r="AC43" s="3">
        <f t="shared" si="31"/>
        <v>22586.399999999998</v>
      </c>
      <c r="AD43" s="3">
        <f t="shared" si="31"/>
        <v>22586.399999999998</v>
      </c>
      <c r="AE43" s="3">
        <f t="shared" si="31"/>
        <v>22586.399999999998</v>
      </c>
      <c r="AF43" s="3">
        <f t="shared" si="31"/>
        <v>22586.399999999998</v>
      </c>
      <c r="AG43" s="3">
        <f t="shared" si="31"/>
        <v>22586.399999999998</v>
      </c>
      <c r="AH43" s="3">
        <f t="shared" si="31"/>
        <v>22586.399999999998</v>
      </c>
      <c r="AI43" s="3">
        <f t="shared" si="31"/>
        <v>22586.399999999998</v>
      </c>
      <c r="AJ43" s="3">
        <f t="shared" si="31"/>
        <v>22586.399999999998</v>
      </c>
      <c r="AK43" s="3">
        <f t="shared" si="31"/>
        <v>22586.399999999998</v>
      </c>
      <c r="AL43" s="3">
        <f t="shared" si="31"/>
        <v>22586.399999999998</v>
      </c>
      <c r="AM43" s="3">
        <f t="shared" si="31"/>
        <v>22586.399999999998</v>
      </c>
      <c r="AN43" s="3">
        <f t="shared" si="31"/>
        <v>22586.399999999998</v>
      </c>
      <c r="AO43" s="560">
        <v>37267.558227539063</v>
      </c>
      <c r="AP43" s="3">
        <f t="shared" si="31"/>
        <v>37267.558227539063</v>
      </c>
      <c r="AQ43" s="3">
        <f t="shared" si="31"/>
        <v>37267.558227539063</v>
      </c>
      <c r="AR43" s="3">
        <f t="shared" si="31"/>
        <v>37267.558227539063</v>
      </c>
      <c r="AS43" s="3">
        <f t="shared" si="31"/>
        <v>37267.558227539063</v>
      </c>
      <c r="AT43" s="3">
        <f t="shared" si="31"/>
        <v>37267.558227539063</v>
      </c>
      <c r="AU43" s="3">
        <f t="shared" si="31"/>
        <v>37267.558227539063</v>
      </c>
      <c r="AV43" s="3">
        <f t="shared" si="31"/>
        <v>37267.558227539063</v>
      </c>
      <c r="AW43" s="3">
        <f t="shared" si="31"/>
        <v>37267.558227539063</v>
      </c>
      <c r="AX43" s="3">
        <f t="shared" si="31"/>
        <v>37267.558227539063</v>
      </c>
      <c r="AY43" s="3">
        <f t="shared" si="31"/>
        <v>37267.558227539063</v>
      </c>
      <c r="AZ43" s="3">
        <f t="shared" si="31"/>
        <v>37267.558227539063</v>
      </c>
      <c r="BA43" s="3">
        <f t="shared" si="31"/>
        <v>37267.558227539063</v>
      </c>
      <c r="BB43" s="3">
        <f t="shared" si="31"/>
        <v>37267.558227539063</v>
      </c>
      <c r="BC43" s="3">
        <f t="shared" si="31"/>
        <v>37267.558227539063</v>
      </c>
      <c r="BD43" s="3">
        <f t="shared" si="31"/>
        <v>37267.558227539063</v>
      </c>
      <c r="BE43" s="3">
        <f t="shared" si="31"/>
        <v>37267.558227539063</v>
      </c>
      <c r="BF43" s="3">
        <f t="shared" si="31"/>
        <v>37267.558227539063</v>
      </c>
      <c r="BG43" s="3">
        <f t="shared" si="31"/>
        <v>37267.558227539063</v>
      </c>
      <c r="BH43" s="3">
        <f t="shared" si="31"/>
        <v>37267.558227539063</v>
      </c>
      <c r="BI43" s="3">
        <f t="shared" si="31"/>
        <v>37267.558227539063</v>
      </c>
      <c r="BJ43" s="3">
        <f t="shared" si="31"/>
        <v>37267.558227539063</v>
      </c>
      <c r="BK43" s="3">
        <f t="shared" si="31"/>
        <v>37267.558227539063</v>
      </c>
    </row>
    <row r="44" spans="1:63" ht="15" customHeight="1" x14ac:dyDescent="0.35">
      <c r="A44" s="643"/>
      <c r="B44" s="11" t="str">
        <f t="shared" si="12"/>
        <v>Water Heating</v>
      </c>
      <c r="C44" s="3">
        <v>0</v>
      </c>
      <c r="D44" s="3">
        <f t="shared" ref="D44:Q44" si="32">C44</f>
        <v>0</v>
      </c>
      <c r="E44" s="3">
        <f t="shared" si="32"/>
        <v>0</v>
      </c>
      <c r="F44" s="3">
        <f t="shared" si="32"/>
        <v>0</v>
      </c>
      <c r="G44" s="3">
        <f t="shared" si="32"/>
        <v>0</v>
      </c>
      <c r="H44" s="3">
        <f t="shared" si="32"/>
        <v>0</v>
      </c>
      <c r="I44" s="3">
        <f t="shared" si="32"/>
        <v>0</v>
      </c>
      <c r="J44" s="3">
        <f t="shared" si="32"/>
        <v>0</v>
      </c>
      <c r="K44" s="3">
        <f t="shared" si="32"/>
        <v>0</v>
      </c>
      <c r="L44" s="3">
        <f t="shared" si="32"/>
        <v>0</v>
      </c>
      <c r="M44" s="3">
        <f t="shared" si="32"/>
        <v>0</v>
      </c>
      <c r="N44" s="3">
        <f t="shared" si="32"/>
        <v>0</v>
      </c>
      <c r="O44" s="3">
        <f t="shared" si="32"/>
        <v>0</v>
      </c>
      <c r="P44" s="3">
        <f t="shared" si="32"/>
        <v>0</v>
      </c>
      <c r="Q44" s="3">
        <f t="shared" si="32"/>
        <v>0</v>
      </c>
      <c r="R44" s="254">
        <v>145309.72000000006</v>
      </c>
      <c r="S44" s="3">
        <f t="shared" ref="S44:BK44" si="33">R44</f>
        <v>145309.72000000006</v>
      </c>
      <c r="T44" s="3">
        <f t="shared" si="33"/>
        <v>145309.72000000006</v>
      </c>
      <c r="U44" s="3">
        <f t="shared" si="33"/>
        <v>145309.72000000006</v>
      </c>
      <c r="V44" s="3">
        <f t="shared" si="33"/>
        <v>145309.72000000006</v>
      </c>
      <c r="W44" s="3">
        <f t="shared" si="33"/>
        <v>145309.72000000006</v>
      </c>
      <c r="X44" s="3">
        <f t="shared" si="33"/>
        <v>145309.72000000006</v>
      </c>
      <c r="Y44" s="3">
        <f t="shared" si="33"/>
        <v>145309.72000000006</v>
      </c>
      <c r="Z44" s="3">
        <f t="shared" si="33"/>
        <v>145309.72000000006</v>
      </c>
      <c r="AA44" s="3">
        <f t="shared" si="33"/>
        <v>145309.72000000006</v>
      </c>
      <c r="AB44" s="3">
        <f t="shared" si="33"/>
        <v>145309.72000000006</v>
      </c>
      <c r="AC44" s="3">
        <f t="shared" si="33"/>
        <v>145309.72000000006</v>
      </c>
      <c r="AD44" s="3">
        <f t="shared" si="33"/>
        <v>145309.72000000006</v>
      </c>
      <c r="AE44" s="3">
        <f t="shared" si="33"/>
        <v>145309.72000000006</v>
      </c>
      <c r="AF44" s="3">
        <f t="shared" si="33"/>
        <v>145309.72000000006</v>
      </c>
      <c r="AG44" s="3">
        <f t="shared" si="33"/>
        <v>145309.72000000006</v>
      </c>
      <c r="AH44" s="3">
        <f t="shared" si="33"/>
        <v>145309.72000000006</v>
      </c>
      <c r="AI44" s="3">
        <f t="shared" si="33"/>
        <v>145309.72000000006</v>
      </c>
      <c r="AJ44" s="3">
        <f t="shared" si="33"/>
        <v>145309.72000000006</v>
      </c>
      <c r="AK44" s="3">
        <f t="shared" si="33"/>
        <v>145309.72000000006</v>
      </c>
      <c r="AL44" s="3">
        <f t="shared" si="33"/>
        <v>145309.72000000006</v>
      </c>
      <c r="AM44" s="3">
        <f t="shared" si="33"/>
        <v>145309.72000000006</v>
      </c>
      <c r="AN44" s="3">
        <f t="shared" si="33"/>
        <v>145309.72000000006</v>
      </c>
      <c r="AO44" s="560">
        <v>160524.86179172166</v>
      </c>
      <c r="AP44" s="3">
        <f t="shared" si="33"/>
        <v>160524.86179172166</v>
      </c>
      <c r="AQ44" s="3">
        <f t="shared" si="33"/>
        <v>160524.86179172166</v>
      </c>
      <c r="AR44" s="3">
        <f t="shared" si="33"/>
        <v>160524.86179172166</v>
      </c>
      <c r="AS44" s="3">
        <f t="shared" si="33"/>
        <v>160524.86179172166</v>
      </c>
      <c r="AT44" s="3">
        <f t="shared" si="33"/>
        <v>160524.86179172166</v>
      </c>
      <c r="AU44" s="3">
        <f t="shared" si="33"/>
        <v>160524.86179172166</v>
      </c>
      <c r="AV44" s="3">
        <f t="shared" si="33"/>
        <v>160524.86179172166</v>
      </c>
      <c r="AW44" s="3">
        <f t="shared" si="33"/>
        <v>160524.86179172166</v>
      </c>
      <c r="AX44" s="3">
        <f t="shared" si="33"/>
        <v>160524.86179172166</v>
      </c>
      <c r="AY44" s="3">
        <f t="shared" si="33"/>
        <v>160524.86179172166</v>
      </c>
      <c r="AZ44" s="3">
        <f t="shared" si="33"/>
        <v>160524.86179172166</v>
      </c>
      <c r="BA44" s="3">
        <f t="shared" si="33"/>
        <v>160524.86179172166</v>
      </c>
      <c r="BB44" s="3">
        <f t="shared" si="33"/>
        <v>160524.86179172166</v>
      </c>
      <c r="BC44" s="3">
        <f t="shared" si="33"/>
        <v>160524.86179172166</v>
      </c>
      <c r="BD44" s="3">
        <f t="shared" si="33"/>
        <v>160524.86179172166</v>
      </c>
      <c r="BE44" s="3">
        <f t="shared" si="33"/>
        <v>160524.86179172166</v>
      </c>
      <c r="BF44" s="3">
        <f t="shared" si="33"/>
        <v>160524.86179172166</v>
      </c>
      <c r="BG44" s="3">
        <f t="shared" si="33"/>
        <v>160524.86179172166</v>
      </c>
      <c r="BH44" s="3">
        <f t="shared" si="33"/>
        <v>160524.86179172166</v>
      </c>
      <c r="BI44" s="3">
        <f t="shared" si="33"/>
        <v>160524.86179172166</v>
      </c>
      <c r="BJ44" s="3">
        <f t="shared" si="33"/>
        <v>160524.86179172166</v>
      </c>
      <c r="BK44" s="3">
        <f t="shared" si="33"/>
        <v>160524.86179172166</v>
      </c>
    </row>
    <row r="45" spans="1:63" ht="15" customHeight="1" x14ac:dyDescent="0.35">
      <c r="A45" s="643"/>
      <c r="B45" s="11" t="str">
        <f t="shared" si="12"/>
        <v xml:space="preserve"> </v>
      </c>
      <c r="C45" s="3"/>
      <c r="D45" s="3">
        <f t="shared" ref="D45:Q45" si="34">C45</f>
        <v>0</v>
      </c>
      <c r="E45" s="3">
        <f t="shared" si="34"/>
        <v>0</v>
      </c>
      <c r="F45" s="3">
        <f t="shared" si="34"/>
        <v>0</v>
      </c>
      <c r="G45" s="3">
        <f t="shared" si="34"/>
        <v>0</v>
      </c>
      <c r="H45" s="3">
        <f t="shared" si="34"/>
        <v>0</v>
      </c>
      <c r="I45" s="3">
        <f t="shared" si="34"/>
        <v>0</v>
      </c>
      <c r="J45" s="3">
        <f t="shared" si="34"/>
        <v>0</v>
      </c>
      <c r="K45" s="3">
        <f t="shared" si="34"/>
        <v>0</v>
      </c>
      <c r="L45" s="3">
        <f t="shared" si="34"/>
        <v>0</v>
      </c>
      <c r="M45" s="3">
        <f t="shared" si="34"/>
        <v>0</v>
      </c>
      <c r="N45" s="3">
        <f t="shared" si="34"/>
        <v>0</v>
      </c>
      <c r="O45" s="3">
        <f t="shared" si="34"/>
        <v>0</v>
      </c>
      <c r="P45" s="3">
        <f t="shared" si="34"/>
        <v>0</v>
      </c>
      <c r="Q45" s="3">
        <f t="shared" si="34"/>
        <v>0</v>
      </c>
      <c r="R45" s="254">
        <v>0</v>
      </c>
      <c r="S45" s="3">
        <f t="shared" ref="S45:BK45" si="35">R45</f>
        <v>0</v>
      </c>
      <c r="T45" s="3">
        <f t="shared" si="35"/>
        <v>0</v>
      </c>
      <c r="U45" s="3">
        <f t="shared" si="35"/>
        <v>0</v>
      </c>
      <c r="V45" s="3">
        <f t="shared" si="35"/>
        <v>0</v>
      </c>
      <c r="W45" s="3">
        <f t="shared" si="35"/>
        <v>0</v>
      </c>
      <c r="X45" s="3">
        <f t="shared" si="35"/>
        <v>0</v>
      </c>
      <c r="Y45" s="3">
        <f t="shared" si="35"/>
        <v>0</v>
      </c>
      <c r="Z45" s="3">
        <f t="shared" si="35"/>
        <v>0</v>
      </c>
      <c r="AA45" s="3">
        <f t="shared" si="35"/>
        <v>0</v>
      </c>
      <c r="AB45" s="3">
        <f t="shared" si="35"/>
        <v>0</v>
      </c>
      <c r="AC45" s="3">
        <f t="shared" si="35"/>
        <v>0</v>
      </c>
      <c r="AD45" s="3">
        <f t="shared" si="35"/>
        <v>0</v>
      </c>
      <c r="AE45" s="3">
        <f t="shared" si="35"/>
        <v>0</v>
      </c>
      <c r="AF45" s="3">
        <f t="shared" si="35"/>
        <v>0</v>
      </c>
      <c r="AG45" s="3">
        <f t="shared" si="35"/>
        <v>0</v>
      </c>
      <c r="AH45" s="3">
        <f t="shared" si="35"/>
        <v>0</v>
      </c>
      <c r="AI45" s="3">
        <f t="shared" si="35"/>
        <v>0</v>
      </c>
      <c r="AJ45" s="3">
        <f t="shared" si="35"/>
        <v>0</v>
      </c>
      <c r="AK45" s="3">
        <f t="shared" si="35"/>
        <v>0</v>
      </c>
      <c r="AL45" s="3">
        <f t="shared" si="35"/>
        <v>0</v>
      </c>
      <c r="AM45" s="3">
        <f t="shared" si="35"/>
        <v>0</v>
      </c>
      <c r="AN45" s="3">
        <f t="shared" si="35"/>
        <v>0</v>
      </c>
      <c r="AO45" s="3">
        <f t="shared" si="35"/>
        <v>0</v>
      </c>
      <c r="AP45" s="3">
        <f t="shared" si="35"/>
        <v>0</v>
      </c>
      <c r="AQ45" s="3">
        <f t="shared" si="35"/>
        <v>0</v>
      </c>
      <c r="AR45" s="3">
        <f t="shared" si="35"/>
        <v>0</v>
      </c>
      <c r="AS45" s="3">
        <f t="shared" si="35"/>
        <v>0</v>
      </c>
      <c r="AT45" s="3">
        <f t="shared" si="35"/>
        <v>0</v>
      </c>
      <c r="AU45" s="3">
        <f t="shared" si="35"/>
        <v>0</v>
      </c>
      <c r="AV45" s="3">
        <f t="shared" si="35"/>
        <v>0</v>
      </c>
      <c r="AW45" s="3">
        <f t="shared" si="35"/>
        <v>0</v>
      </c>
      <c r="AX45" s="3">
        <f t="shared" si="35"/>
        <v>0</v>
      </c>
      <c r="AY45" s="3">
        <f t="shared" si="35"/>
        <v>0</v>
      </c>
      <c r="AZ45" s="3">
        <f t="shared" si="35"/>
        <v>0</v>
      </c>
      <c r="BA45" s="3">
        <f t="shared" si="35"/>
        <v>0</v>
      </c>
      <c r="BB45" s="3">
        <f t="shared" si="35"/>
        <v>0</v>
      </c>
      <c r="BC45" s="3">
        <f t="shared" si="35"/>
        <v>0</v>
      </c>
      <c r="BD45" s="3">
        <f t="shared" si="35"/>
        <v>0</v>
      </c>
      <c r="BE45" s="3">
        <f t="shared" si="35"/>
        <v>0</v>
      </c>
      <c r="BF45" s="3">
        <f t="shared" si="35"/>
        <v>0</v>
      </c>
      <c r="BG45" s="3">
        <f t="shared" si="35"/>
        <v>0</v>
      </c>
      <c r="BH45" s="3">
        <f t="shared" si="35"/>
        <v>0</v>
      </c>
      <c r="BI45" s="3">
        <f t="shared" si="35"/>
        <v>0</v>
      </c>
      <c r="BJ45" s="3">
        <f t="shared" si="35"/>
        <v>0</v>
      </c>
      <c r="BK45" s="3">
        <f t="shared" si="35"/>
        <v>0</v>
      </c>
    </row>
    <row r="46" spans="1:63" ht="15" customHeight="1" thickBot="1" x14ac:dyDescent="0.4">
      <c r="A46" s="644"/>
      <c r="B46" s="15" t="str">
        <f t="shared" si="12"/>
        <v>Monthly kWh</v>
      </c>
      <c r="C46" s="48">
        <f>SUM(C35:C44)</f>
        <v>0</v>
      </c>
      <c r="D46" s="48">
        <f t="shared" ref="D46:BK46" si="36">SUM(D35:D44)</f>
        <v>0</v>
      </c>
      <c r="E46" s="48">
        <f t="shared" si="36"/>
        <v>0</v>
      </c>
      <c r="F46" s="48">
        <f t="shared" si="36"/>
        <v>0</v>
      </c>
      <c r="G46" s="48">
        <f t="shared" si="36"/>
        <v>0</v>
      </c>
      <c r="H46" s="48">
        <f t="shared" si="36"/>
        <v>0</v>
      </c>
      <c r="I46" s="48">
        <f t="shared" si="36"/>
        <v>0</v>
      </c>
      <c r="J46" s="48">
        <f t="shared" si="36"/>
        <v>0</v>
      </c>
      <c r="K46" s="48">
        <f t="shared" si="36"/>
        <v>0</v>
      </c>
      <c r="L46" s="48">
        <f t="shared" si="36"/>
        <v>0</v>
      </c>
      <c r="M46" s="48">
        <f t="shared" si="36"/>
        <v>0</v>
      </c>
      <c r="N46" s="48">
        <f t="shared" si="36"/>
        <v>0</v>
      </c>
      <c r="O46" s="48">
        <f t="shared" si="36"/>
        <v>0</v>
      </c>
      <c r="P46" s="48">
        <f t="shared" si="36"/>
        <v>0</v>
      </c>
      <c r="Q46" s="48">
        <f t="shared" si="36"/>
        <v>0</v>
      </c>
      <c r="R46" s="48">
        <f t="shared" si="36"/>
        <v>2102241.9827499995</v>
      </c>
      <c r="S46" s="48">
        <f t="shared" si="36"/>
        <v>2102241.9827499995</v>
      </c>
      <c r="T46" s="48">
        <f t="shared" si="36"/>
        <v>2102241.9827499995</v>
      </c>
      <c r="U46" s="48">
        <f t="shared" si="36"/>
        <v>2102241.9827499995</v>
      </c>
      <c r="V46" s="48">
        <f t="shared" si="36"/>
        <v>2102241.9827499995</v>
      </c>
      <c r="W46" s="48">
        <f t="shared" si="36"/>
        <v>2102241.9827499995</v>
      </c>
      <c r="X46" s="48">
        <f t="shared" si="36"/>
        <v>2102241.9827499995</v>
      </c>
      <c r="Y46" s="48">
        <f t="shared" si="36"/>
        <v>2102241.9827499995</v>
      </c>
      <c r="Z46" s="48">
        <f t="shared" si="36"/>
        <v>2102241.9827499995</v>
      </c>
      <c r="AA46" s="48">
        <f t="shared" si="36"/>
        <v>2102241.9827499995</v>
      </c>
      <c r="AB46" s="48">
        <f t="shared" si="36"/>
        <v>2102241.9827499995</v>
      </c>
      <c r="AC46" s="48">
        <f t="shared" si="36"/>
        <v>2102241.9827499995</v>
      </c>
      <c r="AD46" s="48">
        <f t="shared" si="36"/>
        <v>2102241.9827499995</v>
      </c>
      <c r="AE46" s="48">
        <f t="shared" si="36"/>
        <v>2102241.9827499995</v>
      </c>
      <c r="AF46" s="48">
        <f t="shared" si="36"/>
        <v>2102241.9827499995</v>
      </c>
      <c r="AG46" s="48">
        <f t="shared" si="36"/>
        <v>2102241.9827499995</v>
      </c>
      <c r="AH46" s="48">
        <f t="shared" si="36"/>
        <v>2102241.9827499995</v>
      </c>
      <c r="AI46" s="48">
        <f t="shared" si="36"/>
        <v>2102241.9827499995</v>
      </c>
      <c r="AJ46" s="48">
        <f t="shared" si="36"/>
        <v>2102241.9827499995</v>
      </c>
      <c r="AK46" s="48">
        <f t="shared" si="36"/>
        <v>2102241.9827499995</v>
      </c>
      <c r="AL46" s="48">
        <f t="shared" si="36"/>
        <v>2102241.9827499995</v>
      </c>
      <c r="AM46" s="48">
        <f t="shared" si="36"/>
        <v>2102241.9827499995</v>
      </c>
      <c r="AN46" s="48">
        <f t="shared" si="36"/>
        <v>2102241.9827499995</v>
      </c>
      <c r="AO46" s="48">
        <f t="shared" si="36"/>
        <v>3142638.3896290534</v>
      </c>
      <c r="AP46" s="48">
        <f t="shared" si="36"/>
        <v>3142638.3896290534</v>
      </c>
      <c r="AQ46" s="48">
        <f t="shared" si="36"/>
        <v>3142638.3896290534</v>
      </c>
      <c r="AR46" s="48">
        <f t="shared" si="36"/>
        <v>3142638.3896290534</v>
      </c>
      <c r="AS46" s="48">
        <f t="shared" si="36"/>
        <v>3142638.3896290534</v>
      </c>
      <c r="AT46" s="48">
        <f t="shared" si="36"/>
        <v>3142638.3896290534</v>
      </c>
      <c r="AU46" s="48">
        <f t="shared" si="36"/>
        <v>3142638.3896290534</v>
      </c>
      <c r="AV46" s="48">
        <f t="shared" si="36"/>
        <v>3142638.3896290534</v>
      </c>
      <c r="AW46" s="48">
        <f t="shared" si="36"/>
        <v>3142638.3896290534</v>
      </c>
      <c r="AX46" s="48">
        <f t="shared" si="36"/>
        <v>3142638.3896290534</v>
      </c>
      <c r="AY46" s="48">
        <f t="shared" si="36"/>
        <v>3142638.3896290534</v>
      </c>
      <c r="AZ46" s="48">
        <f t="shared" si="36"/>
        <v>3142638.3896290534</v>
      </c>
      <c r="BA46" s="48">
        <f t="shared" si="36"/>
        <v>3142638.3896290534</v>
      </c>
      <c r="BB46" s="48">
        <f t="shared" si="36"/>
        <v>3142638.3896290534</v>
      </c>
      <c r="BC46" s="48">
        <f t="shared" si="36"/>
        <v>3142638.3896290534</v>
      </c>
      <c r="BD46" s="48">
        <f t="shared" si="36"/>
        <v>3142638.3896290534</v>
      </c>
      <c r="BE46" s="48">
        <f t="shared" si="36"/>
        <v>3142638.3896290534</v>
      </c>
      <c r="BF46" s="48">
        <f t="shared" si="36"/>
        <v>3142638.3896290534</v>
      </c>
      <c r="BG46" s="48">
        <f t="shared" si="36"/>
        <v>3142638.3896290534</v>
      </c>
      <c r="BH46" s="48">
        <f t="shared" si="36"/>
        <v>3142638.3896290534</v>
      </c>
      <c r="BI46" s="48">
        <f t="shared" si="36"/>
        <v>3142638.3896290534</v>
      </c>
      <c r="BJ46" s="48">
        <f t="shared" si="36"/>
        <v>3142638.3896290534</v>
      </c>
      <c r="BK46" s="48">
        <f t="shared" si="36"/>
        <v>3142638.3896290534</v>
      </c>
    </row>
    <row r="47" spans="1:63" x14ac:dyDescent="0.35">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 thickBot="1" x14ac:dyDescent="0.4">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5" x14ac:dyDescent="0.35">
      <c r="A49" s="645" t="s">
        <v>17</v>
      </c>
      <c r="B49" s="17" t="s">
        <v>10</v>
      </c>
      <c r="C49" s="10">
        <f>C34</f>
        <v>43466</v>
      </c>
      <c r="D49" s="10">
        <f t="shared" ref="D49:BK49" si="37">D34</f>
        <v>43497</v>
      </c>
      <c r="E49" s="10">
        <f t="shared" si="37"/>
        <v>43525</v>
      </c>
      <c r="F49" s="10">
        <f t="shared" si="37"/>
        <v>43556</v>
      </c>
      <c r="G49" s="10">
        <f t="shared" si="37"/>
        <v>43586</v>
      </c>
      <c r="H49" s="10">
        <f t="shared" si="37"/>
        <v>43617</v>
      </c>
      <c r="I49" s="10">
        <f t="shared" si="37"/>
        <v>43647</v>
      </c>
      <c r="J49" s="10">
        <f t="shared" si="37"/>
        <v>43678</v>
      </c>
      <c r="K49" s="10">
        <f t="shared" si="37"/>
        <v>43709</v>
      </c>
      <c r="L49" s="10">
        <f t="shared" si="37"/>
        <v>43739</v>
      </c>
      <c r="M49" s="10">
        <f t="shared" si="37"/>
        <v>43770</v>
      </c>
      <c r="N49" s="10">
        <f t="shared" si="37"/>
        <v>43800</v>
      </c>
      <c r="O49" s="10">
        <f t="shared" si="37"/>
        <v>43831</v>
      </c>
      <c r="P49" s="10">
        <f t="shared" si="37"/>
        <v>43862</v>
      </c>
      <c r="Q49" s="10">
        <f t="shared" si="37"/>
        <v>43891</v>
      </c>
      <c r="R49" s="10">
        <f t="shared" si="37"/>
        <v>43922</v>
      </c>
      <c r="S49" s="10">
        <f t="shared" si="37"/>
        <v>43952</v>
      </c>
      <c r="T49" s="10">
        <f t="shared" si="37"/>
        <v>43983</v>
      </c>
      <c r="U49" s="10">
        <f t="shared" si="37"/>
        <v>44013</v>
      </c>
      <c r="V49" s="10">
        <f t="shared" si="37"/>
        <v>44044</v>
      </c>
      <c r="W49" s="10">
        <f t="shared" si="37"/>
        <v>44075</v>
      </c>
      <c r="X49" s="10">
        <f t="shared" si="37"/>
        <v>44105</v>
      </c>
      <c r="Y49" s="10">
        <f t="shared" si="37"/>
        <v>44136</v>
      </c>
      <c r="Z49" s="10">
        <f t="shared" si="37"/>
        <v>44166</v>
      </c>
      <c r="AA49" s="10">
        <f t="shared" si="37"/>
        <v>44197</v>
      </c>
      <c r="AB49" s="10">
        <f t="shared" si="37"/>
        <v>44228</v>
      </c>
      <c r="AC49" s="10">
        <f t="shared" si="37"/>
        <v>44256</v>
      </c>
      <c r="AD49" s="10">
        <f t="shared" si="37"/>
        <v>44287</v>
      </c>
      <c r="AE49" s="10">
        <f t="shared" si="37"/>
        <v>44317</v>
      </c>
      <c r="AF49" s="10">
        <f t="shared" si="37"/>
        <v>44348</v>
      </c>
      <c r="AG49" s="10">
        <f t="shared" si="37"/>
        <v>44378</v>
      </c>
      <c r="AH49" s="10">
        <f t="shared" si="37"/>
        <v>44409</v>
      </c>
      <c r="AI49" s="10">
        <f t="shared" si="37"/>
        <v>44440</v>
      </c>
      <c r="AJ49" s="10">
        <f t="shared" si="37"/>
        <v>44470</v>
      </c>
      <c r="AK49" s="10">
        <f t="shared" si="37"/>
        <v>44501</v>
      </c>
      <c r="AL49" s="10">
        <f t="shared" si="37"/>
        <v>44531</v>
      </c>
      <c r="AM49" s="10">
        <f t="shared" si="37"/>
        <v>44562</v>
      </c>
      <c r="AN49" s="10">
        <f t="shared" si="37"/>
        <v>44593</v>
      </c>
      <c r="AO49" s="10">
        <f t="shared" si="37"/>
        <v>44621</v>
      </c>
      <c r="AP49" s="10">
        <f t="shared" si="37"/>
        <v>44652</v>
      </c>
      <c r="AQ49" s="10">
        <f t="shared" si="37"/>
        <v>44682</v>
      </c>
      <c r="AR49" s="10">
        <f t="shared" si="37"/>
        <v>44713</v>
      </c>
      <c r="AS49" s="10">
        <f t="shared" si="37"/>
        <v>44743</v>
      </c>
      <c r="AT49" s="10">
        <f t="shared" si="37"/>
        <v>44774</v>
      </c>
      <c r="AU49" s="10">
        <f t="shared" si="37"/>
        <v>44805</v>
      </c>
      <c r="AV49" s="10">
        <f t="shared" si="37"/>
        <v>44835</v>
      </c>
      <c r="AW49" s="10">
        <f t="shared" si="37"/>
        <v>44866</v>
      </c>
      <c r="AX49" s="10">
        <f t="shared" si="37"/>
        <v>44896</v>
      </c>
      <c r="AY49" s="10">
        <f t="shared" si="37"/>
        <v>44927</v>
      </c>
      <c r="AZ49" s="10">
        <f t="shared" si="37"/>
        <v>44958</v>
      </c>
      <c r="BA49" s="10">
        <f t="shared" si="37"/>
        <v>44986</v>
      </c>
      <c r="BB49" s="10">
        <f t="shared" si="37"/>
        <v>45017</v>
      </c>
      <c r="BC49" s="10">
        <f t="shared" si="37"/>
        <v>45047</v>
      </c>
      <c r="BD49" s="10">
        <f t="shared" si="37"/>
        <v>45078</v>
      </c>
      <c r="BE49" s="10">
        <f t="shared" si="37"/>
        <v>45108</v>
      </c>
      <c r="BF49" s="10">
        <f t="shared" si="37"/>
        <v>45139</v>
      </c>
      <c r="BG49" s="10">
        <f t="shared" si="37"/>
        <v>45170</v>
      </c>
      <c r="BH49" s="10">
        <f t="shared" si="37"/>
        <v>45200</v>
      </c>
      <c r="BI49" s="10">
        <f t="shared" si="37"/>
        <v>45231</v>
      </c>
      <c r="BJ49" s="10">
        <f t="shared" si="37"/>
        <v>45261</v>
      </c>
      <c r="BK49" s="10">
        <f t="shared" si="37"/>
        <v>45292</v>
      </c>
    </row>
    <row r="50" spans="1:63" s="343" customFormat="1" ht="15" customHeight="1" x14ac:dyDescent="0.35">
      <c r="A50" s="646"/>
      <c r="B50" s="13" t="str">
        <f t="shared" ref="B50:B60" si="38">B35</f>
        <v>Building Shell</v>
      </c>
      <c r="C50" s="503">
        <v>0</v>
      </c>
      <c r="D50" s="503">
        <f t="shared" ref="D50:D59" si="39">IF(D20=0,0,(D5*0.5)+C20-D35)*D66*D$78*D$2</f>
        <v>0</v>
      </c>
      <c r="E50" s="503">
        <f t="shared" ref="E50" si="40">IF(E20=0,0,(E5*0.5)+D20-E35)*E66*E$78*E$2</f>
        <v>0</v>
      </c>
      <c r="F50" s="503">
        <f t="shared" ref="F50:F59" si="41">IF(F20=0,0,(F5*0.5)+E20-F35)*F66*F$78*F$2</f>
        <v>0</v>
      </c>
      <c r="G50" s="503">
        <f t="shared" ref="G50:G59" si="42">IF(G20=0,0,(G5*0.5)+F20-G35)*G66*G$78*G$2</f>
        <v>0</v>
      </c>
      <c r="H50" s="503">
        <f t="shared" ref="H50:H59" si="43">IF(H20=0,0,(H5*0.5)+G20-H35)*H66*H$78*H$2</f>
        <v>30.793343543828747</v>
      </c>
      <c r="I50" s="503">
        <f t="shared" ref="I50:I59" si="44">IF(I20=0,0,(I5*0.5)+H20-I35)*I66*I$78*I$2</f>
        <v>195.3622852995058</v>
      </c>
      <c r="J50" s="503">
        <f t="shared" ref="J50:J59" si="45">IF(J20=0,0,(J5*0.5)+I20-J35)*J66*J$78*J$2</f>
        <v>382.14526345304984</v>
      </c>
      <c r="K50" s="503">
        <f t="shared" ref="K50:K59" si="46">IF(K20=0,0,(K5*0.5)+J20-K35)*K66*K$78*K$2</f>
        <v>331.54473506969026</v>
      </c>
      <c r="L50" s="503">
        <f t="shared" ref="L50:L59" si="47">IF(L20=0,0,(L5*0.5)+K20-L35)*L66*L$78*L$2</f>
        <v>102.17118453331615</v>
      </c>
      <c r="M50" s="503">
        <f t="shared" ref="M50:M59" si="48">IF(M20=0,0,(M5*0.5)+L20-M35)*M66*M$78*M$2</f>
        <v>188.18383843196733</v>
      </c>
      <c r="N50" s="503">
        <f t="shared" ref="N50:N59" si="49">IF(N20=0,0,(N5*0.5)+M20-N35)*N66*N$78*N$2</f>
        <v>352.84205666005454</v>
      </c>
      <c r="O50" s="503">
        <f t="shared" ref="O50:O59" si="50">IF(O20=0,0,(O5*0.5)+N20-O35)*O66*O$78*O$2</f>
        <v>361.94583206845959</v>
      </c>
      <c r="P50" s="503">
        <f t="shared" ref="P50:P59" si="51">IF(P20=0,0,(P5*0.5)+O20-P35)*P66*P$78*P$2</f>
        <v>312.62945542069156</v>
      </c>
      <c r="Q50" s="503">
        <f t="shared" ref="Q50:Q59" si="52">IF(Q20=0,0,(Q5*0.5)+P20-Q35)*Q66*Q$78*Q$2</f>
        <v>245.06343844931595</v>
      </c>
      <c r="R50" s="503">
        <f t="shared" ref="R50:R59" si="53">IF(R20=0,0,(R5*0.5)+Q20-R35)*R66*R$78*R$2</f>
        <v>140.48880806179787</v>
      </c>
      <c r="S50" s="503">
        <f t="shared" ref="S50:S59" si="54">IF(S20=0,0,(S5*0.5)+R20-S35)*S66*S$78*S$2</f>
        <v>161.53965242502781</v>
      </c>
      <c r="T50" s="503">
        <f t="shared" ref="T50:T59" si="55">IF(T20=0,0,(T5*0.5)+S20-T35)*T66*T$78*T$2</f>
        <v>866.08021068929668</v>
      </c>
      <c r="U50" s="503">
        <f t="shared" ref="U50:U59" si="56">IF(U20=0,0,(U5*0.5)+T20-U35)*U66*U$78*U$2</f>
        <v>1167.0129506465184</v>
      </c>
      <c r="V50" s="362">
        <f t="shared" ref="V50:V59" si="57">IF(V20=0,0,(V5*0.5)+U20-V35)*V66*V$78*V$2</f>
        <v>1109.5952470861585</v>
      </c>
      <c r="W50" s="362">
        <f t="shared" ref="W50:W59" si="58">IF(W20=0,0,(W5*0.5)+V20-W35)*W66*W$78*W$2</f>
        <v>556.09291628987114</v>
      </c>
      <c r="X50" s="362">
        <f t="shared" ref="X50:X59" si="59">IF(X20=0,0,(X5*0.5)+W20-X35)*X66*X$78*X$2</f>
        <v>137.60245160064238</v>
      </c>
      <c r="Y50" s="362">
        <f t="shared" ref="Y50:Y59" si="60">IF(Y20=0,0,(Y5*0.5)+X20-Y35)*Y66*Y$78*Y$2</f>
        <v>233.66742221891042</v>
      </c>
      <c r="Z50" s="362">
        <f t="shared" ref="Z50:Z59" si="61">IF(Z20=0,0,(Z5*0.5)+Y20-Z35)*Z66*Z$78*Z$2</f>
        <v>391.33115301174655</v>
      </c>
      <c r="AA50" s="362">
        <f t="shared" ref="AA50:AA59" si="62">IF(AA20=0,0,(AA5*0.5)+Z20-AA35)*AA66*AA$78*AA$2</f>
        <v>392.5827702883725</v>
      </c>
      <c r="AB50" s="362">
        <f t="shared" ref="AB50:AB59" si="63">IF(AB20=0,0,(AB5*0.5)+AA20-AB35)*AB66*AB$78*AB$2</f>
        <v>337.54067010301247</v>
      </c>
      <c r="AC50" s="362">
        <f t="shared" ref="AC50:AC59" si="64">IF(AC20=0,0,(AC5*0.5)+AB20-AC35)*AC66*AC$78*AC$2</f>
        <v>262.95770169850039</v>
      </c>
      <c r="AD50" s="362">
        <f t="shared" ref="AD50:AD59" si="65">IF(AD20=0,0,(AD5*0.5)+AC20-AD35)*AD66*AD$78*AD$2</f>
        <v>140.48880806179787</v>
      </c>
      <c r="AE50" s="362">
        <f t="shared" ref="AE50:AE59" si="66">IF(AE20=0,0,(AE5*0.5)+AD20-AE35)*AE66*AE$78*AE$2</f>
        <v>161.53965242502781</v>
      </c>
      <c r="AF50" s="362">
        <f t="shared" ref="AF50:AF59" si="67">IF(AF20=0,0,(AF5*0.5)+AE20-AF35)*AF66*AF$78*AF$2</f>
        <v>866.08021068929668</v>
      </c>
      <c r="AG50" s="362">
        <f t="shared" ref="AG50:AG59" si="68">IF(AG20=0,0,(AG5*0.5)+AF20-AG35)*AG66*AG$78*AG$2</f>
        <v>1167.0129506465184</v>
      </c>
      <c r="AH50" s="362">
        <f t="shared" ref="AH50:AH59" si="69">IF(AH20=0,0,(AH5*0.5)+AG20-AH35)*AH66*AH$78*AH$2</f>
        <v>1109.5952470861585</v>
      </c>
      <c r="AI50" s="362">
        <f t="shared" ref="AI50:AI59" si="70">IF(AI20=0,0,(AI5*0.5)+AH20-AI35)*AI66*AI$78*AI$2</f>
        <v>556.09291628987114</v>
      </c>
      <c r="AJ50" s="362">
        <f t="shared" ref="AJ50:AJ59" si="71">IF(AJ20=0,0,(AJ5*0.5)+AI20-AJ35)*AJ66*AJ$78*AJ$2</f>
        <v>137.60245160064238</v>
      </c>
      <c r="AK50" s="362">
        <f t="shared" ref="AK50:AK59" si="72">IF(AK20=0,0,(AK5*0.5)+AJ20-AK35)*AK66*AK$78*AK$2</f>
        <v>233.66742221891042</v>
      </c>
      <c r="AL50" s="362">
        <f t="shared" ref="AL50:AL59" si="73">IF(AL20=0,0,(AL5*0.5)+AK20-AL35)*AL66*AL$78*AL$2</f>
        <v>391.33115301174655</v>
      </c>
      <c r="AM50" s="362">
        <f t="shared" ref="AM50:AM59" si="74">IF(AM20=0,0,(AM5*0.5)+AL20-AM35)*AM66*AM$78*AM$2</f>
        <v>392.5827702883725</v>
      </c>
      <c r="AN50" s="362">
        <f t="shared" ref="AN50:AN59" si="75">IF(AN20=0,0,(AN5*0.5)+AM20-AN35)*AN66*AN$78*AN$2</f>
        <v>337.54067010301247</v>
      </c>
      <c r="AO50" s="362">
        <f t="shared" ref="AO50:AO59" si="76">IF(AO20=0,0,(AO5*0.5)+AN20-AO35)*AO66*AO$78*AO$2</f>
        <v>0</v>
      </c>
      <c r="AP50" s="362">
        <f t="shared" ref="AP50:AP59" si="77">IF(AP20=0,0,(AP5*0.5)+AO20-AP35)*AP66*AP$78*AP$2</f>
        <v>0</v>
      </c>
      <c r="AQ50" s="362">
        <f t="shared" ref="AQ50:AQ59" si="78">IF(AQ20=0,0,(AQ5*0.5)+AP20-AQ35)*AQ66*AQ$78*AQ$2</f>
        <v>0</v>
      </c>
      <c r="AR50" s="362">
        <f t="shared" ref="AR50:AR59" si="79">IF(AR20=0,0,(AR5*0.5)+AQ20-AR35)*AR66*AR$78*AR$2</f>
        <v>0</v>
      </c>
      <c r="AS50" s="362">
        <f t="shared" ref="AS50:AS59" si="80">IF(AS20=0,0,(AS5*0.5)+AR20-AS35)*AS66*AS$78*AS$2</f>
        <v>0</v>
      </c>
      <c r="AT50" s="362">
        <f t="shared" ref="AT50:AT59" si="81">IF(AT20=0,0,(AT5*0.5)+AS20-AT35)*AT66*AT$78*AT$2</f>
        <v>0</v>
      </c>
      <c r="AU50" s="362">
        <f t="shared" ref="AU50:AU59" si="82">IF(AU20=0,0,(AU5*0.5)+AT20-AU35)*AU66*AU$78*AU$2</f>
        <v>0</v>
      </c>
      <c r="AV50" s="362">
        <f t="shared" ref="AV50:AV59" si="83">IF(AV20=0,0,(AV5*0.5)+AU20-AV35)*AV66*AV$78*AV$2</f>
        <v>0</v>
      </c>
      <c r="AW50" s="362">
        <f t="shared" ref="AW50:AW59" si="84">IF(AW20=0,0,(AW5*0.5)+AV20-AW35)*AW66*AW$78*AW$2</f>
        <v>0</v>
      </c>
      <c r="AX50" s="362">
        <f t="shared" ref="AX50:AX59" si="85">IF(AX20=0,0,(AX5*0.5)+AW20-AX35)*AX66*AX$78*AX$2</f>
        <v>0</v>
      </c>
      <c r="AY50" s="362">
        <f t="shared" ref="AY50:AY59" si="86">IF(AY20=0,0,(AY5*0.5)+AX20-AY35)*AY66*AY$78*AY$2</f>
        <v>0</v>
      </c>
      <c r="AZ50" s="362">
        <f t="shared" ref="AZ50:AZ59" si="87">IF(AZ20=0,0,(AZ5*0.5)+AY20-AZ35)*AZ66*AZ$78*AZ$2</f>
        <v>0</v>
      </c>
      <c r="BA50" s="362">
        <f t="shared" ref="BA50:BA59" si="88">IF(BA20=0,0,(BA5*0.5)+AZ20-BA35)*BA66*BA$78*BA$2</f>
        <v>0</v>
      </c>
      <c r="BB50" s="362">
        <f t="shared" ref="BB50:BB59" si="89">IF(BB20=0,0,(BB5*0.5)+BA20-BB35)*BB66*BB$78*BB$2</f>
        <v>0</v>
      </c>
      <c r="BC50" s="362">
        <f t="shared" ref="BC50:BC59" si="90">IF(BC20=0,0,(BC5*0.5)+BB20-BC35)*BC66*BC$78*BC$2</f>
        <v>0</v>
      </c>
      <c r="BD50" s="362">
        <f t="shared" ref="BD50:BD59" si="91">IF(BD20=0,0,(BD5*0.5)+BC20-BD35)*BD66*BD$78*BD$2</f>
        <v>0</v>
      </c>
      <c r="BE50" s="362">
        <f t="shared" ref="BE50:BE59" si="92">IF(BE20=0,0,(BE5*0.5)+BD20-BE35)*BE66*BE$78*BE$2</f>
        <v>0</v>
      </c>
      <c r="BF50" s="362">
        <f t="shared" ref="BF50:BF59" si="93">IF(BF20=0,0,(BF5*0.5)+BE20-BF35)*BF66*BF$78*BF$2</f>
        <v>0</v>
      </c>
      <c r="BG50" s="362">
        <f t="shared" ref="BG50:BG59" si="94">IF(BG20=0,0,(BG5*0.5)+BF20-BG35)*BG66*BG$78*BG$2</f>
        <v>0</v>
      </c>
      <c r="BH50" s="362">
        <f t="shared" ref="BH50:BH59" si="95">IF(BH20=0,0,(BH5*0.5)+BG20-BH35)*BH66*BH$78*BH$2</f>
        <v>0</v>
      </c>
      <c r="BI50" s="362">
        <f t="shared" ref="BI50:BI59" si="96">IF(BI20=0,0,(BI5*0.5)+BH20-BI35)*BI66*BI$78*BI$2</f>
        <v>0</v>
      </c>
      <c r="BJ50" s="362">
        <f t="shared" ref="BJ50:BJ59" si="97">IF(BJ20=0,0,(BJ5*0.5)+BI20-BJ35)*BJ66*BJ$78*BJ$2</f>
        <v>0</v>
      </c>
      <c r="BK50" s="362">
        <f t="shared" ref="BK50:BK59" si="98">IF(BK20=0,0,(BK5*0.5)+BJ20-BK35)*BK66*BK$78*BK$2</f>
        <v>0</v>
      </c>
    </row>
    <row r="51" spans="1:63" s="343" customFormat="1" ht="15.5" x14ac:dyDescent="0.35">
      <c r="A51" s="646"/>
      <c r="B51" s="13" t="str">
        <f t="shared" si="38"/>
        <v>Cooling</v>
      </c>
      <c r="C51" s="503">
        <v>0</v>
      </c>
      <c r="D51" s="503">
        <f t="shared" si="39"/>
        <v>0</v>
      </c>
      <c r="E51" s="503">
        <f t="shared" ref="E51:E59" si="99">IF(E21=0,0,(E6*0.5)+D21-E36)*E67*E$78*E$2</f>
        <v>0</v>
      </c>
      <c r="F51" s="503">
        <f t="shared" si="41"/>
        <v>0</v>
      </c>
      <c r="G51" s="503">
        <f t="shared" si="42"/>
        <v>0</v>
      </c>
      <c r="H51" s="503">
        <f t="shared" si="43"/>
        <v>105.28583218829948</v>
      </c>
      <c r="I51" s="503">
        <f t="shared" si="44"/>
        <v>603.61562286507035</v>
      </c>
      <c r="J51" s="503">
        <f t="shared" si="45"/>
        <v>1741.5669824038475</v>
      </c>
      <c r="K51" s="503">
        <f t="shared" si="46"/>
        <v>1446.7849085042151</v>
      </c>
      <c r="L51" s="503">
        <f t="shared" si="47"/>
        <v>117.68404563818092</v>
      </c>
      <c r="M51" s="503">
        <f t="shared" si="48"/>
        <v>14.25279982582018</v>
      </c>
      <c r="N51" s="503">
        <f t="shared" si="49"/>
        <v>19.33747720776795</v>
      </c>
      <c r="O51" s="503">
        <f t="shared" si="50"/>
        <v>22.632273385791557</v>
      </c>
      <c r="P51" s="503">
        <f t="shared" si="51"/>
        <v>21.427278530917672</v>
      </c>
      <c r="Q51" s="503">
        <f t="shared" si="52"/>
        <v>63.511319314267496</v>
      </c>
      <c r="R51" s="503">
        <f t="shared" si="53"/>
        <v>13.979850773521537</v>
      </c>
      <c r="S51" s="503">
        <f t="shared" si="54"/>
        <v>63.430696195073246</v>
      </c>
      <c r="T51" s="503">
        <f t="shared" si="55"/>
        <v>431.04993318132466</v>
      </c>
      <c r="U51" s="503">
        <f t="shared" si="56"/>
        <v>582.26284594839092</v>
      </c>
      <c r="V51" s="362">
        <f t="shared" si="57"/>
        <v>553.60973996088921</v>
      </c>
      <c r="W51" s="362">
        <f t="shared" si="58"/>
        <v>258.85732007618526</v>
      </c>
      <c r="X51" s="362">
        <f t="shared" si="59"/>
        <v>16.857040291720107</v>
      </c>
      <c r="Y51" s="362">
        <f t="shared" si="60"/>
        <v>1.3897675421398608</v>
      </c>
      <c r="Z51" s="362">
        <f t="shared" si="61"/>
        <v>1.0976393929483754</v>
      </c>
      <c r="AA51" s="362">
        <f t="shared" si="62"/>
        <v>1.0389653791689892</v>
      </c>
      <c r="AB51" s="362">
        <f t="shared" si="63"/>
        <v>0.97914828885056171</v>
      </c>
      <c r="AC51" s="362">
        <f t="shared" si="64"/>
        <v>2.884322030159884</v>
      </c>
      <c r="AD51" s="362">
        <f t="shared" si="65"/>
        <v>13.979850773521537</v>
      </c>
      <c r="AE51" s="362">
        <f t="shared" si="66"/>
        <v>63.430696195073246</v>
      </c>
      <c r="AF51" s="362">
        <f t="shared" si="67"/>
        <v>431.04993318132466</v>
      </c>
      <c r="AG51" s="362">
        <f t="shared" si="68"/>
        <v>582.26284594839092</v>
      </c>
      <c r="AH51" s="362">
        <f t="shared" si="69"/>
        <v>553.60973996088921</v>
      </c>
      <c r="AI51" s="362">
        <f t="shared" si="70"/>
        <v>258.85732007618526</v>
      </c>
      <c r="AJ51" s="362">
        <f t="shared" si="71"/>
        <v>16.857040291720107</v>
      </c>
      <c r="AK51" s="362">
        <f t="shared" si="72"/>
        <v>1.3897675421398608</v>
      </c>
      <c r="AL51" s="362">
        <f t="shared" si="73"/>
        <v>1.0976393929483754</v>
      </c>
      <c r="AM51" s="362">
        <f t="shared" si="74"/>
        <v>1.0389653791689892</v>
      </c>
      <c r="AN51" s="362">
        <f t="shared" si="75"/>
        <v>0.97914828885056171</v>
      </c>
      <c r="AO51" s="362">
        <f t="shared" si="76"/>
        <v>0</v>
      </c>
      <c r="AP51" s="362">
        <f t="shared" si="77"/>
        <v>0</v>
      </c>
      <c r="AQ51" s="362">
        <f t="shared" si="78"/>
        <v>0</v>
      </c>
      <c r="AR51" s="362">
        <f t="shared" si="79"/>
        <v>0</v>
      </c>
      <c r="AS51" s="362">
        <f t="shared" si="80"/>
        <v>0</v>
      </c>
      <c r="AT51" s="362">
        <f t="shared" si="81"/>
        <v>0</v>
      </c>
      <c r="AU51" s="362">
        <f t="shared" si="82"/>
        <v>0</v>
      </c>
      <c r="AV51" s="362">
        <f t="shared" si="83"/>
        <v>0</v>
      </c>
      <c r="AW51" s="362">
        <f t="shared" si="84"/>
        <v>0</v>
      </c>
      <c r="AX51" s="362">
        <f t="shared" si="85"/>
        <v>0</v>
      </c>
      <c r="AY51" s="362">
        <f t="shared" si="86"/>
        <v>0</v>
      </c>
      <c r="AZ51" s="362">
        <f t="shared" si="87"/>
        <v>0</v>
      </c>
      <c r="BA51" s="362">
        <f t="shared" si="88"/>
        <v>0</v>
      </c>
      <c r="BB51" s="362">
        <f t="shared" si="89"/>
        <v>0</v>
      </c>
      <c r="BC51" s="362">
        <f t="shared" si="90"/>
        <v>0</v>
      </c>
      <c r="BD51" s="362">
        <f t="shared" si="91"/>
        <v>0</v>
      </c>
      <c r="BE51" s="362">
        <f t="shared" si="92"/>
        <v>0</v>
      </c>
      <c r="BF51" s="362">
        <f t="shared" si="93"/>
        <v>0</v>
      </c>
      <c r="BG51" s="362">
        <f t="shared" si="94"/>
        <v>0</v>
      </c>
      <c r="BH51" s="362">
        <f t="shared" si="95"/>
        <v>0</v>
      </c>
      <c r="BI51" s="362">
        <f t="shared" si="96"/>
        <v>0</v>
      </c>
      <c r="BJ51" s="362">
        <f t="shared" si="97"/>
        <v>0</v>
      </c>
      <c r="BK51" s="362">
        <f t="shared" si="98"/>
        <v>0</v>
      </c>
    </row>
    <row r="52" spans="1:63" s="343" customFormat="1" ht="15.5" x14ac:dyDescent="0.35">
      <c r="A52" s="646"/>
      <c r="B52" s="13" t="str">
        <f t="shared" si="38"/>
        <v>Freezer</v>
      </c>
      <c r="C52" s="503">
        <v>0</v>
      </c>
      <c r="D52" s="503">
        <f t="shared" si="39"/>
        <v>0</v>
      </c>
      <c r="E52" s="503">
        <f t="shared" si="99"/>
        <v>0</v>
      </c>
      <c r="F52" s="503">
        <f t="shared" si="41"/>
        <v>0</v>
      </c>
      <c r="G52" s="503">
        <f t="shared" si="42"/>
        <v>0</v>
      </c>
      <c r="H52" s="503">
        <f t="shared" si="43"/>
        <v>0</v>
      </c>
      <c r="I52" s="503">
        <f t="shared" si="44"/>
        <v>0</v>
      </c>
      <c r="J52" s="503">
        <f t="shared" si="45"/>
        <v>0</v>
      </c>
      <c r="K52" s="503">
        <f t="shared" si="46"/>
        <v>0</v>
      </c>
      <c r="L52" s="503">
        <f t="shared" si="47"/>
        <v>0</v>
      </c>
      <c r="M52" s="503">
        <f t="shared" si="48"/>
        <v>0</v>
      </c>
      <c r="N52" s="503">
        <f t="shared" si="49"/>
        <v>0</v>
      </c>
      <c r="O52" s="503">
        <f t="shared" si="50"/>
        <v>0</v>
      </c>
      <c r="P52" s="503">
        <f t="shared" si="51"/>
        <v>0</v>
      </c>
      <c r="Q52" s="503">
        <f t="shared" si="52"/>
        <v>0</v>
      </c>
      <c r="R52" s="503">
        <f t="shared" si="53"/>
        <v>0</v>
      </c>
      <c r="S52" s="503">
        <f t="shared" si="54"/>
        <v>0</v>
      </c>
      <c r="T52" s="503">
        <f t="shared" si="55"/>
        <v>0</v>
      </c>
      <c r="U52" s="503">
        <f t="shared" si="56"/>
        <v>0</v>
      </c>
      <c r="V52" s="362">
        <f t="shared" si="57"/>
        <v>0</v>
      </c>
      <c r="W52" s="362">
        <f t="shared" si="58"/>
        <v>0</v>
      </c>
      <c r="X52" s="362">
        <f t="shared" si="59"/>
        <v>0</v>
      </c>
      <c r="Y52" s="362">
        <f t="shared" si="60"/>
        <v>0</v>
      </c>
      <c r="Z52" s="362">
        <f t="shared" si="61"/>
        <v>0</v>
      </c>
      <c r="AA52" s="362">
        <f t="shared" si="62"/>
        <v>0</v>
      </c>
      <c r="AB52" s="362">
        <f t="shared" si="63"/>
        <v>0</v>
      </c>
      <c r="AC52" s="362">
        <f t="shared" si="64"/>
        <v>0</v>
      </c>
      <c r="AD52" s="362">
        <f t="shared" si="65"/>
        <v>0</v>
      </c>
      <c r="AE52" s="362">
        <f t="shared" si="66"/>
        <v>0</v>
      </c>
      <c r="AF52" s="362">
        <f t="shared" si="67"/>
        <v>0</v>
      </c>
      <c r="AG52" s="362">
        <f t="shared" si="68"/>
        <v>0</v>
      </c>
      <c r="AH52" s="362">
        <f t="shared" si="69"/>
        <v>0</v>
      </c>
      <c r="AI52" s="362">
        <f t="shared" si="70"/>
        <v>0</v>
      </c>
      <c r="AJ52" s="362">
        <f t="shared" si="71"/>
        <v>0</v>
      </c>
      <c r="AK52" s="362">
        <f t="shared" si="72"/>
        <v>0</v>
      </c>
      <c r="AL52" s="362">
        <f t="shared" si="73"/>
        <v>0</v>
      </c>
      <c r="AM52" s="362">
        <f t="shared" si="74"/>
        <v>0</v>
      </c>
      <c r="AN52" s="362">
        <f t="shared" si="75"/>
        <v>0</v>
      </c>
      <c r="AO52" s="362">
        <f t="shared" si="76"/>
        <v>0</v>
      </c>
      <c r="AP52" s="362">
        <f t="shared" si="77"/>
        <v>0</v>
      </c>
      <c r="AQ52" s="362">
        <f t="shared" si="78"/>
        <v>0</v>
      </c>
      <c r="AR52" s="362">
        <f t="shared" si="79"/>
        <v>0</v>
      </c>
      <c r="AS52" s="362">
        <f t="shared" si="80"/>
        <v>0</v>
      </c>
      <c r="AT52" s="362">
        <f t="shared" si="81"/>
        <v>0</v>
      </c>
      <c r="AU52" s="362">
        <f t="shared" si="82"/>
        <v>0</v>
      </c>
      <c r="AV52" s="362">
        <f t="shared" si="83"/>
        <v>0</v>
      </c>
      <c r="AW52" s="362">
        <f t="shared" si="84"/>
        <v>0</v>
      </c>
      <c r="AX52" s="362">
        <f t="shared" si="85"/>
        <v>0</v>
      </c>
      <c r="AY52" s="362">
        <f t="shared" si="86"/>
        <v>0</v>
      </c>
      <c r="AZ52" s="362">
        <f t="shared" si="87"/>
        <v>0</v>
      </c>
      <c r="BA52" s="362">
        <f t="shared" si="88"/>
        <v>0</v>
      </c>
      <c r="BB52" s="362">
        <f t="shared" si="89"/>
        <v>0</v>
      </c>
      <c r="BC52" s="362">
        <f t="shared" si="90"/>
        <v>0</v>
      </c>
      <c r="BD52" s="362">
        <f t="shared" si="91"/>
        <v>0</v>
      </c>
      <c r="BE52" s="362">
        <f t="shared" si="92"/>
        <v>0</v>
      </c>
      <c r="BF52" s="362">
        <f t="shared" si="93"/>
        <v>0</v>
      </c>
      <c r="BG52" s="362">
        <f t="shared" si="94"/>
        <v>0</v>
      </c>
      <c r="BH52" s="362">
        <f t="shared" si="95"/>
        <v>0</v>
      </c>
      <c r="BI52" s="362">
        <f t="shared" si="96"/>
        <v>0</v>
      </c>
      <c r="BJ52" s="362">
        <f t="shared" si="97"/>
        <v>0</v>
      </c>
      <c r="BK52" s="362">
        <f t="shared" si="98"/>
        <v>0</v>
      </c>
    </row>
    <row r="53" spans="1:63" s="343" customFormat="1" ht="15.5" x14ac:dyDescent="0.35">
      <c r="A53" s="646"/>
      <c r="B53" s="13" t="str">
        <f t="shared" si="38"/>
        <v>Heating</v>
      </c>
      <c r="C53" s="503">
        <v>0</v>
      </c>
      <c r="D53" s="503">
        <f t="shared" si="39"/>
        <v>0</v>
      </c>
      <c r="E53" s="503">
        <f t="shared" si="99"/>
        <v>0</v>
      </c>
      <c r="F53" s="503">
        <f t="shared" si="41"/>
        <v>0</v>
      </c>
      <c r="G53" s="503">
        <f t="shared" si="42"/>
        <v>0</v>
      </c>
      <c r="H53" s="503">
        <f t="shared" si="43"/>
        <v>0.76318664564217353</v>
      </c>
      <c r="I53" s="503">
        <f t="shared" si="44"/>
        <v>2.7009235656141939E-2</v>
      </c>
      <c r="J53" s="503">
        <f t="shared" si="45"/>
        <v>8.5959545923746009E-2</v>
      </c>
      <c r="K53" s="503">
        <f t="shared" si="46"/>
        <v>146.20866757661022</v>
      </c>
      <c r="L53" s="503">
        <f t="shared" si="47"/>
        <v>538.45647024646519</v>
      </c>
      <c r="M53" s="503">
        <f t="shared" si="48"/>
        <v>2112.5962993543249</v>
      </c>
      <c r="N53" s="503">
        <f t="shared" si="49"/>
        <v>7702.5472189360971</v>
      </c>
      <c r="O53" s="503">
        <f t="shared" si="50"/>
        <v>10225.328847712693</v>
      </c>
      <c r="P53" s="503">
        <f t="shared" si="51"/>
        <v>8827.3611228311856</v>
      </c>
      <c r="Q53" s="503">
        <f t="shared" si="52"/>
        <v>6807.1629708654027</v>
      </c>
      <c r="R53" s="503">
        <f t="shared" si="53"/>
        <v>830.10483237267817</v>
      </c>
      <c r="S53" s="503">
        <f t="shared" si="54"/>
        <v>253.97788045835441</v>
      </c>
      <c r="T53" s="503">
        <f t="shared" si="55"/>
        <v>15.929721265886373</v>
      </c>
      <c r="U53" s="503">
        <f t="shared" si="56"/>
        <v>0.1874084854810161</v>
      </c>
      <c r="V53" s="362">
        <f t="shared" si="57"/>
        <v>0.28111272822152422</v>
      </c>
      <c r="W53" s="362">
        <f t="shared" si="58"/>
        <v>275.14689143371186</v>
      </c>
      <c r="X53" s="362">
        <f t="shared" si="59"/>
        <v>766.22856819945514</v>
      </c>
      <c r="Y53" s="362">
        <f t="shared" si="60"/>
        <v>1704.0528800969616</v>
      </c>
      <c r="Z53" s="362">
        <f t="shared" si="61"/>
        <v>2872.0248274216015</v>
      </c>
      <c r="AA53" s="362">
        <f t="shared" si="62"/>
        <v>2882.1423908399074</v>
      </c>
      <c r="AB53" s="362">
        <f t="shared" si="63"/>
        <v>2476.7239380864607</v>
      </c>
      <c r="AC53" s="362">
        <f t="shared" si="64"/>
        <v>1898.1215269116681</v>
      </c>
      <c r="AD53" s="362">
        <f t="shared" si="65"/>
        <v>830.10483237267817</v>
      </c>
      <c r="AE53" s="362">
        <f t="shared" si="66"/>
        <v>253.97788045835441</v>
      </c>
      <c r="AF53" s="362">
        <f t="shared" si="67"/>
        <v>15.929721265886373</v>
      </c>
      <c r="AG53" s="362">
        <f t="shared" si="68"/>
        <v>0.1874084854810161</v>
      </c>
      <c r="AH53" s="362">
        <f t="shared" si="69"/>
        <v>0.28111272822152422</v>
      </c>
      <c r="AI53" s="362">
        <f t="shared" si="70"/>
        <v>275.14689143371186</v>
      </c>
      <c r="AJ53" s="362">
        <f t="shared" si="71"/>
        <v>766.22856819945514</v>
      </c>
      <c r="AK53" s="362">
        <f t="shared" si="72"/>
        <v>1704.0528800969616</v>
      </c>
      <c r="AL53" s="362">
        <f t="shared" si="73"/>
        <v>2872.0248274216015</v>
      </c>
      <c r="AM53" s="362">
        <f t="shared" si="74"/>
        <v>2882.1423908399074</v>
      </c>
      <c r="AN53" s="362">
        <f t="shared" si="75"/>
        <v>2476.7239380864607</v>
      </c>
      <c r="AO53" s="362">
        <f t="shared" si="76"/>
        <v>0</v>
      </c>
      <c r="AP53" s="362">
        <f t="shared" si="77"/>
        <v>0</v>
      </c>
      <c r="AQ53" s="362">
        <f t="shared" si="78"/>
        <v>0</v>
      </c>
      <c r="AR53" s="362">
        <f t="shared" si="79"/>
        <v>0</v>
      </c>
      <c r="AS53" s="362">
        <f t="shared" si="80"/>
        <v>0</v>
      </c>
      <c r="AT53" s="362">
        <f t="shared" si="81"/>
        <v>0</v>
      </c>
      <c r="AU53" s="362">
        <f t="shared" si="82"/>
        <v>0</v>
      </c>
      <c r="AV53" s="362">
        <f t="shared" si="83"/>
        <v>0</v>
      </c>
      <c r="AW53" s="362">
        <f t="shared" si="84"/>
        <v>0</v>
      </c>
      <c r="AX53" s="362">
        <f t="shared" si="85"/>
        <v>0</v>
      </c>
      <c r="AY53" s="362">
        <f t="shared" si="86"/>
        <v>0</v>
      </c>
      <c r="AZ53" s="362">
        <f t="shared" si="87"/>
        <v>0</v>
      </c>
      <c r="BA53" s="362">
        <f t="shared" si="88"/>
        <v>0</v>
      </c>
      <c r="BB53" s="362">
        <f t="shared" si="89"/>
        <v>0</v>
      </c>
      <c r="BC53" s="362">
        <f t="shared" si="90"/>
        <v>0</v>
      </c>
      <c r="BD53" s="362">
        <f t="shared" si="91"/>
        <v>0</v>
      </c>
      <c r="BE53" s="362">
        <f t="shared" si="92"/>
        <v>0</v>
      </c>
      <c r="BF53" s="362">
        <f t="shared" si="93"/>
        <v>0</v>
      </c>
      <c r="BG53" s="362">
        <f t="shared" si="94"/>
        <v>0</v>
      </c>
      <c r="BH53" s="362">
        <f t="shared" si="95"/>
        <v>0</v>
      </c>
      <c r="BI53" s="362">
        <f t="shared" si="96"/>
        <v>0</v>
      </c>
      <c r="BJ53" s="362">
        <f t="shared" si="97"/>
        <v>0</v>
      </c>
      <c r="BK53" s="362">
        <f t="shared" si="98"/>
        <v>0</v>
      </c>
    </row>
    <row r="54" spans="1:63" s="343" customFormat="1" ht="15.5" x14ac:dyDescent="0.35">
      <c r="A54" s="646"/>
      <c r="B54" s="13" t="str">
        <f t="shared" si="38"/>
        <v>HVAC</v>
      </c>
      <c r="C54" s="503">
        <v>0</v>
      </c>
      <c r="D54" s="503">
        <f t="shared" si="39"/>
        <v>0</v>
      </c>
      <c r="E54" s="503">
        <f t="shared" si="99"/>
        <v>0</v>
      </c>
      <c r="F54" s="503">
        <f t="shared" si="41"/>
        <v>0</v>
      </c>
      <c r="G54" s="503">
        <f t="shared" si="42"/>
        <v>0</v>
      </c>
      <c r="H54" s="503">
        <f t="shared" si="43"/>
        <v>10.719206766799587</v>
      </c>
      <c r="I54" s="503">
        <f t="shared" si="44"/>
        <v>43.900523707490677</v>
      </c>
      <c r="J54" s="503">
        <f t="shared" si="45"/>
        <v>98.663541368595688</v>
      </c>
      <c r="K54" s="503">
        <f t="shared" si="46"/>
        <v>84.167736167402097</v>
      </c>
      <c r="L54" s="503">
        <f t="shared" si="47"/>
        <v>25.27250593360499</v>
      </c>
      <c r="M54" s="503">
        <f t="shared" si="48"/>
        <v>68.507732828935701</v>
      </c>
      <c r="N54" s="503">
        <f t="shared" si="49"/>
        <v>176.12931573988013</v>
      </c>
      <c r="O54" s="503">
        <f t="shared" si="50"/>
        <v>195.47076112188296</v>
      </c>
      <c r="P54" s="503">
        <f t="shared" si="51"/>
        <v>168.8371910541681</v>
      </c>
      <c r="Q54" s="503">
        <f t="shared" si="52"/>
        <v>132.34780619817451</v>
      </c>
      <c r="R54" s="503">
        <f t="shared" si="53"/>
        <v>6.8004525713851187</v>
      </c>
      <c r="S54" s="503">
        <f t="shared" si="54"/>
        <v>7.8194324506704813</v>
      </c>
      <c r="T54" s="503">
        <f t="shared" si="55"/>
        <v>41.923178629411041</v>
      </c>
      <c r="U54" s="503">
        <f t="shared" si="56"/>
        <v>56.490024583117609</v>
      </c>
      <c r="V54" s="362">
        <f t="shared" si="57"/>
        <v>53.71068311665487</v>
      </c>
      <c r="W54" s="362">
        <f t="shared" si="58"/>
        <v>26.918041050280863</v>
      </c>
      <c r="X54" s="362">
        <f t="shared" si="59"/>
        <v>6.660736600490381</v>
      </c>
      <c r="Y54" s="362">
        <f t="shared" si="60"/>
        <v>11.310824287003255</v>
      </c>
      <c r="Z54" s="362">
        <f t="shared" si="61"/>
        <v>18.942640217939786</v>
      </c>
      <c r="AA54" s="362">
        <f t="shared" si="62"/>
        <v>19.003225570215516</v>
      </c>
      <c r="AB54" s="362">
        <f t="shared" si="63"/>
        <v>16.338876737706961</v>
      </c>
      <c r="AC54" s="362">
        <f t="shared" si="64"/>
        <v>12.728639408019502</v>
      </c>
      <c r="AD54" s="362">
        <f t="shared" si="65"/>
        <v>6.8004525713851187</v>
      </c>
      <c r="AE54" s="362">
        <f t="shared" si="66"/>
        <v>7.8194324506704813</v>
      </c>
      <c r="AF54" s="362">
        <f t="shared" si="67"/>
        <v>41.923178629411041</v>
      </c>
      <c r="AG54" s="362">
        <f t="shared" si="68"/>
        <v>56.490024583117609</v>
      </c>
      <c r="AH54" s="362">
        <f t="shared" si="69"/>
        <v>53.71068311665487</v>
      </c>
      <c r="AI54" s="362">
        <f t="shared" si="70"/>
        <v>26.918041050280863</v>
      </c>
      <c r="AJ54" s="362">
        <f t="shared" si="71"/>
        <v>6.660736600490381</v>
      </c>
      <c r="AK54" s="362">
        <f t="shared" si="72"/>
        <v>11.310824287003255</v>
      </c>
      <c r="AL54" s="362">
        <f t="shared" si="73"/>
        <v>18.942640217939786</v>
      </c>
      <c r="AM54" s="362">
        <f t="shared" si="74"/>
        <v>19.003225570215516</v>
      </c>
      <c r="AN54" s="362">
        <f t="shared" si="75"/>
        <v>16.338876737706961</v>
      </c>
      <c r="AO54" s="362">
        <f t="shared" si="76"/>
        <v>0</v>
      </c>
      <c r="AP54" s="362">
        <f t="shared" si="77"/>
        <v>0</v>
      </c>
      <c r="AQ54" s="362">
        <f t="shared" si="78"/>
        <v>0</v>
      </c>
      <c r="AR54" s="362">
        <f t="shared" si="79"/>
        <v>0</v>
      </c>
      <c r="AS54" s="362">
        <f t="shared" si="80"/>
        <v>0</v>
      </c>
      <c r="AT54" s="362">
        <f t="shared" si="81"/>
        <v>0</v>
      </c>
      <c r="AU54" s="362">
        <f t="shared" si="82"/>
        <v>0</v>
      </c>
      <c r="AV54" s="362">
        <f t="shared" si="83"/>
        <v>0</v>
      </c>
      <c r="AW54" s="362">
        <f t="shared" si="84"/>
        <v>0</v>
      </c>
      <c r="AX54" s="362">
        <f t="shared" si="85"/>
        <v>0</v>
      </c>
      <c r="AY54" s="362">
        <f t="shared" si="86"/>
        <v>0</v>
      </c>
      <c r="AZ54" s="362">
        <f t="shared" si="87"/>
        <v>0</v>
      </c>
      <c r="BA54" s="362">
        <f t="shared" si="88"/>
        <v>0</v>
      </c>
      <c r="BB54" s="362">
        <f t="shared" si="89"/>
        <v>0</v>
      </c>
      <c r="BC54" s="362">
        <f t="shared" si="90"/>
        <v>0</v>
      </c>
      <c r="BD54" s="362">
        <f t="shared" si="91"/>
        <v>0</v>
      </c>
      <c r="BE54" s="362">
        <f t="shared" si="92"/>
        <v>0</v>
      </c>
      <c r="BF54" s="362">
        <f t="shared" si="93"/>
        <v>0</v>
      </c>
      <c r="BG54" s="362">
        <f t="shared" si="94"/>
        <v>0</v>
      </c>
      <c r="BH54" s="362">
        <f t="shared" si="95"/>
        <v>0</v>
      </c>
      <c r="BI54" s="362">
        <f t="shared" si="96"/>
        <v>0</v>
      </c>
      <c r="BJ54" s="362">
        <f t="shared" si="97"/>
        <v>0</v>
      </c>
      <c r="BK54" s="362">
        <f t="shared" si="98"/>
        <v>0</v>
      </c>
    </row>
    <row r="55" spans="1:63" s="343" customFormat="1" ht="15.5" x14ac:dyDescent="0.35">
      <c r="A55" s="646"/>
      <c r="B55" s="13" t="str">
        <f t="shared" si="38"/>
        <v>Lighting</v>
      </c>
      <c r="C55" s="503">
        <v>0</v>
      </c>
      <c r="D55" s="503">
        <f t="shared" si="39"/>
        <v>0</v>
      </c>
      <c r="E55" s="503">
        <f t="shared" si="99"/>
        <v>0</v>
      </c>
      <c r="F55" s="503">
        <f t="shared" si="41"/>
        <v>0</v>
      </c>
      <c r="G55" s="503">
        <f t="shared" si="42"/>
        <v>76.947090589745386</v>
      </c>
      <c r="H55" s="503">
        <f t="shared" si="43"/>
        <v>297.93284342263632</v>
      </c>
      <c r="I55" s="503">
        <f t="shared" si="44"/>
        <v>501.25402656854209</v>
      </c>
      <c r="J55" s="503">
        <f t="shared" si="45"/>
        <v>769.14154580596301</v>
      </c>
      <c r="K55" s="503">
        <f t="shared" si="46"/>
        <v>1171.0006522839055</v>
      </c>
      <c r="L55" s="503">
        <f t="shared" si="47"/>
        <v>983.44637035342669</v>
      </c>
      <c r="M55" s="503">
        <f t="shared" si="48"/>
        <v>1704.5220951302956</v>
      </c>
      <c r="N55" s="503">
        <f t="shared" si="49"/>
        <v>2119.3596061583048</v>
      </c>
      <c r="O55" s="503">
        <f t="shared" si="50"/>
        <v>2109.504496579661</v>
      </c>
      <c r="P55" s="503">
        <f t="shared" si="51"/>
        <v>1904.4002759101072</v>
      </c>
      <c r="Q55" s="503">
        <f t="shared" si="52"/>
        <v>2083.3133126984571</v>
      </c>
      <c r="R55" s="503">
        <f t="shared" si="53"/>
        <v>1508.025185315051</v>
      </c>
      <c r="S55" s="503">
        <f t="shared" si="54"/>
        <v>1476.3598043807528</v>
      </c>
      <c r="T55" s="503">
        <f t="shared" si="55"/>
        <v>2685.997183037769</v>
      </c>
      <c r="U55" s="503">
        <f t="shared" si="56"/>
        <v>2660.7478371821567</v>
      </c>
      <c r="V55" s="362">
        <f t="shared" si="57"/>
        <v>2766.6461029523589</v>
      </c>
      <c r="W55" s="362">
        <f t="shared" si="58"/>
        <v>2893.1672816418964</v>
      </c>
      <c r="X55" s="362">
        <f t="shared" si="59"/>
        <v>1479.3780886692625</v>
      </c>
      <c r="Y55" s="362">
        <f t="shared" si="60"/>
        <v>1658.7949548479469</v>
      </c>
      <c r="Z55" s="362">
        <f t="shared" si="61"/>
        <v>1693.3614979994588</v>
      </c>
      <c r="AA55" s="362">
        <f t="shared" si="62"/>
        <v>1679.87806881344</v>
      </c>
      <c r="AB55" s="362">
        <f t="shared" si="63"/>
        <v>1509.6076895412689</v>
      </c>
      <c r="AC55" s="362">
        <f t="shared" si="64"/>
        <v>1641.2381789426931</v>
      </c>
      <c r="AD55" s="362">
        <f t="shared" si="65"/>
        <v>1508.025185315051</v>
      </c>
      <c r="AE55" s="362">
        <f t="shared" si="66"/>
        <v>1476.3598043807528</v>
      </c>
      <c r="AF55" s="362">
        <f t="shared" si="67"/>
        <v>2685.997183037769</v>
      </c>
      <c r="AG55" s="362">
        <f t="shared" si="68"/>
        <v>2660.7478371821567</v>
      </c>
      <c r="AH55" s="362">
        <f t="shared" si="69"/>
        <v>2766.6461029523589</v>
      </c>
      <c r="AI55" s="362">
        <f t="shared" si="70"/>
        <v>2893.1672816418964</v>
      </c>
      <c r="AJ55" s="362">
        <f t="shared" si="71"/>
        <v>1479.3780886692625</v>
      </c>
      <c r="AK55" s="362">
        <f t="shared" si="72"/>
        <v>1658.7949548479469</v>
      </c>
      <c r="AL55" s="362">
        <f t="shared" si="73"/>
        <v>1693.3614979994588</v>
      </c>
      <c r="AM55" s="362">
        <f t="shared" si="74"/>
        <v>1679.87806881344</v>
      </c>
      <c r="AN55" s="362">
        <f t="shared" si="75"/>
        <v>1509.6076895412689</v>
      </c>
      <c r="AO55" s="362">
        <f t="shared" si="76"/>
        <v>0</v>
      </c>
      <c r="AP55" s="362">
        <f t="shared" si="77"/>
        <v>0</v>
      </c>
      <c r="AQ55" s="362">
        <f t="shared" si="78"/>
        <v>0</v>
      </c>
      <c r="AR55" s="362">
        <f t="shared" si="79"/>
        <v>0</v>
      </c>
      <c r="AS55" s="362">
        <f t="shared" si="80"/>
        <v>0</v>
      </c>
      <c r="AT55" s="362">
        <f t="shared" si="81"/>
        <v>0</v>
      </c>
      <c r="AU55" s="362">
        <f t="shared" si="82"/>
        <v>0</v>
      </c>
      <c r="AV55" s="362">
        <f t="shared" si="83"/>
        <v>0</v>
      </c>
      <c r="AW55" s="362">
        <f t="shared" si="84"/>
        <v>0</v>
      </c>
      <c r="AX55" s="362">
        <f t="shared" si="85"/>
        <v>0</v>
      </c>
      <c r="AY55" s="362">
        <f t="shared" si="86"/>
        <v>0</v>
      </c>
      <c r="AZ55" s="362">
        <f t="shared" si="87"/>
        <v>0</v>
      </c>
      <c r="BA55" s="362">
        <f t="shared" si="88"/>
        <v>0</v>
      </c>
      <c r="BB55" s="362">
        <f t="shared" si="89"/>
        <v>0</v>
      </c>
      <c r="BC55" s="362">
        <f t="shared" si="90"/>
        <v>0</v>
      </c>
      <c r="BD55" s="362">
        <f t="shared" si="91"/>
        <v>0</v>
      </c>
      <c r="BE55" s="362">
        <f t="shared" si="92"/>
        <v>0</v>
      </c>
      <c r="BF55" s="362">
        <f t="shared" si="93"/>
        <v>0</v>
      </c>
      <c r="BG55" s="362">
        <f t="shared" si="94"/>
        <v>0</v>
      </c>
      <c r="BH55" s="362">
        <f t="shared" si="95"/>
        <v>0</v>
      </c>
      <c r="BI55" s="362">
        <f t="shared" si="96"/>
        <v>0</v>
      </c>
      <c r="BJ55" s="362">
        <f t="shared" si="97"/>
        <v>0</v>
      </c>
      <c r="BK55" s="362">
        <f t="shared" si="98"/>
        <v>0</v>
      </c>
    </row>
    <row r="56" spans="1:63" s="343" customFormat="1" ht="15.5" x14ac:dyDescent="0.35">
      <c r="A56" s="646"/>
      <c r="B56" s="13" t="str">
        <f t="shared" si="38"/>
        <v>Miscellaneous</v>
      </c>
      <c r="C56" s="503">
        <v>0</v>
      </c>
      <c r="D56" s="503">
        <f t="shared" si="39"/>
        <v>0</v>
      </c>
      <c r="E56" s="503">
        <f t="shared" si="99"/>
        <v>0</v>
      </c>
      <c r="F56" s="503">
        <f t="shared" si="41"/>
        <v>0</v>
      </c>
      <c r="G56" s="503">
        <f t="shared" si="42"/>
        <v>0</v>
      </c>
      <c r="H56" s="503">
        <f t="shared" si="43"/>
        <v>1.5003331641776754</v>
      </c>
      <c r="I56" s="503">
        <f t="shared" si="44"/>
        <v>20.160080607798363</v>
      </c>
      <c r="J56" s="503">
        <f t="shared" si="45"/>
        <v>50.633001443323067</v>
      </c>
      <c r="K56" s="503">
        <f t="shared" si="46"/>
        <v>66.526109588154924</v>
      </c>
      <c r="L56" s="503">
        <f t="shared" si="47"/>
        <v>34.57510975653544</v>
      </c>
      <c r="M56" s="503">
        <f t="shared" si="48"/>
        <v>45.406020742671181</v>
      </c>
      <c r="N56" s="503">
        <f t="shared" si="49"/>
        <v>63.997998027314324</v>
      </c>
      <c r="O56" s="503">
        <f t="shared" si="50"/>
        <v>72.609018443570619</v>
      </c>
      <c r="P56" s="503">
        <f t="shared" si="51"/>
        <v>68.343343786122716</v>
      </c>
      <c r="Q56" s="503">
        <f t="shared" si="52"/>
        <v>78.090270549358053</v>
      </c>
      <c r="R56" s="503">
        <f t="shared" si="53"/>
        <v>2.9611533481588457</v>
      </c>
      <c r="S56" s="503">
        <f t="shared" si="54"/>
        <v>3.1924511255863575</v>
      </c>
      <c r="T56" s="503">
        <f t="shared" si="55"/>
        <v>6.5148069006250156</v>
      </c>
      <c r="U56" s="503">
        <f t="shared" si="56"/>
        <v>6.7338393383716086</v>
      </c>
      <c r="V56" s="362">
        <f t="shared" si="57"/>
        <v>6.7304281124306078</v>
      </c>
      <c r="W56" s="362">
        <f t="shared" si="58"/>
        <v>6.5159175323267373</v>
      </c>
      <c r="X56" s="362">
        <f t="shared" si="59"/>
        <v>3.0050307949878232</v>
      </c>
      <c r="Y56" s="362">
        <f t="shared" si="60"/>
        <v>3.0666691617111117</v>
      </c>
      <c r="Z56" s="362">
        <f t="shared" si="61"/>
        <v>2.9594113151640946</v>
      </c>
      <c r="AA56" s="362">
        <f t="shared" si="62"/>
        <v>2.8518333813520393</v>
      </c>
      <c r="AB56" s="362">
        <f t="shared" si="63"/>
        <v>2.6720117558331751</v>
      </c>
      <c r="AC56" s="362">
        <f t="shared" si="64"/>
        <v>3.0342420799656389</v>
      </c>
      <c r="AD56" s="362">
        <f t="shared" si="65"/>
        <v>2.9611533481588457</v>
      </c>
      <c r="AE56" s="362">
        <f t="shared" si="66"/>
        <v>3.1924511255863575</v>
      </c>
      <c r="AF56" s="362">
        <f t="shared" si="67"/>
        <v>6.5148069006250156</v>
      </c>
      <c r="AG56" s="362">
        <f t="shared" si="68"/>
        <v>6.7338393383716086</v>
      </c>
      <c r="AH56" s="362">
        <f t="shared" si="69"/>
        <v>6.7304281124306078</v>
      </c>
      <c r="AI56" s="362">
        <f t="shared" si="70"/>
        <v>6.5159175323267373</v>
      </c>
      <c r="AJ56" s="362">
        <f t="shared" si="71"/>
        <v>3.0050307949878232</v>
      </c>
      <c r="AK56" s="362">
        <f t="shared" si="72"/>
        <v>3.0666691617111117</v>
      </c>
      <c r="AL56" s="362">
        <f t="shared" si="73"/>
        <v>2.9594113151640946</v>
      </c>
      <c r="AM56" s="362">
        <f t="shared" si="74"/>
        <v>2.8518333813520393</v>
      </c>
      <c r="AN56" s="362">
        <f t="shared" si="75"/>
        <v>2.6720117558331751</v>
      </c>
      <c r="AO56" s="362">
        <f t="shared" si="76"/>
        <v>0</v>
      </c>
      <c r="AP56" s="362">
        <f t="shared" si="77"/>
        <v>0</v>
      </c>
      <c r="AQ56" s="362">
        <f t="shared" si="78"/>
        <v>0</v>
      </c>
      <c r="AR56" s="362">
        <f t="shared" si="79"/>
        <v>0</v>
      </c>
      <c r="AS56" s="362">
        <f t="shared" si="80"/>
        <v>0</v>
      </c>
      <c r="AT56" s="362">
        <f t="shared" si="81"/>
        <v>0</v>
      </c>
      <c r="AU56" s="362">
        <f t="shared" si="82"/>
        <v>0</v>
      </c>
      <c r="AV56" s="362">
        <f t="shared" si="83"/>
        <v>0</v>
      </c>
      <c r="AW56" s="362">
        <f t="shared" si="84"/>
        <v>0</v>
      </c>
      <c r="AX56" s="362">
        <f t="shared" si="85"/>
        <v>0</v>
      </c>
      <c r="AY56" s="362">
        <f t="shared" si="86"/>
        <v>0</v>
      </c>
      <c r="AZ56" s="362">
        <f t="shared" si="87"/>
        <v>0</v>
      </c>
      <c r="BA56" s="362">
        <f t="shared" si="88"/>
        <v>0</v>
      </c>
      <c r="BB56" s="362">
        <f t="shared" si="89"/>
        <v>0</v>
      </c>
      <c r="BC56" s="362">
        <f t="shared" si="90"/>
        <v>0</v>
      </c>
      <c r="BD56" s="362">
        <f t="shared" si="91"/>
        <v>0</v>
      </c>
      <c r="BE56" s="362">
        <f t="shared" si="92"/>
        <v>0</v>
      </c>
      <c r="BF56" s="362">
        <f t="shared" si="93"/>
        <v>0</v>
      </c>
      <c r="BG56" s="362">
        <f t="shared" si="94"/>
        <v>0</v>
      </c>
      <c r="BH56" s="362">
        <f t="shared" si="95"/>
        <v>0</v>
      </c>
      <c r="BI56" s="362">
        <f t="shared" si="96"/>
        <v>0</v>
      </c>
      <c r="BJ56" s="362">
        <f t="shared" si="97"/>
        <v>0</v>
      </c>
      <c r="BK56" s="362">
        <f t="shared" si="98"/>
        <v>0</v>
      </c>
    </row>
    <row r="57" spans="1:63" s="343" customFormat="1" ht="15.5" x14ac:dyDescent="0.35">
      <c r="A57" s="646"/>
      <c r="B57" s="13" t="str">
        <f t="shared" si="38"/>
        <v>Pool Spa</v>
      </c>
      <c r="C57" s="503">
        <v>0</v>
      </c>
      <c r="D57" s="503">
        <f t="shared" si="39"/>
        <v>0</v>
      </c>
      <c r="E57" s="503">
        <f t="shared" si="99"/>
        <v>0</v>
      </c>
      <c r="F57" s="503">
        <f t="shared" si="41"/>
        <v>0</v>
      </c>
      <c r="G57" s="503">
        <f t="shared" si="42"/>
        <v>0</v>
      </c>
      <c r="H57" s="503">
        <f t="shared" si="43"/>
        <v>0</v>
      </c>
      <c r="I57" s="503">
        <f t="shared" si="44"/>
        <v>0</v>
      </c>
      <c r="J57" s="503">
        <f t="shared" si="45"/>
        <v>0</v>
      </c>
      <c r="K57" s="503">
        <f t="shared" si="46"/>
        <v>0</v>
      </c>
      <c r="L57" s="503">
        <f t="shared" si="47"/>
        <v>0</v>
      </c>
      <c r="M57" s="503">
        <f t="shared" si="48"/>
        <v>0</v>
      </c>
      <c r="N57" s="503">
        <f t="shared" si="49"/>
        <v>0</v>
      </c>
      <c r="O57" s="503">
        <f t="shared" si="50"/>
        <v>0</v>
      </c>
      <c r="P57" s="503">
        <f t="shared" si="51"/>
        <v>0</v>
      </c>
      <c r="Q57" s="503">
        <f t="shared" si="52"/>
        <v>0</v>
      </c>
      <c r="R57" s="503">
        <f t="shared" si="53"/>
        <v>0</v>
      </c>
      <c r="S57" s="503">
        <f t="shared" si="54"/>
        <v>0</v>
      </c>
      <c r="T57" s="503">
        <f t="shared" si="55"/>
        <v>0</v>
      </c>
      <c r="U57" s="503">
        <f t="shared" si="56"/>
        <v>0</v>
      </c>
      <c r="V57" s="362">
        <f t="shared" si="57"/>
        <v>0</v>
      </c>
      <c r="W57" s="362">
        <f t="shared" si="58"/>
        <v>0</v>
      </c>
      <c r="X57" s="362">
        <f t="shared" si="59"/>
        <v>0</v>
      </c>
      <c r="Y57" s="362">
        <f t="shared" si="60"/>
        <v>0</v>
      </c>
      <c r="Z57" s="362">
        <f t="shared" si="61"/>
        <v>0</v>
      </c>
      <c r="AA57" s="362">
        <f t="shared" si="62"/>
        <v>0</v>
      </c>
      <c r="AB57" s="362">
        <f t="shared" si="63"/>
        <v>0</v>
      </c>
      <c r="AC57" s="362">
        <f t="shared" si="64"/>
        <v>0</v>
      </c>
      <c r="AD57" s="362">
        <f t="shared" si="65"/>
        <v>0</v>
      </c>
      <c r="AE57" s="362">
        <f t="shared" si="66"/>
        <v>0</v>
      </c>
      <c r="AF57" s="362">
        <f t="shared" si="67"/>
        <v>0</v>
      </c>
      <c r="AG57" s="362">
        <f t="shared" si="68"/>
        <v>0</v>
      </c>
      <c r="AH57" s="362">
        <f t="shared" si="69"/>
        <v>0</v>
      </c>
      <c r="AI57" s="362">
        <f t="shared" si="70"/>
        <v>0</v>
      </c>
      <c r="AJ57" s="362">
        <f t="shared" si="71"/>
        <v>0</v>
      </c>
      <c r="AK57" s="362">
        <f t="shared" si="72"/>
        <v>0</v>
      </c>
      <c r="AL57" s="362">
        <f t="shared" si="73"/>
        <v>0</v>
      </c>
      <c r="AM57" s="362">
        <f t="shared" si="74"/>
        <v>0</v>
      </c>
      <c r="AN57" s="362">
        <f t="shared" si="75"/>
        <v>0</v>
      </c>
      <c r="AO57" s="362">
        <f t="shared" si="76"/>
        <v>0</v>
      </c>
      <c r="AP57" s="362">
        <f t="shared" si="77"/>
        <v>0</v>
      </c>
      <c r="AQ57" s="362">
        <f t="shared" si="78"/>
        <v>0</v>
      </c>
      <c r="AR57" s="362">
        <f t="shared" si="79"/>
        <v>0</v>
      </c>
      <c r="AS57" s="362">
        <f t="shared" si="80"/>
        <v>0</v>
      </c>
      <c r="AT57" s="362">
        <f t="shared" si="81"/>
        <v>0</v>
      </c>
      <c r="AU57" s="362">
        <f t="shared" si="82"/>
        <v>0</v>
      </c>
      <c r="AV57" s="362">
        <f t="shared" si="83"/>
        <v>0</v>
      </c>
      <c r="AW57" s="362">
        <f t="shared" si="84"/>
        <v>0</v>
      </c>
      <c r="AX57" s="362">
        <f t="shared" si="85"/>
        <v>0</v>
      </c>
      <c r="AY57" s="362">
        <f t="shared" si="86"/>
        <v>0</v>
      </c>
      <c r="AZ57" s="362">
        <f t="shared" si="87"/>
        <v>0</v>
      </c>
      <c r="BA57" s="362">
        <f t="shared" si="88"/>
        <v>0</v>
      </c>
      <c r="BB57" s="362">
        <f t="shared" si="89"/>
        <v>0</v>
      </c>
      <c r="BC57" s="362">
        <f t="shared" si="90"/>
        <v>0</v>
      </c>
      <c r="BD57" s="362">
        <f t="shared" si="91"/>
        <v>0</v>
      </c>
      <c r="BE57" s="362">
        <f t="shared" si="92"/>
        <v>0</v>
      </c>
      <c r="BF57" s="362">
        <f t="shared" si="93"/>
        <v>0</v>
      </c>
      <c r="BG57" s="362">
        <f t="shared" si="94"/>
        <v>0</v>
      </c>
      <c r="BH57" s="362">
        <f t="shared" si="95"/>
        <v>0</v>
      </c>
      <c r="BI57" s="362">
        <f t="shared" si="96"/>
        <v>0</v>
      </c>
      <c r="BJ57" s="362">
        <f t="shared" si="97"/>
        <v>0</v>
      </c>
      <c r="BK57" s="362">
        <f t="shared" si="98"/>
        <v>0</v>
      </c>
    </row>
    <row r="58" spans="1:63" s="343" customFormat="1" ht="15.5" x14ac:dyDescent="0.35">
      <c r="A58" s="646"/>
      <c r="B58" s="13" t="str">
        <f t="shared" si="38"/>
        <v>Refrigeration</v>
      </c>
      <c r="C58" s="503">
        <v>0</v>
      </c>
      <c r="D58" s="503">
        <f t="shared" si="39"/>
        <v>0</v>
      </c>
      <c r="E58" s="503">
        <f t="shared" si="99"/>
        <v>0</v>
      </c>
      <c r="F58" s="503">
        <f t="shared" si="41"/>
        <v>0</v>
      </c>
      <c r="G58" s="503">
        <f t="shared" si="42"/>
        <v>0</v>
      </c>
      <c r="H58" s="503">
        <f t="shared" si="43"/>
        <v>0</v>
      </c>
      <c r="I58" s="503">
        <f t="shared" si="44"/>
        <v>0</v>
      </c>
      <c r="J58" s="503">
        <f t="shared" si="45"/>
        <v>0</v>
      </c>
      <c r="K58" s="503">
        <f t="shared" si="46"/>
        <v>1.8985676072454165</v>
      </c>
      <c r="L58" s="503">
        <f t="shared" si="47"/>
        <v>3.2827730144570317</v>
      </c>
      <c r="M58" s="503">
        <f t="shared" si="48"/>
        <v>13.000337358057234</v>
      </c>
      <c r="N58" s="503">
        <f t="shared" si="49"/>
        <v>59.980342611016319</v>
      </c>
      <c r="O58" s="503">
        <f t="shared" si="50"/>
        <v>90.196754032376191</v>
      </c>
      <c r="P58" s="503">
        <f t="shared" si="51"/>
        <v>87.252813377978242</v>
      </c>
      <c r="Q58" s="503">
        <f t="shared" si="52"/>
        <v>101.09398176371494</v>
      </c>
      <c r="R58" s="503">
        <f t="shared" si="53"/>
        <v>42.26810415873117</v>
      </c>
      <c r="S58" s="503">
        <f t="shared" si="54"/>
        <v>47.980080890156863</v>
      </c>
      <c r="T58" s="503">
        <f t="shared" si="55"/>
        <v>105.2553903769751</v>
      </c>
      <c r="U58" s="503">
        <f t="shared" si="56"/>
        <v>111.31118966845943</v>
      </c>
      <c r="V58" s="362">
        <f t="shared" si="57"/>
        <v>111.27929839073951</v>
      </c>
      <c r="W58" s="362">
        <f t="shared" si="58"/>
        <v>100.36421330148524</v>
      </c>
      <c r="X58" s="362">
        <f t="shared" si="59"/>
        <v>45.155280666185682</v>
      </c>
      <c r="Y58" s="362">
        <f t="shared" si="60"/>
        <v>43.766525228819866</v>
      </c>
      <c r="Z58" s="362">
        <f t="shared" si="61"/>
        <v>41.099274578666588</v>
      </c>
      <c r="AA58" s="362">
        <f t="shared" si="62"/>
        <v>38.539665827639702</v>
      </c>
      <c r="AB58" s="362">
        <f t="shared" si="63"/>
        <v>37.111203112893563</v>
      </c>
      <c r="AC58" s="362">
        <f t="shared" si="64"/>
        <v>42.732869398316424</v>
      </c>
      <c r="AD58" s="362">
        <f t="shared" si="65"/>
        <v>42.26810415873117</v>
      </c>
      <c r="AE58" s="362">
        <f t="shared" si="66"/>
        <v>47.980080890156863</v>
      </c>
      <c r="AF58" s="362">
        <f t="shared" si="67"/>
        <v>105.2553903769751</v>
      </c>
      <c r="AG58" s="362">
        <f t="shared" si="68"/>
        <v>111.31118966845943</v>
      </c>
      <c r="AH58" s="362">
        <f t="shared" si="69"/>
        <v>111.27929839073951</v>
      </c>
      <c r="AI58" s="362">
        <f t="shared" si="70"/>
        <v>100.36421330148524</v>
      </c>
      <c r="AJ58" s="362">
        <f t="shared" si="71"/>
        <v>45.155280666185682</v>
      </c>
      <c r="AK58" s="362">
        <f t="shared" si="72"/>
        <v>43.766525228819866</v>
      </c>
      <c r="AL58" s="362">
        <f t="shared" si="73"/>
        <v>41.099274578666588</v>
      </c>
      <c r="AM58" s="362">
        <f t="shared" si="74"/>
        <v>38.539665827639702</v>
      </c>
      <c r="AN58" s="362">
        <f t="shared" si="75"/>
        <v>37.111203112893563</v>
      </c>
      <c r="AO58" s="362">
        <f t="shared" si="76"/>
        <v>0</v>
      </c>
      <c r="AP58" s="362">
        <f t="shared" si="77"/>
        <v>0</v>
      </c>
      <c r="AQ58" s="362">
        <f t="shared" si="78"/>
        <v>0</v>
      </c>
      <c r="AR58" s="362">
        <f t="shared" si="79"/>
        <v>0</v>
      </c>
      <c r="AS58" s="362">
        <f t="shared" si="80"/>
        <v>0</v>
      </c>
      <c r="AT58" s="362">
        <f t="shared" si="81"/>
        <v>0</v>
      </c>
      <c r="AU58" s="362">
        <f t="shared" si="82"/>
        <v>0</v>
      </c>
      <c r="AV58" s="362">
        <f t="shared" si="83"/>
        <v>0</v>
      </c>
      <c r="AW58" s="362">
        <f t="shared" si="84"/>
        <v>0</v>
      </c>
      <c r="AX58" s="362">
        <f t="shared" si="85"/>
        <v>0</v>
      </c>
      <c r="AY58" s="362">
        <f t="shared" si="86"/>
        <v>0</v>
      </c>
      <c r="AZ58" s="362">
        <f t="shared" si="87"/>
        <v>0</v>
      </c>
      <c r="BA58" s="362">
        <f t="shared" si="88"/>
        <v>0</v>
      </c>
      <c r="BB58" s="362">
        <f t="shared" si="89"/>
        <v>0</v>
      </c>
      <c r="BC58" s="362">
        <f t="shared" si="90"/>
        <v>0</v>
      </c>
      <c r="BD58" s="362">
        <f t="shared" si="91"/>
        <v>0</v>
      </c>
      <c r="BE58" s="362">
        <f t="shared" si="92"/>
        <v>0</v>
      </c>
      <c r="BF58" s="362">
        <f t="shared" si="93"/>
        <v>0</v>
      </c>
      <c r="BG58" s="362">
        <f t="shared" si="94"/>
        <v>0</v>
      </c>
      <c r="BH58" s="362">
        <f t="shared" si="95"/>
        <v>0</v>
      </c>
      <c r="BI58" s="362">
        <f t="shared" si="96"/>
        <v>0</v>
      </c>
      <c r="BJ58" s="362">
        <f t="shared" si="97"/>
        <v>0</v>
      </c>
      <c r="BK58" s="362">
        <f t="shared" si="98"/>
        <v>0</v>
      </c>
    </row>
    <row r="59" spans="1:63" s="343" customFormat="1" ht="15.75" customHeight="1" x14ac:dyDescent="0.35">
      <c r="A59" s="646"/>
      <c r="B59" s="13" t="str">
        <f t="shared" si="38"/>
        <v>Water Heating</v>
      </c>
      <c r="C59" s="503">
        <v>0</v>
      </c>
      <c r="D59" s="503">
        <f t="shared" si="39"/>
        <v>0</v>
      </c>
      <c r="E59" s="503">
        <f t="shared" si="99"/>
        <v>0</v>
      </c>
      <c r="F59" s="503">
        <f t="shared" si="41"/>
        <v>0</v>
      </c>
      <c r="G59" s="503">
        <f t="shared" si="42"/>
        <v>0</v>
      </c>
      <c r="H59" s="503">
        <f t="shared" si="43"/>
        <v>1.3638227608617959</v>
      </c>
      <c r="I59" s="503">
        <f t="shared" si="44"/>
        <v>116.99594058705723</v>
      </c>
      <c r="J59" s="503">
        <f t="shared" si="45"/>
        <v>229.70712811593339</v>
      </c>
      <c r="K59" s="503">
        <f t="shared" si="46"/>
        <v>267.86871219222803</v>
      </c>
      <c r="L59" s="503">
        <f t="shared" si="47"/>
        <v>143.28447967983485</v>
      </c>
      <c r="M59" s="503">
        <f t="shared" si="48"/>
        <v>266.3615756809977</v>
      </c>
      <c r="N59" s="503">
        <f t="shared" si="49"/>
        <v>466.7040014964025</v>
      </c>
      <c r="O59" s="503">
        <f t="shared" si="50"/>
        <v>521.99501012538076</v>
      </c>
      <c r="P59" s="503">
        <f t="shared" si="51"/>
        <v>472.43619078997705</v>
      </c>
      <c r="Q59" s="503">
        <f t="shared" si="52"/>
        <v>518.2883636773845</v>
      </c>
      <c r="R59" s="503">
        <f t="shared" si="53"/>
        <v>47.169100273654742</v>
      </c>
      <c r="S59" s="503">
        <f t="shared" si="54"/>
        <v>48.537326744455939</v>
      </c>
      <c r="T59" s="503">
        <f t="shared" si="55"/>
        <v>94.33677443259441</v>
      </c>
      <c r="U59" s="503">
        <f t="shared" si="56"/>
        <v>82.887584122232312</v>
      </c>
      <c r="V59" s="362">
        <f t="shared" si="57"/>
        <v>77.961726984533485</v>
      </c>
      <c r="W59" s="362">
        <f t="shared" si="58"/>
        <v>84.920846723056826</v>
      </c>
      <c r="X59" s="362">
        <f t="shared" si="59"/>
        <v>43.514571931483033</v>
      </c>
      <c r="Y59" s="362">
        <f t="shared" si="60"/>
        <v>48.835897534325888</v>
      </c>
      <c r="Z59" s="362">
        <f t="shared" si="61"/>
        <v>53.550282211154865</v>
      </c>
      <c r="AA59" s="362">
        <f t="shared" si="62"/>
        <v>53.664576467402952</v>
      </c>
      <c r="AB59" s="362">
        <f t="shared" si="63"/>
        <v>48.347394299963376</v>
      </c>
      <c r="AC59" s="362">
        <f t="shared" si="64"/>
        <v>52.712368454251575</v>
      </c>
      <c r="AD59" s="362">
        <f t="shared" si="65"/>
        <v>47.169100273654742</v>
      </c>
      <c r="AE59" s="362">
        <f t="shared" si="66"/>
        <v>48.537326744455939</v>
      </c>
      <c r="AF59" s="362">
        <f t="shared" si="67"/>
        <v>94.33677443259441</v>
      </c>
      <c r="AG59" s="362">
        <f t="shared" si="68"/>
        <v>82.887584122232312</v>
      </c>
      <c r="AH59" s="362">
        <f t="shared" si="69"/>
        <v>77.961726984533485</v>
      </c>
      <c r="AI59" s="362">
        <f t="shared" si="70"/>
        <v>84.920846723056826</v>
      </c>
      <c r="AJ59" s="362">
        <f t="shared" si="71"/>
        <v>43.514571931483033</v>
      </c>
      <c r="AK59" s="362">
        <f t="shared" si="72"/>
        <v>48.835897534325888</v>
      </c>
      <c r="AL59" s="362">
        <f t="shared" si="73"/>
        <v>53.550282211154865</v>
      </c>
      <c r="AM59" s="362">
        <f t="shared" si="74"/>
        <v>53.664576467402952</v>
      </c>
      <c r="AN59" s="362">
        <f t="shared" si="75"/>
        <v>48.347394299963376</v>
      </c>
      <c r="AO59" s="362">
        <f t="shared" si="76"/>
        <v>0</v>
      </c>
      <c r="AP59" s="362">
        <f t="shared" si="77"/>
        <v>0</v>
      </c>
      <c r="AQ59" s="362">
        <f t="shared" si="78"/>
        <v>0</v>
      </c>
      <c r="AR59" s="362">
        <f t="shared" si="79"/>
        <v>0</v>
      </c>
      <c r="AS59" s="362">
        <f t="shared" si="80"/>
        <v>0</v>
      </c>
      <c r="AT59" s="362">
        <f t="shared" si="81"/>
        <v>0</v>
      </c>
      <c r="AU59" s="362">
        <f t="shared" si="82"/>
        <v>0</v>
      </c>
      <c r="AV59" s="362">
        <f t="shared" si="83"/>
        <v>0</v>
      </c>
      <c r="AW59" s="362">
        <f t="shared" si="84"/>
        <v>0</v>
      </c>
      <c r="AX59" s="362">
        <f t="shared" si="85"/>
        <v>0</v>
      </c>
      <c r="AY59" s="362">
        <f t="shared" si="86"/>
        <v>0</v>
      </c>
      <c r="AZ59" s="362">
        <f t="shared" si="87"/>
        <v>0</v>
      </c>
      <c r="BA59" s="362">
        <f t="shared" si="88"/>
        <v>0</v>
      </c>
      <c r="BB59" s="362">
        <f t="shared" si="89"/>
        <v>0</v>
      </c>
      <c r="BC59" s="362">
        <f t="shared" si="90"/>
        <v>0</v>
      </c>
      <c r="BD59" s="362">
        <f t="shared" si="91"/>
        <v>0</v>
      </c>
      <c r="BE59" s="362">
        <f t="shared" si="92"/>
        <v>0</v>
      </c>
      <c r="BF59" s="362">
        <f t="shared" si="93"/>
        <v>0</v>
      </c>
      <c r="BG59" s="362">
        <f t="shared" si="94"/>
        <v>0</v>
      </c>
      <c r="BH59" s="362">
        <f t="shared" si="95"/>
        <v>0</v>
      </c>
      <c r="BI59" s="362">
        <f t="shared" si="96"/>
        <v>0</v>
      </c>
      <c r="BJ59" s="362">
        <f t="shared" si="97"/>
        <v>0</v>
      </c>
      <c r="BK59" s="362">
        <f t="shared" si="98"/>
        <v>0</v>
      </c>
    </row>
    <row r="60" spans="1:63" s="343" customFormat="1" ht="15.75" customHeight="1" x14ac:dyDescent="0.35">
      <c r="A60" s="646"/>
      <c r="B60" s="363" t="str">
        <f t="shared" si="38"/>
        <v xml:space="preserve"> </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35">
      <c r="A61" s="646"/>
      <c r="B61" s="13" t="s">
        <v>18</v>
      </c>
      <c r="C61" s="503">
        <f>SUM(C50:C59)</f>
        <v>0</v>
      </c>
      <c r="D61" s="503">
        <f t="shared" ref="D61:BK61" si="100">SUM(D50:D59)</f>
        <v>0</v>
      </c>
      <c r="E61" s="503">
        <f t="shared" si="100"/>
        <v>0</v>
      </c>
      <c r="F61" s="503">
        <f t="shared" si="100"/>
        <v>0</v>
      </c>
      <c r="G61" s="503">
        <f t="shared" si="100"/>
        <v>76.947090589745386</v>
      </c>
      <c r="H61" s="503">
        <f t="shared" si="100"/>
        <v>448.35856849224581</v>
      </c>
      <c r="I61" s="503">
        <f t="shared" si="100"/>
        <v>1481.3154888711206</v>
      </c>
      <c r="J61" s="503">
        <f t="shared" si="100"/>
        <v>3271.9434221366359</v>
      </c>
      <c r="K61" s="503">
        <f t="shared" si="100"/>
        <v>3516.0000889894513</v>
      </c>
      <c r="L61" s="503">
        <f t="shared" si="100"/>
        <v>1948.1729391558215</v>
      </c>
      <c r="M61" s="503">
        <f t="shared" si="100"/>
        <v>4412.8306993530696</v>
      </c>
      <c r="N61" s="503">
        <f t="shared" si="100"/>
        <v>10960.898016836836</v>
      </c>
      <c r="O61" s="503">
        <f t="shared" si="100"/>
        <v>13599.682993469818</v>
      </c>
      <c r="P61" s="503">
        <f t="shared" si="100"/>
        <v>11862.687671701147</v>
      </c>
      <c r="Q61" s="503">
        <f t="shared" si="100"/>
        <v>10028.871463516074</v>
      </c>
      <c r="R61" s="503">
        <f t="shared" si="100"/>
        <v>2591.7974868749784</v>
      </c>
      <c r="S61" s="503">
        <f t="shared" si="100"/>
        <v>2062.837324670078</v>
      </c>
      <c r="T61" s="503">
        <f t="shared" si="100"/>
        <v>4247.087198513882</v>
      </c>
      <c r="U61" s="503">
        <f t="shared" si="100"/>
        <v>4667.6336799747287</v>
      </c>
      <c r="V61" s="362">
        <f t="shared" si="100"/>
        <v>4679.814339331987</v>
      </c>
      <c r="W61" s="362">
        <f t="shared" si="100"/>
        <v>4201.9834280488139</v>
      </c>
      <c r="X61" s="362">
        <f t="shared" si="100"/>
        <v>2498.4017687542273</v>
      </c>
      <c r="Y61" s="362">
        <f t="shared" si="100"/>
        <v>3704.8849409178188</v>
      </c>
      <c r="Z61" s="362">
        <f t="shared" si="100"/>
        <v>5074.3667261486798</v>
      </c>
      <c r="AA61" s="362">
        <f t="shared" si="100"/>
        <v>5069.7014965674989</v>
      </c>
      <c r="AB61" s="362">
        <f t="shared" si="100"/>
        <v>4429.3209319259904</v>
      </c>
      <c r="AC61" s="362">
        <f t="shared" si="100"/>
        <v>3916.4098489235748</v>
      </c>
      <c r="AD61" s="362">
        <f t="shared" si="100"/>
        <v>2591.7974868749784</v>
      </c>
      <c r="AE61" s="362">
        <f t="shared" si="100"/>
        <v>2062.837324670078</v>
      </c>
      <c r="AF61" s="362">
        <f t="shared" si="100"/>
        <v>4247.087198513882</v>
      </c>
      <c r="AG61" s="362">
        <f t="shared" si="100"/>
        <v>4667.6336799747287</v>
      </c>
      <c r="AH61" s="362">
        <f t="shared" si="100"/>
        <v>4679.814339331987</v>
      </c>
      <c r="AI61" s="362">
        <f t="shared" si="100"/>
        <v>4201.9834280488139</v>
      </c>
      <c r="AJ61" s="362">
        <f t="shared" si="100"/>
        <v>2498.4017687542273</v>
      </c>
      <c r="AK61" s="362">
        <f t="shared" si="100"/>
        <v>3704.8849409178188</v>
      </c>
      <c r="AL61" s="362">
        <f t="shared" si="100"/>
        <v>5074.3667261486798</v>
      </c>
      <c r="AM61" s="362">
        <f t="shared" si="100"/>
        <v>5069.7014965674989</v>
      </c>
      <c r="AN61" s="362">
        <f t="shared" si="100"/>
        <v>4429.3209319259904</v>
      </c>
      <c r="AO61" s="362">
        <f t="shared" si="100"/>
        <v>0</v>
      </c>
      <c r="AP61" s="362">
        <f t="shared" si="100"/>
        <v>0</v>
      </c>
      <c r="AQ61" s="362">
        <f t="shared" si="100"/>
        <v>0</v>
      </c>
      <c r="AR61" s="362">
        <f t="shared" si="100"/>
        <v>0</v>
      </c>
      <c r="AS61" s="362">
        <f t="shared" si="100"/>
        <v>0</v>
      </c>
      <c r="AT61" s="362">
        <f t="shared" si="100"/>
        <v>0</v>
      </c>
      <c r="AU61" s="362">
        <f t="shared" si="100"/>
        <v>0</v>
      </c>
      <c r="AV61" s="362">
        <f t="shared" si="100"/>
        <v>0</v>
      </c>
      <c r="AW61" s="362">
        <f t="shared" si="100"/>
        <v>0</v>
      </c>
      <c r="AX61" s="362">
        <f t="shared" si="100"/>
        <v>0</v>
      </c>
      <c r="AY61" s="362">
        <f t="shared" si="100"/>
        <v>0</v>
      </c>
      <c r="AZ61" s="362">
        <f t="shared" si="100"/>
        <v>0</v>
      </c>
      <c r="BA61" s="362">
        <f t="shared" si="100"/>
        <v>0</v>
      </c>
      <c r="BB61" s="362">
        <f t="shared" si="100"/>
        <v>0</v>
      </c>
      <c r="BC61" s="362">
        <f t="shared" si="100"/>
        <v>0</v>
      </c>
      <c r="BD61" s="362">
        <f t="shared" si="100"/>
        <v>0</v>
      </c>
      <c r="BE61" s="362">
        <f t="shared" si="100"/>
        <v>0</v>
      </c>
      <c r="BF61" s="362">
        <f t="shared" si="100"/>
        <v>0</v>
      </c>
      <c r="BG61" s="362">
        <f t="shared" si="100"/>
        <v>0</v>
      </c>
      <c r="BH61" s="362">
        <f t="shared" si="100"/>
        <v>0</v>
      </c>
      <c r="BI61" s="362">
        <f t="shared" si="100"/>
        <v>0</v>
      </c>
      <c r="BJ61" s="362">
        <f t="shared" si="100"/>
        <v>0</v>
      </c>
      <c r="BK61" s="362">
        <f t="shared" si="100"/>
        <v>0</v>
      </c>
    </row>
    <row r="62" spans="1:63" s="343" customFormat="1" ht="16.5" customHeight="1" thickBot="1" x14ac:dyDescent="0.4">
      <c r="A62" s="647"/>
      <c r="B62" s="14" t="s">
        <v>19</v>
      </c>
      <c r="C62" s="504">
        <f>C61</f>
        <v>0</v>
      </c>
      <c r="D62" s="504">
        <f>C62+D61</f>
        <v>0</v>
      </c>
      <c r="E62" s="504">
        <f t="shared" ref="E62:BK62" si="101">D62+E61</f>
        <v>0</v>
      </c>
      <c r="F62" s="504">
        <f t="shared" si="101"/>
        <v>0</v>
      </c>
      <c r="G62" s="504">
        <f t="shared" si="101"/>
        <v>76.947090589745386</v>
      </c>
      <c r="H62" s="504">
        <f t="shared" si="101"/>
        <v>525.30565908199117</v>
      </c>
      <c r="I62" s="504">
        <f t="shared" si="101"/>
        <v>2006.6211479531116</v>
      </c>
      <c r="J62" s="504">
        <f t="shared" si="101"/>
        <v>5278.5645700897476</v>
      </c>
      <c r="K62" s="504">
        <f t="shared" si="101"/>
        <v>8794.5646590791985</v>
      </c>
      <c r="L62" s="504">
        <f t="shared" si="101"/>
        <v>10742.73759823502</v>
      </c>
      <c r="M62" s="504">
        <f t="shared" si="101"/>
        <v>15155.56829758809</v>
      </c>
      <c r="N62" s="504">
        <f t="shared" si="101"/>
        <v>26116.466314424928</v>
      </c>
      <c r="O62" s="504">
        <f t="shared" si="101"/>
        <v>39716.149307894746</v>
      </c>
      <c r="P62" s="504">
        <f t="shared" si="101"/>
        <v>51578.836979595893</v>
      </c>
      <c r="Q62" s="504">
        <f t="shared" si="101"/>
        <v>61607.708443111966</v>
      </c>
      <c r="R62" s="504">
        <f t="shared" si="101"/>
        <v>64199.505929986946</v>
      </c>
      <c r="S62" s="504">
        <f t="shared" si="101"/>
        <v>66262.343254657026</v>
      </c>
      <c r="T62" s="504">
        <f t="shared" si="101"/>
        <v>70509.430453170906</v>
      </c>
      <c r="U62" s="504">
        <f t="shared" si="101"/>
        <v>75177.064133145628</v>
      </c>
      <c r="V62" s="504">
        <f t="shared" si="101"/>
        <v>79856.87847247762</v>
      </c>
      <c r="W62" s="504">
        <f t="shared" si="101"/>
        <v>84058.861900526434</v>
      </c>
      <c r="X62" s="504">
        <f t="shared" si="101"/>
        <v>86557.263669280655</v>
      </c>
      <c r="Y62" s="504">
        <f t="shared" si="101"/>
        <v>90262.148610198477</v>
      </c>
      <c r="Z62" s="504">
        <f t="shared" si="101"/>
        <v>95336.515336347162</v>
      </c>
      <c r="AA62" s="504">
        <f t="shared" si="101"/>
        <v>100406.21683291467</v>
      </c>
      <c r="AB62" s="504">
        <f t="shared" si="101"/>
        <v>104835.53776484066</v>
      </c>
      <c r="AC62" s="504">
        <f t="shared" si="101"/>
        <v>108751.94761376423</v>
      </c>
      <c r="AD62" s="504">
        <f t="shared" si="101"/>
        <v>111343.74510063921</v>
      </c>
      <c r="AE62" s="504">
        <f t="shared" si="101"/>
        <v>113406.58242530929</v>
      </c>
      <c r="AF62" s="504">
        <f t="shared" si="101"/>
        <v>117653.66962382317</v>
      </c>
      <c r="AG62" s="504">
        <f t="shared" si="101"/>
        <v>122321.30330379789</v>
      </c>
      <c r="AH62" s="504">
        <f t="shared" si="101"/>
        <v>127001.11764312988</v>
      </c>
      <c r="AI62" s="504">
        <f t="shared" si="101"/>
        <v>131203.10107117868</v>
      </c>
      <c r="AJ62" s="504">
        <f t="shared" si="101"/>
        <v>133701.50283993292</v>
      </c>
      <c r="AK62" s="504">
        <f t="shared" si="101"/>
        <v>137406.38778085072</v>
      </c>
      <c r="AL62" s="504">
        <f t="shared" si="101"/>
        <v>142480.75450699939</v>
      </c>
      <c r="AM62" s="504">
        <f t="shared" si="101"/>
        <v>147550.45600356688</v>
      </c>
      <c r="AN62" s="504">
        <f t="shared" si="101"/>
        <v>151979.77693549288</v>
      </c>
      <c r="AO62" s="504">
        <f t="shared" si="101"/>
        <v>151979.77693549288</v>
      </c>
      <c r="AP62" s="504">
        <f t="shared" si="101"/>
        <v>151979.77693549288</v>
      </c>
      <c r="AQ62" s="504">
        <f t="shared" si="101"/>
        <v>151979.77693549288</v>
      </c>
      <c r="AR62" s="504">
        <f t="shared" si="101"/>
        <v>151979.77693549288</v>
      </c>
      <c r="AS62" s="504">
        <f t="shared" si="101"/>
        <v>151979.77693549288</v>
      </c>
      <c r="AT62" s="504">
        <f t="shared" si="101"/>
        <v>151979.77693549288</v>
      </c>
      <c r="AU62" s="504">
        <f t="shared" si="101"/>
        <v>151979.77693549288</v>
      </c>
      <c r="AV62" s="504">
        <f t="shared" si="101"/>
        <v>151979.77693549288</v>
      </c>
      <c r="AW62" s="504">
        <f t="shared" si="101"/>
        <v>151979.77693549288</v>
      </c>
      <c r="AX62" s="504">
        <f t="shared" si="101"/>
        <v>151979.77693549288</v>
      </c>
      <c r="AY62" s="504">
        <f t="shared" si="101"/>
        <v>151979.77693549288</v>
      </c>
      <c r="AZ62" s="504">
        <f t="shared" si="101"/>
        <v>151979.77693549288</v>
      </c>
      <c r="BA62" s="504">
        <f t="shared" si="101"/>
        <v>151979.77693549288</v>
      </c>
      <c r="BB62" s="504">
        <f t="shared" si="101"/>
        <v>151979.77693549288</v>
      </c>
      <c r="BC62" s="504">
        <f t="shared" si="101"/>
        <v>151979.77693549288</v>
      </c>
      <c r="BD62" s="504">
        <f t="shared" si="101"/>
        <v>151979.77693549288</v>
      </c>
      <c r="BE62" s="504">
        <f t="shared" si="101"/>
        <v>151979.77693549288</v>
      </c>
      <c r="BF62" s="504">
        <f t="shared" si="101"/>
        <v>151979.77693549288</v>
      </c>
      <c r="BG62" s="504">
        <f t="shared" si="101"/>
        <v>151979.77693549288</v>
      </c>
      <c r="BH62" s="504">
        <f t="shared" si="101"/>
        <v>151979.77693549288</v>
      </c>
      <c r="BI62" s="504">
        <f t="shared" si="101"/>
        <v>151979.77693549288</v>
      </c>
      <c r="BJ62" s="504">
        <f t="shared" si="101"/>
        <v>151979.77693549288</v>
      </c>
      <c r="BK62" s="504">
        <f t="shared" si="101"/>
        <v>151979.77693549288</v>
      </c>
    </row>
    <row r="63" spans="1:63" s="7" customFormat="1" x14ac:dyDescent="0.35">
      <c r="A63" s="8"/>
      <c r="B63" s="35"/>
      <c r="C63" s="358"/>
      <c r="D63" s="30"/>
      <c r="E63" s="359"/>
      <c r="F63" s="30"/>
      <c r="G63" s="359"/>
      <c r="H63" s="30"/>
      <c r="I63" s="359"/>
      <c r="J63" s="30"/>
      <c r="K63" s="359"/>
      <c r="L63" s="30"/>
      <c r="M63" s="359"/>
      <c r="N63" s="30"/>
      <c r="O63" s="359"/>
      <c r="P63" s="30"/>
      <c r="Q63" s="359"/>
      <c r="R63" s="30"/>
      <c r="S63" s="359"/>
      <c r="T63" s="30"/>
      <c r="U63" s="359"/>
      <c r="V63" s="30"/>
      <c r="W63" s="359"/>
      <c r="X63" s="30"/>
      <c r="Y63" s="359"/>
      <c r="Z63" s="30"/>
      <c r="AA63" s="359"/>
      <c r="AB63" s="30"/>
      <c r="AC63" s="359"/>
      <c r="AD63" s="30"/>
      <c r="AE63" s="359"/>
      <c r="AF63" s="30"/>
      <c r="AG63" s="359"/>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 thickBot="1" x14ac:dyDescent="0.4">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3" ht="15.5" x14ac:dyDescent="0.35">
      <c r="A65" s="648" t="s">
        <v>12</v>
      </c>
      <c r="B65" s="17" t="s">
        <v>12</v>
      </c>
      <c r="C65" s="10">
        <f t="shared" ref="C65:AH65" si="102">C49</f>
        <v>43466</v>
      </c>
      <c r="D65" s="10">
        <f t="shared" si="102"/>
        <v>43497</v>
      </c>
      <c r="E65" s="10">
        <f t="shared" si="102"/>
        <v>43525</v>
      </c>
      <c r="F65" s="10">
        <f t="shared" si="102"/>
        <v>43556</v>
      </c>
      <c r="G65" s="10">
        <f t="shared" si="102"/>
        <v>43586</v>
      </c>
      <c r="H65" s="10">
        <f t="shared" si="102"/>
        <v>43617</v>
      </c>
      <c r="I65" s="10">
        <f t="shared" si="102"/>
        <v>43647</v>
      </c>
      <c r="J65" s="10">
        <f t="shared" si="102"/>
        <v>43678</v>
      </c>
      <c r="K65" s="10">
        <f t="shared" si="102"/>
        <v>43709</v>
      </c>
      <c r="L65" s="10">
        <f t="shared" si="102"/>
        <v>43739</v>
      </c>
      <c r="M65" s="10">
        <f t="shared" si="102"/>
        <v>43770</v>
      </c>
      <c r="N65" s="10">
        <f t="shared" si="102"/>
        <v>43800</v>
      </c>
      <c r="O65" s="10">
        <f t="shared" si="102"/>
        <v>43831</v>
      </c>
      <c r="P65" s="10">
        <f t="shared" si="102"/>
        <v>43862</v>
      </c>
      <c r="Q65" s="10">
        <f t="shared" si="102"/>
        <v>43891</v>
      </c>
      <c r="R65" s="10">
        <f t="shared" si="102"/>
        <v>43922</v>
      </c>
      <c r="S65" s="10">
        <f t="shared" si="102"/>
        <v>43952</v>
      </c>
      <c r="T65" s="10">
        <f t="shared" si="102"/>
        <v>43983</v>
      </c>
      <c r="U65" s="10">
        <f t="shared" si="102"/>
        <v>44013</v>
      </c>
      <c r="V65" s="10">
        <f t="shared" si="102"/>
        <v>44044</v>
      </c>
      <c r="W65" s="10">
        <f t="shared" si="102"/>
        <v>44075</v>
      </c>
      <c r="X65" s="10">
        <f t="shared" si="102"/>
        <v>44105</v>
      </c>
      <c r="Y65" s="10">
        <f t="shared" si="102"/>
        <v>44136</v>
      </c>
      <c r="Z65" s="10">
        <f t="shared" si="102"/>
        <v>44166</v>
      </c>
      <c r="AA65" s="10">
        <f t="shared" si="102"/>
        <v>44197</v>
      </c>
      <c r="AB65" s="10">
        <f t="shared" si="102"/>
        <v>44228</v>
      </c>
      <c r="AC65" s="10">
        <f t="shared" si="102"/>
        <v>44256</v>
      </c>
      <c r="AD65" s="10">
        <f t="shared" si="102"/>
        <v>44287</v>
      </c>
      <c r="AE65" s="10">
        <f t="shared" si="102"/>
        <v>44317</v>
      </c>
      <c r="AF65" s="10">
        <f t="shared" si="102"/>
        <v>44348</v>
      </c>
      <c r="AG65" s="10">
        <f t="shared" si="102"/>
        <v>44378</v>
      </c>
      <c r="AH65" s="10">
        <f t="shared" si="102"/>
        <v>44409</v>
      </c>
      <c r="AI65" s="10">
        <f t="shared" ref="AI65:BK65" si="103">AI49</f>
        <v>44440</v>
      </c>
      <c r="AJ65" s="10">
        <f t="shared" si="103"/>
        <v>44470</v>
      </c>
      <c r="AK65" s="10">
        <f t="shared" si="103"/>
        <v>44501</v>
      </c>
      <c r="AL65" s="10">
        <f t="shared" si="103"/>
        <v>44531</v>
      </c>
      <c r="AM65" s="10">
        <f t="shared" si="103"/>
        <v>44562</v>
      </c>
      <c r="AN65" s="10">
        <f t="shared" si="103"/>
        <v>44593</v>
      </c>
      <c r="AO65" s="10">
        <f t="shared" si="103"/>
        <v>44621</v>
      </c>
      <c r="AP65" s="10">
        <f t="shared" si="103"/>
        <v>44652</v>
      </c>
      <c r="AQ65" s="10">
        <f t="shared" si="103"/>
        <v>44682</v>
      </c>
      <c r="AR65" s="10">
        <f t="shared" si="103"/>
        <v>44713</v>
      </c>
      <c r="AS65" s="10">
        <f t="shared" si="103"/>
        <v>44743</v>
      </c>
      <c r="AT65" s="10">
        <f t="shared" si="103"/>
        <v>44774</v>
      </c>
      <c r="AU65" s="10">
        <f t="shared" si="103"/>
        <v>44805</v>
      </c>
      <c r="AV65" s="10">
        <f t="shared" si="103"/>
        <v>44835</v>
      </c>
      <c r="AW65" s="10">
        <f t="shared" si="103"/>
        <v>44866</v>
      </c>
      <c r="AX65" s="10">
        <f t="shared" si="103"/>
        <v>44896</v>
      </c>
      <c r="AY65" s="10">
        <f t="shared" si="103"/>
        <v>44927</v>
      </c>
      <c r="AZ65" s="10">
        <f t="shared" si="103"/>
        <v>44958</v>
      </c>
      <c r="BA65" s="10">
        <f t="shared" si="103"/>
        <v>44986</v>
      </c>
      <c r="BB65" s="10">
        <f t="shared" si="103"/>
        <v>45017</v>
      </c>
      <c r="BC65" s="10">
        <f t="shared" si="103"/>
        <v>45047</v>
      </c>
      <c r="BD65" s="10">
        <f t="shared" si="103"/>
        <v>45078</v>
      </c>
      <c r="BE65" s="10">
        <f t="shared" si="103"/>
        <v>45108</v>
      </c>
      <c r="BF65" s="10">
        <f t="shared" si="103"/>
        <v>45139</v>
      </c>
      <c r="BG65" s="10">
        <f t="shared" si="103"/>
        <v>45170</v>
      </c>
      <c r="BH65" s="10">
        <f t="shared" si="103"/>
        <v>45200</v>
      </c>
      <c r="BI65" s="10">
        <f t="shared" si="103"/>
        <v>45231</v>
      </c>
      <c r="BJ65" s="10">
        <f t="shared" si="103"/>
        <v>45261</v>
      </c>
      <c r="BK65" s="10">
        <f t="shared" si="103"/>
        <v>45292</v>
      </c>
    </row>
    <row r="66" spans="1:63" ht="15" customHeight="1" x14ac:dyDescent="0.35">
      <c r="A66" s="649"/>
      <c r="B66" s="96"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AZ66" s="20">
        <f>' 1M - RES'!AZ66</f>
        <v>9.3076999999999993E-2</v>
      </c>
      <c r="BA66" s="20">
        <f>' 1M - RES'!BA66</f>
        <v>7.0041999999999993E-2</v>
      </c>
      <c r="BB66" s="20">
        <f>' 1M - RES'!BB66</f>
        <v>3.7116000000000003E-2</v>
      </c>
      <c r="BC66" s="20">
        <f>' 1M - RES'!BC66</f>
        <v>4.0888000000000001E-2</v>
      </c>
      <c r="BD66" s="20">
        <f>' 1M - RES'!BD66</f>
        <v>0.103973</v>
      </c>
      <c r="BE66" s="20">
        <f>' 1M - RES'!BE66</f>
        <v>0.1401</v>
      </c>
      <c r="BF66" s="20">
        <f>' 1M - RES'!BF66</f>
        <v>0.13320699999999999</v>
      </c>
      <c r="BG66" s="20">
        <f>' 1M - RES'!BG66</f>
        <v>6.6758999999999999E-2</v>
      </c>
      <c r="BH66" s="20">
        <f>' 1M - RES'!BH66</f>
        <v>3.7011000000000002E-2</v>
      </c>
      <c r="BI66" s="20">
        <f>' 1M - RES'!BI66</f>
        <v>5.9593E-2</v>
      </c>
      <c r="BJ66" s="20">
        <f>' 1M - RES'!BJ66</f>
        <v>0.106937</v>
      </c>
      <c r="BK66" s="20">
        <f>' 1M - RES'!BK66</f>
        <v>0.11129699999999999</v>
      </c>
    </row>
    <row r="67" spans="1:63" x14ac:dyDescent="0.35">
      <c r="A67" s="649"/>
      <c r="B67" s="97"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AZ67" s="20">
        <f>' 1M - RES'!AZ67</f>
        <v>1.1000000000000001E-3</v>
      </c>
      <c r="BA67" s="20">
        <f>' 1M - RES'!BA67</f>
        <v>3.13E-3</v>
      </c>
      <c r="BB67" s="20">
        <f>' 1M - RES'!BB67</f>
        <v>1.5047E-2</v>
      </c>
      <c r="BC67" s="20">
        <f>' 1M - RES'!BC67</f>
        <v>6.5409999999999996E-2</v>
      </c>
      <c r="BD67" s="20">
        <f>' 1M - RES'!BD67</f>
        <v>0.21082300000000001</v>
      </c>
      <c r="BE67" s="20">
        <f>' 1M - RES'!BE67</f>
        <v>0.28477999999999998</v>
      </c>
      <c r="BF67" s="20">
        <f>' 1M - RES'!BF67</f>
        <v>0.27076600000000001</v>
      </c>
      <c r="BG67" s="20">
        <f>' 1M - RES'!BG67</f>
        <v>0.126605</v>
      </c>
      <c r="BH67" s="20">
        <f>' 1M - RES'!BH67</f>
        <v>1.8471999999999999E-2</v>
      </c>
      <c r="BI67" s="20">
        <f>' 1M - RES'!BI67</f>
        <v>1.444E-3</v>
      </c>
      <c r="BJ67" s="20">
        <f>' 1M - RES'!BJ67</f>
        <v>1.222E-3</v>
      </c>
      <c r="BK67" s="20">
        <f>' 1M - RES'!BK67</f>
        <v>1.1999999999999999E-3</v>
      </c>
    </row>
    <row r="68" spans="1:63" x14ac:dyDescent="0.35">
      <c r="A68" s="649"/>
      <c r="B68" s="96"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AZ68" s="20">
        <f>' 1M - RES'!AZ68</f>
        <v>7.2517999999999999E-2</v>
      </c>
      <c r="BA68" s="20">
        <f>' 1M - RES'!BA68</f>
        <v>8.1079999999999999E-2</v>
      </c>
      <c r="BB68" s="20">
        <f>' 1M - RES'!BB68</f>
        <v>7.9918000000000003E-2</v>
      </c>
      <c r="BC68" s="20">
        <f>' 1M - RES'!BC68</f>
        <v>8.4083000000000005E-2</v>
      </c>
      <c r="BD68" s="20">
        <f>' 1M - RES'!BD68</f>
        <v>8.5730000000000001E-2</v>
      </c>
      <c r="BE68" s="20">
        <f>' 1M - RES'!BE68</f>
        <v>9.6095E-2</v>
      </c>
      <c r="BF68" s="20">
        <f>' 1M - RES'!BF68</f>
        <v>9.6095E-2</v>
      </c>
      <c r="BG68" s="20">
        <f>' 1M - RES'!BG68</f>
        <v>8.4277000000000005E-2</v>
      </c>
      <c r="BH68" s="20">
        <f>' 1M - RES'!BH68</f>
        <v>8.2582000000000003E-2</v>
      </c>
      <c r="BI68" s="20">
        <f>' 1M - RES'!BI68</f>
        <v>7.8464999999999993E-2</v>
      </c>
      <c r="BJ68" s="20">
        <f>' 1M - RES'!BJ68</f>
        <v>7.9578999999999997E-2</v>
      </c>
      <c r="BK68" s="20">
        <f>' 1M - RES'!BK68</f>
        <v>7.9578999999999997E-2</v>
      </c>
    </row>
    <row r="69" spans="1:63" x14ac:dyDescent="0.35">
      <c r="A69" s="649"/>
      <c r="B69" s="96" t="s">
        <v>9</v>
      </c>
      <c r="C69" s="361">
        <f>' 1M - RES'!C69</f>
        <v>0.21790499999999999</v>
      </c>
      <c r="D69" s="361">
        <f>' 1M - RES'!D69</f>
        <v>0.18213499999999999</v>
      </c>
      <c r="E69" s="361">
        <f>' 1M - RES'!E69</f>
        <v>0.13483300000000001</v>
      </c>
      <c r="F69" s="361">
        <f>' 1M - RES'!F69</f>
        <v>5.8486000000000003E-2</v>
      </c>
      <c r="G69" s="361">
        <f>' 1M - RES'!G69</f>
        <v>1.7144E-2</v>
      </c>
      <c r="H69" s="361">
        <f>' 1M - RES'!H69</f>
        <v>5.1000000000000004E-4</v>
      </c>
      <c r="I69" s="361">
        <f>' 1M - RES'!I69</f>
        <v>6.0000000000000002E-6</v>
      </c>
      <c r="J69" s="361">
        <f>' 1M - RES'!J69</f>
        <v>9.0000000000000002E-6</v>
      </c>
      <c r="K69" s="361">
        <f>' 1M - RES'!K69</f>
        <v>8.8090000000000009E-3</v>
      </c>
      <c r="L69" s="361">
        <f>' 1M - RES'!L69</f>
        <v>5.4961999999999997E-2</v>
      </c>
      <c r="M69" s="361">
        <f>' 1M - RES'!M69</f>
        <v>0.115899</v>
      </c>
      <c r="N69" s="361">
        <f>' 1M - RES'!N69</f>
        <v>0.20930099999999999</v>
      </c>
      <c r="O69" s="361">
        <f>' 1M - RES'!O69</f>
        <v>0.21790499999999999</v>
      </c>
      <c r="P69" s="361">
        <f>' 1M - RES'!P69</f>
        <v>0.18213499999999999</v>
      </c>
      <c r="Q69" s="361">
        <f>' 1M - RES'!Q69</f>
        <v>0.13483300000000001</v>
      </c>
      <c r="R69" s="361">
        <f>' 1M - RES'!R69</f>
        <v>5.8486000000000003E-2</v>
      </c>
      <c r="S69" s="361">
        <f>' 1M - RES'!S69</f>
        <v>1.7144E-2</v>
      </c>
      <c r="T69" s="361">
        <f>' 1M - RES'!T69</f>
        <v>5.1000000000000004E-4</v>
      </c>
      <c r="U69" s="361">
        <f>' 1M - RES'!U69</f>
        <v>6.0000000000000002E-6</v>
      </c>
      <c r="V69" s="361">
        <f>' 1M - RES'!V69</f>
        <v>9.0000000000000002E-6</v>
      </c>
      <c r="W69" s="361">
        <f>' 1M - RES'!W69</f>
        <v>8.8090000000000009E-3</v>
      </c>
      <c r="X69" s="361">
        <f>' 1M - RES'!X69</f>
        <v>5.4961999999999997E-2</v>
      </c>
      <c r="Y69" s="361">
        <f>' 1M - RES'!Y69</f>
        <v>0.115899</v>
      </c>
      <c r="Z69" s="361">
        <f>' 1M - RES'!Z69</f>
        <v>0.20930099999999999</v>
      </c>
      <c r="AA69" s="361">
        <f>' 1M - RES'!AA69</f>
        <v>0.21790499999999999</v>
      </c>
      <c r="AB69" s="361">
        <f>' 1M - RES'!AB69</f>
        <v>0.18213499999999999</v>
      </c>
      <c r="AC69" s="361">
        <f>' 1M - RES'!AC69</f>
        <v>0.13483300000000001</v>
      </c>
      <c r="AD69" s="361">
        <f>' 1M - RES'!AD69</f>
        <v>5.8486000000000003E-2</v>
      </c>
      <c r="AE69" s="361">
        <f>' 1M - RES'!AE69</f>
        <v>1.7144E-2</v>
      </c>
      <c r="AF69" s="361">
        <f>' 1M - RES'!AF69</f>
        <v>5.1000000000000004E-4</v>
      </c>
      <c r="AG69" s="361">
        <f>' 1M - RES'!AG69</f>
        <v>6.0000000000000002E-6</v>
      </c>
      <c r="AH69" s="361">
        <f>' 1M - RES'!AH69</f>
        <v>9.0000000000000002E-6</v>
      </c>
      <c r="AI69" s="361">
        <f>' 1M - RES'!AI69</f>
        <v>8.8090000000000009E-3</v>
      </c>
      <c r="AJ69" s="361">
        <f>' 1M - RES'!AJ69</f>
        <v>5.4961999999999997E-2</v>
      </c>
      <c r="AK69" s="361">
        <f>' 1M - RES'!AK69</f>
        <v>0.115899</v>
      </c>
      <c r="AL69" s="361">
        <f>' 1M - RES'!AL69</f>
        <v>0.20930099999999999</v>
      </c>
      <c r="AM69" s="361">
        <f>' 1M - RES'!AM69</f>
        <v>0.21790499999999999</v>
      </c>
      <c r="AN69" s="361">
        <f>' 1M - RES'!AN69</f>
        <v>0.18213499999999999</v>
      </c>
      <c r="AO69" s="361">
        <f>' 1M - RES'!AO69</f>
        <v>0.13483300000000001</v>
      </c>
      <c r="AP69" s="361">
        <f>' 1M - RES'!AP69</f>
        <v>5.8486000000000003E-2</v>
      </c>
      <c r="AQ69" s="361">
        <f>' 1M - RES'!AQ69</f>
        <v>1.7144E-2</v>
      </c>
      <c r="AR69" s="361">
        <f>' 1M - RES'!AR69</f>
        <v>5.1000000000000004E-4</v>
      </c>
      <c r="AS69" s="361">
        <f>' 1M - RES'!AS69</f>
        <v>6.0000000000000002E-6</v>
      </c>
      <c r="AT69" s="361">
        <f>' 1M - RES'!AT69</f>
        <v>9.0000000000000002E-6</v>
      </c>
      <c r="AU69" s="361">
        <f>' 1M - RES'!AU69</f>
        <v>8.8090000000000009E-3</v>
      </c>
      <c r="AV69" s="361">
        <f>' 1M - RES'!AV69</f>
        <v>5.4961999999999997E-2</v>
      </c>
      <c r="AW69" s="361">
        <f>' 1M - RES'!AW69</f>
        <v>0.115899</v>
      </c>
      <c r="AX69" s="361">
        <f>' 1M - RES'!AX69</f>
        <v>0.20930099999999999</v>
      </c>
      <c r="AY69" s="361">
        <f>' 1M - RES'!AY69</f>
        <v>0.21790499999999999</v>
      </c>
      <c r="AZ69" s="361">
        <f>' 1M - RES'!AZ69</f>
        <v>0.18213499999999999</v>
      </c>
      <c r="BA69" s="361">
        <f>' 1M - RES'!BA69</f>
        <v>0.13483300000000001</v>
      </c>
      <c r="BB69" s="361">
        <f>' 1M - RES'!BB69</f>
        <v>5.8486000000000003E-2</v>
      </c>
      <c r="BC69" s="361">
        <f>' 1M - RES'!BC69</f>
        <v>1.7144E-2</v>
      </c>
      <c r="BD69" s="361">
        <f>' 1M - RES'!BD69</f>
        <v>5.1000000000000004E-4</v>
      </c>
      <c r="BE69" s="361">
        <f>' 1M - RES'!BE69</f>
        <v>6.0000000000000002E-6</v>
      </c>
      <c r="BF69" s="361">
        <f>' 1M - RES'!BF69</f>
        <v>9.0000000000000002E-6</v>
      </c>
      <c r="BG69" s="361">
        <f>' 1M - RES'!BG69</f>
        <v>8.8090000000000009E-3</v>
      </c>
      <c r="BH69" s="361">
        <f>' 1M - RES'!BH69</f>
        <v>5.4961999999999997E-2</v>
      </c>
      <c r="BI69" s="361">
        <f>' 1M - RES'!BI69</f>
        <v>0.115899</v>
      </c>
      <c r="BJ69" s="361">
        <f>' 1M - RES'!BJ69</f>
        <v>0.20930099999999999</v>
      </c>
      <c r="BK69" s="361">
        <f>' 1M - RES'!BK69</f>
        <v>0.21790499999999999</v>
      </c>
    </row>
    <row r="70" spans="1:63" x14ac:dyDescent="0.35">
      <c r="A70" s="649"/>
      <c r="B70" s="97" t="s">
        <v>3</v>
      </c>
      <c r="C70" s="361">
        <f>' 1M - RES'!C70</f>
        <v>0.11129699999999999</v>
      </c>
      <c r="D70" s="361">
        <f>' 1M - RES'!D70</f>
        <v>9.3076999999999993E-2</v>
      </c>
      <c r="E70" s="361">
        <f>' 1M - RES'!E70</f>
        <v>7.0041999999999993E-2</v>
      </c>
      <c r="F70" s="361">
        <f>' 1M - RES'!F70</f>
        <v>3.7116000000000003E-2</v>
      </c>
      <c r="G70" s="361">
        <f>' 1M - RES'!G70</f>
        <v>4.0888000000000001E-2</v>
      </c>
      <c r="H70" s="361">
        <f>' 1M - RES'!H70</f>
        <v>0.103973</v>
      </c>
      <c r="I70" s="361">
        <f>' 1M - RES'!I70</f>
        <v>0.1401</v>
      </c>
      <c r="J70" s="361">
        <f>' 1M - RES'!J70</f>
        <v>0.13320699999999999</v>
      </c>
      <c r="K70" s="361">
        <f>' 1M - RES'!K70</f>
        <v>6.6758999999999999E-2</v>
      </c>
      <c r="L70" s="361">
        <f>' 1M - RES'!L70</f>
        <v>3.7011000000000002E-2</v>
      </c>
      <c r="M70" s="361">
        <f>' 1M - RES'!M70</f>
        <v>5.9593E-2</v>
      </c>
      <c r="N70" s="361">
        <f>' 1M - RES'!N70</f>
        <v>0.106937</v>
      </c>
      <c r="O70" s="361">
        <f>' 1M - RES'!O70</f>
        <v>0.11129699999999999</v>
      </c>
      <c r="P70" s="361">
        <f>' 1M - RES'!P70</f>
        <v>9.3076999999999993E-2</v>
      </c>
      <c r="Q70" s="361">
        <f>' 1M - RES'!Q70</f>
        <v>7.0041999999999993E-2</v>
      </c>
      <c r="R70" s="361">
        <f>' 1M - RES'!R70</f>
        <v>3.7116000000000003E-2</v>
      </c>
      <c r="S70" s="361">
        <f>' 1M - RES'!S70</f>
        <v>4.0888000000000001E-2</v>
      </c>
      <c r="T70" s="361">
        <f>' 1M - RES'!T70</f>
        <v>0.103973</v>
      </c>
      <c r="U70" s="361">
        <f>' 1M - RES'!U70</f>
        <v>0.1401</v>
      </c>
      <c r="V70" s="361">
        <f>' 1M - RES'!V70</f>
        <v>0.13320699999999999</v>
      </c>
      <c r="W70" s="361">
        <f>' 1M - RES'!W70</f>
        <v>6.6758999999999999E-2</v>
      </c>
      <c r="X70" s="361">
        <f>' 1M - RES'!X70</f>
        <v>3.7011000000000002E-2</v>
      </c>
      <c r="Y70" s="361">
        <f>' 1M - RES'!Y70</f>
        <v>5.9593E-2</v>
      </c>
      <c r="Z70" s="361">
        <f>' 1M - RES'!Z70</f>
        <v>0.106937</v>
      </c>
      <c r="AA70" s="361">
        <f>' 1M - RES'!AA70</f>
        <v>0.11129699999999999</v>
      </c>
      <c r="AB70" s="361">
        <f>' 1M - RES'!AB70</f>
        <v>9.3076999999999993E-2</v>
      </c>
      <c r="AC70" s="361">
        <f>' 1M - RES'!AC70</f>
        <v>7.0041999999999993E-2</v>
      </c>
      <c r="AD70" s="361">
        <f>' 1M - RES'!AD70</f>
        <v>3.7116000000000003E-2</v>
      </c>
      <c r="AE70" s="361">
        <f>' 1M - RES'!AE70</f>
        <v>4.0888000000000001E-2</v>
      </c>
      <c r="AF70" s="361">
        <f>' 1M - RES'!AF70</f>
        <v>0.103973</v>
      </c>
      <c r="AG70" s="361">
        <f>' 1M - RES'!AG70</f>
        <v>0.1401</v>
      </c>
      <c r="AH70" s="361">
        <f>' 1M - RES'!AH70</f>
        <v>0.13320699999999999</v>
      </c>
      <c r="AI70" s="361">
        <f>' 1M - RES'!AI70</f>
        <v>6.6758999999999999E-2</v>
      </c>
      <c r="AJ70" s="361">
        <f>' 1M - RES'!AJ70</f>
        <v>3.7011000000000002E-2</v>
      </c>
      <c r="AK70" s="361">
        <f>' 1M - RES'!AK70</f>
        <v>5.9593E-2</v>
      </c>
      <c r="AL70" s="361">
        <f>' 1M - RES'!AL70</f>
        <v>0.106937</v>
      </c>
      <c r="AM70" s="361">
        <f>' 1M - RES'!AM70</f>
        <v>0.11129699999999999</v>
      </c>
      <c r="AN70" s="361">
        <f>' 1M - RES'!AN70</f>
        <v>9.3076999999999993E-2</v>
      </c>
      <c r="AO70" s="361">
        <f>' 1M - RES'!AO70</f>
        <v>7.0041999999999993E-2</v>
      </c>
      <c r="AP70" s="361">
        <f>' 1M - RES'!AP70</f>
        <v>3.7116000000000003E-2</v>
      </c>
      <c r="AQ70" s="361">
        <f>' 1M - RES'!AQ70</f>
        <v>4.0888000000000001E-2</v>
      </c>
      <c r="AR70" s="361">
        <f>' 1M - RES'!AR70</f>
        <v>0.103973</v>
      </c>
      <c r="AS70" s="361">
        <f>' 1M - RES'!AS70</f>
        <v>0.1401</v>
      </c>
      <c r="AT70" s="361">
        <f>' 1M - RES'!AT70</f>
        <v>0.13320699999999999</v>
      </c>
      <c r="AU70" s="361">
        <f>' 1M - RES'!AU70</f>
        <v>6.6758999999999999E-2</v>
      </c>
      <c r="AV70" s="361">
        <f>' 1M - RES'!AV70</f>
        <v>3.7011000000000002E-2</v>
      </c>
      <c r="AW70" s="361">
        <f>' 1M - RES'!AW70</f>
        <v>5.9593E-2</v>
      </c>
      <c r="AX70" s="361">
        <f>' 1M - RES'!AX70</f>
        <v>0.106937</v>
      </c>
      <c r="AY70" s="361">
        <f>' 1M - RES'!AY70</f>
        <v>0.11129699999999999</v>
      </c>
      <c r="AZ70" s="361">
        <f>' 1M - RES'!AZ70</f>
        <v>9.3076999999999993E-2</v>
      </c>
      <c r="BA70" s="361">
        <f>' 1M - RES'!BA70</f>
        <v>7.0041999999999993E-2</v>
      </c>
      <c r="BB70" s="361">
        <f>' 1M - RES'!BB70</f>
        <v>3.7116000000000003E-2</v>
      </c>
      <c r="BC70" s="361">
        <f>' 1M - RES'!BC70</f>
        <v>4.0888000000000001E-2</v>
      </c>
      <c r="BD70" s="361">
        <f>' 1M - RES'!BD70</f>
        <v>0.103973</v>
      </c>
      <c r="BE70" s="361">
        <f>' 1M - RES'!BE70</f>
        <v>0.1401</v>
      </c>
      <c r="BF70" s="361">
        <f>' 1M - RES'!BF70</f>
        <v>0.13320699999999999</v>
      </c>
      <c r="BG70" s="361">
        <f>' 1M - RES'!BG70</f>
        <v>6.6758999999999999E-2</v>
      </c>
      <c r="BH70" s="361">
        <f>' 1M - RES'!BH70</f>
        <v>3.7011000000000002E-2</v>
      </c>
      <c r="BI70" s="361">
        <f>' 1M - RES'!BI70</f>
        <v>5.9593E-2</v>
      </c>
      <c r="BJ70" s="361">
        <f>' 1M - RES'!BJ70</f>
        <v>0.106937</v>
      </c>
      <c r="BK70" s="361">
        <f>' 1M - RES'!BK70</f>
        <v>0.11129699999999999</v>
      </c>
    </row>
    <row r="71" spans="1:63" x14ac:dyDescent="0.35">
      <c r="A71" s="649"/>
      <c r="B71" s="96" t="s">
        <v>4</v>
      </c>
      <c r="C71" s="361">
        <f>' 1M - RES'!C71</f>
        <v>0.10118199999999999</v>
      </c>
      <c r="D71" s="361">
        <f>' 1M - RES'!D71</f>
        <v>8.8441000000000006E-2</v>
      </c>
      <c r="E71" s="361">
        <f>' 1M - RES'!E71</f>
        <v>9.2879000000000003E-2</v>
      </c>
      <c r="F71" s="361">
        <f>' 1M - RES'!F71</f>
        <v>8.4644999999999998E-2</v>
      </c>
      <c r="G71" s="361">
        <f>' 1M - RES'!G71</f>
        <v>7.9393000000000005E-2</v>
      </c>
      <c r="H71" s="361">
        <f>' 1M - RES'!H71</f>
        <v>6.8507999999999999E-2</v>
      </c>
      <c r="I71" s="361">
        <f>' 1M - RES'!I71</f>
        <v>6.7863999999999994E-2</v>
      </c>
      <c r="J71" s="361">
        <f>' 1M - RES'!J71</f>
        <v>7.0565000000000003E-2</v>
      </c>
      <c r="K71" s="361">
        <f>' 1M - RES'!K71</f>
        <v>7.3791999999999996E-2</v>
      </c>
      <c r="L71" s="361">
        <f>' 1M - RES'!L71</f>
        <v>8.4539000000000003E-2</v>
      </c>
      <c r="M71" s="361">
        <f>' 1M - RES'!M71</f>
        <v>8.9880000000000002E-2</v>
      </c>
      <c r="N71" s="361">
        <f>' 1M - RES'!N71</f>
        <v>9.8311999999999997E-2</v>
      </c>
      <c r="O71" s="361">
        <f>' 1M - RES'!O71</f>
        <v>0.10118199999999999</v>
      </c>
      <c r="P71" s="361">
        <f>' 1M - RES'!P71</f>
        <v>8.8441000000000006E-2</v>
      </c>
      <c r="Q71" s="361">
        <f>' 1M - RES'!Q71</f>
        <v>9.2879000000000003E-2</v>
      </c>
      <c r="R71" s="361">
        <f>' 1M - RES'!R71</f>
        <v>8.4644999999999998E-2</v>
      </c>
      <c r="S71" s="361">
        <f>' 1M - RES'!S71</f>
        <v>7.9393000000000005E-2</v>
      </c>
      <c r="T71" s="361">
        <f>' 1M - RES'!T71</f>
        <v>6.8507999999999999E-2</v>
      </c>
      <c r="U71" s="361">
        <f>' 1M - RES'!U71</f>
        <v>6.7863999999999994E-2</v>
      </c>
      <c r="V71" s="361">
        <f>' 1M - RES'!V71</f>
        <v>7.0565000000000003E-2</v>
      </c>
      <c r="W71" s="361">
        <f>' 1M - RES'!W71</f>
        <v>7.3791999999999996E-2</v>
      </c>
      <c r="X71" s="361">
        <f>' 1M - RES'!X71</f>
        <v>8.4539000000000003E-2</v>
      </c>
      <c r="Y71" s="361">
        <f>' 1M - RES'!Y71</f>
        <v>8.9880000000000002E-2</v>
      </c>
      <c r="Z71" s="361">
        <f>' 1M - RES'!Z71</f>
        <v>9.8311999999999997E-2</v>
      </c>
      <c r="AA71" s="361">
        <f>' 1M - RES'!AA71</f>
        <v>0.10118199999999999</v>
      </c>
      <c r="AB71" s="361">
        <f>' 1M - RES'!AB71</f>
        <v>8.8441000000000006E-2</v>
      </c>
      <c r="AC71" s="361">
        <f>' 1M - RES'!AC71</f>
        <v>9.2879000000000003E-2</v>
      </c>
      <c r="AD71" s="361">
        <f>' 1M - RES'!AD71</f>
        <v>8.4644999999999998E-2</v>
      </c>
      <c r="AE71" s="361">
        <f>' 1M - RES'!AE71</f>
        <v>7.9393000000000005E-2</v>
      </c>
      <c r="AF71" s="361">
        <f>' 1M - RES'!AF71</f>
        <v>6.8507999999999999E-2</v>
      </c>
      <c r="AG71" s="361">
        <f>' 1M - RES'!AG71</f>
        <v>6.7863999999999994E-2</v>
      </c>
      <c r="AH71" s="361">
        <f>' 1M - RES'!AH71</f>
        <v>7.0565000000000003E-2</v>
      </c>
      <c r="AI71" s="361">
        <f>' 1M - RES'!AI71</f>
        <v>7.3791999999999996E-2</v>
      </c>
      <c r="AJ71" s="361">
        <f>' 1M - RES'!AJ71</f>
        <v>8.4539000000000003E-2</v>
      </c>
      <c r="AK71" s="361">
        <f>' 1M - RES'!AK71</f>
        <v>8.9880000000000002E-2</v>
      </c>
      <c r="AL71" s="361">
        <f>' 1M - RES'!AL71</f>
        <v>9.8311999999999997E-2</v>
      </c>
      <c r="AM71" s="361">
        <f>' 1M - RES'!AM71</f>
        <v>0.10118199999999999</v>
      </c>
      <c r="AN71" s="361">
        <f>' 1M - RES'!AN71</f>
        <v>8.8441000000000006E-2</v>
      </c>
      <c r="AO71" s="361">
        <f>' 1M - RES'!AO71</f>
        <v>9.2879000000000003E-2</v>
      </c>
      <c r="AP71" s="361">
        <f>' 1M - RES'!AP71</f>
        <v>8.4644999999999998E-2</v>
      </c>
      <c r="AQ71" s="361">
        <f>' 1M - RES'!AQ71</f>
        <v>7.9393000000000005E-2</v>
      </c>
      <c r="AR71" s="361">
        <f>' 1M - RES'!AR71</f>
        <v>6.8507999999999999E-2</v>
      </c>
      <c r="AS71" s="361">
        <f>' 1M - RES'!AS71</f>
        <v>6.7863999999999994E-2</v>
      </c>
      <c r="AT71" s="361">
        <f>' 1M - RES'!AT71</f>
        <v>7.0565000000000003E-2</v>
      </c>
      <c r="AU71" s="361">
        <f>' 1M - RES'!AU71</f>
        <v>7.3791999999999996E-2</v>
      </c>
      <c r="AV71" s="361">
        <f>' 1M - RES'!AV71</f>
        <v>8.4539000000000003E-2</v>
      </c>
      <c r="AW71" s="361">
        <f>' 1M - RES'!AW71</f>
        <v>8.9880000000000002E-2</v>
      </c>
      <c r="AX71" s="361">
        <f>' 1M - RES'!AX71</f>
        <v>9.8311999999999997E-2</v>
      </c>
      <c r="AY71" s="361">
        <f>' 1M - RES'!AY71</f>
        <v>0.10118199999999999</v>
      </c>
      <c r="AZ71" s="361">
        <f>' 1M - RES'!AZ71</f>
        <v>8.8441000000000006E-2</v>
      </c>
      <c r="BA71" s="361">
        <f>' 1M - RES'!BA71</f>
        <v>9.2879000000000003E-2</v>
      </c>
      <c r="BB71" s="361">
        <f>' 1M - RES'!BB71</f>
        <v>8.4644999999999998E-2</v>
      </c>
      <c r="BC71" s="361">
        <f>' 1M - RES'!BC71</f>
        <v>7.9393000000000005E-2</v>
      </c>
      <c r="BD71" s="361">
        <f>' 1M - RES'!BD71</f>
        <v>6.8507999999999999E-2</v>
      </c>
      <c r="BE71" s="361">
        <f>' 1M - RES'!BE71</f>
        <v>6.7863999999999994E-2</v>
      </c>
      <c r="BF71" s="361">
        <f>' 1M - RES'!BF71</f>
        <v>7.0565000000000003E-2</v>
      </c>
      <c r="BG71" s="361">
        <f>' 1M - RES'!BG71</f>
        <v>7.3791999999999996E-2</v>
      </c>
      <c r="BH71" s="361">
        <f>' 1M - RES'!BH71</f>
        <v>8.4539000000000003E-2</v>
      </c>
      <c r="BI71" s="361">
        <f>' 1M - RES'!BI71</f>
        <v>8.9880000000000002E-2</v>
      </c>
      <c r="BJ71" s="361">
        <f>' 1M - RES'!BJ71</f>
        <v>9.8311999999999997E-2</v>
      </c>
      <c r="BK71" s="361">
        <f>' 1M - RES'!BK71</f>
        <v>0.10118199999999999</v>
      </c>
    </row>
    <row r="72" spans="1:63" x14ac:dyDescent="0.35">
      <c r="A72" s="649"/>
      <c r="B72" s="96"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AZ72" s="20">
        <f>' 1M - RES'!AZ72</f>
        <v>7.7366000000000004E-2</v>
      </c>
      <c r="BA72" s="20">
        <f>' 1M - RES'!BA72</f>
        <v>8.4862999999999994E-2</v>
      </c>
      <c r="BB72" s="20">
        <f>' 1M - RES'!BB72</f>
        <v>8.2143999999999995E-2</v>
      </c>
      <c r="BC72" s="20">
        <f>' 1M - RES'!BC72</f>
        <v>8.4847000000000006E-2</v>
      </c>
      <c r="BD72" s="20">
        <f>' 1M - RES'!BD72</f>
        <v>8.2122000000000001E-2</v>
      </c>
      <c r="BE72" s="20">
        <f>' 1M - RES'!BE72</f>
        <v>8.4883E-2</v>
      </c>
      <c r="BF72" s="20">
        <f>' 1M - RES'!BF72</f>
        <v>8.4839999999999999E-2</v>
      </c>
      <c r="BG72" s="20">
        <f>' 1M - RES'!BG72</f>
        <v>8.2136000000000001E-2</v>
      </c>
      <c r="BH72" s="20">
        <f>' 1M - RES'!BH72</f>
        <v>8.4869E-2</v>
      </c>
      <c r="BI72" s="20">
        <f>' 1M - RES'!BI72</f>
        <v>8.2122000000000001E-2</v>
      </c>
      <c r="BJ72" s="20">
        <f>' 1M - RES'!BJ72</f>
        <v>8.4915000000000004E-2</v>
      </c>
      <c r="BK72" s="20">
        <f>' 1M - RES'!BK72</f>
        <v>8.4892999999999996E-2</v>
      </c>
    </row>
    <row r="73" spans="1:63" x14ac:dyDescent="0.35">
      <c r="A73" s="649"/>
      <c r="B73" s="96"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AZ73" s="20">
        <f>' 1M - RES'!AZ73</f>
        <v>7.1145E-2</v>
      </c>
      <c r="BA73" s="20">
        <f>' 1M - RES'!BA73</f>
        <v>8.6052000000000003E-2</v>
      </c>
      <c r="BB73" s="20">
        <f>' 1M - RES'!BB73</f>
        <v>8.0701999999999996E-2</v>
      </c>
      <c r="BC73" s="20">
        <f>' 1M - RES'!BC73</f>
        <v>8.6052000000000003E-2</v>
      </c>
      <c r="BD73" s="20">
        <f>' 1M - RES'!BD73</f>
        <v>8.0701999999999996E-2</v>
      </c>
      <c r="BE73" s="20">
        <f>' 1M - RES'!BE73</f>
        <v>8.6451E-2</v>
      </c>
      <c r="BF73" s="20">
        <f>' 1M - RES'!BF73</f>
        <v>8.5653000000000007E-2</v>
      </c>
      <c r="BG73" s="20">
        <f>' 1M - RES'!BG73</f>
        <v>8.3031999999999995E-2</v>
      </c>
      <c r="BH73" s="20">
        <f>' 1M - RES'!BH73</f>
        <v>8.6052000000000003E-2</v>
      </c>
      <c r="BI73" s="20">
        <f>' 1M - RES'!BI73</f>
        <v>8.1087999999999993E-2</v>
      </c>
      <c r="BJ73" s="20">
        <f>' 1M - RES'!BJ73</f>
        <v>8.6619000000000002E-2</v>
      </c>
      <c r="BK73" s="20">
        <f>' 1M - RES'!BK73</f>
        <v>8.6451E-2</v>
      </c>
    </row>
    <row r="74" spans="1:63" x14ac:dyDescent="0.35">
      <c r="A74" s="649"/>
      <c r="B74" s="96"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AZ74" s="20">
        <f>' 1M - RES'!AZ74</f>
        <v>7.2168999999999997E-2</v>
      </c>
      <c r="BA74" s="20">
        <f>' 1M - RES'!BA74</f>
        <v>8.0271999999999996E-2</v>
      </c>
      <c r="BB74" s="20">
        <f>' 1M - RES'!BB74</f>
        <v>7.8752000000000003E-2</v>
      </c>
      <c r="BC74" s="20">
        <f>' 1M - RES'!BC74</f>
        <v>8.5646E-2</v>
      </c>
      <c r="BD74" s="20">
        <f>' 1M - RES'!BD74</f>
        <v>8.9111999999999997E-2</v>
      </c>
      <c r="BE74" s="20">
        <f>' 1M - RES'!BE74</f>
        <v>9.4239000000000003E-2</v>
      </c>
      <c r="BF74" s="20">
        <f>' 1M - RES'!BF74</f>
        <v>9.4212000000000004E-2</v>
      </c>
      <c r="BG74" s="20">
        <f>' 1M - RES'!BG74</f>
        <v>8.4971000000000005E-2</v>
      </c>
      <c r="BH74" s="20">
        <f>' 1M - RES'!BH74</f>
        <v>8.5653000000000007E-2</v>
      </c>
      <c r="BI74" s="20">
        <f>' 1M - RES'!BI74</f>
        <v>7.8716999999999995E-2</v>
      </c>
      <c r="BJ74" s="20">
        <f>' 1M - RES'!BJ74</f>
        <v>7.9203999999999997E-2</v>
      </c>
      <c r="BK74" s="20">
        <f>' 1M - RES'!BK74</f>
        <v>7.7052999999999996E-2</v>
      </c>
    </row>
    <row r="75" spans="1:63" ht="15" thickBot="1" x14ac:dyDescent="0.4">
      <c r="A75" s="650"/>
      <c r="B75" s="98"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AZ75" s="21">
        <f>' 1M - RES'!AZ75</f>
        <v>9.0719999999999995E-2</v>
      </c>
      <c r="BA75" s="21">
        <f>' 1M - RES'!BA75</f>
        <v>9.5543000000000003E-2</v>
      </c>
      <c r="BB75" s="21">
        <f>' 1M - RES'!BB75</f>
        <v>8.4798999999999999E-2</v>
      </c>
      <c r="BC75" s="21">
        <f>' 1M - RES'!BC75</f>
        <v>8.3599999999999994E-2</v>
      </c>
      <c r="BD75" s="21">
        <f>' 1M - RES'!BD75</f>
        <v>7.7064999999999995E-2</v>
      </c>
      <c r="BE75" s="21">
        <f>' 1M - RES'!BE75</f>
        <v>6.7711999999999994E-2</v>
      </c>
      <c r="BF75" s="21">
        <f>' 1M - RES'!BF75</f>
        <v>6.3687999999999995E-2</v>
      </c>
      <c r="BG75" s="21">
        <f>' 1M - RES'!BG75</f>
        <v>6.9373000000000004E-2</v>
      </c>
      <c r="BH75" s="21">
        <f>' 1M - RES'!BH75</f>
        <v>7.9644000000000006E-2</v>
      </c>
      <c r="BI75" s="21">
        <f>' 1M - RES'!BI75</f>
        <v>8.4751999999999994E-2</v>
      </c>
      <c r="BJ75" s="21">
        <f>' 1M - RES'!BJ75</f>
        <v>9.9576999999999999E-2</v>
      </c>
      <c r="BK75" s="21">
        <f>' 1M - RES'!BK75</f>
        <v>0.10352699999999999</v>
      </c>
    </row>
    <row r="76" spans="1:63" ht="15" thickBot="1" x14ac:dyDescent="0.4"/>
    <row r="77" spans="1:63" x14ac:dyDescent="0.35">
      <c r="A77" s="19"/>
      <c r="B77" s="692" t="s">
        <v>28</v>
      </c>
      <c r="C77" s="40">
        <f>C65</f>
        <v>43466</v>
      </c>
      <c r="D77" s="41">
        <f t="shared" ref="D77:BK77" si="104">D65</f>
        <v>43497</v>
      </c>
      <c r="E77" s="41">
        <f t="shared" si="104"/>
        <v>43525</v>
      </c>
      <c r="F77" s="41">
        <f t="shared" si="104"/>
        <v>43556</v>
      </c>
      <c r="G77" s="41">
        <f t="shared" si="104"/>
        <v>43586</v>
      </c>
      <c r="H77" s="41">
        <f t="shared" si="104"/>
        <v>43617</v>
      </c>
      <c r="I77" s="41">
        <f t="shared" si="104"/>
        <v>43647</v>
      </c>
      <c r="J77" s="41">
        <f t="shared" si="104"/>
        <v>43678</v>
      </c>
      <c r="K77" s="41">
        <f t="shared" si="104"/>
        <v>43709</v>
      </c>
      <c r="L77" s="41">
        <f t="shared" si="104"/>
        <v>43739</v>
      </c>
      <c r="M77" s="41">
        <f t="shared" si="104"/>
        <v>43770</v>
      </c>
      <c r="N77" s="41">
        <f t="shared" si="104"/>
        <v>43800</v>
      </c>
      <c r="O77" s="41">
        <f t="shared" si="104"/>
        <v>43831</v>
      </c>
      <c r="P77" s="41">
        <f t="shared" si="104"/>
        <v>43862</v>
      </c>
      <c r="Q77" s="41">
        <f t="shared" si="104"/>
        <v>43891</v>
      </c>
      <c r="R77" s="41">
        <f t="shared" si="104"/>
        <v>43922</v>
      </c>
      <c r="S77" s="41">
        <f t="shared" si="104"/>
        <v>43952</v>
      </c>
      <c r="T77" s="41">
        <f t="shared" si="104"/>
        <v>43983</v>
      </c>
      <c r="U77" s="41">
        <f t="shared" si="104"/>
        <v>44013</v>
      </c>
      <c r="V77" s="41">
        <f t="shared" si="104"/>
        <v>44044</v>
      </c>
      <c r="W77" s="41">
        <f t="shared" si="104"/>
        <v>44075</v>
      </c>
      <c r="X77" s="41">
        <f t="shared" si="104"/>
        <v>44105</v>
      </c>
      <c r="Y77" s="41">
        <f t="shared" si="104"/>
        <v>44136</v>
      </c>
      <c r="Z77" s="41">
        <f t="shared" si="104"/>
        <v>44166</v>
      </c>
      <c r="AA77" s="41">
        <f t="shared" si="104"/>
        <v>44197</v>
      </c>
      <c r="AB77" s="41">
        <f t="shared" si="104"/>
        <v>44228</v>
      </c>
      <c r="AC77" s="41">
        <f t="shared" si="104"/>
        <v>44256</v>
      </c>
      <c r="AD77" s="41">
        <f t="shared" si="104"/>
        <v>44287</v>
      </c>
      <c r="AE77" s="41">
        <f t="shared" si="104"/>
        <v>44317</v>
      </c>
      <c r="AF77" s="41">
        <f t="shared" si="104"/>
        <v>44348</v>
      </c>
      <c r="AG77" s="41">
        <f t="shared" si="104"/>
        <v>44378</v>
      </c>
      <c r="AH77" s="41">
        <f t="shared" si="104"/>
        <v>44409</v>
      </c>
      <c r="AI77" s="41">
        <f t="shared" si="104"/>
        <v>44440</v>
      </c>
      <c r="AJ77" s="41">
        <f t="shared" si="104"/>
        <v>44470</v>
      </c>
      <c r="AK77" s="41">
        <f t="shared" si="104"/>
        <v>44501</v>
      </c>
      <c r="AL77" s="41">
        <f t="shared" si="104"/>
        <v>44531</v>
      </c>
      <c r="AM77" s="41">
        <f t="shared" si="104"/>
        <v>44562</v>
      </c>
      <c r="AN77" s="41">
        <f t="shared" si="104"/>
        <v>44593</v>
      </c>
      <c r="AO77" s="41">
        <f t="shared" si="104"/>
        <v>44621</v>
      </c>
      <c r="AP77" s="41">
        <f t="shared" si="104"/>
        <v>44652</v>
      </c>
      <c r="AQ77" s="41">
        <f t="shared" si="104"/>
        <v>44682</v>
      </c>
      <c r="AR77" s="41">
        <f t="shared" si="104"/>
        <v>44713</v>
      </c>
      <c r="AS77" s="41">
        <f t="shared" si="104"/>
        <v>44743</v>
      </c>
      <c r="AT77" s="41">
        <f t="shared" si="104"/>
        <v>44774</v>
      </c>
      <c r="AU77" s="41">
        <f t="shared" si="104"/>
        <v>44805</v>
      </c>
      <c r="AV77" s="41">
        <f t="shared" si="104"/>
        <v>44835</v>
      </c>
      <c r="AW77" s="41">
        <f t="shared" si="104"/>
        <v>44866</v>
      </c>
      <c r="AX77" s="41">
        <f t="shared" si="104"/>
        <v>44896</v>
      </c>
      <c r="AY77" s="41">
        <f t="shared" si="104"/>
        <v>44927</v>
      </c>
      <c r="AZ77" s="41">
        <f t="shared" si="104"/>
        <v>44958</v>
      </c>
      <c r="BA77" s="41">
        <f t="shared" si="104"/>
        <v>44986</v>
      </c>
      <c r="BB77" s="41">
        <f t="shared" si="104"/>
        <v>45017</v>
      </c>
      <c r="BC77" s="41">
        <f t="shared" si="104"/>
        <v>45047</v>
      </c>
      <c r="BD77" s="41">
        <f t="shared" si="104"/>
        <v>45078</v>
      </c>
      <c r="BE77" s="41">
        <f t="shared" si="104"/>
        <v>45108</v>
      </c>
      <c r="BF77" s="41">
        <f t="shared" si="104"/>
        <v>45139</v>
      </c>
      <c r="BG77" s="41">
        <f t="shared" si="104"/>
        <v>45170</v>
      </c>
      <c r="BH77" s="41">
        <f t="shared" si="104"/>
        <v>45200</v>
      </c>
      <c r="BI77" s="41">
        <f t="shared" si="104"/>
        <v>45231</v>
      </c>
      <c r="BJ77" s="41">
        <f t="shared" si="104"/>
        <v>45261</v>
      </c>
      <c r="BK77" s="41">
        <f t="shared" si="104"/>
        <v>45292</v>
      </c>
    </row>
    <row r="78" spans="1:63" ht="15" thickBot="1" x14ac:dyDescent="0.4">
      <c r="A78" s="19"/>
      <c r="B78" s="693"/>
      <c r="C78" s="42">
        <f>' 1M - RES'!C78</f>
        <v>4.0911999999999997E-2</v>
      </c>
      <c r="D78" s="94">
        <f>' 1M - RES'!D78</f>
        <v>4.2255000000000001E-2</v>
      </c>
      <c r="E78" s="94">
        <f>' 1M - RES'!E78</f>
        <v>4.4016E-2</v>
      </c>
      <c r="F78" s="94">
        <f>' 1M - RES'!F78</f>
        <v>4.7279000000000002E-2</v>
      </c>
      <c r="G78" s="94">
        <f>' 1M - RES'!G78</f>
        <v>4.8668999999999997E-2</v>
      </c>
      <c r="H78" s="94">
        <f>' 1M - RES'!H78</f>
        <v>0.10308100000000001</v>
      </c>
      <c r="I78" s="94">
        <f>' 1M - RES'!I78</f>
        <v>0.10308100000000001</v>
      </c>
      <c r="J78" s="94">
        <f>' 1M - RES'!J78</f>
        <v>0.10308100000000001</v>
      </c>
      <c r="K78" s="94">
        <f>' 1M - RES'!K78</f>
        <v>0.10308100000000001</v>
      </c>
      <c r="L78" s="94">
        <f>' 1M - RES'!L78</f>
        <v>4.4204E-2</v>
      </c>
      <c r="M78" s="94">
        <f>' 1M - RES'!M78</f>
        <v>4.7620000000000003E-2</v>
      </c>
      <c r="N78" s="94">
        <f>' 1M - RES'!N78</f>
        <v>4.4223999999999999E-2</v>
      </c>
      <c r="O78" s="94">
        <f>' 1M - RES'!O78</f>
        <v>4.0911999999999997E-2</v>
      </c>
      <c r="P78" s="94">
        <f>' 1M - RES'!P78</f>
        <v>4.2255000000000001E-2</v>
      </c>
      <c r="Q78" s="94">
        <f>' 1M - RES'!Q78</f>
        <v>4.4016E-2</v>
      </c>
      <c r="R78" s="257">
        <f>' 1M - RES'!R78</f>
        <v>4.7618000000000001E-2</v>
      </c>
      <c r="S78" s="257">
        <f>' 1M - RES'!S78</f>
        <v>4.9702000000000003E-2</v>
      </c>
      <c r="T78" s="257">
        <f>' 1M - RES'!T78</f>
        <v>0.104792</v>
      </c>
      <c r="U78" s="257">
        <f>' 1M - RES'!U78</f>
        <v>0.104792</v>
      </c>
      <c r="V78" s="257">
        <f>' 1M - RES'!V78</f>
        <v>0.104792</v>
      </c>
      <c r="W78" s="257">
        <f>' 1M - RES'!W78</f>
        <v>0.104792</v>
      </c>
      <c r="X78" s="257">
        <f>' 1M - RES'!X78</f>
        <v>4.6772000000000001E-2</v>
      </c>
      <c r="Y78" s="257">
        <f>' 1M - RES'!Y78</f>
        <v>4.9327999999999997E-2</v>
      </c>
      <c r="Z78" s="257">
        <f>' 1M - RES'!Z78</f>
        <v>4.6037000000000002E-2</v>
      </c>
      <c r="AA78" s="257">
        <f>' 1M - RES'!AA78</f>
        <v>4.4374999999999998E-2</v>
      </c>
      <c r="AB78" s="257">
        <f>' 1M - RES'!AB78</f>
        <v>4.5622000000000003E-2</v>
      </c>
      <c r="AC78" s="257">
        <f>' 1M - RES'!AC78</f>
        <v>4.7230000000000001E-2</v>
      </c>
      <c r="AD78" s="257">
        <f>' 1M - RES'!AD78</f>
        <v>4.7618000000000001E-2</v>
      </c>
      <c r="AE78" s="257">
        <f>' 1M - RES'!AE78</f>
        <v>4.9702000000000003E-2</v>
      </c>
      <c r="AF78" s="257">
        <f>' 1M - RES'!AF78</f>
        <v>0.104792</v>
      </c>
      <c r="AG78" s="257">
        <f>' 1M - RES'!AG78</f>
        <v>0.104792</v>
      </c>
      <c r="AH78" s="257">
        <f>' 1M - RES'!AH78</f>
        <v>0.104792</v>
      </c>
      <c r="AI78" s="257">
        <f>' 1M - RES'!AI78</f>
        <v>0.104792</v>
      </c>
      <c r="AJ78" s="257">
        <f>' 1M - RES'!AJ78</f>
        <v>4.6772000000000001E-2</v>
      </c>
      <c r="AK78" s="257">
        <f>' 1M - RES'!AK78</f>
        <v>4.9327999999999997E-2</v>
      </c>
      <c r="AL78" s="257">
        <f>' 1M - RES'!AL78</f>
        <v>4.6037000000000002E-2</v>
      </c>
      <c r="AM78" s="257">
        <f>' 1M - RES'!AM78</f>
        <v>4.4374999999999998E-2</v>
      </c>
      <c r="AN78" s="257">
        <f>' 1M - RES'!AN78</f>
        <v>4.5622000000000003E-2</v>
      </c>
      <c r="AO78" s="565">
        <f>' 1M - RES'!AO78</f>
        <v>4.7230000000000001E-2</v>
      </c>
      <c r="AP78" s="565">
        <f>' 1M - RES'!AP78</f>
        <v>4.7618000000000001E-2</v>
      </c>
      <c r="AQ78" s="565">
        <f>' 1M - RES'!AQ78</f>
        <v>4.9702000000000003E-2</v>
      </c>
      <c r="AR78" s="565">
        <f>' 1M - RES'!AR78</f>
        <v>0.104792</v>
      </c>
      <c r="AS78" s="565">
        <f>' 1M - RES'!AS78</f>
        <v>0.104792</v>
      </c>
      <c r="AT78" s="565">
        <f>' 1M - RES'!AT78</f>
        <v>0.104792</v>
      </c>
      <c r="AU78" s="565">
        <f>' 1M - RES'!AU78</f>
        <v>0.104792</v>
      </c>
      <c r="AV78" s="565">
        <f>' 1M - RES'!AV78</f>
        <v>4.6772000000000001E-2</v>
      </c>
      <c r="AW78" s="565">
        <f>' 1M - RES'!AW78</f>
        <v>4.9327999999999997E-2</v>
      </c>
      <c r="AX78" s="565">
        <f>' 1M - RES'!AX78</f>
        <v>4.6037000000000002E-2</v>
      </c>
      <c r="AY78" s="565">
        <f>' 1M - RES'!AY78</f>
        <v>4.4374999999999998E-2</v>
      </c>
      <c r="AZ78" s="565">
        <f>' 1M - RES'!AZ78</f>
        <v>4.5622000000000003E-2</v>
      </c>
      <c r="BA78" s="565">
        <f>' 1M - RES'!BA78</f>
        <v>4.7230000000000001E-2</v>
      </c>
      <c r="BB78" s="565">
        <f>' 1M - RES'!BB78</f>
        <v>4.7618000000000001E-2</v>
      </c>
      <c r="BC78" s="565">
        <f>' 1M - RES'!BC78</f>
        <v>4.9702000000000003E-2</v>
      </c>
      <c r="BD78" s="565">
        <f>' 1M - RES'!BD78</f>
        <v>0.104792</v>
      </c>
      <c r="BE78" s="565">
        <f>' 1M - RES'!BE78</f>
        <v>0.104792</v>
      </c>
      <c r="BF78" s="565">
        <f>' 1M - RES'!BF78</f>
        <v>0.104792</v>
      </c>
      <c r="BG78" s="565">
        <f>' 1M - RES'!BG78</f>
        <v>0.104792</v>
      </c>
      <c r="BH78" s="565">
        <f>' 1M - RES'!BH78</f>
        <v>4.6772000000000001E-2</v>
      </c>
      <c r="BI78" s="565">
        <f>' 1M - RES'!BI78</f>
        <v>4.9327999999999997E-2</v>
      </c>
      <c r="BJ78" s="565">
        <f>' 1M - RES'!BJ78</f>
        <v>4.6037000000000002E-2</v>
      </c>
      <c r="BK78" s="565">
        <f>' 1M - RES'!BK78</f>
        <v>4.4374999999999998E-2</v>
      </c>
    </row>
    <row r="79" spans="1:63" x14ac:dyDescent="0.35">
      <c r="AO79" s="564" t="s">
        <v>267</v>
      </c>
    </row>
    <row r="96" spans="10:10" x14ac:dyDescent="0.35">
      <c r="J96" s="5"/>
    </row>
    <row r="97" spans="4:4" x14ac:dyDescent="0.35">
      <c r="D97" s="6"/>
    </row>
  </sheetData>
  <mergeCells count="6">
    <mergeCell ref="A49:A62"/>
    <mergeCell ref="A65:A75"/>
    <mergeCell ref="B77:B78"/>
    <mergeCell ref="A4:A16"/>
    <mergeCell ref="A19:A31"/>
    <mergeCell ref="A34:A46"/>
  </mergeCells>
  <pageMargins left="0.7" right="0.7" top="0.75" bottom="0.75" header="0.3" footer="0.3"/>
  <pageSetup orientation="portrait" r:id="rId1"/>
  <headerFooter>
    <oddFooter>&amp;RSchedule JNG-D7.C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M112"/>
  <sheetViews>
    <sheetView zoomScale="80" zoomScaleNormal="80" workbookViewId="0">
      <pane xSplit="2" topLeftCell="C1" activePane="topRight" state="frozen"/>
      <selection activeCell="B49" activeCellId="1" sqref="A19:XFD31 A49:XFD62"/>
      <selection pane="topRight" activeCell="D36" sqref="D36"/>
    </sheetView>
  </sheetViews>
  <sheetFormatPr defaultRowHeight="14.5" x14ac:dyDescent="0.35"/>
  <cols>
    <col min="1" max="1" width="9.453125" customWidth="1"/>
    <col min="2" max="2" width="24.54296875" customWidth="1"/>
    <col min="3" max="3" width="15.54296875" bestFit="1" customWidth="1"/>
    <col min="4" max="9" width="13.54296875" customWidth="1"/>
    <col min="10"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ENTRY'!O193,"ok","ERROR")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 LI 1M - RES'!C4</f>
        <v>43466</v>
      </c>
      <c r="D4" s="10">
        <f>' LI 1M - RES'!D4</f>
        <v>43497</v>
      </c>
      <c r="E4" s="10">
        <f>' LI 1M - RES'!E4</f>
        <v>43525</v>
      </c>
      <c r="F4" s="10">
        <f>' LI 1M - RES'!F4</f>
        <v>43556</v>
      </c>
      <c r="G4" s="10">
        <f>' LI 1M - RES'!G4</f>
        <v>43586</v>
      </c>
      <c r="H4" s="10">
        <f>' LI 1M - RES'!H4</f>
        <v>43617</v>
      </c>
      <c r="I4" s="10">
        <f>' LI 1M - RES'!I4</f>
        <v>43647</v>
      </c>
      <c r="J4" s="10">
        <f>' LI 1M - RES'!J4</f>
        <v>43678</v>
      </c>
      <c r="K4" s="10">
        <f>' LI 1M - RES'!K4</f>
        <v>43709</v>
      </c>
      <c r="L4" s="10">
        <f>' LI 1M - RES'!L4</f>
        <v>43739</v>
      </c>
      <c r="M4" s="10">
        <f>' LI 1M - RES'!M4</f>
        <v>43770</v>
      </c>
      <c r="N4" s="10">
        <f>' LI 1M - RES'!N4</f>
        <v>43800</v>
      </c>
      <c r="O4" s="10">
        <f>' LI 1M - RES'!O4</f>
        <v>43831</v>
      </c>
      <c r="P4" s="10">
        <f>' LI 1M - RES'!P4</f>
        <v>43862</v>
      </c>
      <c r="Q4" s="10">
        <f>' LI 1M - RES'!Q4</f>
        <v>43891</v>
      </c>
      <c r="R4" s="10">
        <f>' LI 1M - RES'!R4</f>
        <v>43922</v>
      </c>
      <c r="S4" s="10">
        <f>' LI 1M - RES'!S4</f>
        <v>43952</v>
      </c>
      <c r="T4" s="10">
        <f>' LI 1M - RES'!T4</f>
        <v>43983</v>
      </c>
      <c r="U4" s="10">
        <f>' LI 1M - RES'!U4</f>
        <v>44013</v>
      </c>
      <c r="V4" s="10">
        <f>' LI 1M - RES'!V4</f>
        <v>44044</v>
      </c>
      <c r="W4" s="10">
        <f>' LI 1M - RES'!W4</f>
        <v>44075</v>
      </c>
      <c r="X4" s="10">
        <f>' LI 1M - RES'!X4</f>
        <v>44105</v>
      </c>
      <c r="Y4" s="10">
        <f>' LI 1M - RES'!Y4</f>
        <v>44136</v>
      </c>
      <c r="Z4" s="10">
        <f>' LI 1M - RES'!Z4</f>
        <v>44166</v>
      </c>
      <c r="AA4" s="10">
        <f>' LI 1M - RES'!AA4</f>
        <v>44197</v>
      </c>
      <c r="AB4" s="10">
        <f>' LI 1M - RES'!AB4</f>
        <v>44228</v>
      </c>
      <c r="AC4" s="10">
        <f>' LI 1M - RES'!AC4</f>
        <v>44256</v>
      </c>
      <c r="AD4" s="10">
        <f>' LI 1M - RES'!AD4</f>
        <v>44287</v>
      </c>
      <c r="AE4" s="10">
        <f>' LI 1M - RES'!AE4</f>
        <v>44317</v>
      </c>
      <c r="AF4" s="10">
        <f>' LI 1M - RES'!AF4</f>
        <v>44348</v>
      </c>
      <c r="AG4" s="10">
        <f>' LI 1M - RES'!AG4</f>
        <v>44378</v>
      </c>
      <c r="AH4" s="10">
        <f>' LI 1M - RES'!AH4</f>
        <v>44409</v>
      </c>
      <c r="AI4" s="10">
        <f>' LI 1M - RES'!AI4</f>
        <v>44440</v>
      </c>
      <c r="AJ4" s="10">
        <f>' LI 1M - RES'!AJ4</f>
        <v>44470</v>
      </c>
      <c r="AK4" s="10">
        <f>' LI 1M - RES'!AK4</f>
        <v>44501</v>
      </c>
      <c r="AL4" s="10">
        <f>' LI 1M - RES'!AL4</f>
        <v>44531</v>
      </c>
      <c r="AM4" s="10">
        <f>' LI 1M - RES'!AM4</f>
        <v>44562</v>
      </c>
      <c r="AN4" s="10">
        <f>' LI 1M - RES'!AN4</f>
        <v>44593</v>
      </c>
      <c r="AO4" s="10">
        <f>' LI 1M - RES'!AO4</f>
        <v>44621</v>
      </c>
      <c r="AP4" s="10">
        <f>' LI 1M - RES'!AP4</f>
        <v>44652</v>
      </c>
      <c r="AQ4" s="10">
        <f>' LI 1M - RES'!AQ4</f>
        <v>44682</v>
      </c>
      <c r="AR4" s="10">
        <f>' LI 1M - RES'!AR4</f>
        <v>44713</v>
      </c>
      <c r="AS4" s="10">
        <f>' LI 1M - RES'!AS4</f>
        <v>44743</v>
      </c>
      <c r="AT4" s="10">
        <f>' LI 1M - RES'!AT4</f>
        <v>44774</v>
      </c>
      <c r="AU4" s="10">
        <f>' LI 1M - RES'!AU4</f>
        <v>44805</v>
      </c>
      <c r="AV4" s="10">
        <f>' LI 1M - RES'!AV4</f>
        <v>44835</v>
      </c>
      <c r="AW4" s="10">
        <f>' LI 1M - RES'!AW4</f>
        <v>44866</v>
      </c>
      <c r="AX4" s="10">
        <f>' LI 1M - RES'!AX4</f>
        <v>44896</v>
      </c>
      <c r="AY4" s="10">
        <f>' LI 1M - RES'!AY4</f>
        <v>44927</v>
      </c>
      <c r="AZ4" s="10">
        <f>' LI 1M - RES'!AZ4</f>
        <v>44958</v>
      </c>
      <c r="BA4" s="10">
        <f>' LI 1M - RES'!BA4</f>
        <v>44986</v>
      </c>
      <c r="BB4" s="10">
        <f>' LI 1M - RES'!BB4</f>
        <v>45017</v>
      </c>
      <c r="BC4" s="10">
        <f>' LI 1M - RES'!BC4</f>
        <v>45047</v>
      </c>
      <c r="BD4" s="10">
        <f>' LI 1M - RES'!BD4</f>
        <v>45078</v>
      </c>
      <c r="BE4" s="10">
        <f>' LI 1M - RES'!BE4</f>
        <v>45108</v>
      </c>
      <c r="BF4" s="10">
        <f>' LI 1M - RES'!BF4</f>
        <v>45139</v>
      </c>
      <c r="BG4" s="10">
        <f>' LI 1M - RES'!BG4</f>
        <v>45170</v>
      </c>
      <c r="BH4" s="10">
        <f>' LI 1M - RES'!BH4</f>
        <v>45200</v>
      </c>
      <c r="BI4" s="10">
        <f>' LI 1M - RES'!BI4</f>
        <v>45231</v>
      </c>
      <c r="BJ4" s="10">
        <f>' LI 1M - RES'!BJ4</f>
        <v>45261</v>
      </c>
      <c r="BK4" s="10">
        <f>' LI 1M - RES'!BK4</f>
        <v>45292</v>
      </c>
    </row>
    <row r="5" spans="1:65" ht="15" customHeight="1" x14ac:dyDescent="0.35">
      <c r="A5" s="637"/>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2542.1074158657134</v>
      </c>
      <c r="M8" s="3">
        <f>'BIZ kWh ENTRY'!M183</f>
        <v>0</v>
      </c>
      <c r="N8" s="3">
        <f>'BIZ kWh ENTRY'!N183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34413.152751515154</v>
      </c>
      <c r="N9" s="3">
        <f>'BIZ kWh ENTRY'!N184</f>
        <v>5668.0486884848488</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ENTRY'!C187</f>
        <v>0</v>
      </c>
      <c r="D12" s="3">
        <f>'BIZ kWh ENTRY'!D187</f>
        <v>0</v>
      </c>
      <c r="E12" s="3">
        <f>'BIZ kWh ENTRY'!E187</f>
        <v>0</v>
      </c>
      <c r="F12" s="3">
        <f>'BIZ kWh ENTRY'!F187</f>
        <v>0</v>
      </c>
      <c r="G12" s="3">
        <f>'BIZ kWh ENTRY'!G187</f>
        <v>0</v>
      </c>
      <c r="H12" s="3">
        <f>'BIZ kWh ENTRY'!H187</f>
        <v>0</v>
      </c>
      <c r="I12" s="3">
        <f>'BIZ kWh ENTRY'!I187</f>
        <v>0</v>
      </c>
      <c r="J12" s="3">
        <f>'BIZ kWh ENTRY'!J187</f>
        <v>28378.956448140496</v>
      </c>
      <c r="K12" s="3">
        <f>'BIZ kWh ENTRY'!K187</f>
        <v>91828.471900957622</v>
      </c>
      <c r="L12" s="3">
        <f>'BIZ kWh ENTRY'!L187</f>
        <v>60317.275958268292</v>
      </c>
      <c r="M12" s="3">
        <f>'BIZ kWh ENTRY'!M187</f>
        <v>165984.19143230194</v>
      </c>
      <c r="N12" s="3">
        <f>'BIZ kWh ENTRY'!N187</f>
        <v>313247.35373666917</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28378.956448140496</v>
      </c>
      <c r="K19" s="48">
        <f t="shared" si="1"/>
        <v>91828.471900957622</v>
      </c>
      <c r="L19" s="48">
        <f t="shared" si="1"/>
        <v>62859.383374134006</v>
      </c>
      <c r="M19" s="48">
        <f t="shared" si="1"/>
        <v>200397.3441838171</v>
      </c>
      <c r="N19" s="48">
        <f t="shared" si="1"/>
        <v>318915.402425154</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35">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5">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5">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2542.1074158657134</v>
      </c>
      <c r="M26" s="345">
        <f t="shared" si="7"/>
        <v>2542.1074158657134</v>
      </c>
      <c r="N26" s="345">
        <f t="shared" si="7"/>
        <v>2542.1074158657134</v>
      </c>
      <c r="O26" s="345">
        <f t="shared" si="7"/>
        <v>2542.1074158657134</v>
      </c>
      <c r="P26" s="345">
        <f t="shared" si="7"/>
        <v>2542.1074158657134</v>
      </c>
      <c r="Q26" s="345">
        <f t="shared" si="7"/>
        <v>2542.1074158657134</v>
      </c>
      <c r="R26" s="345">
        <f t="shared" si="7"/>
        <v>2542.1074158657134</v>
      </c>
      <c r="S26" s="345">
        <f t="shared" si="7"/>
        <v>2542.1074158657134</v>
      </c>
      <c r="T26" s="345">
        <f t="shared" si="7"/>
        <v>2542.1074158657134</v>
      </c>
      <c r="U26" s="345">
        <f t="shared" si="7"/>
        <v>2542.1074158657134</v>
      </c>
      <c r="V26" s="345">
        <f t="shared" si="7"/>
        <v>2542.1074158657134</v>
      </c>
      <c r="W26" s="345">
        <f t="shared" si="7"/>
        <v>2542.1074158657134</v>
      </c>
      <c r="X26" s="345">
        <f t="shared" si="7"/>
        <v>2542.1074158657134</v>
      </c>
      <c r="Y26" s="345">
        <f t="shared" si="7"/>
        <v>2542.1074158657134</v>
      </c>
      <c r="Z26" s="345">
        <f t="shared" si="7"/>
        <v>2542.1074158657134</v>
      </c>
      <c r="AA26" s="345">
        <f t="shared" si="7"/>
        <v>2542.1074158657134</v>
      </c>
      <c r="AB26" s="345">
        <f t="shared" si="7"/>
        <v>2542.1074158657134</v>
      </c>
      <c r="AC26" s="345">
        <f t="shared" si="7"/>
        <v>2542.1074158657134</v>
      </c>
      <c r="AD26" s="345">
        <f t="shared" si="7"/>
        <v>2542.1074158657134</v>
      </c>
      <c r="AE26" s="345">
        <f t="shared" si="7"/>
        <v>2542.1074158657134</v>
      </c>
      <c r="AF26" s="345">
        <f t="shared" si="7"/>
        <v>2542.1074158657134</v>
      </c>
      <c r="AG26" s="345">
        <f t="shared" si="7"/>
        <v>2542.1074158657134</v>
      </c>
      <c r="AH26" s="345">
        <f t="shared" si="7"/>
        <v>2542.1074158657134</v>
      </c>
      <c r="AI26" s="345">
        <f t="shared" si="7"/>
        <v>2542.1074158657134</v>
      </c>
      <c r="AJ26" s="345">
        <f t="shared" si="7"/>
        <v>2542.1074158657134</v>
      </c>
      <c r="AK26" s="345">
        <f t="shared" si="7"/>
        <v>2542.1074158657134</v>
      </c>
      <c r="AL26" s="345">
        <f t="shared" si="7"/>
        <v>2542.1074158657134</v>
      </c>
      <c r="AM26" s="345">
        <f t="shared" si="7"/>
        <v>2542.1074158657134</v>
      </c>
      <c r="AN26" s="345">
        <f t="shared" si="7"/>
        <v>2542.1074158657134</v>
      </c>
      <c r="AO26" s="345">
        <f t="shared" si="7"/>
        <v>2542.1074158657134</v>
      </c>
      <c r="AP26" s="345">
        <f t="shared" si="7"/>
        <v>2542.1074158657134</v>
      </c>
      <c r="AQ26" s="345">
        <f t="shared" si="7"/>
        <v>2542.1074158657134</v>
      </c>
      <c r="AR26" s="345">
        <f t="shared" si="7"/>
        <v>2542.1074158657134</v>
      </c>
      <c r="AS26" s="345">
        <f t="shared" si="7"/>
        <v>2542.1074158657134</v>
      </c>
      <c r="AT26" s="345">
        <f t="shared" si="7"/>
        <v>2542.1074158657134</v>
      </c>
      <c r="AU26" s="345">
        <f t="shared" si="7"/>
        <v>2542.1074158657134</v>
      </c>
      <c r="AV26" s="345">
        <f t="shared" si="7"/>
        <v>2542.1074158657134</v>
      </c>
      <c r="AW26" s="345">
        <f t="shared" si="7"/>
        <v>2542.1074158657134</v>
      </c>
      <c r="AX26" s="345">
        <f t="shared" si="7"/>
        <v>2542.1074158657134</v>
      </c>
      <c r="AY26" s="345">
        <f t="shared" si="7"/>
        <v>2542.1074158657134</v>
      </c>
      <c r="AZ26" s="345">
        <f t="shared" si="7"/>
        <v>2542.1074158657134</v>
      </c>
      <c r="BA26" s="345">
        <f t="shared" si="7"/>
        <v>2542.1074158657134</v>
      </c>
      <c r="BB26" s="345">
        <f t="shared" si="7"/>
        <v>2542.1074158657134</v>
      </c>
      <c r="BC26" s="345">
        <f t="shared" si="7"/>
        <v>2542.1074158657134</v>
      </c>
      <c r="BD26" s="345">
        <f t="shared" si="7"/>
        <v>2542.1074158657134</v>
      </c>
      <c r="BE26" s="345">
        <f t="shared" si="7"/>
        <v>2542.1074158657134</v>
      </c>
      <c r="BF26" s="345">
        <f t="shared" si="7"/>
        <v>2542.1074158657134</v>
      </c>
      <c r="BG26" s="345">
        <f t="shared" si="7"/>
        <v>2542.1074158657134</v>
      </c>
      <c r="BH26" s="345">
        <f t="shared" si="7"/>
        <v>2542.1074158657134</v>
      </c>
      <c r="BI26" s="345">
        <f t="shared" si="7"/>
        <v>2542.1074158657134</v>
      </c>
      <c r="BJ26" s="345">
        <f t="shared" si="7"/>
        <v>2542.1074158657134</v>
      </c>
      <c r="BK26" s="345">
        <f t="shared" si="7"/>
        <v>2542.1074158657134</v>
      </c>
    </row>
    <row r="27" spans="1:63" s="343" customFormat="1" x14ac:dyDescent="0.35">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34413.152751515154</v>
      </c>
      <c r="N27" s="345">
        <f t="shared" si="7"/>
        <v>40081.201440000004</v>
      </c>
      <c r="O27" s="345">
        <f t="shared" si="7"/>
        <v>40081.201440000004</v>
      </c>
      <c r="P27" s="345">
        <f t="shared" si="7"/>
        <v>40081.201440000004</v>
      </c>
      <c r="Q27" s="345">
        <f t="shared" si="7"/>
        <v>40081.201440000004</v>
      </c>
      <c r="R27" s="345">
        <f t="shared" si="7"/>
        <v>40081.201440000004</v>
      </c>
      <c r="S27" s="345">
        <f t="shared" si="7"/>
        <v>40081.201440000004</v>
      </c>
      <c r="T27" s="345">
        <f t="shared" si="7"/>
        <v>40081.201440000004</v>
      </c>
      <c r="U27" s="345">
        <f t="shared" si="7"/>
        <v>40081.201440000004</v>
      </c>
      <c r="V27" s="345">
        <f t="shared" si="7"/>
        <v>40081.201440000004</v>
      </c>
      <c r="W27" s="345">
        <f t="shared" si="7"/>
        <v>40081.201440000004</v>
      </c>
      <c r="X27" s="345">
        <f t="shared" si="7"/>
        <v>40081.201440000004</v>
      </c>
      <c r="Y27" s="345">
        <f t="shared" si="7"/>
        <v>40081.201440000004</v>
      </c>
      <c r="Z27" s="345">
        <f t="shared" si="7"/>
        <v>40081.201440000004</v>
      </c>
      <c r="AA27" s="345">
        <f t="shared" si="7"/>
        <v>40081.201440000004</v>
      </c>
      <c r="AB27" s="345">
        <f t="shared" si="7"/>
        <v>40081.201440000004</v>
      </c>
      <c r="AC27" s="345">
        <f t="shared" si="7"/>
        <v>40081.201440000004</v>
      </c>
      <c r="AD27" s="345">
        <f t="shared" si="7"/>
        <v>40081.201440000004</v>
      </c>
      <c r="AE27" s="345">
        <f t="shared" si="7"/>
        <v>40081.201440000004</v>
      </c>
      <c r="AF27" s="345">
        <f t="shared" si="7"/>
        <v>40081.201440000004</v>
      </c>
      <c r="AG27" s="345">
        <f t="shared" si="7"/>
        <v>40081.201440000004</v>
      </c>
      <c r="AH27" s="345">
        <f t="shared" ref="E27:BK31" si="9">IF(SUM($C$19:$N$19)=0,0,AG27+AH9)</f>
        <v>40081.201440000004</v>
      </c>
      <c r="AI27" s="345">
        <f t="shared" si="9"/>
        <v>40081.201440000004</v>
      </c>
      <c r="AJ27" s="345">
        <f t="shared" si="9"/>
        <v>40081.201440000004</v>
      </c>
      <c r="AK27" s="345">
        <f t="shared" si="9"/>
        <v>40081.201440000004</v>
      </c>
      <c r="AL27" s="345">
        <f t="shared" si="9"/>
        <v>40081.201440000004</v>
      </c>
      <c r="AM27" s="345">
        <f t="shared" si="9"/>
        <v>40081.201440000004</v>
      </c>
      <c r="AN27" s="345">
        <f t="shared" si="9"/>
        <v>40081.201440000004</v>
      </c>
      <c r="AO27" s="345">
        <f t="shared" si="9"/>
        <v>40081.201440000004</v>
      </c>
      <c r="AP27" s="345">
        <f t="shared" si="9"/>
        <v>40081.201440000004</v>
      </c>
      <c r="AQ27" s="345">
        <f t="shared" si="9"/>
        <v>40081.201440000004</v>
      </c>
      <c r="AR27" s="345">
        <f t="shared" si="9"/>
        <v>40081.201440000004</v>
      </c>
      <c r="AS27" s="345">
        <f t="shared" si="9"/>
        <v>40081.201440000004</v>
      </c>
      <c r="AT27" s="345">
        <f t="shared" si="9"/>
        <v>40081.201440000004</v>
      </c>
      <c r="AU27" s="345">
        <f t="shared" si="9"/>
        <v>40081.201440000004</v>
      </c>
      <c r="AV27" s="345">
        <f t="shared" si="9"/>
        <v>40081.201440000004</v>
      </c>
      <c r="AW27" s="345">
        <f t="shared" si="9"/>
        <v>40081.201440000004</v>
      </c>
      <c r="AX27" s="345">
        <f t="shared" si="9"/>
        <v>40081.201440000004</v>
      </c>
      <c r="AY27" s="345">
        <f t="shared" si="9"/>
        <v>40081.201440000004</v>
      </c>
      <c r="AZ27" s="345">
        <f t="shared" si="9"/>
        <v>40081.201440000004</v>
      </c>
      <c r="BA27" s="345">
        <f t="shared" si="9"/>
        <v>40081.201440000004</v>
      </c>
      <c r="BB27" s="345">
        <f t="shared" si="9"/>
        <v>40081.201440000004</v>
      </c>
      <c r="BC27" s="345">
        <f t="shared" si="9"/>
        <v>40081.201440000004</v>
      </c>
      <c r="BD27" s="345">
        <f t="shared" si="9"/>
        <v>40081.201440000004</v>
      </c>
      <c r="BE27" s="345">
        <f t="shared" si="9"/>
        <v>40081.201440000004</v>
      </c>
      <c r="BF27" s="345">
        <f t="shared" si="9"/>
        <v>40081.201440000004</v>
      </c>
      <c r="BG27" s="345">
        <f t="shared" si="9"/>
        <v>40081.201440000004</v>
      </c>
      <c r="BH27" s="345">
        <f t="shared" si="9"/>
        <v>40081.201440000004</v>
      </c>
      <c r="BI27" s="345">
        <f t="shared" si="9"/>
        <v>40081.201440000004</v>
      </c>
      <c r="BJ27" s="345">
        <f t="shared" si="9"/>
        <v>40081.201440000004</v>
      </c>
      <c r="BK27" s="345">
        <f t="shared" si="9"/>
        <v>40081.201440000004</v>
      </c>
    </row>
    <row r="28" spans="1:63" s="343" customFormat="1" x14ac:dyDescent="0.35">
      <c r="A28" s="640"/>
      <c r="B28" s="344" t="str">
        <f t="shared" si="5"/>
        <v>Heating</v>
      </c>
      <c r="C28" s="345">
        <f t="shared" si="6"/>
        <v>0</v>
      </c>
      <c r="D28" s="345">
        <f t="shared" si="8"/>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9"/>
        <v>0</v>
      </c>
      <c r="S28" s="345">
        <f t="shared" si="9"/>
        <v>0</v>
      </c>
      <c r="T28" s="345">
        <f t="shared" si="9"/>
        <v>0</v>
      </c>
      <c r="U28" s="345">
        <f t="shared" si="9"/>
        <v>0</v>
      </c>
      <c r="V28" s="345">
        <f t="shared" si="9"/>
        <v>0</v>
      </c>
      <c r="W28" s="345">
        <f t="shared" si="9"/>
        <v>0</v>
      </c>
      <c r="X28" s="345">
        <f t="shared" si="9"/>
        <v>0</v>
      </c>
      <c r="Y28" s="345">
        <f t="shared" si="9"/>
        <v>0</v>
      </c>
      <c r="Z28" s="345">
        <f t="shared" si="9"/>
        <v>0</v>
      </c>
      <c r="AA28" s="345">
        <f t="shared" si="9"/>
        <v>0</v>
      </c>
      <c r="AB28" s="345">
        <f t="shared" si="9"/>
        <v>0</v>
      </c>
      <c r="AC28" s="345">
        <f t="shared" si="9"/>
        <v>0</v>
      </c>
      <c r="AD28" s="345">
        <f t="shared" si="9"/>
        <v>0</v>
      </c>
      <c r="AE28" s="345">
        <f t="shared" si="9"/>
        <v>0</v>
      </c>
      <c r="AF28" s="345">
        <f t="shared" si="9"/>
        <v>0</v>
      </c>
      <c r="AG28" s="345">
        <f t="shared" si="9"/>
        <v>0</v>
      </c>
      <c r="AH28" s="345">
        <f t="shared" si="9"/>
        <v>0</v>
      </c>
      <c r="AI28" s="345">
        <f t="shared" si="9"/>
        <v>0</v>
      </c>
      <c r="AJ28" s="345">
        <f t="shared" si="9"/>
        <v>0</v>
      </c>
      <c r="AK28" s="345">
        <f t="shared" si="9"/>
        <v>0</v>
      </c>
      <c r="AL28" s="345">
        <f t="shared" si="9"/>
        <v>0</v>
      </c>
      <c r="AM28" s="345">
        <f t="shared" si="9"/>
        <v>0</v>
      </c>
      <c r="AN28" s="345">
        <f t="shared" si="9"/>
        <v>0</v>
      </c>
      <c r="AO28" s="345">
        <f t="shared" si="9"/>
        <v>0</v>
      </c>
      <c r="AP28" s="345">
        <f t="shared" si="9"/>
        <v>0</v>
      </c>
      <c r="AQ28" s="345">
        <f t="shared" si="9"/>
        <v>0</v>
      </c>
      <c r="AR28" s="345">
        <f t="shared" si="9"/>
        <v>0</v>
      </c>
      <c r="AS28" s="345">
        <f t="shared" si="9"/>
        <v>0</v>
      </c>
      <c r="AT28" s="345">
        <f t="shared" si="9"/>
        <v>0</v>
      </c>
      <c r="AU28" s="345">
        <f t="shared" si="9"/>
        <v>0</v>
      </c>
      <c r="AV28" s="345">
        <f t="shared" si="9"/>
        <v>0</v>
      </c>
      <c r="AW28" s="345">
        <f t="shared" si="9"/>
        <v>0</v>
      </c>
      <c r="AX28" s="345">
        <f t="shared" si="9"/>
        <v>0</v>
      </c>
      <c r="AY28" s="345">
        <f t="shared" si="9"/>
        <v>0</v>
      </c>
      <c r="AZ28" s="345">
        <f t="shared" si="9"/>
        <v>0</v>
      </c>
      <c r="BA28" s="345">
        <f t="shared" si="9"/>
        <v>0</v>
      </c>
      <c r="BB28" s="345">
        <f t="shared" si="9"/>
        <v>0</v>
      </c>
      <c r="BC28" s="345">
        <f t="shared" si="9"/>
        <v>0</v>
      </c>
      <c r="BD28" s="345">
        <f t="shared" si="9"/>
        <v>0</v>
      </c>
      <c r="BE28" s="345">
        <f t="shared" si="9"/>
        <v>0</v>
      </c>
      <c r="BF28" s="345">
        <f t="shared" si="9"/>
        <v>0</v>
      </c>
      <c r="BG28" s="345">
        <f t="shared" si="9"/>
        <v>0</v>
      </c>
      <c r="BH28" s="345">
        <f t="shared" si="9"/>
        <v>0</v>
      </c>
      <c r="BI28" s="345">
        <f t="shared" si="9"/>
        <v>0</v>
      </c>
      <c r="BJ28" s="345">
        <f t="shared" si="9"/>
        <v>0</v>
      </c>
      <c r="BK28" s="345">
        <f t="shared" si="9"/>
        <v>0</v>
      </c>
    </row>
    <row r="29" spans="1:63" s="343" customFormat="1" x14ac:dyDescent="0.35">
      <c r="A29" s="640"/>
      <c r="B29" s="344" t="str">
        <f t="shared" si="5"/>
        <v>HVAC</v>
      </c>
      <c r="C29" s="345">
        <f t="shared" si="6"/>
        <v>0</v>
      </c>
      <c r="D29" s="345">
        <f t="shared" si="8"/>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9"/>
        <v>0</v>
      </c>
      <c r="S29" s="345">
        <f t="shared" si="9"/>
        <v>0</v>
      </c>
      <c r="T29" s="345">
        <f t="shared" si="9"/>
        <v>0</v>
      </c>
      <c r="U29" s="345">
        <f t="shared" si="9"/>
        <v>0</v>
      </c>
      <c r="V29" s="345">
        <f t="shared" si="9"/>
        <v>0</v>
      </c>
      <c r="W29" s="345">
        <f t="shared" si="9"/>
        <v>0</v>
      </c>
      <c r="X29" s="345">
        <f t="shared" si="9"/>
        <v>0</v>
      </c>
      <c r="Y29" s="345">
        <f t="shared" si="9"/>
        <v>0</v>
      </c>
      <c r="Z29" s="345">
        <f t="shared" si="9"/>
        <v>0</v>
      </c>
      <c r="AA29" s="345">
        <f t="shared" si="9"/>
        <v>0</v>
      </c>
      <c r="AB29" s="345">
        <f t="shared" si="9"/>
        <v>0</v>
      </c>
      <c r="AC29" s="345">
        <f t="shared" si="9"/>
        <v>0</v>
      </c>
      <c r="AD29" s="345">
        <f t="shared" si="9"/>
        <v>0</v>
      </c>
      <c r="AE29" s="345">
        <f t="shared" si="9"/>
        <v>0</v>
      </c>
      <c r="AF29" s="345">
        <f t="shared" si="9"/>
        <v>0</v>
      </c>
      <c r="AG29" s="345">
        <f t="shared" si="9"/>
        <v>0</v>
      </c>
      <c r="AH29" s="345">
        <f t="shared" si="9"/>
        <v>0</v>
      </c>
      <c r="AI29" s="345">
        <f t="shared" si="9"/>
        <v>0</v>
      </c>
      <c r="AJ29" s="345">
        <f t="shared" si="9"/>
        <v>0</v>
      </c>
      <c r="AK29" s="345">
        <f t="shared" si="9"/>
        <v>0</v>
      </c>
      <c r="AL29" s="345">
        <f t="shared" si="9"/>
        <v>0</v>
      </c>
      <c r="AM29" s="345">
        <f t="shared" si="9"/>
        <v>0</v>
      </c>
      <c r="AN29" s="345">
        <f t="shared" si="9"/>
        <v>0</v>
      </c>
      <c r="AO29" s="345">
        <f t="shared" si="9"/>
        <v>0</v>
      </c>
      <c r="AP29" s="345">
        <f t="shared" si="9"/>
        <v>0</v>
      </c>
      <c r="AQ29" s="345">
        <f t="shared" si="9"/>
        <v>0</v>
      </c>
      <c r="AR29" s="345">
        <f t="shared" si="9"/>
        <v>0</v>
      </c>
      <c r="AS29" s="345">
        <f t="shared" si="9"/>
        <v>0</v>
      </c>
      <c r="AT29" s="345">
        <f t="shared" si="9"/>
        <v>0</v>
      </c>
      <c r="AU29" s="345">
        <f t="shared" si="9"/>
        <v>0</v>
      </c>
      <c r="AV29" s="345">
        <f t="shared" si="9"/>
        <v>0</v>
      </c>
      <c r="AW29" s="345">
        <f t="shared" si="9"/>
        <v>0</v>
      </c>
      <c r="AX29" s="345">
        <f t="shared" si="9"/>
        <v>0</v>
      </c>
      <c r="AY29" s="345">
        <f t="shared" si="9"/>
        <v>0</v>
      </c>
      <c r="AZ29" s="345">
        <f t="shared" si="9"/>
        <v>0</v>
      </c>
      <c r="BA29" s="345">
        <f t="shared" si="9"/>
        <v>0</v>
      </c>
      <c r="BB29" s="345">
        <f t="shared" si="9"/>
        <v>0</v>
      </c>
      <c r="BC29" s="345">
        <f t="shared" si="9"/>
        <v>0</v>
      </c>
      <c r="BD29" s="345">
        <f t="shared" si="9"/>
        <v>0</v>
      </c>
      <c r="BE29" s="345">
        <f t="shared" si="9"/>
        <v>0</v>
      </c>
      <c r="BF29" s="345">
        <f t="shared" si="9"/>
        <v>0</v>
      </c>
      <c r="BG29" s="345">
        <f t="shared" si="9"/>
        <v>0</v>
      </c>
      <c r="BH29" s="345">
        <f t="shared" si="9"/>
        <v>0</v>
      </c>
      <c r="BI29" s="345">
        <f t="shared" si="9"/>
        <v>0</v>
      </c>
      <c r="BJ29" s="345">
        <f t="shared" si="9"/>
        <v>0</v>
      </c>
      <c r="BK29" s="345">
        <f t="shared" si="9"/>
        <v>0</v>
      </c>
    </row>
    <row r="30" spans="1:63" s="343" customFormat="1" x14ac:dyDescent="0.35">
      <c r="A30" s="640"/>
      <c r="B30" s="344" t="str">
        <f t="shared" si="5"/>
        <v>Lighting</v>
      </c>
      <c r="C30" s="345">
        <f t="shared" si="6"/>
        <v>0</v>
      </c>
      <c r="D30" s="345">
        <f t="shared" si="8"/>
        <v>0</v>
      </c>
      <c r="E30" s="345">
        <f t="shared" si="9"/>
        <v>0</v>
      </c>
      <c r="F30" s="345">
        <f t="shared" si="9"/>
        <v>0</v>
      </c>
      <c r="G30" s="345">
        <f t="shared" si="9"/>
        <v>0</v>
      </c>
      <c r="H30" s="345">
        <f t="shared" si="9"/>
        <v>0</v>
      </c>
      <c r="I30" s="345">
        <f t="shared" si="9"/>
        <v>0</v>
      </c>
      <c r="J30" s="345">
        <f t="shared" si="9"/>
        <v>28378.956448140496</v>
      </c>
      <c r="K30" s="345">
        <f t="shared" si="9"/>
        <v>120207.42834909812</v>
      </c>
      <c r="L30" s="345">
        <f t="shared" si="9"/>
        <v>180524.7043073664</v>
      </c>
      <c r="M30" s="345">
        <f t="shared" si="9"/>
        <v>346508.89573966834</v>
      </c>
      <c r="N30" s="345">
        <f t="shared" si="9"/>
        <v>659756.24947633757</v>
      </c>
      <c r="O30" s="345">
        <f t="shared" si="9"/>
        <v>659756.24947633757</v>
      </c>
      <c r="P30" s="345">
        <f t="shared" si="9"/>
        <v>659756.24947633757</v>
      </c>
      <c r="Q30" s="345">
        <f t="shared" si="9"/>
        <v>659756.24947633757</v>
      </c>
      <c r="R30" s="345">
        <f t="shared" si="9"/>
        <v>659756.24947633757</v>
      </c>
      <c r="S30" s="345">
        <f t="shared" si="9"/>
        <v>659756.24947633757</v>
      </c>
      <c r="T30" s="345">
        <f t="shared" si="9"/>
        <v>659756.24947633757</v>
      </c>
      <c r="U30" s="345">
        <f t="shared" si="9"/>
        <v>659756.24947633757</v>
      </c>
      <c r="V30" s="345">
        <f t="shared" si="9"/>
        <v>659756.24947633757</v>
      </c>
      <c r="W30" s="345">
        <f t="shared" si="9"/>
        <v>659756.24947633757</v>
      </c>
      <c r="X30" s="345">
        <f t="shared" si="9"/>
        <v>659756.24947633757</v>
      </c>
      <c r="Y30" s="345">
        <f t="shared" si="9"/>
        <v>659756.24947633757</v>
      </c>
      <c r="Z30" s="345">
        <f t="shared" si="9"/>
        <v>659756.24947633757</v>
      </c>
      <c r="AA30" s="345">
        <f t="shared" si="9"/>
        <v>659756.24947633757</v>
      </c>
      <c r="AB30" s="345">
        <f t="shared" si="9"/>
        <v>659756.24947633757</v>
      </c>
      <c r="AC30" s="345">
        <f t="shared" si="9"/>
        <v>659756.24947633757</v>
      </c>
      <c r="AD30" s="345">
        <f t="shared" si="9"/>
        <v>659756.24947633757</v>
      </c>
      <c r="AE30" s="345">
        <f t="shared" si="9"/>
        <v>659756.24947633757</v>
      </c>
      <c r="AF30" s="345">
        <f t="shared" si="9"/>
        <v>659756.24947633757</v>
      </c>
      <c r="AG30" s="345">
        <f t="shared" si="9"/>
        <v>659756.24947633757</v>
      </c>
      <c r="AH30" s="345">
        <f t="shared" si="9"/>
        <v>659756.24947633757</v>
      </c>
      <c r="AI30" s="345">
        <f t="shared" si="9"/>
        <v>659756.24947633757</v>
      </c>
      <c r="AJ30" s="345">
        <f t="shared" si="9"/>
        <v>659756.24947633757</v>
      </c>
      <c r="AK30" s="345">
        <f t="shared" si="9"/>
        <v>659756.24947633757</v>
      </c>
      <c r="AL30" s="345">
        <f t="shared" si="9"/>
        <v>659756.24947633757</v>
      </c>
      <c r="AM30" s="345">
        <f t="shared" si="9"/>
        <v>659756.24947633757</v>
      </c>
      <c r="AN30" s="345">
        <f t="shared" si="9"/>
        <v>659756.24947633757</v>
      </c>
      <c r="AO30" s="345">
        <f t="shared" si="9"/>
        <v>659756.24947633757</v>
      </c>
      <c r="AP30" s="345">
        <f t="shared" si="9"/>
        <v>659756.24947633757</v>
      </c>
      <c r="AQ30" s="345">
        <f t="shared" si="9"/>
        <v>659756.24947633757</v>
      </c>
      <c r="AR30" s="345">
        <f t="shared" si="9"/>
        <v>659756.24947633757</v>
      </c>
      <c r="AS30" s="345">
        <f t="shared" si="9"/>
        <v>659756.24947633757</v>
      </c>
      <c r="AT30" s="345">
        <f t="shared" si="9"/>
        <v>659756.24947633757</v>
      </c>
      <c r="AU30" s="345">
        <f t="shared" si="9"/>
        <v>659756.24947633757</v>
      </c>
      <c r="AV30" s="345">
        <f t="shared" si="9"/>
        <v>659756.24947633757</v>
      </c>
      <c r="AW30" s="345">
        <f t="shared" si="9"/>
        <v>659756.24947633757</v>
      </c>
      <c r="AX30" s="345">
        <f t="shared" si="9"/>
        <v>659756.24947633757</v>
      </c>
      <c r="AY30" s="345">
        <f t="shared" si="9"/>
        <v>659756.24947633757</v>
      </c>
      <c r="AZ30" s="345">
        <f t="shared" si="9"/>
        <v>659756.24947633757</v>
      </c>
      <c r="BA30" s="345">
        <f t="shared" si="9"/>
        <v>659756.24947633757</v>
      </c>
      <c r="BB30" s="345">
        <f t="shared" si="9"/>
        <v>659756.24947633757</v>
      </c>
      <c r="BC30" s="345">
        <f t="shared" si="9"/>
        <v>659756.24947633757</v>
      </c>
      <c r="BD30" s="345">
        <f t="shared" si="9"/>
        <v>659756.24947633757</v>
      </c>
      <c r="BE30" s="345">
        <f t="shared" si="9"/>
        <v>659756.24947633757</v>
      </c>
      <c r="BF30" s="345">
        <f t="shared" si="9"/>
        <v>659756.24947633757</v>
      </c>
      <c r="BG30" s="345">
        <f t="shared" si="9"/>
        <v>659756.24947633757</v>
      </c>
      <c r="BH30" s="345">
        <f t="shared" si="9"/>
        <v>659756.24947633757</v>
      </c>
      <c r="BI30" s="345">
        <f t="shared" si="9"/>
        <v>659756.24947633757</v>
      </c>
      <c r="BJ30" s="345">
        <f t="shared" si="9"/>
        <v>659756.24947633757</v>
      </c>
      <c r="BK30" s="345">
        <f t="shared" si="9"/>
        <v>659756.24947633757</v>
      </c>
    </row>
    <row r="31" spans="1:63" s="343" customFormat="1" x14ac:dyDescent="0.35">
      <c r="A31" s="640"/>
      <c r="B31" s="344" t="str">
        <f t="shared" si="5"/>
        <v>Miscellaneous</v>
      </c>
      <c r="C31" s="345">
        <f t="shared" si="6"/>
        <v>0</v>
      </c>
      <c r="D31" s="345">
        <f t="shared" si="8"/>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si="9"/>
        <v>0</v>
      </c>
      <c r="S31" s="345">
        <f t="shared" si="9"/>
        <v>0</v>
      </c>
      <c r="T31" s="345">
        <f t="shared" si="9"/>
        <v>0</v>
      </c>
      <c r="U31" s="345">
        <f t="shared" si="9"/>
        <v>0</v>
      </c>
      <c r="V31" s="345">
        <f t="shared" si="9"/>
        <v>0</v>
      </c>
      <c r="W31" s="345">
        <f t="shared" si="9"/>
        <v>0</v>
      </c>
      <c r="X31" s="345">
        <f t="shared" si="9"/>
        <v>0</v>
      </c>
      <c r="Y31" s="345">
        <f t="shared" si="9"/>
        <v>0</v>
      </c>
      <c r="Z31" s="345">
        <f t="shared" si="9"/>
        <v>0</v>
      </c>
      <c r="AA31" s="345">
        <f t="shared" si="9"/>
        <v>0</v>
      </c>
      <c r="AB31" s="345">
        <f t="shared" si="9"/>
        <v>0</v>
      </c>
      <c r="AC31" s="345">
        <f t="shared" si="9"/>
        <v>0</v>
      </c>
      <c r="AD31" s="345">
        <f t="shared" si="9"/>
        <v>0</v>
      </c>
      <c r="AE31" s="345">
        <f t="shared" si="9"/>
        <v>0</v>
      </c>
      <c r="AF31" s="345">
        <f t="shared" si="9"/>
        <v>0</v>
      </c>
      <c r="AG31" s="345">
        <f t="shared" ref="E31:BK35" si="10">IF(SUM($C$19:$N$19)=0,0,AF31+AG13)</f>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35">
      <c r="A32" s="640"/>
      <c r="B32" s="344" t="str">
        <f t="shared" si="5"/>
        <v>Motors</v>
      </c>
      <c r="C32" s="345">
        <f t="shared" si="6"/>
        <v>0</v>
      </c>
      <c r="D32" s="345">
        <f t="shared" si="8"/>
        <v>0</v>
      </c>
      <c r="E32" s="345">
        <f t="shared" si="10"/>
        <v>0</v>
      </c>
      <c r="F32" s="345">
        <f t="shared" si="10"/>
        <v>0</v>
      </c>
      <c r="G32" s="345">
        <f t="shared" si="10"/>
        <v>0</v>
      </c>
      <c r="H32" s="345">
        <f t="shared" si="10"/>
        <v>0</v>
      </c>
      <c r="I32" s="345">
        <f t="shared" si="10"/>
        <v>0</v>
      </c>
      <c r="J32" s="345">
        <f t="shared" si="10"/>
        <v>0</v>
      </c>
      <c r="K32" s="345">
        <f t="shared" si="10"/>
        <v>0</v>
      </c>
      <c r="L32" s="345">
        <f t="shared" si="10"/>
        <v>0</v>
      </c>
      <c r="M32" s="345">
        <f t="shared" si="10"/>
        <v>0</v>
      </c>
      <c r="N32" s="345">
        <f t="shared" si="10"/>
        <v>0</v>
      </c>
      <c r="O32" s="345">
        <f t="shared" si="10"/>
        <v>0</v>
      </c>
      <c r="P32" s="345">
        <f t="shared" si="10"/>
        <v>0</v>
      </c>
      <c r="Q32" s="345">
        <f t="shared" si="10"/>
        <v>0</v>
      </c>
      <c r="R32" s="345">
        <f t="shared" si="10"/>
        <v>0</v>
      </c>
      <c r="S32" s="345">
        <f t="shared" si="10"/>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35">
      <c r="A33" s="640"/>
      <c r="B33" s="344" t="str">
        <f t="shared" si="5"/>
        <v>Process</v>
      </c>
      <c r="C33" s="345">
        <f t="shared" si="6"/>
        <v>0</v>
      </c>
      <c r="D33" s="345">
        <f t="shared" si="8"/>
        <v>0</v>
      </c>
      <c r="E33" s="345">
        <f t="shared" si="10"/>
        <v>0</v>
      </c>
      <c r="F33" s="345">
        <f t="shared" si="10"/>
        <v>0</v>
      </c>
      <c r="G33" s="345">
        <f t="shared" si="10"/>
        <v>0</v>
      </c>
      <c r="H33" s="345">
        <f t="shared" si="10"/>
        <v>0</v>
      </c>
      <c r="I33" s="345">
        <f t="shared" si="10"/>
        <v>0</v>
      </c>
      <c r="J33" s="345">
        <f t="shared" si="10"/>
        <v>0</v>
      </c>
      <c r="K33" s="345">
        <f t="shared" si="10"/>
        <v>0</v>
      </c>
      <c r="L33" s="345">
        <f t="shared" si="10"/>
        <v>0</v>
      </c>
      <c r="M33" s="345">
        <f t="shared" si="10"/>
        <v>0</v>
      </c>
      <c r="N33" s="345">
        <f t="shared" si="10"/>
        <v>0</v>
      </c>
      <c r="O33" s="345">
        <f t="shared" si="10"/>
        <v>0</v>
      </c>
      <c r="P33" s="345">
        <f t="shared" si="10"/>
        <v>0</v>
      </c>
      <c r="Q33" s="345">
        <f t="shared" si="10"/>
        <v>0</v>
      </c>
      <c r="R33" s="345">
        <f t="shared" si="10"/>
        <v>0</v>
      </c>
      <c r="S33" s="345">
        <f t="shared" si="10"/>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si="10"/>
        <v>0</v>
      </c>
      <c r="AJ33" s="345">
        <f t="shared" si="10"/>
        <v>0</v>
      </c>
      <c r="AK33" s="345">
        <f t="shared" si="10"/>
        <v>0</v>
      </c>
      <c r="AL33" s="345">
        <f t="shared" si="10"/>
        <v>0</v>
      </c>
      <c r="AM33" s="345">
        <f t="shared" si="10"/>
        <v>0</v>
      </c>
      <c r="AN33" s="345">
        <f t="shared" si="10"/>
        <v>0</v>
      </c>
      <c r="AO33" s="345">
        <f t="shared" si="10"/>
        <v>0</v>
      </c>
      <c r="AP33" s="345">
        <f t="shared" si="10"/>
        <v>0</v>
      </c>
      <c r="AQ33" s="345">
        <f t="shared" si="10"/>
        <v>0</v>
      </c>
      <c r="AR33" s="345">
        <f t="shared" si="10"/>
        <v>0</v>
      </c>
      <c r="AS33" s="345">
        <f t="shared" si="10"/>
        <v>0</v>
      </c>
      <c r="AT33" s="345">
        <f t="shared" si="10"/>
        <v>0</v>
      </c>
      <c r="AU33" s="345">
        <f t="shared" si="10"/>
        <v>0</v>
      </c>
      <c r="AV33" s="345">
        <f t="shared" si="10"/>
        <v>0</v>
      </c>
      <c r="AW33" s="345">
        <f t="shared" si="10"/>
        <v>0</v>
      </c>
      <c r="AX33" s="345">
        <f t="shared" si="10"/>
        <v>0</v>
      </c>
      <c r="AY33" s="345">
        <f t="shared" si="10"/>
        <v>0</v>
      </c>
      <c r="AZ33" s="345">
        <f t="shared" si="10"/>
        <v>0</v>
      </c>
      <c r="BA33" s="345">
        <f t="shared" si="10"/>
        <v>0</v>
      </c>
      <c r="BB33" s="345">
        <f t="shared" si="10"/>
        <v>0</v>
      </c>
      <c r="BC33" s="345">
        <f t="shared" si="10"/>
        <v>0</v>
      </c>
      <c r="BD33" s="345">
        <f t="shared" si="10"/>
        <v>0</v>
      </c>
      <c r="BE33" s="345">
        <f t="shared" si="10"/>
        <v>0</v>
      </c>
      <c r="BF33" s="345">
        <f t="shared" si="10"/>
        <v>0</v>
      </c>
      <c r="BG33" s="345">
        <f t="shared" si="10"/>
        <v>0</v>
      </c>
      <c r="BH33" s="345">
        <f t="shared" si="10"/>
        <v>0</v>
      </c>
      <c r="BI33" s="345">
        <f t="shared" si="10"/>
        <v>0</v>
      </c>
      <c r="BJ33" s="345">
        <f t="shared" si="10"/>
        <v>0</v>
      </c>
      <c r="BK33" s="345">
        <f t="shared" si="10"/>
        <v>0</v>
      </c>
    </row>
    <row r="34" spans="1:63" s="343" customFormat="1" x14ac:dyDescent="0.35">
      <c r="A34" s="640"/>
      <c r="B34" s="344" t="str">
        <f t="shared" si="5"/>
        <v>Refrigeration</v>
      </c>
      <c r="C34" s="345">
        <f t="shared" si="6"/>
        <v>0</v>
      </c>
      <c r="D34" s="345">
        <f t="shared" si="8"/>
        <v>0</v>
      </c>
      <c r="E34" s="345">
        <f t="shared" si="10"/>
        <v>0</v>
      </c>
      <c r="F34" s="345">
        <f t="shared" si="10"/>
        <v>0</v>
      </c>
      <c r="G34" s="345">
        <f t="shared" si="10"/>
        <v>0</v>
      </c>
      <c r="H34" s="345">
        <f t="shared" si="10"/>
        <v>0</v>
      </c>
      <c r="I34" s="345">
        <f t="shared" si="10"/>
        <v>0</v>
      </c>
      <c r="J34" s="345">
        <f t="shared" si="10"/>
        <v>0</v>
      </c>
      <c r="K34" s="345">
        <f t="shared" si="10"/>
        <v>0</v>
      </c>
      <c r="L34" s="345">
        <f t="shared" si="10"/>
        <v>0</v>
      </c>
      <c r="M34" s="345">
        <f t="shared" si="10"/>
        <v>0</v>
      </c>
      <c r="N34" s="345">
        <f t="shared" si="10"/>
        <v>0</v>
      </c>
      <c r="O34" s="345">
        <f t="shared" si="10"/>
        <v>0</v>
      </c>
      <c r="P34" s="345">
        <f t="shared" si="10"/>
        <v>0</v>
      </c>
      <c r="Q34" s="345">
        <f t="shared" si="10"/>
        <v>0</v>
      </c>
      <c r="R34" s="345">
        <f t="shared" si="10"/>
        <v>0</v>
      </c>
      <c r="S34" s="345">
        <f t="shared" si="10"/>
        <v>0</v>
      </c>
      <c r="T34" s="345">
        <f t="shared" si="10"/>
        <v>0</v>
      </c>
      <c r="U34" s="345">
        <f t="shared" si="10"/>
        <v>0</v>
      </c>
      <c r="V34" s="345">
        <f t="shared" si="10"/>
        <v>0</v>
      </c>
      <c r="W34" s="345">
        <f t="shared" si="10"/>
        <v>0</v>
      </c>
      <c r="X34" s="345">
        <f t="shared" si="10"/>
        <v>0</v>
      </c>
      <c r="Y34" s="345">
        <f t="shared" si="10"/>
        <v>0</v>
      </c>
      <c r="Z34" s="345">
        <f t="shared" si="10"/>
        <v>0</v>
      </c>
      <c r="AA34" s="345">
        <f t="shared" si="10"/>
        <v>0</v>
      </c>
      <c r="AB34" s="345">
        <f t="shared" si="10"/>
        <v>0</v>
      </c>
      <c r="AC34" s="345">
        <f t="shared" si="10"/>
        <v>0</v>
      </c>
      <c r="AD34" s="345">
        <f t="shared" si="10"/>
        <v>0</v>
      </c>
      <c r="AE34" s="345">
        <f t="shared" si="10"/>
        <v>0</v>
      </c>
      <c r="AF34" s="345">
        <f t="shared" si="10"/>
        <v>0</v>
      </c>
      <c r="AG34" s="345">
        <f t="shared" si="10"/>
        <v>0</v>
      </c>
      <c r="AH34" s="345">
        <f t="shared" si="10"/>
        <v>0</v>
      </c>
      <c r="AI34" s="345">
        <f t="shared" si="10"/>
        <v>0</v>
      </c>
      <c r="AJ34" s="345">
        <f t="shared" si="10"/>
        <v>0</v>
      </c>
      <c r="AK34" s="345">
        <f t="shared" si="10"/>
        <v>0</v>
      </c>
      <c r="AL34" s="345">
        <f t="shared" si="10"/>
        <v>0</v>
      </c>
      <c r="AM34" s="345">
        <f t="shared" si="10"/>
        <v>0</v>
      </c>
      <c r="AN34" s="345">
        <f t="shared" si="10"/>
        <v>0</v>
      </c>
      <c r="AO34" s="345">
        <f t="shared" si="10"/>
        <v>0</v>
      </c>
      <c r="AP34" s="345">
        <f t="shared" si="10"/>
        <v>0</v>
      </c>
      <c r="AQ34" s="345">
        <f t="shared" si="10"/>
        <v>0</v>
      </c>
      <c r="AR34" s="345">
        <f t="shared" si="10"/>
        <v>0</v>
      </c>
      <c r="AS34" s="345">
        <f t="shared" si="10"/>
        <v>0</v>
      </c>
      <c r="AT34" s="345">
        <f t="shared" si="10"/>
        <v>0</v>
      </c>
      <c r="AU34" s="345">
        <f t="shared" si="10"/>
        <v>0</v>
      </c>
      <c r="AV34" s="345">
        <f t="shared" si="10"/>
        <v>0</v>
      </c>
      <c r="AW34" s="345">
        <f t="shared" si="10"/>
        <v>0</v>
      </c>
      <c r="AX34" s="345">
        <f t="shared" si="10"/>
        <v>0</v>
      </c>
      <c r="AY34" s="345">
        <f t="shared" si="10"/>
        <v>0</v>
      </c>
      <c r="AZ34" s="345">
        <f t="shared" si="10"/>
        <v>0</v>
      </c>
      <c r="BA34" s="345">
        <f t="shared" si="10"/>
        <v>0</v>
      </c>
      <c r="BB34" s="345">
        <f t="shared" si="10"/>
        <v>0</v>
      </c>
      <c r="BC34" s="345">
        <f t="shared" si="10"/>
        <v>0</v>
      </c>
      <c r="BD34" s="345">
        <f t="shared" si="10"/>
        <v>0</v>
      </c>
      <c r="BE34" s="345">
        <f t="shared" si="10"/>
        <v>0</v>
      </c>
      <c r="BF34" s="345">
        <f t="shared" si="10"/>
        <v>0</v>
      </c>
      <c r="BG34" s="345">
        <f t="shared" si="10"/>
        <v>0</v>
      </c>
      <c r="BH34" s="345">
        <f t="shared" si="10"/>
        <v>0</v>
      </c>
      <c r="BI34" s="345">
        <f t="shared" si="10"/>
        <v>0</v>
      </c>
      <c r="BJ34" s="345">
        <f t="shared" si="10"/>
        <v>0</v>
      </c>
      <c r="BK34" s="345">
        <f t="shared" si="10"/>
        <v>0</v>
      </c>
    </row>
    <row r="35" spans="1:63" s="343" customFormat="1" x14ac:dyDescent="0.35">
      <c r="A35" s="640"/>
      <c r="B35" s="344" t="str">
        <f t="shared" si="5"/>
        <v>Water Heating</v>
      </c>
      <c r="C35" s="345">
        <f t="shared" si="6"/>
        <v>0</v>
      </c>
      <c r="D35" s="345">
        <f t="shared" si="8"/>
        <v>0</v>
      </c>
      <c r="E35" s="345">
        <f t="shared" si="10"/>
        <v>0</v>
      </c>
      <c r="F35" s="345">
        <f t="shared" si="10"/>
        <v>0</v>
      </c>
      <c r="G35" s="345">
        <f t="shared" si="10"/>
        <v>0</v>
      </c>
      <c r="H35" s="345">
        <f t="shared" si="10"/>
        <v>0</v>
      </c>
      <c r="I35" s="345">
        <f t="shared" si="10"/>
        <v>0</v>
      </c>
      <c r="J35" s="345">
        <f t="shared" si="10"/>
        <v>0</v>
      </c>
      <c r="K35" s="345">
        <f t="shared" si="10"/>
        <v>0</v>
      </c>
      <c r="L35" s="345">
        <f t="shared" si="10"/>
        <v>0</v>
      </c>
      <c r="M35" s="345">
        <f t="shared" si="10"/>
        <v>0</v>
      </c>
      <c r="N35" s="345">
        <f t="shared" si="10"/>
        <v>0</v>
      </c>
      <c r="O35" s="345">
        <f t="shared" si="10"/>
        <v>0</v>
      </c>
      <c r="P35" s="345">
        <f t="shared" si="10"/>
        <v>0</v>
      </c>
      <c r="Q35" s="345">
        <f t="shared" si="10"/>
        <v>0</v>
      </c>
      <c r="R35" s="345">
        <f t="shared" si="10"/>
        <v>0</v>
      </c>
      <c r="S35" s="345">
        <f t="shared" si="10"/>
        <v>0</v>
      </c>
      <c r="T35" s="345">
        <f t="shared" si="10"/>
        <v>0</v>
      </c>
      <c r="U35" s="345">
        <f t="shared" si="10"/>
        <v>0</v>
      </c>
      <c r="V35" s="345">
        <f t="shared" si="10"/>
        <v>0</v>
      </c>
      <c r="W35" s="345">
        <f t="shared" si="10"/>
        <v>0</v>
      </c>
      <c r="X35" s="345">
        <f t="shared" si="10"/>
        <v>0</v>
      </c>
      <c r="Y35" s="345">
        <f t="shared" si="10"/>
        <v>0</v>
      </c>
      <c r="Z35" s="345">
        <f t="shared" si="10"/>
        <v>0</v>
      </c>
      <c r="AA35" s="345">
        <f t="shared" si="10"/>
        <v>0</v>
      </c>
      <c r="AB35" s="345">
        <f t="shared" si="10"/>
        <v>0</v>
      </c>
      <c r="AC35" s="345">
        <f t="shared" si="10"/>
        <v>0</v>
      </c>
      <c r="AD35" s="345">
        <f t="shared" si="10"/>
        <v>0</v>
      </c>
      <c r="AE35" s="345">
        <f t="shared" si="10"/>
        <v>0</v>
      </c>
      <c r="AF35" s="345">
        <f t="shared" ref="AF35:BK35" si="11">IF(SUM($C$19:$N$19)=0,0,AE35+AF17)</f>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28378.956448140496</v>
      </c>
      <c r="K37" s="348">
        <f t="shared" si="12"/>
        <v>120207.42834909812</v>
      </c>
      <c r="L37" s="348">
        <f t="shared" si="12"/>
        <v>183066.81172323209</v>
      </c>
      <c r="M37" s="348">
        <f t="shared" si="12"/>
        <v>383464.15590704919</v>
      </c>
      <c r="N37" s="348">
        <f t="shared" si="12"/>
        <v>702379.55833220331</v>
      </c>
      <c r="O37" s="348">
        <f t="shared" si="12"/>
        <v>702379.55833220331</v>
      </c>
      <c r="P37" s="348">
        <f t="shared" si="12"/>
        <v>702379.55833220331</v>
      </c>
      <c r="Q37" s="348">
        <f t="shared" si="12"/>
        <v>702379.55833220331</v>
      </c>
      <c r="R37" s="348">
        <f t="shared" si="12"/>
        <v>702379.55833220331</v>
      </c>
      <c r="S37" s="348">
        <f t="shared" si="12"/>
        <v>702379.55833220331</v>
      </c>
      <c r="T37" s="348">
        <f t="shared" si="12"/>
        <v>702379.55833220331</v>
      </c>
      <c r="U37" s="348">
        <f t="shared" si="12"/>
        <v>702379.55833220331</v>
      </c>
      <c r="V37" s="348">
        <f t="shared" si="12"/>
        <v>702379.55833220331</v>
      </c>
      <c r="W37" s="348">
        <f t="shared" si="12"/>
        <v>702379.55833220331</v>
      </c>
      <c r="X37" s="348">
        <f t="shared" si="12"/>
        <v>702379.55833220331</v>
      </c>
      <c r="Y37" s="348">
        <f t="shared" si="12"/>
        <v>702379.55833220331</v>
      </c>
      <c r="Z37" s="348">
        <f t="shared" si="12"/>
        <v>702379.55833220331</v>
      </c>
      <c r="AA37" s="348">
        <f t="shared" si="12"/>
        <v>702379.55833220331</v>
      </c>
      <c r="AB37" s="348">
        <f t="shared" si="12"/>
        <v>702379.55833220331</v>
      </c>
      <c r="AC37" s="348">
        <f t="shared" si="12"/>
        <v>702379.55833220331</v>
      </c>
      <c r="AD37" s="348">
        <f t="shared" si="12"/>
        <v>702379.55833220331</v>
      </c>
      <c r="AE37" s="348">
        <f t="shared" si="12"/>
        <v>702379.55833220331</v>
      </c>
      <c r="AF37" s="348">
        <f t="shared" si="12"/>
        <v>702379.55833220331</v>
      </c>
      <c r="AG37" s="348">
        <f t="shared" si="12"/>
        <v>702379.55833220331</v>
      </c>
      <c r="AH37" s="348">
        <f t="shared" si="12"/>
        <v>702379.55833220331</v>
      </c>
      <c r="AI37" s="348">
        <f t="shared" si="12"/>
        <v>702379.55833220331</v>
      </c>
      <c r="AJ37" s="348">
        <f t="shared" si="12"/>
        <v>702379.55833220331</v>
      </c>
      <c r="AK37" s="348">
        <f t="shared" si="12"/>
        <v>702379.55833220331</v>
      </c>
      <c r="AL37" s="348">
        <f t="shared" si="12"/>
        <v>702379.55833220331</v>
      </c>
      <c r="AM37" s="348">
        <f t="shared" si="12"/>
        <v>702379.55833220331</v>
      </c>
      <c r="AN37" s="348">
        <f t="shared" si="12"/>
        <v>702379.55833220331</v>
      </c>
      <c r="AO37" s="348">
        <f t="shared" si="12"/>
        <v>702379.55833220331</v>
      </c>
      <c r="AP37" s="348">
        <f t="shared" si="12"/>
        <v>702379.55833220331</v>
      </c>
      <c r="AQ37" s="348">
        <f t="shared" si="12"/>
        <v>702379.55833220331</v>
      </c>
      <c r="AR37" s="348">
        <f t="shared" si="12"/>
        <v>702379.55833220331</v>
      </c>
      <c r="AS37" s="348">
        <f t="shared" si="12"/>
        <v>702379.55833220331</v>
      </c>
      <c r="AT37" s="348">
        <f t="shared" si="12"/>
        <v>702379.55833220331</v>
      </c>
      <c r="AU37" s="348">
        <f t="shared" si="12"/>
        <v>702379.55833220331</v>
      </c>
      <c r="AV37" s="348">
        <f t="shared" si="12"/>
        <v>702379.55833220331</v>
      </c>
      <c r="AW37" s="348">
        <f t="shared" si="12"/>
        <v>702379.55833220331</v>
      </c>
      <c r="AX37" s="348">
        <f t="shared" si="12"/>
        <v>702379.55833220331</v>
      </c>
      <c r="AY37" s="348">
        <f t="shared" si="12"/>
        <v>702379.55833220331</v>
      </c>
      <c r="AZ37" s="348">
        <f t="shared" si="12"/>
        <v>702379.55833220331</v>
      </c>
      <c r="BA37" s="348">
        <f t="shared" si="12"/>
        <v>702379.55833220331</v>
      </c>
      <c r="BB37" s="348">
        <f t="shared" si="12"/>
        <v>702379.55833220331</v>
      </c>
      <c r="BC37" s="348">
        <f t="shared" si="12"/>
        <v>702379.55833220331</v>
      </c>
      <c r="BD37" s="348">
        <f t="shared" si="12"/>
        <v>702379.55833220331</v>
      </c>
      <c r="BE37" s="348">
        <f t="shared" si="12"/>
        <v>702379.55833220331</v>
      </c>
      <c r="BF37" s="348">
        <f t="shared" si="12"/>
        <v>702379.55833220331</v>
      </c>
      <c r="BG37" s="348">
        <f t="shared" si="12"/>
        <v>702379.55833220331</v>
      </c>
      <c r="BH37" s="348">
        <f t="shared" si="12"/>
        <v>702379.55833220331</v>
      </c>
      <c r="BI37" s="348">
        <f t="shared" si="12"/>
        <v>702379.55833220331</v>
      </c>
      <c r="BJ37" s="348">
        <f t="shared" si="12"/>
        <v>702379.55833220331</v>
      </c>
      <c r="BK37" s="348">
        <f t="shared" si="12"/>
        <v>702379.55833220331</v>
      </c>
    </row>
    <row r="38" spans="1:63" x14ac:dyDescent="0.35">
      <c r="A38" s="45"/>
      <c r="B38" s="25"/>
      <c r="C38" s="9"/>
      <c r="D38" s="30"/>
      <c r="E38" s="9"/>
      <c r="F38" s="30"/>
      <c r="G38" s="30"/>
      <c r="H38" s="9"/>
      <c r="I38" s="30"/>
      <c r="J38" s="30"/>
      <c r="K38" s="9"/>
      <c r="L38" s="30"/>
      <c r="M38" s="30"/>
      <c r="N38" s="9"/>
      <c r="O38" s="352" t="s">
        <v>157</v>
      </c>
      <c r="P38" s="353">
        <f>SUM(C19:N19)</f>
        <v>702379.55833220319</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5">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5">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5">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5">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2464</v>
      </c>
      <c r="S44" s="3">
        <f t="shared" ref="S44:BK44" si="22">R44</f>
        <v>2464</v>
      </c>
      <c r="T44" s="3">
        <f t="shared" si="22"/>
        <v>2464</v>
      </c>
      <c r="U44" s="3">
        <f t="shared" si="22"/>
        <v>2464</v>
      </c>
      <c r="V44" s="3">
        <f t="shared" si="22"/>
        <v>2464</v>
      </c>
      <c r="W44" s="3">
        <f t="shared" si="22"/>
        <v>2464</v>
      </c>
      <c r="X44" s="3">
        <f t="shared" si="22"/>
        <v>2464</v>
      </c>
      <c r="Y44" s="3">
        <f t="shared" si="22"/>
        <v>2464</v>
      </c>
      <c r="Z44" s="3">
        <f t="shared" si="22"/>
        <v>2464</v>
      </c>
      <c r="AA44" s="3">
        <f t="shared" si="22"/>
        <v>2464</v>
      </c>
      <c r="AB44" s="3">
        <f t="shared" si="22"/>
        <v>2464</v>
      </c>
      <c r="AC44" s="3">
        <f t="shared" si="22"/>
        <v>2464</v>
      </c>
      <c r="AD44" s="3">
        <f t="shared" si="22"/>
        <v>2464</v>
      </c>
      <c r="AE44" s="3">
        <f t="shared" si="22"/>
        <v>2464</v>
      </c>
      <c r="AF44" s="3">
        <f t="shared" si="22"/>
        <v>2464</v>
      </c>
      <c r="AG44" s="3">
        <f t="shared" si="22"/>
        <v>2464</v>
      </c>
      <c r="AH44" s="3">
        <f t="shared" si="22"/>
        <v>2464</v>
      </c>
      <c r="AI44" s="3">
        <f t="shared" si="22"/>
        <v>2464</v>
      </c>
      <c r="AJ44" s="3">
        <f t="shared" si="22"/>
        <v>2464</v>
      </c>
      <c r="AK44" s="3">
        <f t="shared" si="22"/>
        <v>2464</v>
      </c>
      <c r="AL44" s="3">
        <f t="shared" si="22"/>
        <v>2464</v>
      </c>
      <c r="AM44" s="3">
        <f t="shared" si="22"/>
        <v>2464</v>
      </c>
      <c r="AN44" s="3">
        <f t="shared" si="22"/>
        <v>2464</v>
      </c>
      <c r="AO44" s="560">
        <v>2542.1074158657134</v>
      </c>
      <c r="AP44" s="3">
        <f t="shared" si="22"/>
        <v>2542.1074158657134</v>
      </c>
      <c r="AQ44" s="3">
        <f t="shared" si="22"/>
        <v>2542.1074158657134</v>
      </c>
      <c r="AR44" s="3">
        <f t="shared" si="22"/>
        <v>2542.1074158657134</v>
      </c>
      <c r="AS44" s="3">
        <f t="shared" si="22"/>
        <v>2542.1074158657134</v>
      </c>
      <c r="AT44" s="3">
        <f t="shared" si="22"/>
        <v>2542.1074158657134</v>
      </c>
      <c r="AU44" s="3">
        <f t="shared" si="22"/>
        <v>2542.1074158657134</v>
      </c>
      <c r="AV44" s="3">
        <f t="shared" si="22"/>
        <v>2542.1074158657134</v>
      </c>
      <c r="AW44" s="3">
        <f t="shared" si="22"/>
        <v>2542.1074158657134</v>
      </c>
      <c r="AX44" s="3">
        <f t="shared" si="22"/>
        <v>2542.1074158657134</v>
      </c>
      <c r="AY44" s="3">
        <f t="shared" si="22"/>
        <v>2542.1074158657134</v>
      </c>
      <c r="AZ44" s="3">
        <f t="shared" si="22"/>
        <v>2542.1074158657134</v>
      </c>
      <c r="BA44" s="3">
        <f t="shared" si="22"/>
        <v>2542.1074158657134</v>
      </c>
      <c r="BB44" s="3">
        <f t="shared" si="22"/>
        <v>2542.1074158657134</v>
      </c>
      <c r="BC44" s="3">
        <f t="shared" si="22"/>
        <v>2542.1074158657134</v>
      </c>
      <c r="BD44" s="3">
        <f t="shared" si="22"/>
        <v>2542.1074158657134</v>
      </c>
      <c r="BE44" s="3">
        <f t="shared" si="22"/>
        <v>2542.1074158657134</v>
      </c>
      <c r="BF44" s="3">
        <f t="shared" si="22"/>
        <v>2542.1074158657134</v>
      </c>
      <c r="BG44" s="3">
        <f t="shared" si="22"/>
        <v>2542.1074158657134</v>
      </c>
      <c r="BH44" s="3">
        <f t="shared" si="22"/>
        <v>2542.1074158657134</v>
      </c>
      <c r="BI44" s="3">
        <f t="shared" si="22"/>
        <v>2542.1074158657134</v>
      </c>
      <c r="BJ44" s="3">
        <f t="shared" si="22"/>
        <v>2542.1074158657134</v>
      </c>
      <c r="BK44" s="3">
        <f t="shared" si="22"/>
        <v>2542.1074158657134</v>
      </c>
    </row>
    <row r="45" spans="1:63" x14ac:dyDescent="0.35">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40081.201440000004</v>
      </c>
      <c r="AP45" s="3">
        <f t="shared" si="24"/>
        <v>40081.201440000004</v>
      </c>
      <c r="AQ45" s="3">
        <f t="shared" si="24"/>
        <v>40081.201440000004</v>
      </c>
      <c r="AR45" s="3">
        <f t="shared" si="24"/>
        <v>40081.201440000004</v>
      </c>
      <c r="AS45" s="3">
        <f t="shared" si="24"/>
        <v>40081.201440000004</v>
      </c>
      <c r="AT45" s="3">
        <f t="shared" si="24"/>
        <v>40081.201440000004</v>
      </c>
      <c r="AU45" s="3">
        <f t="shared" si="24"/>
        <v>40081.201440000004</v>
      </c>
      <c r="AV45" s="3">
        <f t="shared" si="24"/>
        <v>40081.201440000004</v>
      </c>
      <c r="AW45" s="3">
        <f t="shared" si="24"/>
        <v>40081.201440000004</v>
      </c>
      <c r="AX45" s="3">
        <f t="shared" si="24"/>
        <v>40081.201440000004</v>
      </c>
      <c r="AY45" s="3">
        <f t="shared" si="24"/>
        <v>40081.201440000004</v>
      </c>
      <c r="AZ45" s="3">
        <f t="shared" si="24"/>
        <v>40081.201440000004</v>
      </c>
      <c r="BA45" s="3">
        <f t="shared" si="24"/>
        <v>40081.201440000004</v>
      </c>
      <c r="BB45" s="3">
        <f t="shared" si="24"/>
        <v>40081.201440000004</v>
      </c>
      <c r="BC45" s="3">
        <f t="shared" si="24"/>
        <v>40081.201440000004</v>
      </c>
      <c r="BD45" s="3">
        <f t="shared" si="24"/>
        <v>40081.201440000004</v>
      </c>
      <c r="BE45" s="3">
        <f t="shared" si="24"/>
        <v>40081.201440000004</v>
      </c>
      <c r="BF45" s="3">
        <f t="shared" si="24"/>
        <v>40081.201440000004</v>
      </c>
      <c r="BG45" s="3">
        <f t="shared" si="24"/>
        <v>40081.201440000004</v>
      </c>
      <c r="BH45" s="3">
        <f t="shared" si="24"/>
        <v>40081.201440000004</v>
      </c>
      <c r="BI45" s="3">
        <f t="shared" si="24"/>
        <v>40081.201440000004</v>
      </c>
      <c r="BJ45" s="3">
        <f t="shared" si="24"/>
        <v>40081.201440000004</v>
      </c>
      <c r="BK45" s="3">
        <f t="shared" si="24"/>
        <v>40081.201440000004</v>
      </c>
    </row>
    <row r="46" spans="1:63" x14ac:dyDescent="0.35">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5">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5">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427500</v>
      </c>
      <c r="S48" s="3">
        <f t="shared" ref="S48:BK48" si="30">R48</f>
        <v>427500</v>
      </c>
      <c r="T48" s="3">
        <f t="shared" si="30"/>
        <v>427500</v>
      </c>
      <c r="U48" s="3">
        <f t="shared" si="30"/>
        <v>427500</v>
      </c>
      <c r="V48" s="3">
        <f t="shared" si="30"/>
        <v>427500</v>
      </c>
      <c r="W48" s="3">
        <f t="shared" si="30"/>
        <v>427500</v>
      </c>
      <c r="X48" s="3">
        <f t="shared" si="30"/>
        <v>427500</v>
      </c>
      <c r="Y48" s="3">
        <f t="shared" si="30"/>
        <v>427500</v>
      </c>
      <c r="Z48" s="3">
        <f t="shared" si="30"/>
        <v>427500</v>
      </c>
      <c r="AA48" s="3">
        <f t="shared" si="30"/>
        <v>427500</v>
      </c>
      <c r="AB48" s="3">
        <f t="shared" si="30"/>
        <v>427500</v>
      </c>
      <c r="AC48" s="3">
        <f t="shared" si="30"/>
        <v>427500</v>
      </c>
      <c r="AD48" s="3">
        <f t="shared" si="30"/>
        <v>427500</v>
      </c>
      <c r="AE48" s="3">
        <f t="shared" si="30"/>
        <v>427500</v>
      </c>
      <c r="AF48" s="3">
        <f t="shared" si="30"/>
        <v>427500</v>
      </c>
      <c r="AG48" s="3">
        <f t="shared" si="30"/>
        <v>427500</v>
      </c>
      <c r="AH48" s="3">
        <f t="shared" si="30"/>
        <v>427500</v>
      </c>
      <c r="AI48" s="3">
        <f t="shared" si="30"/>
        <v>427500</v>
      </c>
      <c r="AJ48" s="3">
        <f t="shared" si="30"/>
        <v>427500</v>
      </c>
      <c r="AK48" s="3">
        <f t="shared" si="30"/>
        <v>427500</v>
      </c>
      <c r="AL48" s="3">
        <f t="shared" si="30"/>
        <v>427500</v>
      </c>
      <c r="AM48" s="3">
        <f t="shared" si="30"/>
        <v>427500</v>
      </c>
      <c r="AN48" s="3">
        <f t="shared" si="30"/>
        <v>427500</v>
      </c>
      <c r="AO48" s="560">
        <v>659756.24947633757</v>
      </c>
      <c r="AP48" s="3">
        <f t="shared" si="30"/>
        <v>659756.24947633757</v>
      </c>
      <c r="AQ48" s="3">
        <f t="shared" si="30"/>
        <v>659756.24947633757</v>
      </c>
      <c r="AR48" s="3">
        <f t="shared" si="30"/>
        <v>659756.24947633757</v>
      </c>
      <c r="AS48" s="3">
        <f t="shared" si="30"/>
        <v>659756.24947633757</v>
      </c>
      <c r="AT48" s="3">
        <f t="shared" si="30"/>
        <v>659756.24947633757</v>
      </c>
      <c r="AU48" s="3">
        <f t="shared" si="30"/>
        <v>659756.24947633757</v>
      </c>
      <c r="AV48" s="3">
        <f t="shared" si="30"/>
        <v>659756.24947633757</v>
      </c>
      <c r="AW48" s="3">
        <f t="shared" si="30"/>
        <v>659756.24947633757</v>
      </c>
      <c r="AX48" s="3">
        <f t="shared" si="30"/>
        <v>659756.24947633757</v>
      </c>
      <c r="AY48" s="3">
        <f t="shared" si="30"/>
        <v>659756.24947633757</v>
      </c>
      <c r="AZ48" s="3">
        <f t="shared" si="30"/>
        <v>659756.24947633757</v>
      </c>
      <c r="BA48" s="3">
        <f t="shared" si="30"/>
        <v>659756.24947633757</v>
      </c>
      <c r="BB48" s="3">
        <f t="shared" si="30"/>
        <v>659756.24947633757</v>
      </c>
      <c r="BC48" s="3">
        <f t="shared" si="30"/>
        <v>659756.24947633757</v>
      </c>
      <c r="BD48" s="3">
        <f t="shared" si="30"/>
        <v>659756.24947633757</v>
      </c>
      <c r="BE48" s="3">
        <f t="shared" si="30"/>
        <v>659756.24947633757</v>
      </c>
      <c r="BF48" s="3">
        <f t="shared" si="30"/>
        <v>659756.24947633757</v>
      </c>
      <c r="BG48" s="3">
        <f t="shared" si="30"/>
        <v>659756.24947633757</v>
      </c>
      <c r="BH48" s="3">
        <f t="shared" si="30"/>
        <v>659756.24947633757</v>
      </c>
      <c r="BI48" s="3">
        <f t="shared" si="30"/>
        <v>659756.24947633757</v>
      </c>
      <c r="BJ48" s="3">
        <f t="shared" si="30"/>
        <v>659756.24947633757</v>
      </c>
      <c r="BK48" s="3">
        <f t="shared" si="30"/>
        <v>659756.24947633757</v>
      </c>
    </row>
    <row r="49" spans="1:63" x14ac:dyDescent="0.35">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5">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5">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5">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5">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5">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429964</v>
      </c>
      <c r="S55" s="48">
        <f t="shared" si="41"/>
        <v>429964</v>
      </c>
      <c r="T55" s="48">
        <f t="shared" si="41"/>
        <v>429964</v>
      </c>
      <c r="U55" s="48">
        <f t="shared" si="41"/>
        <v>429964</v>
      </c>
      <c r="V55" s="48">
        <f t="shared" si="41"/>
        <v>429964</v>
      </c>
      <c r="W55" s="48">
        <f t="shared" si="41"/>
        <v>429964</v>
      </c>
      <c r="X55" s="48">
        <f t="shared" si="41"/>
        <v>429964</v>
      </c>
      <c r="Y55" s="48">
        <f t="shared" si="41"/>
        <v>429964</v>
      </c>
      <c r="Z55" s="48">
        <f t="shared" si="41"/>
        <v>429964</v>
      </c>
      <c r="AA55" s="48">
        <f t="shared" si="41"/>
        <v>429964</v>
      </c>
      <c r="AB55" s="48">
        <f t="shared" si="41"/>
        <v>429964</v>
      </c>
      <c r="AC55" s="48">
        <f t="shared" si="41"/>
        <v>429964</v>
      </c>
      <c r="AD55" s="48">
        <f t="shared" si="41"/>
        <v>429964</v>
      </c>
      <c r="AE55" s="48">
        <f t="shared" si="41"/>
        <v>429964</v>
      </c>
      <c r="AF55" s="48">
        <f t="shared" si="41"/>
        <v>429964</v>
      </c>
      <c r="AG55" s="48">
        <f t="shared" si="41"/>
        <v>429964</v>
      </c>
      <c r="AH55" s="48">
        <f t="shared" si="41"/>
        <v>429964</v>
      </c>
      <c r="AI55" s="48">
        <f t="shared" si="41"/>
        <v>429964</v>
      </c>
      <c r="AJ55" s="48">
        <f t="shared" si="41"/>
        <v>429964</v>
      </c>
      <c r="AK55" s="48">
        <f t="shared" si="41"/>
        <v>429964</v>
      </c>
      <c r="AL55" s="48">
        <f t="shared" si="41"/>
        <v>429964</v>
      </c>
      <c r="AM55" s="48">
        <f t="shared" si="41"/>
        <v>429964</v>
      </c>
      <c r="AN55" s="48">
        <f t="shared" si="41"/>
        <v>429964</v>
      </c>
      <c r="AO55" s="48">
        <f t="shared" si="41"/>
        <v>702379.55833220331</v>
      </c>
      <c r="AP55" s="48">
        <f t="shared" si="41"/>
        <v>702379.55833220331</v>
      </c>
      <c r="AQ55" s="48">
        <f t="shared" si="41"/>
        <v>702379.55833220331</v>
      </c>
      <c r="AR55" s="48">
        <f t="shared" si="41"/>
        <v>702379.55833220331</v>
      </c>
      <c r="AS55" s="48">
        <f t="shared" si="41"/>
        <v>702379.55833220331</v>
      </c>
      <c r="AT55" s="48">
        <f t="shared" si="41"/>
        <v>702379.55833220331</v>
      </c>
      <c r="AU55" s="48">
        <f t="shared" si="41"/>
        <v>702379.55833220331</v>
      </c>
      <c r="AV55" s="48">
        <f t="shared" si="41"/>
        <v>702379.55833220331</v>
      </c>
      <c r="AW55" s="48">
        <f t="shared" si="41"/>
        <v>702379.55833220331</v>
      </c>
      <c r="AX55" s="48">
        <f t="shared" si="41"/>
        <v>702379.55833220331</v>
      </c>
      <c r="AY55" s="48">
        <f t="shared" si="41"/>
        <v>702379.55833220331</v>
      </c>
      <c r="AZ55" s="48">
        <f t="shared" si="41"/>
        <v>702379.55833220331</v>
      </c>
      <c r="BA55" s="48">
        <f t="shared" si="41"/>
        <v>702379.55833220331</v>
      </c>
      <c r="BB55" s="48">
        <f t="shared" si="41"/>
        <v>702379.55833220331</v>
      </c>
      <c r="BC55" s="48">
        <f t="shared" si="41"/>
        <v>702379.55833220331</v>
      </c>
      <c r="BD55" s="48">
        <f t="shared" si="41"/>
        <v>702379.55833220331</v>
      </c>
      <c r="BE55" s="48">
        <f t="shared" si="41"/>
        <v>702379.55833220331</v>
      </c>
      <c r="BF55" s="48">
        <f t="shared" si="41"/>
        <v>702379.55833220331</v>
      </c>
      <c r="BG55" s="48">
        <f t="shared" si="41"/>
        <v>702379.55833220331</v>
      </c>
      <c r="BH55" s="48">
        <f t="shared" si="41"/>
        <v>702379.55833220331</v>
      </c>
      <c r="BI55" s="48">
        <f t="shared" si="41"/>
        <v>702379.55833220331</v>
      </c>
      <c r="BJ55" s="48">
        <f t="shared" si="41"/>
        <v>702379.55833220331</v>
      </c>
      <c r="BK55" s="48">
        <f t="shared" si="41"/>
        <v>702379.55833220331</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35">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5" x14ac:dyDescent="0.35">
      <c r="A60" s="646"/>
      <c r="B60" s="13" t="str">
        <f t="shared" si="43"/>
        <v>Building Shell</v>
      </c>
      <c r="C60" s="503">
        <v>0</v>
      </c>
      <c r="D60" s="503">
        <f t="shared" ref="D60:BK60" si="46">IF(D24=0,0,((D6*0.5)+C24-D42)*D79*D$93*D$2)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5" x14ac:dyDescent="0.35">
      <c r="A61" s="646"/>
      <c r="B61" s="13" t="str">
        <f t="shared" si="43"/>
        <v>Cooking</v>
      </c>
      <c r="C61" s="503">
        <v>0</v>
      </c>
      <c r="D61" s="503">
        <f t="shared" ref="D61:BK61" si="47">IF(D25=0,0,((D7*0.5)+C25-D43)*D80*D$93*D$2)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5" x14ac:dyDescent="0.35">
      <c r="A62" s="646"/>
      <c r="B62" s="13" t="str">
        <f t="shared" si="43"/>
        <v>Cooling</v>
      </c>
      <c r="C62" s="503">
        <v>0</v>
      </c>
      <c r="D62" s="503">
        <f t="shared" ref="D62:BK62" si="48">IF(D26=0,0,((D8*0.5)+C26-D44)*D81*D$93*D$2)</f>
        <v>0</v>
      </c>
      <c r="E62" s="503">
        <f t="shared" si="48"/>
        <v>0</v>
      </c>
      <c r="F62" s="503">
        <f t="shared" si="48"/>
        <v>0</v>
      </c>
      <c r="G62" s="503">
        <f t="shared" si="48"/>
        <v>0</v>
      </c>
      <c r="H62" s="503">
        <f t="shared" si="48"/>
        <v>0</v>
      </c>
      <c r="I62" s="503">
        <f t="shared" si="48"/>
        <v>0</v>
      </c>
      <c r="J62" s="503">
        <f t="shared" si="48"/>
        <v>0</v>
      </c>
      <c r="K62" s="503">
        <f t="shared" si="48"/>
        <v>0</v>
      </c>
      <c r="L62" s="503">
        <f t="shared" si="48"/>
        <v>1.0468764046993375</v>
      </c>
      <c r="M62" s="503">
        <f t="shared" si="48"/>
        <v>0.66812459739311147</v>
      </c>
      <c r="N62" s="503">
        <f t="shared" si="48"/>
        <v>6.7678170534334267E-3</v>
      </c>
      <c r="O62" s="503">
        <f t="shared" si="48"/>
        <v>5.7198543331091688E-4</v>
      </c>
      <c r="P62" s="503">
        <f t="shared" si="48"/>
        <v>2.4356612114697571E-2</v>
      </c>
      <c r="Q62" s="503">
        <f t="shared" si="48"/>
        <v>0.75209474064230297</v>
      </c>
      <c r="R62" s="503">
        <f t="shared" si="48"/>
        <v>7.6122091231900557E-2</v>
      </c>
      <c r="S62" s="503">
        <f t="shared" si="48"/>
        <v>0.23127869669924586</v>
      </c>
      <c r="T62" s="503">
        <f t="shared" si="48"/>
        <v>1.1631648581913128</v>
      </c>
      <c r="U62" s="503">
        <f t="shared" si="48"/>
        <v>1.582546984361628</v>
      </c>
      <c r="V62" s="362">
        <f t="shared" si="48"/>
        <v>1.4743825288382131</v>
      </c>
      <c r="W62" s="362">
        <f t="shared" si="48"/>
        <v>0.59309567134730379</v>
      </c>
      <c r="X62" s="362">
        <f t="shared" si="48"/>
        <v>6.9595687953058039E-2</v>
      </c>
      <c r="Y62" s="362">
        <f t="shared" si="48"/>
        <v>2.1929637375798883E-2</v>
      </c>
      <c r="Z62" s="362">
        <f t="shared" si="48"/>
        <v>2.1769634753251784E-4</v>
      </c>
      <c r="AA62" s="362">
        <f t="shared" si="48"/>
        <v>1.9307319735175395E-5</v>
      </c>
      <c r="AB62" s="362">
        <f t="shared" si="48"/>
        <v>8.183836287432647E-4</v>
      </c>
      <c r="AC62" s="362">
        <f t="shared" si="48"/>
        <v>2.5078022540584787E-2</v>
      </c>
      <c r="AD62" s="362">
        <f t="shared" si="48"/>
        <v>7.6122091231900557E-2</v>
      </c>
      <c r="AE62" s="362">
        <f t="shared" si="48"/>
        <v>0.23127869669924586</v>
      </c>
      <c r="AF62" s="362">
        <f t="shared" si="48"/>
        <v>1.1631648581913128</v>
      </c>
      <c r="AG62" s="362">
        <f t="shared" si="48"/>
        <v>1.582546984361628</v>
      </c>
      <c r="AH62" s="362">
        <f t="shared" si="48"/>
        <v>1.4743825288382131</v>
      </c>
      <c r="AI62" s="362">
        <f t="shared" si="48"/>
        <v>0.59309567134730379</v>
      </c>
      <c r="AJ62" s="362">
        <f t="shared" si="48"/>
        <v>6.9595687953058039E-2</v>
      </c>
      <c r="AK62" s="362">
        <f t="shared" si="48"/>
        <v>2.1929637375798883E-2</v>
      </c>
      <c r="AL62" s="362">
        <f t="shared" si="48"/>
        <v>2.1769634753251784E-4</v>
      </c>
      <c r="AM62" s="362">
        <f t="shared" si="48"/>
        <v>1.9307319735175395E-5</v>
      </c>
      <c r="AN62" s="362">
        <f t="shared" si="48"/>
        <v>8.183836287432647E-4</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5" x14ac:dyDescent="0.35">
      <c r="A63" s="646"/>
      <c r="B63" s="13" t="str">
        <f t="shared" si="43"/>
        <v>Ext Lighting</v>
      </c>
      <c r="C63" s="503">
        <v>0</v>
      </c>
      <c r="D63" s="503">
        <f t="shared" ref="D63:BK63" si="49">IF(D27=0,0,((D9*0.5)+C27-D45)*D82*D$93*D$2)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65.435904270352296</v>
      </c>
      <c r="N63" s="503">
        <f t="shared" si="49"/>
        <v>149.8347477442926</v>
      </c>
      <c r="O63" s="503">
        <f t="shared" si="49"/>
        <v>159.72422828901884</v>
      </c>
      <c r="P63" s="503">
        <f t="shared" si="49"/>
        <v>127.74319159688535</v>
      </c>
      <c r="Q63" s="503">
        <f t="shared" si="49"/>
        <v>116.1682438503215</v>
      </c>
      <c r="R63" s="503">
        <f t="shared" si="49"/>
        <v>122.72130552992878</v>
      </c>
      <c r="S63" s="503">
        <f t="shared" si="49"/>
        <v>154.24675557036329</v>
      </c>
      <c r="T63" s="503">
        <f t="shared" si="49"/>
        <v>188.05883251524116</v>
      </c>
      <c r="U63" s="503">
        <f t="shared" si="49"/>
        <v>242.90874199130775</v>
      </c>
      <c r="V63" s="362">
        <f t="shared" si="49"/>
        <v>194.32531357131538</v>
      </c>
      <c r="W63" s="362">
        <f t="shared" si="49"/>
        <v>232.14540276898913</v>
      </c>
      <c r="X63" s="362">
        <f t="shared" si="49"/>
        <v>182.73396890965279</v>
      </c>
      <c r="Y63" s="362">
        <f t="shared" si="49"/>
        <v>162.83133753567171</v>
      </c>
      <c r="Z63" s="362">
        <f t="shared" si="49"/>
        <v>168.79674527591621</v>
      </c>
      <c r="AA63" s="362">
        <f t="shared" si="49"/>
        <v>175.47265460573323</v>
      </c>
      <c r="AB63" s="362">
        <f t="shared" si="49"/>
        <v>139.69454373302543</v>
      </c>
      <c r="AC63" s="362">
        <f t="shared" si="49"/>
        <v>126.06942982040148</v>
      </c>
      <c r="AD63" s="362">
        <f t="shared" si="49"/>
        <v>122.72130552992878</v>
      </c>
      <c r="AE63" s="362">
        <f t="shared" si="49"/>
        <v>154.24675557036329</v>
      </c>
      <c r="AF63" s="362">
        <f t="shared" si="49"/>
        <v>188.05883251524116</v>
      </c>
      <c r="AG63" s="362">
        <f t="shared" si="49"/>
        <v>242.90874199130775</v>
      </c>
      <c r="AH63" s="362">
        <f t="shared" si="49"/>
        <v>194.32531357131538</v>
      </c>
      <c r="AI63" s="362">
        <f t="shared" si="49"/>
        <v>232.14540276898913</v>
      </c>
      <c r="AJ63" s="362">
        <f t="shared" si="49"/>
        <v>182.73396890965279</v>
      </c>
      <c r="AK63" s="362">
        <f t="shared" si="49"/>
        <v>162.83133753567171</v>
      </c>
      <c r="AL63" s="362">
        <f t="shared" si="49"/>
        <v>168.79674527591621</v>
      </c>
      <c r="AM63" s="362">
        <f t="shared" si="49"/>
        <v>175.47265460573323</v>
      </c>
      <c r="AN63" s="362">
        <f t="shared" si="49"/>
        <v>139.69454373302543</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5" x14ac:dyDescent="0.35">
      <c r="A64" s="646"/>
      <c r="B64" s="13" t="str">
        <f t="shared" si="43"/>
        <v>Heating</v>
      </c>
      <c r="C64" s="503">
        <v>0</v>
      </c>
      <c r="D64" s="503">
        <f t="shared" ref="D64:BK64" si="50">IF(D28=0,0,((D10*0.5)+C28-D46)*D83*D$93*D$2)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5" x14ac:dyDescent="0.35">
      <c r="A65" s="646"/>
      <c r="B65" s="13" t="str">
        <f t="shared" si="43"/>
        <v>HVAC</v>
      </c>
      <c r="C65" s="503">
        <v>0</v>
      </c>
      <c r="D65" s="503">
        <f t="shared" ref="D65:BK65" si="51">IF(D29=0,0,((D11*0.5)+C29-D47)*D84*D$93*D$2)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5" x14ac:dyDescent="0.35">
      <c r="A66" s="646"/>
      <c r="B66" s="13" t="str">
        <f t="shared" si="43"/>
        <v>Lighting</v>
      </c>
      <c r="C66" s="503">
        <v>0</v>
      </c>
      <c r="D66" s="503">
        <f t="shared" ref="D66:BK66" si="52">IF(D30=0,0,((D12*0.5)+C30-D48)*D85*D$93*D$2)</f>
        <v>0</v>
      </c>
      <c r="E66" s="503">
        <f t="shared" si="52"/>
        <v>0</v>
      </c>
      <c r="F66" s="503">
        <f t="shared" si="52"/>
        <v>0</v>
      </c>
      <c r="G66" s="503">
        <f t="shared" si="52"/>
        <v>0</v>
      </c>
      <c r="H66" s="503">
        <f t="shared" si="52"/>
        <v>0</v>
      </c>
      <c r="I66" s="503">
        <f t="shared" si="52"/>
        <v>0</v>
      </c>
      <c r="J66" s="503">
        <f t="shared" si="52"/>
        <v>75.303820803957009</v>
      </c>
      <c r="K66" s="503">
        <f t="shared" si="52"/>
        <v>416.25056334410647</v>
      </c>
      <c r="L66" s="503">
        <f t="shared" si="52"/>
        <v>593.10817312013</v>
      </c>
      <c r="M66" s="503">
        <f t="shared" si="52"/>
        <v>881.02768783997897</v>
      </c>
      <c r="N66" s="503">
        <f t="shared" si="52"/>
        <v>1759.9548463232218</v>
      </c>
      <c r="O66" s="503">
        <f t="shared" si="52"/>
        <v>2314.8993545959001</v>
      </c>
      <c r="P66" s="503">
        <f t="shared" si="52"/>
        <v>1846.792504281965</v>
      </c>
      <c r="Q66" s="503">
        <f t="shared" si="52"/>
        <v>2114.1221668744925</v>
      </c>
      <c r="R66" s="503">
        <f t="shared" si="52"/>
        <v>798.65770792387343</v>
      </c>
      <c r="S66" s="503">
        <f t="shared" si="52"/>
        <v>1029.1428212537837</v>
      </c>
      <c r="T66" s="503">
        <f t="shared" si="52"/>
        <v>1226.6096507787252</v>
      </c>
      <c r="U66" s="503">
        <f t="shared" si="52"/>
        <v>1560.8652019856527</v>
      </c>
      <c r="V66" s="362">
        <f t="shared" si="52"/>
        <v>1250.6067363685045</v>
      </c>
      <c r="W66" s="362">
        <f t="shared" si="52"/>
        <v>1320.3102385278642</v>
      </c>
      <c r="X66" s="362">
        <f t="shared" si="52"/>
        <v>991.08301171010669</v>
      </c>
      <c r="Y66" s="362">
        <f t="shared" si="52"/>
        <v>829.51505987370115</v>
      </c>
      <c r="Z66" s="362">
        <f t="shared" si="52"/>
        <v>850.53200419622976</v>
      </c>
      <c r="AA66" s="362">
        <f t="shared" si="52"/>
        <v>895.2712900484662</v>
      </c>
      <c r="AB66" s="362">
        <f t="shared" si="52"/>
        <v>710.95756559607889</v>
      </c>
      <c r="AC66" s="362">
        <f t="shared" si="52"/>
        <v>807.67444220918856</v>
      </c>
      <c r="AD66" s="362">
        <f t="shared" si="52"/>
        <v>798.65770792387343</v>
      </c>
      <c r="AE66" s="362">
        <f t="shared" si="52"/>
        <v>1029.1428212537837</v>
      </c>
      <c r="AF66" s="362">
        <f t="shared" si="52"/>
        <v>1226.6096507787252</v>
      </c>
      <c r="AG66" s="362">
        <f t="shared" si="52"/>
        <v>1560.8652019856527</v>
      </c>
      <c r="AH66" s="362">
        <f t="shared" si="52"/>
        <v>1250.6067363685045</v>
      </c>
      <c r="AI66" s="362">
        <f t="shared" si="52"/>
        <v>1320.3102385278642</v>
      </c>
      <c r="AJ66" s="362">
        <f t="shared" si="52"/>
        <v>991.08301171010669</v>
      </c>
      <c r="AK66" s="362">
        <f t="shared" si="52"/>
        <v>829.51505987370115</v>
      </c>
      <c r="AL66" s="362">
        <f t="shared" si="52"/>
        <v>850.53200419622976</v>
      </c>
      <c r="AM66" s="362">
        <f t="shared" si="52"/>
        <v>895.2712900484662</v>
      </c>
      <c r="AN66" s="362">
        <f t="shared" si="52"/>
        <v>710.95756559607889</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5" x14ac:dyDescent="0.35">
      <c r="A67" s="646"/>
      <c r="B67" s="13" t="str">
        <f t="shared" si="43"/>
        <v>Miscellaneous</v>
      </c>
      <c r="C67" s="503">
        <v>0</v>
      </c>
      <c r="D67" s="503">
        <f t="shared" ref="D67:BK67" si="53">IF(D31=0,0,((D13*0.5)+C31-D49)*D86*D$93*D$2)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35">
      <c r="A68" s="646"/>
      <c r="B68" s="13" t="str">
        <f t="shared" si="43"/>
        <v>Motors</v>
      </c>
      <c r="C68" s="503">
        <v>0</v>
      </c>
      <c r="D68" s="503">
        <f t="shared" ref="D68:BK68" si="54">IF(D32=0,0,((D14*0.5)+C32-D50)*D87*D$93*D$2)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5" x14ac:dyDescent="0.35">
      <c r="A69" s="646"/>
      <c r="B69" s="13" t="str">
        <f t="shared" si="43"/>
        <v>Process</v>
      </c>
      <c r="C69" s="503">
        <v>0</v>
      </c>
      <c r="D69" s="503">
        <f t="shared" ref="D69:BK69" si="55">IF(D33=0,0,((D15*0.5)+C33-D51)*D88*D$93*D$2)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5" x14ac:dyDescent="0.35">
      <c r="A70" s="646"/>
      <c r="B70" s="13" t="str">
        <f t="shared" si="43"/>
        <v>Refrigeration</v>
      </c>
      <c r="C70" s="503">
        <v>0</v>
      </c>
      <c r="D70" s="503">
        <f t="shared" ref="D70:BK70" si="56">IF(D34=0,0,((D16*0.5)+C34-D52)*D89*D$93*D$2)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5" x14ac:dyDescent="0.35">
      <c r="A71" s="646"/>
      <c r="B71" s="13" t="str">
        <f t="shared" si="43"/>
        <v>Water Heating</v>
      </c>
      <c r="C71" s="503">
        <v>0</v>
      </c>
      <c r="D71" s="503">
        <f t="shared" ref="D71:BK71" si="57">IF(D35=0,0,((D17*0.5)+C35-D53)*D90*D$93*D$2)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35">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75.303820803957009</v>
      </c>
      <c r="K73" s="503">
        <f t="shared" si="58"/>
        <v>416.25056334410647</v>
      </c>
      <c r="L73" s="503">
        <f t="shared" si="58"/>
        <v>594.15504952482934</v>
      </c>
      <c r="M73" s="503">
        <f t="shared" si="58"/>
        <v>947.13171670772442</v>
      </c>
      <c r="N73" s="503">
        <f t="shared" si="58"/>
        <v>1909.7963618845679</v>
      </c>
      <c r="O73" s="503">
        <f t="shared" si="58"/>
        <v>2474.6241548703524</v>
      </c>
      <c r="P73" s="503">
        <f t="shared" si="58"/>
        <v>1974.5600524909651</v>
      </c>
      <c r="Q73" s="503">
        <f t="shared" si="58"/>
        <v>2231.0425054654561</v>
      </c>
      <c r="R73" s="503">
        <f t="shared" si="58"/>
        <v>921.45513554503407</v>
      </c>
      <c r="S73" s="503">
        <f t="shared" si="58"/>
        <v>1183.6208555208464</v>
      </c>
      <c r="T73" s="503">
        <f t="shared" si="58"/>
        <v>1415.8316481521576</v>
      </c>
      <c r="U73" s="503">
        <f t="shared" si="58"/>
        <v>1805.3564909613222</v>
      </c>
      <c r="V73" s="362">
        <f t="shared" si="58"/>
        <v>1446.4064324686581</v>
      </c>
      <c r="W73" s="362">
        <f t="shared" si="58"/>
        <v>1553.0487369682005</v>
      </c>
      <c r="X73" s="362">
        <f t="shared" si="58"/>
        <v>1173.8865763077126</v>
      </c>
      <c r="Y73" s="362">
        <f t="shared" si="58"/>
        <v>992.36832704674862</v>
      </c>
      <c r="Z73" s="362">
        <f t="shared" si="58"/>
        <v>1019.3289671684935</v>
      </c>
      <c r="AA73" s="362">
        <f t="shared" si="58"/>
        <v>1070.7439639615191</v>
      </c>
      <c r="AB73" s="362">
        <f t="shared" si="58"/>
        <v>850.65292771273312</v>
      </c>
      <c r="AC73" s="362">
        <f t="shared" si="58"/>
        <v>933.76895005213066</v>
      </c>
      <c r="AD73" s="362">
        <f t="shared" si="58"/>
        <v>921.45513554503407</v>
      </c>
      <c r="AE73" s="362">
        <f t="shared" si="58"/>
        <v>1183.6208555208464</v>
      </c>
      <c r="AF73" s="362">
        <f t="shared" si="58"/>
        <v>1415.8316481521576</v>
      </c>
      <c r="AG73" s="362">
        <f t="shared" si="58"/>
        <v>1805.3564909613222</v>
      </c>
      <c r="AH73" s="362">
        <f t="shared" si="58"/>
        <v>1446.4064324686581</v>
      </c>
      <c r="AI73" s="362">
        <f t="shared" si="58"/>
        <v>1553.0487369682005</v>
      </c>
      <c r="AJ73" s="362">
        <f t="shared" si="58"/>
        <v>1173.8865763077126</v>
      </c>
      <c r="AK73" s="362">
        <f t="shared" si="58"/>
        <v>992.36832704674862</v>
      </c>
      <c r="AL73" s="362">
        <f t="shared" si="58"/>
        <v>1019.3289671684935</v>
      </c>
      <c r="AM73" s="362">
        <f t="shared" si="58"/>
        <v>1070.7439639615191</v>
      </c>
      <c r="AN73" s="362">
        <f t="shared" si="58"/>
        <v>850.65292771273312</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4">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75.303820803957009</v>
      </c>
      <c r="K74" s="504">
        <f t="shared" si="59"/>
        <v>491.55438414806349</v>
      </c>
      <c r="L74" s="504">
        <f t="shared" si="59"/>
        <v>1085.7094336728928</v>
      </c>
      <c r="M74" s="504">
        <f t="shared" si="59"/>
        <v>2032.8411503806174</v>
      </c>
      <c r="N74" s="504">
        <f t="shared" si="59"/>
        <v>3942.6375122651853</v>
      </c>
      <c r="O74" s="504">
        <f t="shared" si="59"/>
        <v>6417.2616671355372</v>
      </c>
      <c r="P74" s="504">
        <f t="shared" si="59"/>
        <v>8391.8217196265032</v>
      </c>
      <c r="Q74" s="504">
        <f t="shared" si="59"/>
        <v>10622.864225091958</v>
      </c>
      <c r="R74" s="504">
        <f t="shared" si="59"/>
        <v>11544.319360636993</v>
      </c>
      <c r="S74" s="504">
        <f t="shared" si="59"/>
        <v>12727.94021615784</v>
      </c>
      <c r="T74" s="504">
        <f t="shared" si="59"/>
        <v>14143.771864309998</v>
      </c>
      <c r="U74" s="504">
        <f t="shared" si="59"/>
        <v>15949.128355271319</v>
      </c>
      <c r="V74" s="504">
        <f t="shared" si="59"/>
        <v>17395.534787739976</v>
      </c>
      <c r="W74" s="504">
        <f t="shared" si="59"/>
        <v>18948.583524708178</v>
      </c>
      <c r="X74" s="504">
        <f t="shared" si="59"/>
        <v>20122.47010101589</v>
      </c>
      <c r="Y74" s="504">
        <f t="shared" si="59"/>
        <v>21114.838428062638</v>
      </c>
      <c r="Z74" s="504">
        <f t="shared" si="59"/>
        <v>22134.167395231132</v>
      </c>
      <c r="AA74" s="504">
        <f t="shared" si="59"/>
        <v>23204.911359192651</v>
      </c>
      <c r="AB74" s="504">
        <f t="shared" si="59"/>
        <v>24055.564286905385</v>
      </c>
      <c r="AC74" s="504">
        <f t="shared" si="59"/>
        <v>24989.333236957515</v>
      </c>
      <c r="AD74" s="504">
        <f t="shared" si="59"/>
        <v>25910.788372502549</v>
      </c>
      <c r="AE74" s="504">
        <f t="shared" si="59"/>
        <v>27094.409228023396</v>
      </c>
      <c r="AF74" s="504">
        <f t="shared" si="59"/>
        <v>28510.240876175554</v>
      </c>
      <c r="AG74" s="504">
        <f t="shared" si="59"/>
        <v>30315.597367136877</v>
      </c>
      <c r="AH74" s="504">
        <f t="shared" si="59"/>
        <v>31762.003799605536</v>
      </c>
      <c r="AI74" s="504">
        <f t="shared" si="59"/>
        <v>33315.052536573734</v>
      </c>
      <c r="AJ74" s="504">
        <f t="shared" si="59"/>
        <v>34488.939112881446</v>
      </c>
      <c r="AK74" s="504">
        <f t="shared" si="59"/>
        <v>35481.307439928198</v>
      </c>
      <c r="AL74" s="504">
        <f t="shared" si="59"/>
        <v>36500.636407096688</v>
      </c>
      <c r="AM74" s="504">
        <f t="shared" si="59"/>
        <v>37571.380371058207</v>
      </c>
      <c r="AN74" s="504">
        <f t="shared" si="59"/>
        <v>38422.033298770941</v>
      </c>
      <c r="AO74" s="504">
        <f t="shared" si="59"/>
        <v>38422.033298770941</v>
      </c>
      <c r="AP74" s="504">
        <f t="shared" si="59"/>
        <v>38422.033298770941</v>
      </c>
      <c r="AQ74" s="504">
        <f t="shared" si="59"/>
        <v>38422.033298770941</v>
      </c>
      <c r="AR74" s="504">
        <f t="shared" si="59"/>
        <v>38422.033298770941</v>
      </c>
      <c r="AS74" s="504">
        <f t="shared" si="59"/>
        <v>38422.033298770941</v>
      </c>
      <c r="AT74" s="504">
        <f t="shared" si="59"/>
        <v>38422.033298770941</v>
      </c>
      <c r="AU74" s="504">
        <f t="shared" si="59"/>
        <v>38422.033298770941</v>
      </c>
      <c r="AV74" s="504">
        <f t="shared" si="59"/>
        <v>38422.033298770941</v>
      </c>
      <c r="AW74" s="504">
        <f t="shared" si="59"/>
        <v>38422.033298770941</v>
      </c>
      <c r="AX74" s="504">
        <f t="shared" si="59"/>
        <v>38422.033298770941</v>
      </c>
      <c r="AY74" s="504">
        <f t="shared" si="59"/>
        <v>38422.033298770941</v>
      </c>
      <c r="AZ74" s="504">
        <f t="shared" si="59"/>
        <v>38422.033298770941</v>
      </c>
      <c r="BA74" s="504">
        <f t="shared" si="59"/>
        <v>38422.033298770941</v>
      </c>
      <c r="BB74" s="504">
        <f t="shared" si="59"/>
        <v>38422.033298770941</v>
      </c>
      <c r="BC74" s="504">
        <f t="shared" si="59"/>
        <v>38422.033298770941</v>
      </c>
      <c r="BD74" s="504">
        <f t="shared" si="59"/>
        <v>38422.033298770941</v>
      </c>
      <c r="BE74" s="504">
        <f t="shared" si="59"/>
        <v>38422.033298770941</v>
      </c>
      <c r="BF74" s="504">
        <f t="shared" si="59"/>
        <v>38422.033298770941</v>
      </c>
      <c r="BG74" s="504">
        <f t="shared" si="59"/>
        <v>38422.033298770941</v>
      </c>
      <c r="BH74" s="504">
        <f t="shared" si="59"/>
        <v>38422.033298770941</v>
      </c>
      <c r="BI74" s="504">
        <f t="shared" si="59"/>
        <v>38422.033298770941</v>
      </c>
      <c r="BJ74" s="504">
        <f t="shared" si="59"/>
        <v>38422.033298770941</v>
      </c>
      <c r="BK74" s="504">
        <f t="shared" si="59"/>
        <v>38422.033298770941</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5" x14ac:dyDescent="0.35">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5" x14ac:dyDescent="0.35">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5" x14ac:dyDescent="0.35">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5" x14ac:dyDescent="0.35">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5" x14ac:dyDescent="0.35">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5" x14ac:dyDescent="0.35">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5" x14ac:dyDescent="0.35">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5" x14ac:dyDescent="0.35">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5" x14ac:dyDescent="0.35">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5" x14ac:dyDescent="0.35">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5" x14ac:dyDescent="0.35">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 thickBot="1" x14ac:dyDescent="0.4">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4"/>
    <row r="92" spans="1:63" x14ac:dyDescent="0.35">
      <c r="A92" s="19"/>
      <c r="B92" s="634" t="s">
        <v>28</v>
      </c>
      <c r="C92" s="40">
        <f>C77</f>
        <v>43466</v>
      </c>
      <c r="D92" s="46">
        <f t="shared" ref="D92:BK92" si="63">D77</f>
        <v>43497</v>
      </c>
      <c r="E92" s="46">
        <f t="shared" si="63"/>
        <v>43525</v>
      </c>
      <c r="F92" s="46">
        <f t="shared" si="63"/>
        <v>43556</v>
      </c>
      <c r="G92" s="46">
        <f t="shared" si="63"/>
        <v>43586</v>
      </c>
      <c r="H92" s="46">
        <f t="shared" si="63"/>
        <v>43617</v>
      </c>
      <c r="I92" s="46">
        <f t="shared" si="63"/>
        <v>43647</v>
      </c>
      <c r="J92" s="46">
        <f t="shared" si="63"/>
        <v>43678</v>
      </c>
      <c r="K92" s="46">
        <f t="shared" si="63"/>
        <v>43709</v>
      </c>
      <c r="L92" s="46">
        <f t="shared" si="63"/>
        <v>43739</v>
      </c>
      <c r="M92" s="46">
        <f t="shared" si="63"/>
        <v>43770</v>
      </c>
      <c r="N92" s="46">
        <f t="shared" si="63"/>
        <v>43800</v>
      </c>
      <c r="O92" s="46">
        <f t="shared" si="63"/>
        <v>43831</v>
      </c>
      <c r="P92" s="46">
        <f t="shared" si="63"/>
        <v>43862</v>
      </c>
      <c r="Q92" s="46">
        <f t="shared" si="63"/>
        <v>43891</v>
      </c>
      <c r="R92" s="46">
        <f t="shared" si="63"/>
        <v>43922</v>
      </c>
      <c r="S92" s="46">
        <f t="shared" si="63"/>
        <v>43952</v>
      </c>
      <c r="T92" s="46">
        <f t="shared" si="63"/>
        <v>43983</v>
      </c>
      <c r="U92" s="46">
        <f t="shared" si="63"/>
        <v>44013</v>
      </c>
      <c r="V92" s="46">
        <f t="shared" si="63"/>
        <v>44044</v>
      </c>
      <c r="W92" s="46">
        <f t="shared" si="63"/>
        <v>44075</v>
      </c>
      <c r="X92" s="46">
        <f t="shared" si="63"/>
        <v>44105</v>
      </c>
      <c r="Y92" s="46">
        <f t="shared" si="63"/>
        <v>44136</v>
      </c>
      <c r="Z92" s="46">
        <f t="shared" si="63"/>
        <v>44166</v>
      </c>
      <c r="AA92" s="46">
        <f t="shared" si="63"/>
        <v>44197</v>
      </c>
      <c r="AB92" s="46">
        <f t="shared" si="63"/>
        <v>44228</v>
      </c>
      <c r="AC92" s="46">
        <f t="shared" si="63"/>
        <v>44256</v>
      </c>
      <c r="AD92" s="46">
        <f t="shared" si="63"/>
        <v>44287</v>
      </c>
      <c r="AE92" s="46">
        <f t="shared" si="63"/>
        <v>44317</v>
      </c>
      <c r="AF92" s="46">
        <f t="shared" si="63"/>
        <v>44348</v>
      </c>
      <c r="AG92" s="46">
        <f t="shared" si="63"/>
        <v>44378</v>
      </c>
      <c r="AH92" s="46">
        <f t="shared" si="63"/>
        <v>44409</v>
      </c>
      <c r="AI92" s="46">
        <f t="shared" si="63"/>
        <v>44440</v>
      </c>
      <c r="AJ92" s="46">
        <f t="shared" si="63"/>
        <v>44470</v>
      </c>
      <c r="AK92" s="46">
        <f t="shared" si="63"/>
        <v>44501</v>
      </c>
      <c r="AL92" s="46">
        <f t="shared" si="63"/>
        <v>44531</v>
      </c>
      <c r="AM92" s="46">
        <f t="shared" si="63"/>
        <v>44562</v>
      </c>
      <c r="AN92" s="46">
        <f t="shared" si="63"/>
        <v>44593</v>
      </c>
      <c r="AO92" s="46">
        <f t="shared" si="63"/>
        <v>44621</v>
      </c>
      <c r="AP92" s="46">
        <f t="shared" si="63"/>
        <v>44652</v>
      </c>
      <c r="AQ92" s="46">
        <f t="shared" si="63"/>
        <v>44682</v>
      </c>
      <c r="AR92" s="46">
        <f t="shared" si="63"/>
        <v>44713</v>
      </c>
      <c r="AS92" s="46">
        <f t="shared" si="63"/>
        <v>44743</v>
      </c>
      <c r="AT92" s="46">
        <f t="shared" si="63"/>
        <v>44774</v>
      </c>
      <c r="AU92" s="46">
        <f t="shared" si="63"/>
        <v>44805</v>
      </c>
      <c r="AV92" s="46">
        <f t="shared" si="63"/>
        <v>44835</v>
      </c>
      <c r="AW92" s="46">
        <f t="shared" si="63"/>
        <v>44866</v>
      </c>
      <c r="AX92" s="46">
        <f t="shared" si="63"/>
        <v>44896</v>
      </c>
      <c r="AY92" s="46">
        <f t="shared" si="63"/>
        <v>44927</v>
      </c>
      <c r="AZ92" s="46">
        <f t="shared" si="63"/>
        <v>44958</v>
      </c>
      <c r="BA92" s="46">
        <f t="shared" si="63"/>
        <v>44986</v>
      </c>
      <c r="BB92" s="46">
        <f t="shared" si="63"/>
        <v>45017</v>
      </c>
      <c r="BC92" s="46">
        <f t="shared" si="63"/>
        <v>45047</v>
      </c>
      <c r="BD92" s="46">
        <f t="shared" si="63"/>
        <v>45078</v>
      </c>
      <c r="BE92" s="46">
        <f t="shared" si="63"/>
        <v>45108</v>
      </c>
      <c r="BF92" s="46">
        <f t="shared" si="63"/>
        <v>45139</v>
      </c>
      <c r="BG92" s="46">
        <f t="shared" si="63"/>
        <v>45170</v>
      </c>
      <c r="BH92" s="46">
        <f t="shared" si="63"/>
        <v>45200</v>
      </c>
      <c r="BI92" s="46">
        <f t="shared" si="63"/>
        <v>45231</v>
      </c>
      <c r="BJ92" s="46">
        <f t="shared" si="63"/>
        <v>45261</v>
      </c>
      <c r="BK92" s="46">
        <f t="shared" si="63"/>
        <v>45292</v>
      </c>
    </row>
    <row r="93" spans="1:63" ht="15" thickBot="1" x14ac:dyDescent="0.4">
      <c r="A93" s="19"/>
      <c r="B93" s="635"/>
      <c r="C93" s="42">
        <f>'2M - SGS'!C93</f>
        <v>4.8845E-2</v>
      </c>
      <c r="D93" s="94">
        <f>'2M - SGS'!D93</f>
        <v>5.0525E-2</v>
      </c>
      <c r="E93" s="94">
        <f>'2M - SGS'!E93</f>
        <v>5.3254999999999997E-2</v>
      </c>
      <c r="F93" s="94">
        <f>'2M - SGS'!F93</f>
        <v>5.6875000000000002E-2</v>
      </c>
      <c r="G93" s="94">
        <f>'2M - SGS'!G93</f>
        <v>5.8104000000000003E-2</v>
      </c>
      <c r="H93" s="94">
        <f>'2M - SGS'!H93</f>
        <v>8.9680999999999997E-2</v>
      </c>
      <c r="I93" s="94">
        <f>'2M - SGS'!I93</f>
        <v>8.9680999999999997E-2</v>
      </c>
      <c r="J93" s="94">
        <f>'2M - SGS'!J93</f>
        <v>8.9680999999999997E-2</v>
      </c>
      <c r="K93" s="94">
        <f>'2M - SGS'!K93</f>
        <v>8.9680999999999997E-2</v>
      </c>
      <c r="L93" s="94">
        <f>'2M - SGS'!L93</f>
        <v>5.4614000000000003E-2</v>
      </c>
      <c r="M93" s="94">
        <f>'2M - SGS'!M93</f>
        <v>5.6771000000000002E-2</v>
      </c>
      <c r="N93" s="94">
        <f>'2M - SGS'!N93</f>
        <v>5.4182000000000001E-2</v>
      </c>
      <c r="O93" s="94">
        <f>'2M - SGS'!O93</f>
        <v>4.8845E-2</v>
      </c>
      <c r="P93" s="94">
        <f>'2M - SGS'!P93</f>
        <v>5.0525E-2</v>
      </c>
      <c r="Q93" s="94">
        <f>'2M - SGS'!Q93</f>
        <v>5.3254999999999997E-2</v>
      </c>
      <c r="R93" s="257">
        <f>'2M - SGS'!R93</f>
        <v>5.8521999999999998E-2</v>
      </c>
      <c r="S93" s="257">
        <f>'2M - SGS'!S93</f>
        <v>6.1238000000000001E-2</v>
      </c>
      <c r="T93" s="257">
        <f>'2M - SGS'!T93</f>
        <v>9.0992000000000003E-2</v>
      </c>
      <c r="U93" s="257">
        <f>'2M - SGS'!U93</f>
        <v>9.0992000000000003E-2</v>
      </c>
      <c r="V93" s="257">
        <f>'2M - SGS'!V93</f>
        <v>9.0992000000000003E-2</v>
      </c>
      <c r="W93" s="257">
        <f>'2M - SGS'!W93</f>
        <v>9.0992000000000003E-2</v>
      </c>
      <c r="X93" s="257">
        <f>'2M - SGS'!X93</f>
        <v>5.9082999999999997E-2</v>
      </c>
      <c r="Y93" s="257">
        <f>'2M - SGS'!Y93</f>
        <v>6.0645999999999999E-2</v>
      </c>
      <c r="Z93" s="257">
        <f>'2M - SGS'!Z93</f>
        <v>5.6723000000000003E-2</v>
      </c>
      <c r="AA93" s="257">
        <f>'2M - SGS'!AA93</f>
        <v>5.3661E-2</v>
      </c>
      <c r="AB93" s="257">
        <f>'2M - SGS'!AB93</f>
        <v>5.5252000000000002E-2</v>
      </c>
      <c r="AC93" s="257">
        <f>'2M - SGS'!AC93</f>
        <v>5.7793999999999998E-2</v>
      </c>
      <c r="AD93" s="257">
        <f>'2M - SGS'!AD93</f>
        <v>5.8521999999999998E-2</v>
      </c>
      <c r="AE93" s="257">
        <f>'2M - SGS'!AE93</f>
        <v>6.1238000000000001E-2</v>
      </c>
      <c r="AF93" s="257">
        <f>'2M - SGS'!AF93</f>
        <v>9.0992000000000003E-2</v>
      </c>
      <c r="AG93" s="257">
        <f>'2M - SGS'!AG93</f>
        <v>9.0992000000000003E-2</v>
      </c>
      <c r="AH93" s="257">
        <f>'2M - SGS'!AH93</f>
        <v>9.0992000000000003E-2</v>
      </c>
      <c r="AI93" s="257">
        <f>'2M - SGS'!AI93</f>
        <v>9.0992000000000003E-2</v>
      </c>
      <c r="AJ93" s="257">
        <f>'2M - SGS'!AJ93</f>
        <v>5.9082999999999997E-2</v>
      </c>
      <c r="AK93" s="257">
        <f>'2M - SGS'!AK93</f>
        <v>6.0645999999999999E-2</v>
      </c>
      <c r="AL93" s="257">
        <f>'2M - SGS'!AL93</f>
        <v>5.6723000000000003E-2</v>
      </c>
      <c r="AM93" s="257">
        <f>'2M - SGS'!AM93</f>
        <v>5.3661E-2</v>
      </c>
      <c r="AN93" s="257">
        <f>'2M - SGS'!AN93</f>
        <v>5.5252000000000002E-2</v>
      </c>
      <c r="AO93" s="565">
        <f>'2M - SGS'!AO93</f>
        <v>5.7793999999999998E-2</v>
      </c>
      <c r="AP93" s="565">
        <f>'2M - SGS'!AP93</f>
        <v>5.8521999999999998E-2</v>
      </c>
      <c r="AQ93" s="565">
        <f>'2M - SGS'!AQ93</f>
        <v>6.1238000000000001E-2</v>
      </c>
      <c r="AR93" s="565">
        <f>'2M - SGS'!AR93</f>
        <v>9.0992000000000003E-2</v>
      </c>
      <c r="AS93" s="565">
        <f>'2M - SGS'!AS93</f>
        <v>9.0992000000000003E-2</v>
      </c>
      <c r="AT93" s="565">
        <f>'2M - SGS'!AT93</f>
        <v>9.0992000000000003E-2</v>
      </c>
      <c r="AU93" s="565">
        <f>'2M - SGS'!AU93</f>
        <v>9.0992000000000003E-2</v>
      </c>
      <c r="AV93" s="565">
        <f>'2M - SGS'!AV93</f>
        <v>5.9082999999999997E-2</v>
      </c>
      <c r="AW93" s="565">
        <f>'2M - SGS'!AW93</f>
        <v>6.0645999999999999E-2</v>
      </c>
      <c r="AX93" s="565">
        <f>'2M - SGS'!AX93</f>
        <v>5.6723000000000003E-2</v>
      </c>
      <c r="AY93" s="565">
        <f>'2M - SGS'!AY93</f>
        <v>5.3661E-2</v>
      </c>
      <c r="AZ93" s="565">
        <f>'2M - SGS'!AZ93</f>
        <v>5.5252000000000002E-2</v>
      </c>
      <c r="BA93" s="565">
        <f>'2M - SGS'!BA93</f>
        <v>5.7793999999999998E-2</v>
      </c>
      <c r="BB93" s="565">
        <f>'2M - SGS'!BB93</f>
        <v>5.8521999999999998E-2</v>
      </c>
      <c r="BC93" s="565">
        <f>'2M - SGS'!BC93</f>
        <v>6.1238000000000001E-2</v>
      </c>
      <c r="BD93" s="565">
        <f>'2M - SGS'!BD93</f>
        <v>9.0992000000000003E-2</v>
      </c>
      <c r="BE93" s="565">
        <f>'2M - SGS'!BE93</f>
        <v>9.0992000000000003E-2</v>
      </c>
      <c r="BF93" s="565">
        <f>'2M - SGS'!BF93</f>
        <v>9.0992000000000003E-2</v>
      </c>
      <c r="BG93" s="565">
        <f>'2M - SGS'!BG93</f>
        <v>9.0992000000000003E-2</v>
      </c>
      <c r="BH93" s="565">
        <f>'2M - SGS'!BH93</f>
        <v>5.9082999999999997E-2</v>
      </c>
      <c r="BI93" s="565">
        <f>'2M - SGS'!BI93</f>
        <v>6.0645999999999999E-2</v>
      </c>
      <c r="BJ93" s="565">
        <f>'2M - SGS'!BJ93</f>
        <v>5.6723000000000003E-2</v>
      </c>
      <c r="BK93" s="565">
        <f>'2M - SGS'!BK93</f>
        <v>5.3661E-2</v>
      </c>
    </row>
    <row r="94" spans="1:63" x14ac:dyDescent="0.35">
      <c r="AO94" s="564" t="s">
        <v>267</v>
      </c>
    </row>
    <row r="95" spans="1:63" x14ac:dyDescent="0.35">
      <c r="C95" s="268"/>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JNG-D7.C</oddFooter>
  </headerFooter>
  <ignoredErrors>
    <ignoredError sqref="C19 C55:BK55 O19:BK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D18" sqref="D18"/>
    </sheetView>
  </sheetViews>
  <sheetFormatPr defaultRowHeight="14.5" x14ac:dyDescent="0.35"/>
  <cols>
    <col min="1" max="1" width="10" customWidth="1"/>
    <col min="2" max="2" width="24.54296875" customWidth="1"/>
    <col min="3" max="3" width="15.54296875" bestFit="1" customWidth="1"/>
    <col min="4" max="9" width="13.54296875" customWidth="1"/>
    <col min="10" max="63" width="13.9062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ENTRY'!AE193,"ok","ERROR")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'LI 2M - SGS'!C4</f>
        <v>43466</v>
      </c>
      <c r="D4" s="10">
        <f>'LI 2M - SGS'!D4</f>
        <v>43497</v>
      </c>
      <c r="E4" s="10">
        <f>'LI 2M - SGS'!E4</f>
        <v>43525</v>
      </c>
      <c r="F4" s="10">
        <f>'LI 2M - SGS'!F4</f>
        <v>43556</v>
      </c>
      <c r="G4" s="10">
        <f>'LI 2M - SGS'!G4</f>
        <v>43586</v>
      </c>
      <c r="H4" s="10">
        <f>'LI 2M - SGS'!H4</f>
        <v>43617</v>
      </c>
      <c r="I4" s="10">
        <f>'LI 2M - SGS'!I4</f>
        <v>43647</v>
      </c>
      <c r="J4" s="10">
        <f>'LI 2M - SGS'!J4</f>
        <v>43678</v>
      </c>
      <c r="K4" s="10">
        <f>'LI 2M - SGS'!K4</f>
        <v>43709</v>
      </c>
      <c r="L4" s="10">
        <f>'LI 2M - SGS'!L4</f>
        <v>43739</v>
      </c>
      <c r="M4" s="10">
        <f>'LI 2M - SGS'!M4</f>
        <v>43770</v>
      </c>
      <c r="N4" s="10">
        <f>'LI 2M - SGS'!N4</f>
        <v>43800</v>
      </c>
      <c r="O4" s="10">
        <f>'LI 2M - SGS'!O4</f>
        <v>43831</v>
      </c>
      <c r="P4" s="10">
        <f>'LI 2M - SGS'!P4</f>
        <v>43862</v>
      </c>
      <c r="Q4" s="10">
        <f>'LI 2M - SGS'!Q4</f>
        <v>43891</v>
      </c>
      <c r="R4" s="10">
        <f>'LI 2M - SGS'!R4</f>
        <v>43922</v>
      </c>
      <c r="S4" s="10">
        <f>'LI 2M - SGS'!S4</f>
        <v>43952</v>
      </c>
      <c r="T4" s="10">
        <f>'LI 2M - SGS'!T4</f>
        <v>43983</v>
      </c>
      <c r="U4" s="10">
        <f>'LI 2M - SGS'!U4</f>
        <v>44013</v>
      </c>
      <c r="V4" s="10">
        <f>'LI 2M - SGS'!V4</f>
        <v>44044</v>
      </c>
      <c r="W4" s="10">
        <f>'LI 2M - SGS'!W4</f>
        <v>44075</v>
      </c>
      <c r="X4" s="10">
        <f>'LI 2M - SGS'!X4</f>
        <v>44105</v>
      </c>
      <c r="Y4" s="10">
        <f>'LI 2M - SGS'!Y4</f>
        <v>44136</v>
      </c>
      <c r="Z4" s="10">
        <f>'LI 2M - SGS'!Z4</f>
        <v>44166</v>
      </c>
      <c r="AA4" s="10">
        <f>'LI 2M - SGS'!AA4</f>
        <v>44197</v>
      </c>
      <c r="AB4" s="10">
        <f>'LI 2M - SGS'!AB4</f>
        <v>44228</v>
      </c>
      <c r="AC4" s="10">
        <f>'LI 2M - SGS'!AC4</f>
        <v>44256</v>
      </c>
      <c r="AD4" s="10">
        <f>'LI 2M - SGS'!AD4</f>
        <v>44287</v>
      </c>
      <c r="AE4" s="10">
        <f>'LI 2M - SGS'!AE4</f>
        <v>44317</v>
      </c>
      <c r="AF4" s="10">
        <f>'LI 2M - SGS'!AF4</f>
        <v>44348</v>
      </c>
      <c r="AG4" s="10">
        <f>'LI 2M - SGS'!AG4</f>
        <v>44378</v>
      </c>
      <c r="AH4" s="10">
        <f>'LI 2M - SGS'!AH4</f>
        <v>44409</v>
      </c>
      <c r="AI4" s="10">
        <f>'LI 2M - SGS'!AI4</f>
        <v>44440</v>
      </c>
      <c r="AJ4" s="10">
        <f>'LI 2M - SGS'!AJ4</f>
        <v>44470</v>
      </c>
      <c r="AK4" s="10">
        <f>'LI 2M - SGS'!AK4</f>
        <v>44501</v>
      </c>
      <c r="AL4" s="10">
        <f>'LI 2M - SGS'!AL4</f>
        <v>44531</v>
      </c>
      <c r="AM4" s="10">
        <f>'LI 2M - SGS'!AM4</f>
        <v>44562</v>
      </c>
      <c r="AN4" s="10">
        <f>'LI 2M - SGS'!AN4</f>
        <v>44593</v>
      </c>
      <c r="AO4" s="10">
        <f>'LI 2M - SGS'!AO4</f>
        <v>44621</v>
      </c>
      <c r="AP4" s="10">
        <f>'LI 2M - SGS'!AP4</f>
        <v>44652</v>
      </c>
      <c r="AQ4" s="10">
        <f>'LI 2M - SGS'!AQ4</f>
        <v>44682</v>
      </c>
      <c r="AR4" s="10">
        <f>'LI 2M - SGS'!AR4</f>
        <v>44713</v>
      </c>
      <c r="AS4" s="10">
        <f>'LI 2M - SGS'!AS4</f>
        <v>44743</v>
      </c>
      <c r="AT4" s="10">
        <f>'LI 2M - SGS'!AT4</f>
        <v>44774</v>
      </c>
      <c r="AU4" s="10">
        <f>'LI 2M - SGS'!AU4</f>
        <v>44805</v>
      </c>
      <c r="AV4" s="10">
        <f>'LI 2M - SGS'!AV4</f>
        <v>44835</v>
      </c>
      <c r="AW4" s="10">
        <f>'LI 2M - SGS'!AW4</f>
        <v>44866</v>
      </c>
      <c r="AX4" s="10">
        <f>'LI 2M - SGS'!AX4</f>
        <v>44896</v>
      </c>
      <c r="AY4" s="10">
        <f>'LI 2M - SGS'!AY4</f>
        <v>44927</v>
      </c>
      <c r="AZ4" s="10">
        <f>'LI 2M - SGS'!AZ4</f>
        <v>44958</v>
      </c>
      <c r="BA4" s="10">
        <f>'LI 2M - SGS'!BA4</f>
        <v>44986</v>
      </c>
      <c r="BB4" s="10">
        <f>'LI 2M - SGS'!BB4</f>
        <v>45017</v>
      </c>
      <c r="BC4" s="10">
        <f>'LI 2M - SGS'!BC4</f>
        <v>45047</v>
      </c>
      <c r="BD4" s="10">
        <f>'LI 2M - SGS'!BD4</f>
        <v>45078</v>
      </c>
      <c r="BE4" s="10">
        <f>'LI 2M - SGS'!BE4</f>
        <v>45108</v>
      </c>
      <c r="BF4" s="10">
        <f>'LI 2M - SGS'!BF4</f>
        <v>45139</v>
      </c>
      <c r="BG4" s="10">
        <f>'LI 2M - SGS'!BG4</f>
        <v>45170</v>
      </c>
      <c r="BH4" s="10">
        <f>'LI 2M - SGS'!BH4</f>
        <v>45200</v>
      </c>
      <c r="BI4" s="10">
        <f>'LI 2M - SGS'!BI4</f>
        <v>45231</v>
      </c>
      <c r="BJ4" s="10">
        <f>'LI 2M - SGS'!BJ4</f>
        <v>45261</v>
      </c>
      <c r="BK4" s="10">
        <f>'LI 2M - SGS'!BK4</f>
        <v>45292</v>
      </c>
    </row>
    <row r="5" spans="1:65" ht="15" customHeight="1" x14ac:dyDescent="0.35">
      <c r="A5" s="637"/>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ENTRY'!S187</f>
        <v>0</v>
      </c>
      <c r="D12" s="3">
        <f>'BIZ kWh ENTRY'!T187</f>
        <v>0</v>
      </c>
      <c r="E12" s="3">
        <f>'BIZ kWh ENTRY'!U187</f>
        <v>0</v>
      </c>
      <c r="F12" s="3">
        <f>'BIZ kWh ENTRY'!V187</f>
        <v>0</v>
      </c>
      <c r="G12" s="3">
        <f>'BIZ kWh ENTRY'!W187</f>
        <v>0</v>
      </c>
      <c r="H12" s="3">
        <f>'BIZ kWh ENTRY'!X187</f>
        <v>0</v>
      </c>
      <c r="I12" s="3">
        <f>'BIZ kWh ENTRY'!Y187</f>
        <v>0</v>
      </c>
      <c r="J12" s="3">
        <f>'BIZ kWh ENTRY'!Z187</f>
        <v>0</v>
      </c>
      <c r="K12" s="3">
        <f>'BIZ kWh ENTRY'!AA187</f>
        <v>0</v>
      </c>
      <c r="L12" s="3">
        <f>'BIZ kWh ENTRY'!AB187</f>
        <v>35616.328007514676</v>
      </c>
      <c r="M12" s="3">
        <f>'BIZ kWh ENTRY'!AC187</f>
        <v>182756.27019231668</v>
      </c>
      <c r="N12" s="3">
        <f>'BIZ kWh ENTRY'!AD187</f>
        <v>318144.12407593103</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35616.328007514676</v>
      </c>
      <c r="M19" s="48">
        <f t="shared" si="1"/>
        <v>182756.27019231668</v>
      </c>
      <c r="N19" s="48">
        <f t="shared" si="1"/>
        <v>318144.12407593103</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f t="shared" ref="C23:C35" si="6">IF(C5=0,0,C5)</f>
        <v>0</v>
      </c>
      <c r="D23" s="345">
        <f>IF(SUM($C$19:$N$19)=0,0,C23+D5)</f>
        <v>0</v>
      </c>
      <c r="E23" s="345">
        <f t="shared" ref="E23:BK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si="7"/>
        <v>0</v>
      </c>
      <c r="S23" s="345">
        <f t="shared" si="7"/>
        <v>0</v>
      </c>
      <c r="T23" s="345">
        <f t="shared" si="7"/>
        <v>0</v>
      </c>
      <c r="U23" s="345">
        <f t="shared" si="7"/>
        <v>0</v>
      </c>
      <c r="V23" s="345">
        <f t="shared" si="7"/>
        <v>0</v>
      </c>
      <c r="W23" s="345">
        <f t="shared" si="7"/>
        <v>0</v>
      </c>
      <c r="X23" s="345">
        <f t="shared" si="7"/>
        <v>0</v>
      </c>
      <c r="Y23" s="345">
        <f t="shared" si="7"/>
        <v>0</v>
      </c>
      <c r="Z23" s="345">
        <f t="shared" si="7"/>
        <v>0</v>
      </c>
      <c r="AA23" s="345">
        <f t="shared" si="7"/>
        <v>0</v>
      </c>
      <c r="AB23" s="345">
        <f t="shared" si="7"/>
        <v>0</v>
      </c>
      <c r="AC23" s="345">
        <f t="shared" si="7"/>
        <v>0</v>
      </c>
      <c r="AD23" s="345">
        <f t="shared" si="7"/>
        <v>0</v>
      </c>
      <c r="AE23" s="345">
        <f t="shared" si="7"/>
        <v>0</v>
      </c>
      <c r="AF23" s="345">
        <f t="shared" si="7"/>
        <v>0</v>
      </c>
      <c r="AG23" s="345">
        <f t="shared" si="7"/>
        <v>0</v>
      </c>
      <c r="AH23" s="345">
        <f t="shared" si="7"/>
        <v>0</v>
      </c>
      <c r="AI23" s="345">
        <f t="shared" si="7"/>
        <v>0</v>
      </c>
      <c r="AJ23" s="345">
        <f t="shared" si="7"/>
        <v>0</v>
      </c>
      <c r="AK23" s="345">
        <f t="shared" si="7"/>
        <v>0</v>
      </c>
      <c r="AL23" s="345">
        <f t="shared" si="7"/>
        <v>0</v>
      </c>
      <c r="AM23" s="345">
        <f t="shared" si="7"/>
        <v>0</v>
      </c>
      <c r="AN23" s="345">
        <f t="shared" si="7"/>
        <v>0</v>
      </c>
      <c r="AO23" s="345">
        <f t="shared" si="7"/>
        <v>0</v>
      </c>
      <c r="AP23" s="345">
        <f t="shared" si="7"/>
        <v>0</v>
      </c>
      <c r="AQ23" s="345">
        <f t="shared" si="7"/>
        <v>0</v>
      </c>
      <c r="AR23" s="345">
        <f t="shared" si="7"/>
        <v>0</v>
      </c>
      <c r="AS23" s="345">
        <f t="shared" si="7"/>
        <v>0</v>
      </c>
      <c r="AT23" s="345">
        <f t="shared" si="7"/>
        <v>0</v>
      </c>
      <c r="AU23" s="345">
        <f t="shared" si="7"/>
        <v>0</v>
      </c>
      <c r="AV23" s="345">
        <f t="shared" si="7"/>
        <v>0</v>
      </c>
      <c r="AW23" s="345">
        <f t="shared" si="7"/>
        <v>0</v>
      </c>
      <c r="AX23" s="345">
        <f t="shared" si="7"/>
        <v>0</v>
      </c>
      <c r="AY23" s="345">
        <f t="shared" si="7"/>
        <v>0</v>
      </c>
      <c r="AZ23" s="345">
        <f t="shared" si="7"/>
        <v>0</v>
      </c>
      <c r="BA23" s="345">
        <f t="shared" si="7"/>
        <v>0</v>
      </c>
      <c r="BB23" s="345">
        <f t="shared" si="7"/>
        <v>0</v>
      </c>
      <c r="BC23" s="345">
        <f t="shared" si="7"/>
        <v>0</v>
      </c>
      <c r="BD23" s="345">
        <f t="shared" si="7"/>
        <v>0</v>
      </c>
      <c r="BE23" s="345">
        <f t="shared" si="7"/>
        <v>0</v>
      </c>
      <c r="BF23" s="345">
        <f t="shared" si="7"/>
        <v>0</v>
      </c>
      <c r="BG23" s="345">
        <f t="shared" si="7"/>
        <v>0</v>
      </c>
      <c r="BH23" s="345">
        <f t="shared" si="7"/>
        <v>0</v>
      </c>
      <c r="BI23" s="345">
        <f t="shared" si="7"/>
        <v>0</v>
      </c>
      <c r="BJ23" s="345">
        <f t="shared" si="7"/>
        <v>0</v>
      </c>
      <c r="BK23" s="345">
        <f t="shared" si="7"/>
        <v>0</v>
      </c>
    </row>
    <row r="24" spans="1:63" s="343" customFormat="1" x14ac:dyDescent="0.35">
      <c r="A24" s="640"/>
      <c r="B24" s="12" t="str">
        <f t="shared" si="5"/>
        <v>Building Shell</v>
      </c>
      <c r="C24" s="345">
        <f t="shared" si="6"/>
        <v>0</v>
      </c>
      <c r="D24" s="345">
        <f t="shared" ref="D24:S35" si="8">IF(SUM($C$19:$N$19)=0,0,C24+D6)</f>
        <v>0</v>
      </c>
      <c r="E24" s="345">
        <f t="shared" si="8"/>
        <v>0</v>
      </c>
      <c r="F24" s="345">
        <f t="shared" si="8"/>
        <v>0</v>
      </c>
      <c r="G24" s="345">
        <f t="shared" si="8"/>
        <v>0</v>
      </c>
      <c r="H24" s="345">
        <f t="shared" si="8"/>
        <v>0</v>
      </c>
      <c r="I24" s="345">
        <f t="shared" si="8"/>
        <v>0</v>
      </c>
      <c r="J24" s="345">
        <f t="shared" si="8"/>
        <v>0</v>
      </c>
      <c r="K24" s="345">
        <f t="shared" si="8"/>
        <v>0</v>
      </c>
      <c r="L24" s="345">
        <f t="shared" si="8"/>
        <v>0</v>
      </c>
      <c r="M24" s="345">
        <f t="shared" si="8"/>
        <v>0</v>
      </c>
      <c r="N24" s="345">
        <f t="shared" si="8"/>
        <v>0</v>
      </c>
      <c r="O24" s="345">
        <f t="shared" si="8"/>
        <v>0</v>
      </c>
      <c r="P24" s="345">
        <f t="shared" si="8"/>
        <v>0</v>
      </c>
      <c r="Q24" s="345">
        <f t="shared" si="8"/>
        <v>0</v>
      </c>
      <c r="R24" s="345">
        <f t="shared" si="8"/>
        <v>0</v>
      </c>
      <c r="S24" s="345">
        <f t="shared" si="8"/>
        <v>0</v>
      </c>
      <c r="T24" s="345">
        <f t="shared" si="7"/>
        <v>0</v>
      </c>
      <c r="U24" s="345">
        <f t="shared" si="7"/>
        <v>0</v>
      </c>
      <c r="V24" s="345">
        <f t="shared" si="7"/>
        <v>0</v>
      </c>
      <c r="W24" s="345">
        <f t="shared" si="7"/>
        <v>0</v>
      </c>
      <c r="X24" s="345">
        <f t="shared" si="7"/>
        <v>0</v>
      </c>
      <c r="Y24" s="345">
        <f t="shared" si="7"/>
        <v>0</v>
      </c>
      <c r="Z24" s="345">
        <f t="shared" si="7"/>
        <v>0</v>
      </c>
      <c r="AA24" s="345">
        <f t="shared" si="7"/>
        <v>0</v>
      </c>
      <c r="AB24" s="345">
        <f t="shared" si="7"/>
        <v>0</v>
      </c>
      <c r="AC24" s="345">
        <f t="shared" si="7"/>
        <v>0</v>
      </c>
      <c r="AD24" s="345">
        <f t="shared" si="7"/>
        <v>0</v>
      </c>
      <c r="AE24" s="345">
        <f t="shared" si="7"/>
        <v>0</v>
      </c>
      <c r="AF24" s="345">
        <f t="shared" si="7"/>
        <v>0</v>
      </c>
      <c r="AG24" s="345">
        <f t="shared" si="7"/>
        <v>0</v>
      </c>
      <c r="AH24" s="345">
        <f t="shared" si="7"/>
        <v>0</v>
      </c>
      <c r="AI24" s="345">
        <f t="shared" si="7"/>
        <v>0</v>
      </c>
      <c r="AJ24" s="345">
        <f t="shared" si="7"/>
        <v>0</v>
      </c>
      <c r="AK24" s="345">
        <f t="shared" si="7"/>
        <v>0</v>
      </c>
      <c r="AL24" s="345">
        <f t="shared" si="7"/>
        <v>0</v>
      </c>
      <c r="AM24" s="345">
        <f t="shared" si="7"/>
        <v>0</v>
      </c>
      <c r="AN24" s="345">
        <f t="shared" si="7"/>
        <v>0</v>
      </c>
      <c r="AO24" s="345">
        <f t="shared" si="7"/>
        <v>0</v>
      </c>
      <c r="AP24" s="345">
        <f t="shared" si="7"/>
        <v>0</v>
      </c>
      <c r="AQ24" s="345">
        <f t="shared" si="7"/>
        <v>0</v>
      </c>
      <c r="AR24" s="345">
        <f t="shared" si="7"/>
        <v>0</v>
      </c>
      <c r="AS24" s="345">
        <f t="shared" si="7"/>
        <v>0</v>
      </c>
      <c r="AT24" s="345">
        <f t="shared" si="7"/>
        <v>0</v>
      </c>
      <c r="AU24" s="345">
        <f t="shared" si="7"/>
        <v>0</v>
      </c>
      <c r="AV24" s="345">
        <f t="shared" si="7"/>
        <v>0</v>
      </c>
      <c r="AW24" s="345">
        <f t="shared" si="7"/>
        <v>0</v>
      </c>
      <c r="AX24" s="345">
        <f t="shared" si="7"/>
        <v>0</v>
      </c>
      <c r="AY24" s="345">
        <f t="shared" si="7"/>
        <v>0</v>
      </c>
      <c r="AZ24" s="345">
        <f t="shared" si="7"/>
        <v>0</v>
      </c>
      <c r="BA24" s="345">
        <f t="shared" si="7"/>
        <v>0</v>
      </c>
      <c r="BB24" s="345">
        <f t="shared" si="7"/>
        <v>0</v>
      </c>
      <c r="BC24" s="345">
        <f t="shared" si="7"/>
        <v>0</v>
      </c>
      <c r="BD24" s="345">
        <f t="shared" si="7"/>
        <v>0</v>
      </c>
      <c r="BE24" s="345">
        <f t="shared" si="7"/>
        <v>0</v>
      </c>
      <c r="BF24" s="345">
        <f t="shared" si="7"/>
        <v>0</v>
      </c>
      <c r="BG24" s="345">
        <f t="shared" si="7"/>
        <v>0</v>
      </c>
      <c r="BH24" s="345">
        <f t="shared" si="7"/>
        <v>0</v>
      </c>
      <c r="BI24" s="345">
        <f t="shared" si="7"/>
        <v>0</v>
      </c>
      <c r="BJ24" s="345">
        <f t="shared" si="7"/>
        <v>0</v>
      </c>
      <c r="BK24" s="345">
        <f t="shared" si="7"/>
        <v>0</v>
      </c>
    </row>
    <row r="25" spans="1:63" s="343" customFormat="1" x14ac:dyDescent="0.35">
      <c r="A25" s="640"/>
      <c r="B25" s="344" t="str">
        <f t="shared" si="5"/>
        <v>Cooking</v>
      </c>
      <c r="C25" s="345">
        <f t="shared" si="6"/>
        <v>0</v>
      </c>
      <c r="D25" s="345">
        <f t="shared" si="8"/>
        <v>0</v>
      </c>
      <c r="E25" s="345">
        <f t="shared" si="8"/>
        <v>0</v>
      </c>
      <c r="F25" s="345">
        <f t="shared" si="8"/>
        <v>0</v>
      </c>
      <c r="G25" s="345">
        <f t="shared" si="8"/>
        <v>0</v>
      </c>
      <c r="H25" s="345">
        <f t="shared" si="8"/>
        <v>0</v>
      </c>
      <c r="I25" s="345">
        <f t="shared" si="8"/>
        <v>0</v>
      </c>
      <c r="J25" s="345">
        <f t="shared" si="8"/>
        <v>0</v>
      </c>
      <c r="K25" s="345">
        <f t="shared" si="8"/>
        <v>0</v>
      </c>
      <c r="L25" s="345">
        <f t="shared" si="8"/>
        <v>0</v>
      </c>
      <c r="M25" s="345">
        <f t="shared" si="8"/>
        <v>0</v>
      </c>
      <c r="N25" s="345">
        <f t="shared" si="8"/>
        <v>0</v>
      </c>
      <c r="O25" s="345">
        <f t="shared" si="8"/>
        <v>0</v>
      </c>
      <c r="P25" s="345">
        <f t="shared" si="8"/>
        <v>0</v>
      </c>
      <c r="Q25" s="345">
        <f t="shared" si="8"/>
        <v>0</v>
      </c>
      <c r="R25" s="345">
        <f t="shared" si="8"/>
        <v>0</v>
      </c>
      <c r="S25" s="345">
        <f t="shared" si="8"/>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5">
      <c r="A26" s="640"/>
      <c r="B26" s="344" t="str">
        <f t="shared" si="5"/>
        <v>Cooling</v>
      </c>
      <c r="C26" s="345">
        <f t="shared" si="6"/>
        <v>0</v>
      </c>
      <c r="D26" s="345">
        <f t="shared" si="8"/>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7"/>
        <v>0</v>
      </c>
      <c r="S26" s="345">
        <f t="shared" si="7"/>
        <v>0</v>
      </c>
      <c r="T26" s="345">
        <f t="shared" si="7"/>
        <v>0</v>
      </c>
      <c r="U26" s="345">
        <f t="shared" si="7"/>
        <v>0</v>
      </c>
      <c r="V26" s="345">
        <f t="shared" si="7"/>
        <v>0</v>
      </c>
      <c r="W26" s="345">
        <f t="shared" si="7"/>
        <v>0</v>
      </c>
      <c r="X26" s="345">
        <f t="shared" si="7"/>
        <v>0</v>
      </c>
      <c r="Y26" s="345">
        <f t="shared" si="7"/>
        <v>0</v>
      </c>
      <c r="Z26" s="345">
        <f t="shared" si="7"/>
        <v>0</v>
      </c>
      <c r="AA26" s="345">
        <f t="shared" si="7"/>
        <v>0</v>
      </c>
      <c r="AB26" s="345">
        <f t="shared" si="7"/>
        <v>0</v>
      </c>
      <c r="AC26" s="345">
        <f t="shared" si="7"/>
        <v>0</v>
      </c>
      <c r="AD26" s="345">
        <f t="shared" si="7"/>
        <v>0</v>
      </c>
      <c r="AE26" s="345">
        <f t="shared" si="7"/>
        <v>0</v>
      </c>
      <c r="AF26" s="345">
        <f t="shared" si="7"/>
        <v>0</v>
      </c>
      <c r="AG26" s="345">
        <f t="shared" si="7"/>
        <v>0</v>
      </c>
      <c r="AH26" s="345">
        <f t="shared" si="7"/>
        <v>0</v>
      </c>
      <c r="AI26" s="345">
        <f t="shared" si="7"/>
        <v>0</v>
      </c>
      <c r="AJ26" s="345">
        <f t="shared" si="7"/>
        <v>0</v>
      </c>
      <c r="AK26" s="345">
        <f t="shared" si="7"/>
        <v>0</v>
      </c>
      <c r="AL26" s="345">
        <f t="shared" si="7"/>
        <v>0</v>
      </c>
      <c r="AM26" s="345">
        <f t="shared" si="7"/>
        <v>0</v>
      </c>
      <c r="AN26" s="345">
        <f t="shared" si="7"/>
        <v>0</v>
      </c>
      <c r="AO26" s="345">
        <f t="shared" si="7"/>
        <v>0</v>
      </c>
      <c r="AP26" s="345">
        <f t="shared" si="7"/>
        <v>0</v>
      </c>
      <c r="AQ26" s="345">
        <f t="shared" si="7"/>
        <v>0</v>
      </c>
      <c r="AR26" s="345">
        <f t="shared" si="7"/>
        <v>0</v>
      </c>
      <c r="AS26" s="345">
        <f t="shared" si="7"/>
        <v>0</v>
      </c>
      <c r="AT26" s="345">
        <f t="shared" si="7"/>
        <v>0</v>
      </c>
      <c r="AU26" s="345">
        <f t="shared" si="7"/>
        <v>0</v>
      </c>
      <c r="AV26" s="345">
        <f t="shared" si="7"/>
        <v>0</v>
      </c>
      <c r="AW26" s="345">
        <f t="shared" si="7"/>
        <v>0</v>
      </c>
      <c r="AX26" s="345">
        <f t="shared" si="7"/>
        <v>0</v>
      </c>
      <c r="AY26" s="345">
        <f t="shared" si="7"/>
        <v>0</v>
      </c>
      <c r="AZ26" s="345">
        <f t="shared" si="7"/>
        <v>0</v>
      </c>
      <c r="BA26" s="345">
        <f t="shared" si="7"/>
        <v>0</v>
      </c>
      <c r="BB26" s="345">
        <f t="shared" si="7"/>
        <v>0</v>
      </c>
      <c r="BC26" s="345">
        <f t="shared" si="7"/>
        <v>0</v>
      </c>
      <c r="BD26" s="345">
        <f t="shared" si="7"/>
        <v>0</v>
      </c>
      <c r="BE26" s="345">
        <f t="shared" si="7"/>
        <v>0</v>
      </c>
      <c r="BF26" s="345">
        <f t="shared" si="7"/>
        <v>0</v>
      </c>
      <c r="BG26" s="345">
        <f t="shared" si="7"/>
        <v>0</v>
      </c>
      <c r="BH26" s="345">
        <f t="shared" si="7"/>
        <v>0</v>
      </c>
      <c r="BI26" s="345">
        <f t="shared" si="7"/>
        <v>0</v>
      </c>
      <c r="BJ26" s="345">
        <f t="shared" si="7"/>
        <v>0</v>
      </c>
      <c r="BK26" s="345">
        <f t="shared" si="7"/>
        <v>0</v>
      </c>
    </row>
    <row r="27" spans="1:63" s="343" customFormat="1" x14ac:dyDescent="0.35">
      <c r="A27" s="640"/>
      <c r="B27" s="12" t="str">
        <f t="shared" si="5"/>
        <v>Ext Lighting</v>
      </c>
      <c r="C27" s="345">
        <f t="shared" si="6"/>
        <v>0</v>
      </c>
      <c r="D27" s="345">
        <f t="shared" si="8"/>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si="7"/>
        <v>0</v>
      </c>
      <c r="S27" s="345">
        <f t="shared" si="7"/>
        <v>0</v>
      </c>
      <c r="T27" s="345">
        <f t="shared" si="7"/>
        <v>0</v>
      </c>
      <c r="U27" s="345">
        <f t="shared" si="7"/>
        <v>0</v>
      </c>
      <c r="V27" s="345">
        <f t="shared" si="7"/>
        <v>0</v>
      </c>
      <c r="W27" s="345">
        <f t="shared" si="7"/>
        <v>0</v>
      </c>
      <c r="X27" s="345">
        <f t="shared" si="7"/>
        <v>0</v>
      </c>
      <c r="Y27" s="345">
        <f t="shared" si="7"/>
        <v>0</v>
      </c>
      <c r="Z27" s="345">
        <f t="shared" si="7"/>
        <v>0</v>
      </c>
      <c r="AA27" s="345">
        <f t="shared" si="7"/>
        <v>0</v>
      </c>
      <c r="AB27" s="345">
        <f t="shared" si="7"/>
        <v>0</v>
      </c>
      <c r="AC27" s="345">
        <f t="shared" si="7"/>
        <v>0</v>
      </c>
      <c r="AD27" s="345">
        <f t="shared" si="7"/>
        <v>0</v>
      </c>
      <c r="AE27" s="345">
        <f t="shared" si="7"/>
        <v>0</v>
      </c>
      <c r="AF27" s="345">
        <f t="shared" si="7"/>
        <v>0</v>
      </c>
      <c r="AG27" s="345">
        <f t="shared" si="7"/>
        <v>0</v>
      </c>
      <c r="AH27" s="345">
        <f t="shared" ref="AH27:BK27" si="9">IF(SUM($C$19:$N$19)=0,0,AG27+AH9)</f>
        <v>0</v>
      </c>
      <c r="AI27" s="345">
        <f t="shared" si="9"/>
        <v>0</v>
      </c>
      <c r="AJ27" s="345">
        <f t="shared" si="9"/>
        <v>0</v>
      </c>
      <c r="AK27" s="345">
        <f t="shared" si="9"/>
        <v>0</v>
      </c>
      <c r="AL27" s="345">
        <f t="shared" si="9"/>
        <v>0</v>
      </c>
      <c r="AM27" s="345">
        <f t="shared" si="9"/>
        <v>0</v>
      </c>
      <c r="AN27" s="345">
        <f t="shared" si="9"/>
        <v>0</v>
      </c>
      <c r="AO27" s="345">
        <f t="shared" si="9"/>
        <v>0</v>
      </c>
      <c r="AP27" s="345">
        <f t="shared" si="9"/>
        <v>0</v>
      </c>
      <c r="AQ27" s="345">
        <f t="shared" si="9"/>
        <v>0</v>
      </c>
      <c r="AR27" s="345">
        <f t="shared" si="9"/>
        <v>0</v>
      </c>
      <c r="AS27" s="345">
        <f t="shared" si="9"/>
        <v>0</v>
      </c>
      <c r="AT27" s="345">
        <f t="shared" si="9"/>
        <v>0</v>
      </c>
      <c r="AU27" s="345">
        <f t="shared" si="9"/>
        <v>0</v>
      </c>
      <c r="AV27" s="345">
        <f t="shared" si="9"/>
        <v>0</v>
      </c>
      <c r="AW27" s="345">
        <f t="shared" si="9"/>
        <v>0</v>
      </c>
      <c r="AX27" s="345">
        <f t="shared" si="9"/>
        <v>0</v>
      </c>
      <c r="AY27" s="345">
        <f t="shared" si="9"/>
        <v>0</v>
      </c>
      <c r="AZ27" s="345">
        <f t="shared" si="9"/>
        <v>0</v>
      </c>
      <c r="BA27" s="345">
        <f t="shared" si="9"/>
        <v>0</v>
      </c>
      <c r="BB27" s="345">
        <f t="shared" si="9"/>
        <v>0</v>
      </c>
      <c r="BC27" s="345">
        <f t="shared" si="9"/>
        <v>0</v>
      </c>
      <c r="BD27" s="345">
        <f t="shared" si="9"/>
        <v>0</v>
      </c>
      <c r="BE27" s="345">
        <f t="shared" si="9"/>
        <v>0</v>
      </c>
      <c r="BF27" s="345">
        <f t="shared" si="9"/>
        <v>0</v>
      </c>
      <c r="BG27" s="345">
        <f t="shared" si="9"/>
        <v>0</v>
      </c>
      <c r="BH27" s="345">
        <f t="shared" si="9"/>
        <v>0</v>
      </c>
      <c r="BI27" s="345">
        <f t="shared" si="9"/>
        <v>0</v>
      </c>
      <c r="BJ27" s="345">
        <f t="shared" si="9"/>
        <v>0</v>
      </c>
      <c r="BK27" s="345">
        <f t="shared" si="9"/>
        <v>0</v>
      </c>
    </row>
    <row r="28" spans="1:63" s="343" customFormat="1" x14ac:dyDescent="0.35">
      <c r="A28" s="640"/>
      <c r="B28" s="344" t="str">
        <f t="shared" si="5"/>
        <v>Heating</v>
      </c>
      <c r="C28" s="345">
        <f t="shared" si="6"/>
        <v>0</v>
      </c>
      <c r="D28" s="345">
        <f t="shared" si="8"/>
        <v>0</v>
      </c>
      <c r="E28" s="345">
        <f t="shared" si="8"/>
        <v>0</v>
      </c>
      <c r="F28" s="345">
        <f t="shared" si="8"/>
        <v>0</v>
      </c>
      <c r="G28" s="345">
        <f t="shared" si="8"/>
        <v>0</v>
      </c>
      <c r="H28" s="345">
        <f t="shared" si="8"/>
        <v>0</v>
      </c>
      <c r="I28" s="345">
        <f t="shared" si="8"/>
        <v>0</v>
      </c>
      <c r="J28" s="345">
        <f t="shared" si="8"/>
        <v>0</v>
      </c>
      <c r="K28" s="345">
        <f t="shared" si="8"/>
        <v>0</v>
      </c>
      <c r="L28" s="345">
        <f t="shared" si="8"/>
        <v>0</v>
      </c>
      <c r="M28" s="345">
        <f t="shared" si="8"/>
        <v>0</v>
      </c>
      <c r="N28" s="345">
        <f t="shared" si="8"/>
        <v>0</v>
      </c>
      <c r="O28" s="345">
        <f t="shared" si="8"/>
        <v>0</v>
      </c>
      <c r="P28" s="345">
        <f t="shared" si="8"/>
        <v>0</v>
      </c>
      <c r="Q28" s="345">
        <f t="shared" si="8"/>
        <v>0</v>
      </c>
      <c r="R28" s="345">
        <f t="shared" si="8"/>
        <v>0</v>
      </c>
      <c r="S28" s="345">
        <f t="shared" si="8"/>
        <v>0</v>
      </c>
      <c r="T28" s="345">
        <f t="shared" ref="T28:BK33" si="10">IF(SUM($C$19:$N$19)=0,0,S28+T10)</f>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5">
      <c r="A29" s="640"/>
      <c r="B29" s="344" t="str">
        <f t="shared" si="5"/>
        <v>HVAC</v>
      </c>
      <c r="C29" s="345">
        <f t="shared" si="6"/>
        <v>0</v>
      </c>
      <c r="D29" s="345">
        <f t="shared" si="8"/>
        <v>0</v>
      </c>
      <c r="E29" s="345">
        <f t="shared" si="8"/>
        <v>0</v>
      </c>
      <c r="F29" s="345">
        <f t="shared" si="8"/>
        <v>0</v>
      </c>
      <c r="G29" s="345">
        <f t="shared" si="8"/>
        <v>0</v>
      </c>
      <c r="H29" s="345">
        <f t="shared" si="8"/>
        <v>0</v>
      </c>
      <c r="I29" s="345">
        <f t="shared" si="8"/>
        <v>0</v>
      </c>
      <c r="J29" s="345">
        <f t="shared" si="8"/>
        <v>0</v>
      </c>
      <c r="K29" s="345">
        <f t="shared" si="8"/>
        <v>0</v>
      </c>
      <c r="L29" s="345">
        <f t="shared" si="8"/>
        <v>0</v>
      </c>
      <c r="M29" s="345">
        <f t="shared" si="8"/>
        <v>0</v>
      </c>
      <c r="N29" s="345">
        <f t="shared" si="8"/>
        <v>0</v>
      </c>
      <c r="O29" s="345">
        <f t="shared" si="8"/>
        <v>0</v>
      </c>
      <c r="P29" s="345">
        <f t="shared" si="8"/>
        <v>0</v>
      </c>
      <c r="Q29" s="345">
        <f t="shared" si="8"/>
        <v>0</v>
      </c>
      <c r="R29" s="345">
        <f t="shared" si="8"/>
        <v>0</v>
      </c>
      <c r="S29" s="345">
        <f t="shared" si="8"/>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5">
      <c r="A30" s="640"/>
      <c r="B30" s="344" t="str">
        <f t="shared" si="5"/>
        <v>Lighting</v>
      </c>
      <c r="C30" s="345">
        <f t="shared" si="6"/>
        <v>0</v>
      </c>
      <c r="D30" s="345">
        <f t="shared" si="8"/>
        <v>0</v>
      </c>
      <c r="E30" s="345">
        <f t="shared" si="8"/>
        <v>0</v>
      </c>
      <c r="F30" s="345">
        <f t="shared" si="8"/>
        <v>0</v>
      </c>
      <c r="G30" s="345">
        <f t="shared" si="8"/>
        <v>0</v>
      </c>
      <c r="H30" s="345">
        <f t="shared" si="8"/>
        <v>0</v>
      </c>
      <c r="I30" s="345">
        <f t="shared" si="8"/>
        <v>0</v>
      </c>
      <c r="J30" s="345">
        <f t="shared" si="8"/>
        <v>0</v>
      </c>
      <c r="K30" s="345">
        <f t="shared" si="8"/>
        <v>0</v>
      </c>
      <c r="L30" s="345">
        <f t="shared" si="8"/>
        <v>35616.328007514676</v>
      </c>
      <c r="M30" s="345">
        <f t="shared" si="8"/>
        <v>218372.59819983135</v>
      </c>
      <c r="N30" s="345">
        <f t="shared" si="8"/>
        <v>536516.72227576235</v>
      </c>
      <c r="O30" s="345">
        <f t="shared" si="8"/>
        <v>536516.72227576235</v>
      </c>
      <c r="P30" s="345">
        <f t="shared" si="8"/>
        <v>536516.72227576235</v>
      </c>
      <c r="Q30" s="345">
        <f t="shared" si="8"/>
        <v>536516.72227576235</v>
      </c>
      <c r="R30" s="345">
        <f t="shared" si="8"/>
        <v>536516.72227576235</v>
      </c>
      <c r="S30" s="345">
        <f t="shared" si="8"/>
        <v>536516.72227576235</v>
      </c>
      <c r="T30" s="345">
        <f t="shared" si="10"/>
        <v>536516.72227576235</v>
      </c>
      <c r="U30" s="345">
        <f t="shared" si="10"/>
        <v>536516.72227576235</v>
      </c>
      <c r="V30" s="345">
        <f t="shared" si="10"/>
        <v>536516.72227576235</v>
      </c>
      <c r="W30" s="345">
        <f t="shared" si="10"/>
        <v>536516.72227576235</v>
      </c>
      <c r="X30" s="345">
        <f t="shared" si="10"/>
        <v>536516.72227576235</v>
      </c>
      <c r="Y30" s="345">
        <f t="shared" si="10"/>
        <v>536516.72227576235</v>
      </c>
      <c r="Z30" s="345">
        <f t="shared" si="10"/>
        <v>536516.72227576235</v>
      </c>
      <c r="AA30" s="345">
        <f t="shared" si="10"/>
        <v>536516.72227576235</v>
      </c>
      <c r="AB30" s="345">
        <f t="shared" si="10"/>
        <v>536516.72227576235</v>
      </c>
      <c r="AC30" s="345">
        <f t="shared" si="10"/>
        <v>536516.72227576235</v>
      </c>
      <c r="AD30" s="345">
        <f t="shared" si="10"/>
        <v>536516.72227576235</v>
      </c>
      <c r="AE30" s="345">
        <f t="shared" si="10"/>
        <v>536516.72227576235</v>
      </c>
      <c r="AF30" s="345">
        <f t="shared" si="10"/>
        <v>536516.72227576235</v>
      </c>
      <c r="AG30" s="345">
        <f t="shared" si="10"/>
        <v>536516.72227576235</v>
      </c>
      <c r="AH30" s="345">
        <f t="shared" si="10"/>
        <v>536516.72227576235</v>
      </c>
      <c r="AI30" s="345">
        <f t="shared" si="10"/>
        <v>536516.72227576235</v>
      </c>
      <c r="AJ30" s="345">
        <f t="shared" si="10"/>
        <v>536516.72227576235</v>
      </c>
      <c r="AK30" s="345">
        <f t="shared" si="10"/>
        <v>536516.72227576235</v>
      </c>
      <c r="AL30" s="345">
        <f t="shared" si="10"/>
        <v>536516.72227576235</v>
      </c>
      <c r="AM30" s="345">
        <f t="shared" si="10"/>
        <v>536516.72227576235</v>
      </c>
      <c r="AN30" s="345">
        <f t="shared" si="10"/>
        <v>536516.72227576235</v>
      </c>
      <c r="AO30" s="345">
        <f t="shared" si="10"/>
        <v>536516.72227576235</v>
      </c>
      <c r="AP30" s="345">
        <f t="shared" si="10"/>
        <v>536516.72227576235</v>
      </c>
      <c r="AQ30" s="345">
        <f t="shared" si="10"/>
        <v>536516.72227576235</v>
      </c>
      <c r="AR30" s="345">
        <f t="shared" si="10"/>
        <v>536516.72227576235</v>
      </c>
      <c r="AS30" s="345">
        <f t="shared" si="10"/>
        <v>536516.72227576235</v>
      </c>
      <c r="AT30" s="345">
        <f t="shared" si="10"/>
        <v>536516.72227576235</v>
      </c>
      <c r="AU30" s="345">
        <f t="shared" si="10"/>
        <v>536516.72227576235</v>
      </c>
      <c r="AV30" s="345">
        <f t="shared" si="10"/>
        <v>536516.72227576235</v>
      </c>
      <c r="AW30" s="345">
        <f t="shared" si="10"/>
        <v>536516.72227576235</v>
      </c>
      <c r="AX30" s="345">
        <f t="shared" si="10"/>
        <v>536516.72227576235</v>
      </c>
      <c r="AY30" s="345">
        <f t="shared" si="10"/>
        <v>536516.72227576235</v>
      </c>
      <c r="AZ30" s="345">
        <f t="shared" si="10"/>
        <v>536516.72227576235</v>
      </c>
      <c r="BA30" s="345">
        <f t="shared" si="10"/>
        <v>536516.72227576235</v>
      </c>
      <c r="BB30" s="345">
        <f t="shared" si="10"/>
        <v>536516.72227576235</v>
      </c>
      <c r="BC30" s="345">
        <f t="shared" si="10"/>
        <v>536516.72227576235</v>
      </c>
      <c r="BD30" s="345">
        <f t="shared" si="10"/>
        <v>536516.72227576235</v>
      </c>
      <c r="BE30" s="345">
        <f t="shared" si="10"/>
        <v>536516.72227576235</v>
      </c>
      <c r="BF30" s="345">
        <f t="shared" si="10"/>
        <v>536516.72227576235</v>
      </c>
      <c r="BG30" s="345">
        <f t="shared" si="10"/>
        <v>536516.72227576235</v>
      </c>
      <c r="BH30" s="345">
        <f t="shared" si="10"/>
        <v>536516.72227576235</v>
      </c>
      <c r="BI30" s="345">
        <f t="shared" si="10"/>
        <v>536516.72227576235</v>
      </c>
      <c r="BJ30" s="345">
        <f t="shared" si="10"/>
        <v>536516.72227576235</v>
      </c>
      <c r="BK30" s="345">
        <f t="shared" si="10"/>
        <v>536516.72227576235</v>
      </c>
    </row>
    <row r="31" spans="1:63" s="343" customFormat="1" x14ac:dyDescent="0.35">
      <c r="A31" s="640"/>
      <c r="B31" s="344" t="str">
        <f t="shared" si="5"/>
        <v>Miscellaneous</v>
      </c>
      <c r="C31" s="345">
        <f t="shared" si="6"/>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10"/>
        <v>0</v>
      </c>
      <c r="U31" s="345">
        <f t="shared" si="10"/>
        <v>0</v>
      </c>
      <c r="V31" s="345">
        <f t="shared" si="10"/>
        <v>0</v>
      </c>
      <c r="W31" s="345">
        <f t="shared" si="10"/>
        <v>0</v>
      </c>
      <c r="X31" s="345">
        <f t="shared" si="10"/>
        <v>0</v>
      </c>
      <c r="Y31" s="345">
        <f t="shared" si="10"/>
        <v>0</v>
      </c>
      <c r="Z31" s="345">
        <f t="shared" si="10"/>
        <v>0</v>
      </c>
      <c r="AA31" s="345">
        <f t="shared" si="10"/>
        <v>0</v>
      </c>
      <c r="AB31" s="345">
        <f t="shared" si="10"/>
        <v>0</v>
      </c>
      <c r="AC31" s="345">
        <f t="shared" si="10"/>
        <v>0</v>
      </c>
      <c r="AD31" s="345">
        <f t="shared" si="10"/>
        <v>0</v>
      </c>
      <c r="AE31" s="345">
        <f t="shared" si="10"/>
        <v>0</v>
      </c>
      <c r="AF31" s="345">
        <f t="shared" si="10"/>
        <v>0</v>
      </c>
      <c r="AG31" s="345">
        <f t="shared" si="10"/>
        <v>0</v>
      </c>
      <c r="AH31" s="345">
        <f t="shared" si="10"/>
        <v>0</v>
      </c>
      <c r="AI31" s="345">
        <f t="shared" si="10"/>
        <v>0</v>
      </c>
      <c r="AJ31" s="345">
        <f t="shared" si="10"/>
        <v>0</v>
      </c>
      <c r="AK31" s="345">
        <f t="shared" si="10"/>
        <v>0</v>
      </c>
      <c r="AL31" s="345">
        <f t="shared" si="10"/>
        <v>0</v>
      </c>
      <c r="AM31" s="345">
        <f t="shared" si="10"/>
        <v>0</v>
      </c>
      <c r="AN31" s="345">
        <f t="shared" si="10"/>
        <v>0</v>
      </c>
      <c r="AO31" s="345">
        <f t="shared" si="10"/>
        <v>0</v>
      </c>
      <c r="AP31" s="345">
        <f t="shared" si="10"/>
        <v>0</v>
      </c>
      <c r="AQ31" s="345">
        <f t="shared" si="10"/>
        <v>0</v>
      </c>
      <c r="AR31" s="345">
        <f t="shared" si="10"/>
        <v>0</v>
      </c>
      <c r="AS31" s="345">
        <f t="shared" si="10"/>
        <v>0</v>
      </c>
      <c r="AT31" s="345">
        <f t="shared" si="10"/>
        <v>0</v>
      </c>
      <c r="AU31" s="345">
        <f t="shared" si="10"/>
        <v>0</v>
      </c>
      <c r="AV31" s="345">
        <f t="shared" si="10"/>
        <v>0</v>
      </c>
      <c r="AW31" s="345">
        <f t="shared" si="10"/>
        <v>0</v>
      </c>
      <c r="AX31" s="345">
        <f t="shared" si="10"/>
        <v>0</v>
      </c>
      <c r="AY31" s="345">
        <f t="shared" si="10"/>
        <v>0</v>
      </c>
      <c r="AZ31" s="345">
        <f t="shared" si="10"/>
        <v>0</v>
      </c>
      <c r="BA31" s="345">
        <f t="shared" si="10"/>
        <v>0</v>
      </c>
      <c r="BB31" s="345">
        <f t="shared" si="10"/>
        <v>0</v>
      </c>
      <c r="BC31" s="345">
        <f t="shared" si="10"/>
        <v>0</v>
      </c>
      <c r="BD31" s="345">
        <f t="shared" si="10"/>
        <v>0</v>
      </c>
      <c r="BE31" s="345">
        <f t="shared" si="10"/>
        <v>0</v>
      </c>
      <c r="BF31" s="345">
        <f t="shared" si="10"/>
        <v>0</v>
      </c>
      <c r="BG31" s="345">
        <f t="shared" si="10"/>
        <v>0</v>
      </c>
      <c r="BH31" s="345">
        <f t="shared" si="10"/>
        <v>0</v>
      </c>
      <c r="BI31" s="345">
        <f t="shared" si="10"/>
        <v>0</v>
      </c>
      <c r="BJ31" s="345">
        <f t="shared" si="10"/>
        <v>0</v>
      </c>
      <c r="BK31" s="345">
        <f t="shared" si="10"/>
        <v>0</v>
      </c>
    </row>
    <row r="32" spans="1:63" s="343" customFormat="1" ht="15" customHeight="1" x14ac:dyDescent="0.35">
      <c r="A32" s="640"/>
      <c r="B32" s="344" t="str">
        <f t="shared" si="5"/>
        <v>Motors</v>
      </c>
      <c r="C32" s="345">
        <f t="shared" si="6"/>
        <v>0</v>
      </c>
      <c r="D32" s="345">
        <f t="shared" si="8"/>
        <v>0</v>
      </c>
      <c r="E32" s="345">
        <f t="shared" si="8"/>
        <v>0</v>
      </c>
      <c r="F32" s="345">
        <f t="shared" si="8"/>
        <v>0</v>
      </c>
      <c r="G32" s="345">
        <f t="shared" si="8"/>
        <v>0</v>
      </c>
      <c r="H32" s="345">
        <f t="shared" si="8"/>
        <v>0</v>
      </c>
      <c r="I32" s="345">
        <f t="shared" si="8"/>
        <v>0</v>
      </c>
      <c r="J32" s="345">
        <f t="shared" si="8"/>
        <v>0</v>
      </c>
      <c r="K32" s="345">
        <f t="shared" si="8"/>
        <v>0</v>
      </c>
      <c r="L32" s="345">
        <f t="shared" si="8"/>
        <v>0</v>
      </c>
      <c r="M32" s="345">
        <f t="shared" si="8"/>
        <v>0</v>
      </c>
      <c r="N32" s="345">
        <f t="shared" si="8"/>
        <v>0</v>
      </c>
      <c r="O32" s="345">
        <f t="shared" si="8"/>
        <v>0</v>
      </c>
      <c r="P32" s="345">
        <f t="shared" si="8"/>
        <v>0</v>
      </c>
      <c r="Q32" s="345">
        <f t="shared" si="8"/>
        <v>0</v>
      </c>
      <c r="R32" s="345">
        <f t="shared" si="8"/>
        <v>0</v>
      </c>
      <c r="S32" s="345">
        <f t="shared" si="8"/>
        <v>0</v>
      </c>
      <c r="T32" s="345">
        <f t="shared" si="10"/>
        <v>0</v>
      </c>
      <c r="U32" s="345">
        <f t="shared" si="10"/>
        <v>0</v>
      </c>
      <c r="V32" s="345">
        <f t="shared" si="10"/>
        <v>0</v>
      </c>
      <c r="W32" s="345">
        <f t="shared" si="10"/>
        <v>0</v>
      </c>
      <c r="X32" s="345">
        <f t="shared" si="10"/>
        <v>0</v>
      </c>
      <c r="Y32" s="345">
        <f t="shared" si="10"/>
        <v>0</v>
      </c>
      <c r="Z32" s="345">
        <f t="shared" si="10"/>
        <v>0</v>
      </c>
      <c r="AA32" s="345">
        <f t="shared" si="10"/>
        <v>0</v>
      </c>
      <c r="AB32" s="345">
        <f t="shared" si="10"/>
        <v>0</v>
      </c>
      <c r="AC32" s="345">
        <f t="shared" si="10"/>
        <v>0</v>
      </c>
      <c r="AD32" s="345">
        <f t="shared" si="10"/>
        <v>0</v>
      </c>
      <c r="AE32" s="345">
        <f t="shared" si="10"/>
        <v>0</v>
      </c>
      <c r="AF32" s="345">
        <f t="shared" si="10"/>
        <v>0</v>
      </c>
      <c r="AG32" s="345">
        <f t="shared" si="10"/>
        <v>0</v>
      </c>
      <c r="AH32" s="345">
        <f t="shared" si="10"/>
        <v>0</v>
      </c>
      <c r="AI32" s="345">
        <f t="shared" si="10"/>
        <v>0</v>
      </c>
      <c r="AJ32" s="345">
        <f t="shared" si="10"/>
        <v>0</v>
      </c>
      <c r="AK32" s="345">
        <f t="shared" si="10"/>
        <v>0</v>
      </c>
      <c r="AL32" s="345">
        <f t="shared" si="10"/>
        <v>0</v>
      </c>
      <c r="AM32" s="345">
        <f t="shared" si="10"/>
        <v>0</v>
      </c>
      <c r="AN32" s="345">
        <f t="shared" si="10"/>
        <v>0</v>
      </c>
      <c r="AO32" s="345">
        <f t="shared" si="10"/>
        <v>0</v>
      </c>
      <c r="AP32" s="345">
        <f t="shared" si="10"/>
        <v>0</v>
      </c>
      <c r="AQ32" s="345">
        <f t="shared" si="10"/>
        <v>0</v>
      </c>
      <c r="AR32" s="345">
        <f t="shared" si="10"/>
        <v>0</v>
      </c>
      <c r="AS32" s="345">
        <f t="shared" si="10"/>
        <v>0</v>
      </c>
      <c r="AT32" s="345">
        <f t="shared" si="10"/>
        <v>0</v>
      </c>
      <c r="AU32" s="345">
        <f t="shared" si="10"/>
        <v>0</v>
      </c>
      <c r="AV32" s="345">
        <f t="shared" si="10"/>
        <v>0</v>
      </c>
      <c r="AW32" s="345">
        <f t="shared" si="10"/>
        <v>0</v>
      </c>
      <c r="AX32" s="345">
        <f t="shared" si="10"/>
        <v>0</v>
      </c>
      <c r="AY32" s="345">
        <f t="shared" si="10"/>
        <v>0</v>
      </c>
      <c r="AZ32" s="345">
        <f t="shared" si="10"/>
        <v>0</v>
      </c>
      <c r="BA32" s="345">
        <f t="shared" si="10"/>
        <v>0</v>
      </c>
      <c r="BB32" s="345">
        <f t="shared" si="10"/>
        <v>0</v>
      </c>
      <c r="BC32" s="345">
        <f t="shared" si="10"/>
        <v>0</v>
      </c>
      <c r="BD32" s="345">
        <f t="shared" si="10"/>
        <v>0</v>
      </c>
      <c r="BE32" s="345">
        <f t="shared" si="10"/>
        <v>0</v>
      </c>
      <c r="BF32" s="345">
        <f t="shared" si="10"/>
        <v>0</v>
      </c>
      <c r="BG32" s="345">
        <f t="shared" si="10"/>
        <v>0</v>
      </c>
      <c r="BH32" s="345">
        <f t="shared" si="10"/>
        <v>0</v>
      </c>
      <c r="BI32" s="345">
        <f t="shared" si="10"/>
        <v>0</v>
      </c>
      <c r="BJ32" s="345">
        <f t="shared" si="10"/>
        <v>0</v>
      </c>
      <c r="BK32" s="345">
        <f t="shared" si="10"/>
        <v>0</v>
      </c>
    </row>
    <row r="33" spans="1:63" s="343" customFormat="1" x14ac:dyDescent="0.35">
      <c r="A33" s="640"/>
      <c r="B33" s="344" t="str">
        <f t="shared" si="5"/>
        <v>Process</v>
      </c>
      <c r="C33" s="345">
        <f t="shared" si="6"/>
        <v>0</v>
      </c>
      <c r="D33" s="345">
        <f t="shared" si="8"/>
        <v>0</v>
      </c>
      <c r="E33" s="345">
        <f t="shared" si="8"/>
        <v>0</v>
      </c>
      <c r="F33" s="345">
        <f t="shared" si="8"/>
        <v>0</v>
      </c>
      <c r="G33" s="345">
        <f t="shared" si="8"/>
        <v>0</v>
      </c>
      <c r="H33" s="345">
        <f t="shared" si="8"/>
        <v>0</v>
      </c>
      <c r="I33" s="345">
        <f t="shared" si="8"/>
        <v>0</v>
      </c>
      <c r="J33" s="345">
        <f t="shared" si="8"/>
        <v>0</v>
      </c>
      <c r="K33" s="345">
        <f t="shared" si="8"/>
        <v>0</v>
      </c>
      <c r="L33" s="345">
        <f t="shared" si="8"/>
        <v>0</v>
      </c>
      <c r="M33" s="345">
        <f t="shared" si="8"/>
        <v>0</v>
      </c>
      <c r="N33" s="345">
        <f t="shared" si="8"/>
        <v>0</v>
      </c>
      <c r="O33" s="345">
        <f t="shared" si="8"/>
        <v>0</v>
      </c>
      <c r="P33" s="345">
        <f t="shared" si="8"/>
        <v>0</v>
      </c>
      <c r="Q33" s="345">
        <f t="shared" si="8"/>
        <v>0</v>
      </c>
      <c r="R33" s="345">
        <f t="shared" si="8"/>
        <v>0</v>
      </c>
      <c r="S33" s="345">
        <f t="shared" si="8"/>
        <v>0</v>
      </c>
      <c r="T33" s="345">
        <f t="shared" si="10"/>
        <v>0</v>
      </c>
      <c r="U33" s="345">
        <f t="shared" si="10"/>
        <v>0</v>
      </c>
      <c r="V33" s="345">
        <f t="shared" si="10"/>
        <v>0</v>
      </c>
      <c r="W33" s="345">
        <f t="shared" si="10"/>
        <v>0</v>
      </c>
      <c r="X33" s="345">
        <f t="shared" si="10"/>
        <v>0</v>
      </c>
      <c r="Y33" s="345">
        <f t="shared" si="10"/>
        <v>0</v>
      </c>
      <c r="Z33" s="345">
        <f t="shared" si="10"/>
        <v>0</v>
      </c>
      <c r="AA33" s="345">
        <f t="shared" si="10"/>
        <v>0</v>
      </c>
      <c r="AB33" s="345">
        <f t="shared" si="10"/>
        <v>0</v>
      </c>
      <c r="AC33" s="345">
        <f t="shared" si="10"/>
        <v>0</v>
      </c>
      <c r="AD33" s="345">
        <f t="shared" si="10"/>
        <v>0</v>
      </c>
      <c r="AE33" s="345">
        <f t="shared" si="10"/>
        <v>0</v>
      </c>
      <c r="AF33" s="345">
        <f t="shared" si="10"/>
        <v>0</v>
      </c>
      <c r="AG33" s="345">
        <f t="shared" si="10"/>
        <v>0</v>
      </c>
      <c r="AH33" s="345">
        <f t="shared" si="10"/>
        <v>0</v>
      </c>
      <c r="AI33" s="345">
        <f t="shared" ref="T33:BK35" si="11">IF(SUM($C$19:$N$19)=0,0,AH33+AI15)</f>
        <v>0</v>
      </c>
      <c r="AJ33" s="345">
        <f t="shared" si="11"/>
        <v>0</v>
      </c>
      <c r="AK33" s="345">
        <f t="shared" si="11"/>
        <v>0</v>
      </c>
      <c r="AL33" s="345">
        <f t="shared" si="11"/>
        <v>0</v>
      </c>
      <c r="AM33" s="345">
        <f t="shared" si="11"/>
        <v>0</v>
      </c>
      <c r="AN33" s="345">
        <f t="shared" si="11"/>
        <v>0</v>
      </c>
      <c r="AO33" s="345">
        <f t="shared" si="11"/>
        <v>0</v>
      </c>
      <c r="AP33" s="345">
        <f t="shared" si="11"/>
        <v>0</v>
      </c>
      <c r="AQ33" s="345">
        <f t="shared" si="11"/>
        <v>0</v>
      </c>
      <c r="AR33" s="345">
        <f t="shared" si="11"/>
        <v>0</v>
      </c>
      <c r="AS33" s="345">
        <f t="shared" si="11"/>
        <v>0</v>
      </c>
      <c r="AT33" s="345">
        <f t="shared" si="11"/>
        <v>0</v>
      </c>
      <c r="AU33" s="345">
        <f t="shared" si="11"/>
        <v>0</v>
      </c>
      <c r="AV33" s="345">
        <f t="shared" si="11"/>
        <v>0</v>
      </c>
      <c r="AW33" s="345">
        <f t="shared" si="11"/>
        <v>0</v>
      </c>
      <c r="AX33" s="345">
        <f t="shared" si="11"/>
        <v>0</v>
      </c>
      <c r="AY33" s="345">
        <f t="shared" si="11"/>
        <v>0</v>
      </c>
      <c r="AZ33" s="345">
        <f t="shared" si="11"/>
        <v>0</v>
      </c>
      <c r="BA33" s="345">
        <f t="shared" si="11"/>
        <v>0</v>
      </c>
      <c r="BB33" s="345">
        <f t="shared" si="11"/>
        <v>0</v>
      </c>
      <c r="BC33" s="345">
        <f t="shared" si="11"/>
        <v>0</v>
      </c>
      <c r="BD33" s="345">
        <f t="shared" si="11"/>
        <v>0</v>
      </c>
      <c r="BE33" s="345">
        <f t="shared" si="11"/>
        <v>0</v>
      </c>
      <c r="BF33" s="345">
        <f t="shared" si="11"/>
        <v>0</v>
      </c>
      <c r="BG33" s="345">
        <f t="shared" si="11"/>
        <v>0</v>
      </c>
      <c r="BH33" s="345">
        <f t="shared" si="11"/>
        <v>0</v>
      </c>
      <c r="BI33" s="345">
        <f t="shared" si="11"/>
        <v>0</v>
      </c>
      <c r="BJ33" s="345">
        <f t="shared" si="11"/>
        <v>0</v>
      </c>
      <c r="BK33" s="345">
        <f t="shared" si="11"/>
        <v>0</v>
      </c>
    </row>
    <row r="34" spans="1:63" s="343" customFormat="1" x14ac:dyDescent="0.35">
      <c r="A34" s="640"/>
      <c r="B34" s="344" t="str">
        <f t="shared" si="5"/>
        <v>Refrigeration</v>
      </c>
      <c r="C34" s="345">
        <f t="shared" si="6"/>
        <v>0</v>
      </c>
      <c r="D34" s="345">
        <f t="shared" si="8"/>
        <v>0</v>
      </c>
      <c r="E34" s="345">
        <f t="shared" si="8"/>
        <v>0</v>
      </c>
      <c r="F34" s="345">
        <f t="shared" si="8"/>
        <v>0</v>
      </c>
      <c r="G34" s="345">
        <f t="shared" si="8"/>
        <v>0</v>
      </c>
      <c r="H34" s="345">
        <f t="shared" si="8"/>
        <v>0</v>
      </c>
      <c r="I34" s="345">
        <f t="shared" si="8"/>
        <v>0</v>
      </c>
      <c r="J34" s="345">
        <f t="shared" si="8"/>
        <v>0</v>
      </c>
      <c r="K34" s="345">
        <f t="shared" si="8"/>
        <v>0</v>
      </c>
      <c r="L34" s="345">
        <f t="shared" si="8"/>
        <v>0</v>
      </c>
      <c r="M34" s="345">
        <f t="shared" si="8"/>
        <v>0</v>
      </c>
      <c r="N34" s="345">
        <f t="shared" si="8"/>
        <v>0</v>
      </c>
      <c r="O34" s="345">
        <f t="shared" si="8"/>
        <v>0</v>
      </c>
      <c r="P34" s="345">
        <f t="shared" si="8"/>
        <v>0</v>
      </c>
      <c r="Q34" s="345">
        <f t="shared" si="8"/>
        <v>0</v>
      </c>
      <c r="R34" s="345">
        <f t="shared" si="8"/>
        <v>0</v>
      </c>
      <c r="S34" s="345">
        <f t="shared" si="8"/>
        <v>0</v>
      </c>
      <c r="T34" s="345">
        <f t="shared" si="11"/>
        <v>0</v>
      </c>
      <c r="U34" s="345">
        <f t="shared" si="11"/>
        <v>0</v>
      </c>
      <c r="V34" s="345">
        <f t="shared" si="11"/>
        <v>0</v>
      </c>
      <c r="W34" s="345">
        <f t="shared" si="11"/>
        <v>0</v>
      </c>
      <c r="X34" s="345">
        <f t="shared" si="11"/>
        <v>0</v>
      </c>
      <c r="Y34" s="345">
        <f t="shared" si="11"/>
        <v>0</v>
      </c>
      <c r="Z34" s="345">
        <f t="shared" si="11"/>
        <v>0</v>
      </c>
      <c r="AA34" s="345">
        <f t="shared" si="11"/>
        <v>0</v>
      </c>
      <c r="AB34" s="345">
        <f t="shared" si="11"/>
        <v>0</v>
      </c>
      <c r="AC34" s="345">
        <f t="shared" si="11"/>
        <v>0</v>
      </c>
      <c r="AD34" s="345">
        <f t="shared" si="11"/>
        <v>0</v>
      </c>
      <c r="AE34" s="345">
        <f t="shared" si="11"/>
        <v>0</v>
      </c>
      <c r="AF34" s="345">
        <f t="shared" si="11"/>
        <v>0</v>
      </c>
      <c r="AG34" s="345">
        <f t="shared" si="11"/>
        <v>0</v>
      </c>
      <c r="AH34" s="345">
        <f t="shared" si="11"/>
        <v>0</v>
      </c>
      <c r="AI34" s="345">
        <f t="shared" si="11"/>
        <v>0</v>
      </c>
      <c r="AJ34" s="345">
        <f t="shared" si="11"/>
        <v>0</v>
      </c>
      <c r="AK34" s="345">
        <f t="shared" si="11"/>
        <v>0</v>
      </c>
      <c r="AL34" s="345">
        <f t="shared" si="11"/>
        <v>0</v>
      </c>
      <c r="AM34" s="345">
        <f t="shared" si="11"/>
        <v>0</v>
      </c>
      <c r="AN34" s="345">
        <f t="shared" si="11"/>
        <v>0</v>
      </c>
      <c r="AO34" s="345">
        <f t="shared" si="11"/>
        <v>0</v>
      </c>
      <c r="AP34" s="345">
        <f t="shared" si="11"/>
        <v>0</v>
      </c>
      <c r="AQ34" s="345">
        <f t="shared" si="11"/>
        <v>0</v>
      </c>
      <c r="AR34" s="345">
        <f t="shared" si="11"/>
        <v>0</v>
      </c>
      <c r="AS34" s="345">
        <f t="shared" si="11"/>
        <v>0</v>
      </c>
      <c r="AT34" s="345">
        <f t="shared" si="11"/>
        <v>0</v>
      </c>
      <c r="AU34" s="345">
        <f t="shared" si="11"/>
        <v>0</v>
      </c>
      <c r="AV34" s="345">
        <f t="shared" si="11"/>
        <v>0</v>
      </c>
      <c r="AW34" s="345">
        <f t="shared" si="11"/>
        <v>0</v>
      </c>
      <c r="AX34" s="345">
        <f t="shared" si="11"/>
        <v>0</v>
      </c>
      <c r="AY34" s="345">
        <f t="shared" si="11"/>
        <v>0</v>
      </c>
      <c r="AZ34" s="345">
        <f t="shared" si="11"/>
        <v>0</v>
      </c>
      <c r="BA34" s="345">
        <f t="shared" si="11"/>
        <v>0</v>
      </c>
      <c r="BB34" s="345">
        <f t="shared" si="11"/>
        <v>0</v>
      </c>
      <c r="BC34" s="345">
        <f t="shared" si="11"/>
        <v>0</v>
      </c>
      <c r="BD34" s="345">
        <f t="shared" si="11"/>
        <v>0</v>
      </c>
      <c r="BE34" s="345">
        <f t="shared" si="11"/>
        <v>0</v>
      </c>
      <c r="BF34" s="345">
        <f t="shared" si="11"/>
        <v>0</v>
      </c>
      <c r="BG34" s="345">
        <f t="shared" si="11"/>
        <v>0</v>
      </c>
      <c r="BH34" s="345">
        <f t="shared" si="11"/>
        <v>0</v>
      </c>
      <c r="BI34" s="345">
        <f t="shared" si="11"/>
        <v>0</v>
      </c>
      <c r="BJ34" s="345">
        <f t="shared" si="11"/>
        <v>0</v>
      </c>
      <c r="BK34" s="345">
        <f t="shared" si="11"/>
        <v>0</v>
      </c>
    </row>
    <row r="35" spans="1:63" s="343" customFormat="1" x14ac:dyDescent="0.35">
      <c r="A35" s="640"/>
      <c r="B35" s="344" t="str">
        <f t="shared" si="5"/>
        <v>Water Heating</v>
      </c>
      <c r="C35" s="345">
        <f t="shared" si="6"/>
        <v>0</v>
      </c>
      <c r="D35" s="345">
        <f t="shared" si="8"/>
        <v>0</v>
      </c>
      <c r="E35" s="345">
        <f t="shared" si="8"/>
        <v>0</v>
      </c>
      <c r="F35" s="345">
        <f t="shared" si="8"/>
        <v>0</v>
      </c>
      <c r="G35" s="345">
        <f t="shared" si="8"/>
        <v>0</v>
      </c>
      <c r="H35" s="345">
        <f t="shared" si="8"/>
        <v>0</v>
      </c>
      <c r="I35" s="345">
        <f t="shared" si="8"/>
        <v>0</v>
      </c>
      <c r="J35" s="345">
        <f t="shared" si="8"/>
        <v>0</v>
      </c>
      <c r="K35" s="345">
        <f t="shared" si="8"/>
        <v>0</v>
      </c>
      <c r="L35" s="345">
        <f t="shared" si="8"/>
        <v>0</v>
      </c>
      <c r="M35" s="345">
        <f t="shared" si="8"/>
        <v>0</v>
      </c>
      <c r="N35" s="345">
        <f t="shared" si="8"/>
        <v>0</v>
      </c>
      <c r="O35" s="345">
        <f t="shared" si="8"/>
        <v>0</v>
      </c>
      <c r="P35" s="345">
        <f t="shared" si="8"/>
        <v>0</v>
      </c>
      <c r="Q35" s="345">
        <f t="shared" si="8"/>
        <v>0</v>
      </c>
      <c r="R35" s="345">
        <f t="shared" si="8"/>
        <v>0</v>
      </c>
      <c r="S35" s="345">
        <f t="shared" si="8"/>
        <v>0</v>
      </c>
      <c r="T35" s="345">
        <f t="shared" si="11"/>
        <v>0</v>
      </c>
      <c r="U35" s="345">
        <f t="shared" si="11"/>
        <v>0</v>
      </c>
      <c r="V35" s="345">
        <f t="shared" si="11"/>
        <v>0</v>
      </c>
      <c r="W35" s="345">
        <f t="shared" si="11"/>
        <v>0</v>
      </c>
      <c r="X35" s="345">
        <f t="shared" si="11"/>
        <v>0</v>
      </c>
      <c r="Y35" s="345">
        <f t="shared" si="11"/>
        <v>0</v>
      </c>
      <c r="Z35" s="345">
        <f t="shared" si="11"/>
        <v>0</v>
      </c>
      <c r="AA35" s="345">
        <f t="shared" si="11"/>
        <v>0</v>
      </c>
      <c r="AB35" s="345">
        <f t="shared" si="11"/>
        <v>0</v>
      </c>
      <c r="AC35" s="345">
        <f t="shared" si="11"/>
        <v>0</v>
      </c>
      <c r="AD35" s="345">
        <f t="shared" si="11"/>
        <v>0</v>
      </c>
      <c r="AE35" s="345">
        <f t="shared" si="11"/>
        <v>0</v>
      </c>
      <c r="AF35" s="345">
        <f t="shared" si="11"/>
        <v>0</v>
      </c>
      <c r="AG35" s="345">
        <f t="shared" si="11"/>
        <v>0</v>
      </c>
      <c r="AH35" s="345">
        <f t="shared" si="11"/>
        <v>0</v>
      </c>
      <c r="AI35" s="345">
        <f t="shared" si="11"/>
        <v>0</v>
      </c>
      <c r="AJ35" s="345">
        <f t="shared" si="11"/>
        <v>0</v>
      </c>
      <c r="AK35" s="345">
        <f t="shared" si="11"/>
        <v>0</v>
      </c>
      <c r="AL35" s="345">
        <f t="shared" si="11"/>
        <v>0</v>
      </c>
      <c r="AM35" s="345">
        <f t="shared" si="11"/>
        <v>0</v>
      </c>
      <c r="AN35" s="345">
        <f t="shared" si="11"/>
        <v>0</v>
      </c>
      <c r="AO35" s="345">
        <f t="shared" si="11"/>
        <v>0</v>
      </c>
      <c r="AP35" s="345">
        <f t="shared" si="11"/>
        <v>0</v>
      </c>
      <c r="AQ35" s="345">
        <f t="shared" si="11"/>
        <v>0</v>
      </c>
      <c r="AR35" s="345">
        <f t="shared" si="11"/>
        <v>0</v>
      </c>
      <c r="AS35" s="345">
        <f t="shared" si="11"/>
        <v>0</v>
      </c>
      <c r="AT35" s="345">
        <f t="shared" si="11"/>
        <v>0</v>
      </c>
      <c r="AU35" s="345">
        <f t="shared" si="11"/>
        <v>0</v>
      </c>
      <c r="AV35" s="345">
        <f t="shared" si="11"/>
        <v>0</v>
      </c>
      <c r="AW35" s="345">
        <f t="shared" si="11"/>
        <v>0</v>
      </c>
      <c r="AX35" s="345">
        <f t="shared" si="11"/>
        <v>0</v>
      </c>
      <c r="AY35" s="345">
        <f t="shared" si="11"/>
        <v>0</v>
      </c>
      <c r="AZ35" s="345">
        <f t="shared" si="11"/>
        <v>0</v>
      </c>
      <c r="BA35" s="345">
        <f t="shared" si="11"/>
        <v>0</v>
      </c>
      <c r="BB35" s="345">
        <f t="shared" si="11"/>
        <v>0</v>
      </c>
      <c r="BC35" s="345">
        <f t="shared" si="11"/>
        <v>0</v>
      </c>
      <c r="BD35" s="345">
        <f t="shared" si="11"/>
        <v>0</v>
      </c>
      <c r="BE35" s="345">
        <f t="shared" si="11"/>
        <v>0</v>
      </c>
      <c r="BF35" s="345">
        <f t="shared" si="11"/>
        <v>0</v>
      </c>
      <c r="BG35" s="345">
        <f t="shared" si="11"/>
        <v>0</v>
      </c>
      <c r="BH35" s="345">
        <f t="shared" si="11"/>
        <v>0</v>
      </c>
      <c r="BI35" s="345">
        <f t="shared" si="11"/>
        <v>0</v>
      </c>
      <c r="BJ35" s="345">
        <f t="shared" si="11"/>
        <v>0</v>
      </c>
      <c r="BK35" s="345">
        <f t="shared" si="11"/>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2">SUM(D23:D35)</f>
        <v>0</v>
      </c>
      <c r="E37" s="348">
        <f t="shared" si="12"/>
        <v>0</v>
      </c>
      <c r="F37" s="348">
        <f t="shared" si="12"/>
        <v>0</v>
      </c>
      <c r="G37" s="348">
        <f t="shared" si="12"/>
        <v>0</v>
      </c>
      <c r="H37" s="348">
        <f t="shared" si="12"/>
        <v>0</v>
      </c>
      <c r="I37" s="348">
        <f t="shared" si="12"/>
        <v>0</v>
      </c>
      <c r="J37" s="348">
        <f t="shared" si="12"/>
        <v>0</v>
      </c>
      <c r="K37" s="348">
        <f t="shared" si="12"/>
        <v>0</v>
      </c>
      <c r="L37" s="348">
        <f t="shared" si="12"/>
        <v>35616.328007514676</v>
      </c>
      <c r="M37" s="348">
        <f t="shared" si="12"/>
        <v>218372.59819983135</v>
      </c>
      <c r="N37" s="348">
        <f t="shared" si="12"/>
        <v>536516.72227576235</v>
      </c>
      <c r="O37" s="348">
        <f t="shared" si="12"/>
        <v>536516.72227576235</v>
      </c>
      <c r="P37" s="348">
        <f t="shared" si="12"/>
        <v>536516.72227576235</v>
      </c>
      <c r="Q37" s="348">
        <f t="shared" si="12"/>
        <v>536516.72227576235</v>
      </c>
      <c r="R37" s="348">
        <f t="shared" si="12"/>
        <v>536516.72227576235</v>
      </c>
      <c r="S37" s="348">
        <f t="shared" si="12"/>
        <v>536516.72227576235</v>
      </c>
      <c r="T37" s="348">
        <f t="shared" si="12"/>
        <v>536516.72227576235</v>
      </c>
      <c r="U37" s="348">
        <f t="shared" si="12"/>
        <v>536516.72227576235</v>
      </c>
      <c r="V37" s="348">
        <f t="shared" si="12"/>
        <v>536516.72227576235</v>
      </c>
      <c r="W37" s="348">
        <f t="shared" si="12"/>
        <v>536516.72227576235</v>
      </c>
      <c r="X37" s="348">
        <f t="shared" si="12"/>
        <v>536516.72227576235</v>
      </c>
      <c r="Y37" s="348">
        <f t="shared" si="12"/>
        <v>536516.72227576235</v>
      </c>
      <c r="Z37" s="348">
        <f t="shared" si="12"/>
        <v>536516.72227576235</v>
      </c>
      <c r="AA37" s="348">
        <f t="shared" si="12"/>
        <v>536516.72227576235</v>
      </c>
      <c r="AB37" s="348">
        <f t="shared" si="12"/>
        <v>536516.72227576235</v>
      </c>
      <c r="AC37" s="348">
        <f t="shared" si="12"/>
        <v>536516.72227576235</v>
      </c>
      <c r="AD37" s="348">
        <f t="shared" si="12"/>
        <v>536516.72227576235</v>
      </c>
      <c r="AE37" s="348">
        <f t="shared" si="12"/>
        <v>536516.72227576235</v>
      </c>
      <c r="AF37" s="348">
        <f t="shared" si="12"/>
        <v>536516.72227576235</v>
      </c>
      <c r="AG37" s="348">
        <f t="shared" si="12"/>
        <v>536516.72227576235</v>
      </c>
      <c r="AH37" s="348">
        <f t="shared" si="12"/>
        <v>536516.72227576235</v>
      </c>
      <c r="AI37" s="348">
        <f t="shared" si="12"/>
        <v>536516.72227576235</v>
      </c>
      <c r="AJ37" s="348">
        <f t="shared" si="12"/>
        <v>536516.72227576235</v>
      </c>
      <c r="AK37" s="348">
        <f t="shared" si="12"/>
        <v>536516.72227576235</v>
      </c>
      <c r="AL37" s="348">
        <f t="shared" si="12"/>
        <v>536516.72227576235</v>
      </c>
      <c r="AM37" s="348">
        <f t="shared" si="12"/>
        <v>536516.72227576235</v>
      </c>
      <c r="AN37" s="348">
        <f t="shared" si="12"/>
        <v>536516.72227576235</v>
      </c>
      <c r="AO37" s="348">
        <f t="shared" si="12"/>
        <v>536516.72227576235</v>
      </c>
      <c r="AP37" s="348">
        <f t="shared" si="12"/>
        <v>536516.72227576235</v>
      </c>
      <c r="AQ37" s="348">
        <f t="shared" si="12"/>
        <v>536516.72227576235</v>
      </c>
      <c r="AR37" s="348">
        <f t="shared" si="12"/>
        <v>536516.72227576235</v>
      </c>
      <c r="AS37" s="348">
        <f t="shared" si="12"/>
        <v>536516.72227576235</v>
      </c>
      <c r="AT37" s="348">
        <f t="shared" si="12"/>
        <v>536516.72227576235</v>
      </c>
      <c r="AU37" s="348">
        <f t="shared" si="12"/>
        <v>536516.72227576235</v>
      </c>
      <c r="AV37" s="348">
        <f t="shared" si="12"/>
        <v>536516.72227576235</v>
      </c>
      <c r="AW37" s="348">
        <f t="shared" si="12"/>
        <v>536516.72227576235</v>
      </c>
      <c r="AX37" s="348">
        <f t="shared" si="12"/>
        <v>536516.72227576235</v>
      </c>
      <c r="AY37" s="348">
        <f t="shared" si="12"/>
        <v>536516.72227576235</v>
      </c>
      <c r="AZ37" s="348">
        <f t="shared" si="12"/>
        <v>536516.72227576235</v>
      </c>
      <c r="BA37" s="348">
        <f t="shared" si="12"/>
        <v>536516.72227576235</v>
      </c>
      <c r="BB37" s="348">
        <f t="shared" si="12"/>
        <v>536516.72227576235</v>
      </c>
      <c r="BC37" s="348">
        <f t="shared" si="12"/>
        <v>536516.72227576235</v>
      </c>
      <c r="BD37" s="348">
        <f t="shared" si="12"/>
        <v>536516.72227576235</v>
      </c>
      <c r="BE37" s="348">
        <f t="shared" si="12"/>
        <v>536516.72227576235</v>
      </c>
      <c r="BF37" s="348">
        <f t="shared" si="12"/>
        <v>536516.72227576235</v>
      </c>
      <c r="BG37" s="348">
        <f t="shared" si="12"/>
        <v>536516.72227576235</v>
      </c>
      <c r="BH37" s="348">
        <f t="shared" si="12"/>
        <v>536516.72227576235</v>
      </c>
      <c r="BI37" s="348">
        <f t="shared" si="12"/>
        <v>536516.72227576235</v>
      </c>
      <c r="BJ37" s="348">
        <f t="shared" si="12"/>
        <v>536516.72227576235</v>
      </c>
      <c r="BK37" s="348">
        <f t="shared" si="12"/>
        <v>536516.72227576235</v>
      </c>
    </row>
    <row r="38" spans="1:63" x14ac:dyDescent="0.35">
      <c r="A38" s="45"/>
      <c r="B38" s="25"/>
      <c r="C38" s="9"/>
      <c r="D38" s="30"/>
      <c r="E38" s="9"/>
      <c r="F38" s="30"/>
      <c r="G38" s="30"/>
      <c r="H38" s="9"/>
      <c r="I38" s="30"/>
      <c r="J38" s="30"/>
      <c r="K38" s="9"/>
      <c r="L38" s="30"/>
      <c r="M38" s="30"/>
      <c r="N38" s="9"/>
      <c r="O38" s="352" t="s">
        <v>157</v>
      </c>
      <c r="P38" s="353">
        <f>SUM(C19:N19)</f>
        <v>536516.72227576235</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5">
      <c r="A41" s="643"/>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54">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560">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5">
      <c r="A42" s="643"/>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54">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560">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5">
      <c r="A43" s="643"/>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54">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56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5">
      <c r="A44" s="643"/>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54">
        <v>0</v>
      </c>
      <c r="S44" s="3">
        <f t="shared" ref="S44:BK44" si="22">R44</f>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
        <f t="shared" si="22"/>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560">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c r="AZ44" s="3">
        <f t="shared" si="22"/>
        <v>0</v>
      </c>
      <c r="BA44" s="3">
        <f t="shared" si="22"/>
        <v>0</v>
      </c>
      <c r="BB44" s="3">
        <f t="shared" si="22"/>
        <v>0</v>
      </c>
      <c r="BC44" s="3">
        <f t="shared" si="22"/>
        <v>0</v>
      </c>
      <c r="BD44" s="3">
        <f t="shared" si="22"/>
        <v>0</v>
      </c>
      <c r="BE44" s="3">
        <f t="shared" si="22"/>
        <v>0</v>
      </c>
      <c r="BF44" s="3">
        <f t="shared" si="22"/>
        <v>0</v>
      </c>
      <c r="BG44" s="3">
        <f t="shared" si="22"/>
        <v>0</v>
      </c>
      <c r="BH44" s="3">
        <f t="shared" si="22"/>
        <v>0</v>
      </c>
      <c r="BI44" s="3">
        <f t="shared" si="22"/>
        <v>0</v>
      </c>
      <c r="BJ44" s="3">
        <f t="shared" si="22"/>
        <v>0</v>
      </c>
      <c r="BK44" s="3">
        <f t="shared" si="22"/>
        <v>0</v>
      </c>
    </row>
    <row r="45" spans="1:63" x14ac:dyDescent="0.35">
      <c r="A45" s="643"/>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54">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560">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c r="AZ45" s="3">
        <f t="shared" si="24"/>
        <v>0</v>
      </c>
      <c r="BA45" s="3">
        <f t="shared" si="24"/>
        <v>0</v>
      </c>
      <c r="BB45" s="3">
        <f t="shared" si="24"/>
        <v>0</v>
      </c>
      <c r="BC45" s="3">
        <f t="shared" si="24"/>
        <v>0</v>
      </c>
      <c r="BD45" s="3">
        <f t="shared" si="24"/>
        <v>0</v>
      </c>
      <c r="BE45" s="3">
        <f t="shared" si="24"/>
        <v>0</v>
      </c>
      <c r="BF45" s="3">
        <f t="shared" si="24"/>
        <v>0</v>
      </c>
      <c r="BG45" s="3">
        <f t="shared" si="24"/>
        <v>0</v>
      </c>
      <c r="BH45" s="3">
        <f t="shared" si="24"/>
        <v>0</v>
      </c>
      <c r="BI45" s="3">
        <f t="shared" si="24"/>
        <v>0</v>
      </c>
      <c r="BJ45" s="3">
        <f t="shared" si="24"/>
        <v>0</v>
      </c>
      <c r="BK45" s="3">
        <f t="shared" si="24"/>
        <v>0</v>
      </c>
    </row>
    <row r="46" spans="1:63" x14ac:dyDescent="0.35">
      <c r="A46" s="643"/>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54">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560">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5">
      <c r="A47" s="643"/>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54">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560">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5">
      <c r="A48" s="643"/>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54">
        <v>520032</v>
      </c>
      <c r="S48" s="3">
        <f t="shared" ref="S48:BK48" si="30">R48</f>
        <v>520032</v>
      </c>
      <c r="T48" s="3">
        <f t="shared" si="30"/>
        <v>520032</v>
      </c>
      <c r="U48" s="3">
        <f t="shared" si="30"/>
        <v>520032</v>
      </c>
      <c r="V48" s="3">
        <f t="shared" si="30"/>
        <v>520032</v>
      </c>
      <c r="W48" s="3">
        <f t="shared" si="30"/>
        <v>520032</v>
      </c>
      <c r="X48" s="3">
        <f t="shared" si="30"/>
        <v>520032</v>
      </c>
      <c r="Y48" s="3">
        <f t="shared" si="30"/>
        <v>520032</v>
      </c>
      <c r="Z48" s="3">
        <f t="shared" si="30"/>
        <v>520032</v>
      </c>
      <c r="AA48" s="3">
        <f t="shared" si="30"/>
        <v>520032</v>
      </c>
      <c r="AB48" s="3">
        <f t="shared" si="30"/>
        <v>520032</v>
      </c>
      <c r="AC48" s="3">
        <f t="shared" si="30"/>
        <v>520032</v>
      </c>
      <c r="AD48" s="3">
        <f t="shared" si="30"/>
        <v>520032</v>
      </c>
      <c r="AE48" s="3">
        <f t="shared" si="30"/>
        <v>520032</v>
      </c>
      <c r="AF48" s="3">
        <f t="shared" si="30"/>
        <v>520032</v>
      </c>
      <c r="AG48" s="3">
        <f t="shared" si="30"/>
        <v>520032</v>
      </c>
      <c r="AH48" s="3">
        <f t="shared" si="30"/>
        <v>520032</v>
      </c>
      <c r="AI48" s="3">
        <f t="shared" si="30"/>
        <v>520032</v>
      </c>
      <c r="AJ48" s="3">
        <f t="shared" si="30"/>
        <v>520032</v>
      </c>
      <c r="AK48" s="3">
        <f t="shared" si="30"/>
        <v>520032</v>
      </c>
      <c r="AL48" s="3">
        <f t="shared" si="30"/>
        <v>520032</v>
      </c>
      <c r="AM48" s="3">
        <f t="shared" si="30"/>
        <v>520032</v>
      </c>
      <c r="AN48" s="3">
        <f t="shared" si="30"/>
        <v>520032</v>
      </c>
      <c r="AO48" s="560">
        <v>536516.72227576235</v>
      </c>
      <c r="AP48" s="3">
        <f t="shared" si="30"/>
        <v>536516.72227576235</v>
      </c>
      <c r="AQ48" s="3">
        <f t="shared" si="30"/>
        <v>536516.72227576235</v>
      </c>
      <c r="AR48" s="3">
        <f t="shared" si="30"/>
        <v>536516.72227576235</v>
      </c>
      <c r="AS48" s="3">
        <f t="shared" si="30"/>
        <v>536516.72227576235</v>
      </c>
      <c r="AT48" s="3">
        <f t="shared" si="30"/>
        <v>536516.72227576235</v>
      </c>
      <c r="AU48" s="3">
        <f t="shared" si="30"/>
        <v>536516.72227576235</v>
      </c>
      <c r="AV48" s="3">
        <f t="shared" si="30"/>
        <v>536516.72227576235</v>
      </c>
      <c r="AW48" s="3">
        <f t="shared" si="30"/>
        <v>536516.72227576235</v>
      </c>
      <c r="AX48" s="3">
        <f t="shared" si="30"/>
        <v>536516.72227576235</v>
      </c>
      <c r="AY48" s="3">
        <f t="shared" si="30"/>
        <v>536516.72227576235</v>
      </c>
      <c r="AZ48" s="3">
        <f t="shared" si="30"/>
        <v>536516.72227576235</v>
      </c>
      <c r="BA48" s="3">
        <f t="shared" si="30"/>
        <v>536516.72227576235</v>
      </c>
      <c r="BB48" s="3">
        <f t="shared" si="30"/>
        <v>536516.72227576235</v>
      </c>
      <c r="BC48" s="3">
        <f t="shared" si="30"/>
        <v>536516.72227576235</v>
      </c>
      <c r="BD48" s="3">
        <f t="shared" si="30"/>
        <v>536516.72227576235</v>
      </c>
      <c r="BE48" s="3">
        <f t="shared" si="30"/>
        <v>536516.72227576235</v>
      </c>
      <c r="BF48" s="3">
        <f t="shared" si="30"/>
        <v>536516.72227576235</v>
      </c>
      <c r="BG48" s="3">
        <f t="shared" si="30"/>
        <v>536516.72227576235</v>
      </c>
      <c r="BH48" s="3">
        <f t="shared" si="30"/>
        <v>536516.72227576235</v>
      </c>
      <c r="BI48" s="3">
        <f t="shared" si="30"/>
        <v>536516.72227576235</v>
      </c>
      <c r="BJ48" s="3">
        <f t="shared" si="30"/>
        <v>536516.72227576235</v>
      </c>
      <c r="BK48" s="3">
        <f t="shared" si="30"/>
        <v>536516.72227576235</v>
      </c>
    </row>
    <row r="49" spans="1:63" x14ac:dyDescent="0.35">
      <c r="A49" s="643"/>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54">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560">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5">
      <c r="A50" s="643"/>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54">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560">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5">
      <c r="A51" s="643"/>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54">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560">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5">
      <c r="A52" s="643"/>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54">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560">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5">
      <c r="A53" s="643"/>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54">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560">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5">
      <c r="A54" s="643"/>
      <c r="B54" s="11" t="str">
        <f t="shared" si="13"/>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3"/>
        <v>Monthly kWh</v>
      </c>
      <c r="C55" s="48">
        <f>SUM(C41:C53)</f>
        <v>0</v>
      </c>
      <c r="D55" s="48">
        <f t="shared" ref="D55:BK55" si="41">SUM(D41:D53)</f>
        <v>0</v>
      </c>
      <c r="E55" s="48">
        <f t="shared" si="41"/>
        <v>0</v>
      </c>
      <c r="F55" s="48">
        <f t="shared" si="41"/>
        <v>0</v>
      </c>
      <c r="G55" s="48">
        <f t="shared" si="41"/>
        <v>0</v>
      </c>
      <c r="H55" s="48">
        <f t="shared" si="41"/>
        <v>0</v>
      </c>
      <c r="I55" s="48">
        <f t="shared" si="41"/>
        <v>0</v>
      </c>
      <c r="J55" s="48">
        <f t="shared" si="41"/>
        <v>0</v>
      </c>
      <c r="K55" s="48">
        <f t="shared" si="41"/>
        <v>0</v>
      </c>
      <c r="L55" s="48">
        <f t="shared" si="41"/>
        <v>0</v>
      </c>
      <c r="M55" s="48">
        <f t="shared" si="41"/>
        <v>0</v>
      </c>
      <c r="N55" s="48">
        <f t="shared" si="41"/>
        <v>0</v>
      </c>
      <c r="O55" s="48">
        <f t="shared" si="41"/>
        <v>0</v>
      </c>
      <c r="P55" s="48">
        <f t="shared" si="41"/>
        <v>0</v>
      </c>
      <c r="Q55" s="48">
        <f t="shared" si="41"/>
        <v>0</v>
      </c>
      <c r="R55" s="48">
        <f t="shared" si="41"/>
        <v>520032</v>
      </c>
      <c r="S55" s="48">
        <f t="shared" si="41"/>
        <v>520032</v>
      </c>
      <c r="T55" s="48">
        <f t="shared" si="41"/>
        <v>520032</v>
      </c>
      <c r="U55" s="48">
        <f t="shared" si="41"/>
        <v>520032</v>
      </c>
      <c r="V55" s="48">
        <f t="shared" si="41"/>
        <v>520032</v>
      </c>
      <c r="W55" s="48">
        <f t="shared" si="41"/>
        <v>520032</v>
      </c>
      <c r="X55" s="48">
        <f t="shared" si="41"/>
        <v>520032</v>
      </c>
      <c r="Y55" s="48">
        <f t="shared" si="41"/>
        <v>520032</v>
      </c>
      <c r="Z55" s="48">
        <f t="shared" si="41"/>
        <v>520032</v>
      </c>
      <c r="AA55" s="48">
        <f t="shared" si="41"/>
        <v>520032</v>
      </c>
      <c r="AB55" s="48">
        <f t="shared" si="41"/>
        <v>520032</v>
      </c>
      <c r="AC55" s="48">
        <f t="shared" si="41"/>
        <v>520032</v>
      </c>
      <c r="AD55" s="48">
        <f t="shared" si="41"/>
        <v>520032</v>
      </c>
      <c r="AE55" s="48">
        <f t="shared" si="41"/>
        <v>520032</v>
      </c>
      <c r="AF55" s="48">
        <f t="shared" si="41"/>
        <v>520032</v>
      </c>
      <c r="AG55" s="48">
        <f t="shared" si="41"/>
        <v>520032</v>
      </c>
      <c r="AH55" s="48">
        <f t="shared" si="41"/>
        <v>520032</v>
      </c>
      <c r="AI55" s="48">
        <f t="shared" si="41"/>
        <v>520032</v>
      </c>
      <c r="AJ55" s="48">
        <f t="shared" si="41"/>
        <v>520032</v>
      </c>
      <c r="AK55" s="48">
        <f t="shared" si="41"/>
        <v>520032</v>
      </c>
      <c r="AL55" s="48">
        <f t="shared" si="41"/>
        <v>520032</v>
      </c>
      <c r="AM55" s="48">
        <f t="shared" si="41"/>
        <v>520032</v>
      </c>
      <c r="AN55" s="48">
        <f t="shared" si="41"/>
        <v>520032</v>
      </c>
      <c r="AO55" s="48">
        <f t="shared" si="41"/>
        <v>536516.72227576235</v>
      </c>
      <c r="AP55" s="48">
        <f t="shared" si="41"/>
        <v>536516.72227576235</v>
      </c>
      <c r="AQ55" s="48">
        <f t="shared" si="41"/>
        <v>536516.72227576235</v>
      </c>
      <c r="AR55" s="48">
        <f t="shared" si="41"/>
        <v>536516.72227576235</v>
      </c>
      <c r="AS55" s="48">
        <f t="shared" si="41"/>
        <v>536516.72227576235</v>
      </c>
      <c r="AT55" s="48">
        <f t="shared" si="41"/>
        <v>536516.72227576235</v>
      </c>
      <c r="AU55" s="48">
        <f t="shared" si="41"/>
        <v>536516.72227576235</v>
      </c>
      <c r="AV55" s="48">
        <f t="shared" si="41"/>
        <v>536516.72227576235</v>
      </c>
      <c r="AW55" s="48">
        <f t="shared" si="41"/>
        <v>536516.72227576235</v>
      </c>
      <c r="AX55" s="48">
        <f t="shared" si="41"/>
        <v>536516.72227576235</v>
      </c>
      <c r="AY55" s="48">
        <f t="shared" si="41"/>
        <v>536516.72227576235</v>
      </c>
      <c r="AZ55" s="48">
        <f t="shared" si="41"/>
        <v>536516.72227576235</v>
      </c>
      <c r="BA55" s="48">
        <f t="shared" si="41"/>
        <v>536516.72227576235</v>
      </c>
      <c r="BB55" s="48">
        <f t="shared" si="41"/>
        <v>536516.72227576235</v>
      </c>
      <c r="BC55" s="48">
        <f t="shared" si="41"/>
        <v>536516.72227576235</v>
      </c>
      <c r="BD55" s="48">
        <f t="shared" si="41"/>
        <v>536516.72227576235</v>
      </c>
      <c r="BE55" s="48">
        <f t="shared" si="41"/>
        <v>536516.72227576235</v>
      </c>
      <c r="BF55" s="48">
        <f t="shared" si="41"/>
        <v>536516.72227576235</v>
      </c>
      <c r="BG55" s="48">
        <f t="shared" si="41"/>
        <v>536516.72227576235</v>
      </c>
      <c r="BH55" s="48">
        <f t="shared" si="41"/>
        <v>536516.72227576235</v>
      </c>
      <c r="BI55" s="48">
        <f t="shared" si="41"/>
        <v>536516.72227576235</v>
      </c>
      <c r="BJ55" s="48">
        <f t="shared" si="41"/>
        <v>536516.72227576235</v>
      </c>
      <c r="BK55" s="48">
        <f t="shared" si="41"/>
        <v>536516.72227576235</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43" customFormat="1" ht="15" customHeight="1" x14ac:dyDescent="0.35">
      <c r="A59" s="646"/>
      <c r="B59" s="13" t="str">
        <f t="shared" ref="B59:B72" si="43">B41</f>
        <v>Air Comp</v>
      </c>
      <c r="C59" s="503">
        <v>0</v>
      </c>
      <c r="D59" s="503">
        <f t="shared" ref="D59" si="44">IF(D23=0,0,((D5*0.5)+C23-D41)*D78*D93*D$2)</f>
        <v>0</v>
      </c>
      <c r="E59" s="503">
        <f>IF(E23=0,0,((E5*0.5)+D23-E41)*E78*E93*E$2)</f>
        <v>0</v>
      </c>
      <c r="F59" s="503">
        <f t="shared" ref="F59:BK59" si="45">IF(F23=0,0,((F5*0.5)+E23-F41)*F78*F93*F$2)</f>
        <v>0</v>
      </c>
      <c r="G59" s="503">
        <f t="shared" si="45"/>
        <v>0</v>
      </c>
      <c r="H59" s="503">
        <f t="shared" si="45"/>
        <v>0</v>
      </c>
      <c r="I59" s="503">
        <f t="shared" si="45"/>
        <v>0</v>
      </c>
      <c r="J59" s="503">
        <f t="shared" si="45"/>
        <v>0</v>
      </c>
      <c r="K59" s="503">
        <f t="shared" si="45"/>
        <v>0</v>
      </c>
      <c r="L59" s="503">
        <f t="shared" si="45"/>
        <v>0</v>
      </c>
      <c r="M59" s="503">
        <f t="shared" si="45"/>
        <v>0</v>
      </c>
      <c r="N59" s="503">
        <f t="shared" si="45"/>
        <v>0</v>
      </c>
      <c r="O59" s="503">
        <f t="shared" si="45"/>
        <v>0</v>
      </c>
      <c r="P59" s="503">
        <f t="shared" si="45"/>
        <v>0</v>
      </c>
      <c r="Q59" s="503">
        <f t="shared" si="45"/>
        <v>0</v>
      </c>
      <c r="R59" s="503">
        <f t="shared" si="45"/>
        <v>0</v>
      </c>
      <c r="S59" s="503">
        <f t="shared" si="45"/>
        <v>0</v>
      </c>
      <c r="T59" s="503">
        <f t="shared" si="45"/>
        <v>0</v>
      </c>
      <c r="U59" s="503">
        <f t="shared" si="45"/>
        <v>0</v>
      </c>
      <c r="V59" s="362">
        <f t="shared" si="45"/>
        <v>0</v>
      </c>
      <c r="W59" s="362">
        <f t="shared" si="45"/>
        <v>0</v>
      </c>
      <c r="X59" s="362">
        <f t="shared" si="45"/>
        <v>0</v>
      </c>
      <c r="Y59" s="362">
        <f t="shared" si="45"/>
        <v>0</v>
      </c>
      <c r="Z59" s="362">
        <f t="shared" si="45"/>
        <v>0</v>
      </c>
      <c r="AA59" s="362">
        <f t="shared" si="45"/>
        <v>0</v>
      </c>
      <c r="AB59" s="362">
        <f t="shared" si="45"/>
        <v>0</v>
      </c>
      <c r="AC59" s="362">
        <f t="shared" si="45"/>
        <v>0</v>
      </c>
      <c r="AD59" s="362">
        <f t="shared" si="45"/>
        <v>0</v>
      </c>
      <c r="AE59" s="362">
        <f t="shared" si="45"/>
        <v>0</v>
      </c>
      <c r="AF59" s="362">
        <f t="shared" si="45"/>
        <v>0</v>
      </c>
      <c r="AG59" s="362">
        <f t="shared" si="45"/>
        <v>0</v>
      </c>
      <c r="AH59" s="362">
        <f t="shared" si="45"/>
        <v>0</v>
      </c>
      <c r="AI59" s="362">
        <f t="shared" si="45"/>
        <v>0</v>
      </c>
      <c r="AJ59" s="362">
        <f t="shared" si="45"/>
        <v>0</v>
      </c>
      <c r="AK59" s="362">
        <f t="shared" si="45"/>
        <v>0</v>
      </c>
      <c r="AL59" s="362">
        <f t="shared" si="45"/>
        <v>0</v>
      </c>
      <c r="AM59" s="362">
        <f t="shared" si="45"/>
        <v>0</v>
      </c>
      <c r="AN59" s="362">
        <f t="shared" si="45"/>
        <v>0</v>
      </c>
      <c r="AO59" s="362">
        <f t="shared" si="45"/>
        <v>0</v>
      </c>
      <c r="AP59" s="362">
        <f t="shared" si="45"/>
        <v>0</v>
      </c>
      <c r="AQ59" s="362">
        <f t="shared" si="45"/>
        <v>0</v>
      </c>
      <c r="AR59" s="362">
        <f t="shared" si="45"/>
        <v>0</v>
      </c>
      <c r="AS59" s="362">
        <f t="shared" si="45"/>
        <v>0</v>
      </c>
      <c r="AT59" s="362">
        <f t="shared" si="45"/>
        <v>0</v>
      </c>
      <c r="AU59" s="362">
        <f t="shared" si="45"/>
        <v>0</v>
      </c>
      <c r="AV59" s="362">
        <f t="shared" si="45"/>
        <v>0</v>
      </c>
      <c r="AW59" s="362">
        <f t="shared" si="45"/>
        <v>0</v>
      </c>
      <c r="AX59" s="362">
        <f t="shared" si="45"/>
        <v>0</v>
      </c>
      <c r="AY59" s="362">
        <f t="shared" si="45"/>
        <v>0</v>
      </c>
      <c r="AZ59" s="362">
        <f t="shared" si="45"/>
        <v>0</v>
      </c>
      <c r="BA59" s="362">
        <f t="shared" si="45"/>
        <v>0</v>
      </c>
      <c r="BB59" s="362">
        <f t="shared" si="45"/>
        <v>0</v>
      </c>
      <c r="BC59" s="362">
        <f t="shared" si="45"/>
        <v>0</v>
      </c>
      <c r="BD59" s="362">
        <f t="shared" si="45"/>
        <v>0</v>
      </c>
      <c r="BE59" s="362">
        <f t="shared" si="45"/>
        <v>0</v>
      </c>
      <c r="BF59" s="362">
        <f t="shared" si="45"/>
        <v>0</v>
      </c>
      <c r="BG59" s="362">
        <f t="shared" si="45"/>
        <v>0</v>
      </c>
      <c r="BH59" s="362">
        <f t="shared" si="45"/>
        <v>0</v>
      </c>
      <c r="BI59" s="362">
        <f t="shared" si="45"/>
        <v>0</v>
      </c>
      <c r="BJ59" s="362">
        <f t="shared" si="45"/>
        <v>0</v>
      </c>
      <c r="BK59" s="362">
        <f t="shared" si="45"/>
        <v>0</v>
      </c>
    </row>
    <row r="60" spans="1:63" s="343" customFormat="1" ht="15.5" x14ac:dyDescent="0.35">
      <c r="A60" s="646"/>
      <c r="B60" s="13" t="str">
        <f t="shared" si="43"/>
        <v>Building Shell</v>
      </c>
      <c r="C60" s="503">
        <v>0</v>
      </c>
      <c r="D60" s="503">
        <f t="shared" ref="D60:BK60" si="46">IF(D24=0,0,((D6*0.5)+C24-D42)*D79*D94*D$2)</f>
        <v>0</v>
      </c>
      <c r="E60" s="503">
        <f t="shared" si="46"/>
        <v>0</v>
      </c>
      <c r="F60" s="503">
        <f t="shared" si="46"/>
        <v>0</v>
      </c>
      <c r="G60" s="503">
        <f t="shared" si="46"/>
        <v>0</v>
      </c>
      <c r="H60" s="503">
        <f t="shared" si="46"/>
        <v>0</v>
      </c>
      <c r="I60" s="503">
        <f t="shared" si="46"/>
        <v>0</v>
      </c>
      <c r="J60" s="503">
        <f t="shared" si="46"/>
        <v>0</v>
      </c>
      <c r="K60" s="503">
        <f t="shared" si="46"/>
        <v>0</v>
      </c>
      <c r="L60" s="503">
        <f t="shared" si="46"/>
        <v>0</v>
      </c>
      <c r="M60" s="503">
        <f t="shared" si="46"/>
        <v>0</v>
      </c>
      <c r="N60" s="503">
        <f t="shared" si="46"/>
        <v>0</v>
      </c>
      <c r="O60" s="503">
        <f t="shared" si="46"/>
        <v>0</v>
      </c>
      <c r="P60" s="503">
        <f t="shared" si="46"/>
        <v>0</v>
      </c>
      <c r="Q60" s="503">
        <f t="shared" si="46"/>
        <v>0</v>
      </c>
      <c r="R60" s="503">
        <f t="shared" si="46"/>
        <v>0</v>
      </c>
      <c r="S60" s="503">
        <f t="shared" si="46"/>
        <v>0</v>
      </c>
      <c r="T60" s="503">
        <f t="shared" si="46"/>
        <v>0</v>
      </c>
      <c r="U60" s="503">
        <f t="shared" si="46"/>
        <v>0</v>
      </c>
      <c r="V60" s="362">
        <f t="shared" si="46"/>
        <v>0</v>
      </c>
      <c r="W60" s="362">
        <f t="shared" si="46"/>
        <v>0</v>
      </c>
      <c r="X60" s="362">
        <f t="shared" si="46"/>
        <v>0</v>
      </c>
      <c r="Y60" s="362">
        <f t="shared" si="46"/>
        <v>0</v>
      </c>
      <c r="Z60" s="362">
        <f t="shared" si="46"/>
        <v>0</v>
      </c>
      <c r="AA60" s="362">
        <f t="shared" si="46"/>
        <v>0</v>
      </c>
      <c r="AB60" s="362">
        <f t="shared" si="46"/>
        <v>0</v>
      </c>
      <c r="AC60" s="362">
        <f t="shared" si="46"/>
        <v>0</v>
      </c>
      <c r="AD60" s="362">
        <f t="shared" si="46"/>
        <v>0</v>
      </c>
      <c r="AE60" s="362">
        <f t="shared" si="46"/>
        <v>0</v>
      </c>
      <c r="AF60" s="362">
        <f t="shared" si="46"/>
        <v>0</v>
      </c>
      <c r="AG60" s="362">
        <f t="shared" si="46"/>
        <v>0</v>
      </c>
      <c r="AH60" s="362">
        <f t="shared" si="46"/>
        <v>0</v>
      </c>
      <c r="AI60" s="362">
        <f t="shared" si="46"/>
        <v>0</v>
      </c>
      <c r="AJ60" s="362">
        <f t="shared" si="46"/>
        <v>0</v>
      </c>
      <c r="AK60" s="362">
        <f t="shared" si="46"/>
        <v>0</v>
      </c>
      <c r="AL60" s="362">
        <f t="shared" si="46"/>
        <v>0</v>
      </c>
      <c r="AM60" s="362">
        <f t="shared" si="46"/>
        <v>0</v>
      </c>
      <c r="AN60" s="362">
        <f t="shared" si="46"/>
        <v>0</v>
      </c>
      <c r="AO60" s="362">
        <f t="shared" si="46"/>
        <v>0</v>
      </c>
      <c r="AP60" s="362">
        <f t="shared" si="46"/>
        <v>0</v>
      </c>
      <c r="AQ60" s="362">
        <f t="shared" si="46"/>
        <v>0</v>
      </c>
      <c r="AR60" s="362">
        <f t="shared" si="46"/>
        <v>0</v>
      </c>
      <c r="AS60" s="362">
        <f t="shared" si="46"/>
        <v>0</v>
      </c>
      <c r="AT60" s="362">
        <f t="shared" si="46"/>
        <v>0</v>
      </c>
      <c r="AU60" s="362">
        <f t="shared" si="46"/>
        <v>0</v>
      </c>
      <c r="AV60" s="362">
        <f t="shared" si="46"/>
        <v>0</v>
      </c>
      <c r="AW60" s="362">
        <f t="shared" si="46"/>
        <v>0</v>
      </c>
      <c r="AX60" s="362">
        <f t="shared" si="46"/>
        <v>0</v>
      </c>
      <c r="AY60" s="362">
        <f t="shared" si="46"/>
        <v>0</v>
      </c>
      <c r="AZ60" s="362">
        <f t="shared" si="46"/>
        <v>0</v>
      </c>
      <c r="BA60" s="362">
        <f t="shared" si="46"/>
        <v>0</v>
      </c>
      <c r="BB60" s="362">
        <f t="shared" si="46"/>
        <v>0</v>
      </c>
      <c r="BC60" s="362">
        <f t="shared" si="46"/>
        <v>0</v>
      </c>
      <c r="BD60" s="362">
        <f t="shared" si="46"/>
        <v>0</v>
      </c>
      <c r="BE60" s="362">
        <f t="shared" si="46"/>
        <v>0</v>
      </c>
      <c r="BF60" s="362">
        <f t="shared" si="46"/>
        <v>0</v>
      </c>
      <c r="BG60" s="362">
        <f t="shared" si="46"/>
        <v>0</v>
      </c>
      <c r="BH60" s="362">
        <f t="shared" si="46"/>
        <v>0</v>
      </c>
      <c r="BI60" s="362">
        <f t="shared" si="46"/>
        <v>0</v>
      </c>
      <c r="BJ60" s="362">
        <f t="shared" si="46"/>
        <v>0</v>
      </c>
      <c r="BK60" s="362">
        <f t="shared" si="46"/>
        <v>0</v>
      </c>
    </row>
    <row r="61" spans="1:63" s="343" customFormat="1" ht="15.5" x14ac:dyDescent="0.35">
      <c r="A61" s="646"/>
      <c r="B61" s="13" t="str">
        <f t="shared" si="43"/>
        <v>Cooking</v>
      </c>
      <c r="C61" s="503">
        <v>0</v>
      </c>
      <c r="D61" s="503">
        <f t="shared" ref="D61:BK61" si="47">IF(D25=0,0,((D7*0.5)+C25-D43)*D80*D95*D$2)</f>
        <v>0</v>
      </c>
      <c r="E61" s="503">
        <f t="shared" si="47"/>
        <v>0</v>
      </c>
      <c r="F61" s="503">
        <f t="shared" si="47"/>
        <v>0</v>
      </c>
      <c r="G61" s="503">
        <f t="shared" si="47"/>
        <v>0</v>
      </c>
      <c r="H61" s="503">
        <f t="shared" si="47"/>
        <v>0</v>
      </c>
      <c r="I61" s="503">
        <f t="shared" si="47"/>
        <v>0</v>
      </c>
      <c r="J61" s="503">
        <f t="shared" si="47"/>
        <v>0</v>
      </c>
      <c r="K61" s="503">
        <f t="shared" si="47"/>
        <v>0</v>
      </c>
      <c r="L61" s="503">
        <f t="shared" si="47"/>
        <v>0</v>
      </c>
      <c r="M61" s="503">
        <f t="shared" si="47"/>
        <v>0</v>
      </c>
      <c r="N61" s="503">
        <f t="shared" si="47"/>
        <v>0</v>
      </c>
      <c r="O61" s="503">
        <f t="shared" si="47"/>
        <v>0</v>
      </c>
      <c r="P61" s="503">
        <f t="shared" si="47"/>
        <v>0</v>
      </c>
      <c r="Q61" s="503">
        <f t="shared" si="47"/>
        <v>0</v>
      </c>
      <c r="R61" s="503">
        <f t="shared" si="47"/>
        <v>0</v>
      </c>
      <c r="S61" s="503">
        <f t="shared" si="47"/>
        <v>0</v>
      </c>
      <c r="T61" s="503">
        <f t="shared" si="47"/>
        <v>0</v>
      </c>
      <c r="U61" s="503">
        <f t="shared" si="47"/>
        <v>0</v>
      </c>
      <c r="V61" s="362">
        <f t="shared" si="47"/>
        <v>0</v>
      </c>
      <c r="W61" s="362">
        <f t="shared" si="47"/>
        <v>0</v>
      </c>
      <c r="X61" s="362">
        <f t="shared" si="47"/>
        <v>0</v>
      </c>
      <c r="Y61" s="362">
        <f t="shared" si="47"/>
        <v>0</v>
      </c>
      <c r="Z61" s="362">
        <f t="shared" si="47"/>
        <v>0</v>
      </c>
      <c r="AA61" s="362">
        <f t="shared" si="47"/>
        <v>0</v>
      </c>
      <c r="AB61" s="362">
        <f t="shared" si="47"/>
        <v>0</v>
      </c>
      <c r="AC61" s="362">
        <f t="shared" si="47"/>
        <v>0</v>
      </c>
      <c r="AD61" s="362">
        <f t="shared" si="47"/>
        <v>0</v>
      </c>
      <c r="AE61" s="362">
        <f t="shared" si="47"/>
        <v>0</v>
      </c>
      <c r="AF61" s="362">
        <f t="shared" si="47"/>
        <v>0</v>
      </c>
      <c r="AG61" s="362">
        <f t="shared" si="47"/>
        <v>0</v>
      </c>
      <c r="AH61" s="362">
        <f t="shared" si="47"/>
        <v>0</v>
      </c>
      <c r="AI61" s="362">
        <f t="shared" si="47"/>
        <v>0</v>
      </c>
      <c r="AJ61" s="362">
        <f t="shared" si="47"/>
        <v>0</v>
      </c>
      <c r="AK61" s="362">
        <f t="shared" si="47"/>
        <v>0</v>
      </c>
      <c r="AL61" s="362">
        <f t="shared" si="47"/>
        <v>0</v>
      </c>
      <c r="AM61" s="362">
        <f t="shared" si="47"/>
        <v>0</v>
      </c>
      <c r="AN61" s="362">
        <f t="shared" si="47"/>
        <v>0</v>
      </c>
      <c r="AO61" s="362">
        <f t="shared" si="47"/>
        <v>0</v>
      </c>
      <c r="AP61" s="362">
        <f t="shared" si="47"/>
        <v>0</v>
      </c>
      <c r="AQ61" s="362">
        <f t="shared" si="47"/>
        <v>0</v>
      </c>
      <c r="AR61" s="362">
        <f t="shared" si="47"/>
        <v>0</v>
      </c>
      <c r="AS61" s="362">
        <f t="shared" si="47"/>
        <v>0</v>
      </c>
      <c r="AT61" s="362">
        <f t="shared" si="47"/>
        <v>0</v>
      </c>
      <c r="AU61" s="362">
        <f t="shared" si="47"/>
        <v>0</v>
      </c>
      <c r="AV61" s="362">
        <f t="shared" si="47"/>
        <v>0</v>
      </c>
      <c r="AW61" s="362">
        <f t="shared" si="47"/>
        <v>0</v>
      </c>
      <c r="AX61" s="362">
        <f t="shared" si="47"/>
        <v>0</v>
      </c>
      <c r="AY61" s="362">
        <f t="shared" si="47"/>
        <v>0</v>
      </c>
      <c r="AZ61" s="362">
        <f t="shared" si="47"/>
        <v>0</v>
      </c>
      <c r="BA61" s="362">
        <f t="shared" si="47"/>
        <v>0</v>
      </c>
      <c r="BB61" s="362">
        <f t="shared" si="47"/>
        <v>0</v>
      </c>
      <c r="BC61" s="362">
        <f t="shared" si="47"/>
        <v>0</v>
      </c>
      <c r="BD61" s="362">
        <f t="shared" si="47"/>
        <v>0</v>
      </c>
      <c r="BE61" s="362">
        <f t="shared" si="47"/>
        <v>0</v>
      </c>
      <c r="BF61" s="362">
        <f t="shared" si="47"/>
        <v>0</v>
      </c>
      <c r="BG61" s="362">
        <f t="shared" si="47"/>
        <v>0</v>
      </c>
      <c r="BH61" s="362">
        <f t="shared" si="47"/>
        <v>0</v>
      </c>
      <c r="BI61" s="362">
        <f t="shared" si="47"/>
        <v>0</v>
      </c>
      <c r="BJ61" s="362">
        <f t="shared" si="47"/>
        <v>0</v>
      </c>
      <c r="BK61" s="362">
        <f t="shared" si="47"/>
        <v>0</v>
      </c>
    </row>
    <row r="62" spans="1:63" s="343" customFormat="1" ht="15.5" x14ac:dyDescent="0.35">
      <c r="A62" s="646"/>
      <c r="B62" s="13" t="str">
        <f t="shared" si="43"/>
        <v>Cooling</v>
      </c>
      <c r="C62" s="503">
        <v>0</v>
      </c>
      <c r="D62" s="503">
        <f t="shared" ref="D62:BK62" si="48">IF(D26=0,0,((D8*0.5)+C26-D44)*D81*D96*D$2)</f>
        <v>0</v>
      </c>
      <c r="E62" s="503">
        <f t="shared" si="48"/>
        <v>0</v>
      </c>
      <c r="F62" s="503">
        <f t="shared" si="48"/>
        <v>0</v>
      </c>
      <c r="G62" s="503">
        <f t="shared" si="48"/>
        <v>0</v>
      </c>
      <c r="H62" s="503">
        <f t="shared" si="48"/>
        <v>0</v>
      </c>
      <c r="I62" s="503">
        <f t="shared" si="48"/>
        <v>0</v>
      </c>
      <c r="J62" s="503">
        <f t="shared" si="48"/>
        <v>0</v>
      </c>
      <c r="K62" s="503">
        <f t="shared" si="48"/>
        <v>0</v>
      </c>
      <c r="L62" s="503">
        <f t="shared" si="48"/>
        <v>0</v>
      </c>
      <c r="M62" s="503">
        <f t="shared" si="48"/>
        <v>0</v>
      </c>
      <c r="N62" s="503">
        <f t="shared" si="48"/>
        <v>0</v>
      </c>
      <c r="O62" s="503">
        <f t="shared" si="48"/>
        <v>0</v>
      </c>
      <c r="P62" s="503">
        <f t="shared" si="48"/>
        <v>0</v>
      </c>
      <c r="Q62" s="503">
        <f t="shared" si="48"/>
        <v>0</v>
      </c>
      <c r="R62" s="503">
        <f t="shared" si="48"/>
        <v>0</v>
      </c>
      <c r="S62" s="503">
        <f t="shared" si="48"/>
        <v>0</v>
      </c>
      <c r="T62" s="503">
        <f t="shared" si="48"/>
        <v>0</v>
      </c>
      <c r="U62" s="503">
        <f t="shared" si="48"/>
        <v>0</v>
      </c>
      <c r="V62" s="362">
        <f t="shared" si="48"/>
        <v>0</v>
      </c>
      <c r="W62" s="362">
        <f t="shared" si="48"/>
        <v>0</v>
      </c>
      <c r="X62" s="362">
        <f t="shared" si="48"/>
        <v>0</v>
      </c>
      <c r="Y62" s="362">
        <f t="shared" si="48"/>
        <v>0</v>
      </c>
      <c r="Z62" s="362">
        <f t="shared" si="48"/>
        <v>0</v>
      </c>
      <c r="AA62" s="362">
        <f t="shared" si="48"/>
        <v>0</v>
      </c>
      <c r="AB62" s="362">
        <f t="shared" si="48"/>
        <v>0</v>
      </c>
      <c r="AC62" s="362">
        <f t="shared" si="48"/>
        <v>0</v>
      </c>
      <c r="AD62" s="362">
        <f t="shared" si="48"/>
        <v>0</v>
      </c>
      <c r="AE62" s="362">
        <f t="shared" si="48"/>
        <v>0</v>
      </c>
      <c r="AF62" s="362">
        <f t="shared" si="48"/>
        <v>0</v>
      </c>
      <c r="AG62" s="362">
        <f t="shared" si="48"/>
        <v>0</v>
      </c>
      <c r="AH62" s="362">
        <f t="shared" si="48"/>
        <v>0</v>
      </c>
      <c r="AI62" s="362">
        <f t="shared" si="48"/>
        <v>0</v>
      </c>
      <c r="AJ62" s="362">
        <f t="shared" si="48"/>
        <v>0</v>
      </c>
      <c r="AK62" s="362">
        <f t="shared" si="48"/>
        <v>0</v>
      </c>
      <c r="AL62" s="362">
        <f t="shared" si="48"/>
        <v>0</v>
      </c>
      <c r="AM62" s="362">
        <f t="shared" si="48"/>
        <v>0</v>
      </c>
      <c r="AN62" s="362">
        <f t="shared" si="48"/>
        <v>0</v>
      </c>
      <c r="AO62" s="362">
        <f t="shared" si="48"/>
        <v>0</v>
      </c>
      <c r="AP62" s="362">
        <f t="shared" si="48"/>
        <v>0</v>
      </c>
      <c r="AQ62" s="362">
        <f t="shared" si="48"/>
        <v>0</v>
      </c>
      <c r="AR62" s="362">
        <f t="shared" si="48"/>
        <v>0</v>
      </c>
      <c r="AS62" s="362">
        <f t="shared" si="48"/>
        <v>0</v>
      </c>
      <c r="AT62" s="362">
        <f t="shared" si="48"/>
        <v>0</v>
      </c>
      <c r="AU62" s="362">
        <f t="shared" si="48"/>
        <v>0</v>
      </c>
      <c r="AV62" s="362">
        <f t="shared" si="48"/>
        <v>0</v>
      </c>
      <c r="AW62" s="362">
        <f t="shared" si="48"/>
        <v>0</v>
      </c>
      <c r="AX62" s="362">
        <f t="shared" si="48"/>
        <v>0</v>
      </c>
      <c r="AY62" s="362">
        <f t="shared" si="48"/>
        <v>0</v>
      </c>
      <c r="AZ62" s="362">
        <f t="shared" si="48"/>
        <v>0</v>
      </c>
      <c r="BA62" s="362">
        <f t="shared" si="48"/>
        <v>0</v>
      </c>
      <c r="BB62" s="362">
        <f t="shared" si="48"/>
        <v>0</v>
      </c>
      <c r="BC62" s="362">
        <f t="shared" si="48"/>
        <v>0</v>
      </c>
      <c r="BD62" s="362">
        <f t="shared" si="48"/>
        <v>0</v>
      </c>
      <c r="BE62" s="362">
        <f t="shared" si="48"/>
        <v>0</v>
      </c>
      <c r="BF62" s="362">
        <f t="shared" si="48"/>
        <v>0</v>
      </c>
      <c r="BG62" s="362">
        <f t="shared" si="48"/>
        <v>0</v>
      </c>
      <c r="BH62" s="362">
        <f t="shared" si="48"/>
        <v>0</v>
      </c>
      <c r="BI62" s="362">
        <f t="shared" si="48"/>
        <v>0</v>
      </c>
      <c r="BJ62" s="362">
        <f t="shared" si="48"/>
        <v>0</v>
      </c>
      <c r="BK62" s="362">
        <f t="shared" si="48"/>
        <v>0</v>
      </c>
    </row>
    <row r="63" spans="1:63" s="343" customFormat="1" ht="15.5" x14ac:dyDescent="0.35">
      <c r="A63" s="646"/>
      <c r="B63" s="13" t="str">
        <f t="shared" si="43"/>
        <v>Ext Lighting</v>
      </c>
      <c r="C63" s="503">
        <v>0</v>
      </c>
      <c r="D63" s="503">
        <f t="shared" ref="D63:BK63" si="49">IF(D27=0,0,((D9*0.5)+C27-D45)*D82*D97*D$2)</f>
        <v>0</v>
      </c>
      <c r="E63" s="503">
        <f t="shared" si="49"/>
        <v>0</v>
      </c>
      <c r="F63" s="503">
        <f t="shared" si="49"/>
        <v>0</v>
      </c>
      <c r="G63" s="503">
        <f t="shared" si="49"/>
        <v>0</v>
      </c>
      <c r="H63" s="503">
        <f t="shared" si="49"/>
        <v>0</v>
      </c>
      <c r="I63" s="503">
        <f t="shared" si="49"/>
        <v>0</v>
      </c>
      <c r="J63" s="503">
        <f t="shared" si="49"/>
        <v>0</v>
      </c>
      <c r="K63" s="503">
        <f t="shared" si="49"/>
        <v>0</v>
      </c>
      <c r="L63" s="503">
        <f t="shared" si="49"/>
        <v>0</v>
      </c>
      <c r="M63" s="503">
        <f t="shared" si="49"/>
        <v>0</v>
      </c>
      <c r="N63" s="503">
        <f t="shared" si="49"/>
        <v>0</v>
      </c>
      <c r="O63" s="503">
        <f t="shared" si="49"/>
        <v>0</v>
      </c>
      <c r="P63" s="503">
        <f t="shared" si="49"/>
        <v>0</v>
      </c>
      <c r="Q63" s="503">
        <f t="shared" si="49"/>
        <v>0</v>
      </c>
      <c r="R63" s="503">
        <f t="shared" si="49"/>
        <v>0</v>
      </c>
      <c r="S63" s="503">
        <f t="shared" si="49"/>
        <v>0</v>
      </c>
      <c r="T63" s="503">
        <f t="shared" si="49"/>
        <v>0</v>
      </c>
      <c r="U63" s="503">
        <f t="shared" si="49"/>
        <v>0</v>
      </c>
      <c r="V63" s="362">
        <f t="shared" si="49"/>
        <v>0</v>
      </c>
      <c r="W63" s="362">
        <f t="shared" si="49"/>
        <v>0</v>
      </c>
      <c r="X63" s="362">
        <f t="shared" si="49"/>
        <v>0</v>
      </c>
      <c r="Y63" s="362">
        <f t="shared" si="49"/>
        <v>0</v>
      </c>
      <c r="Z63" s="362">
        <f t="shared" si="49"/>
        <v>0</v>
      </c>
      <c r="AA63" s="362">
        <f t="shared" si="49"/>
        <v>0</v>
      </c>
      <c r="AB63" s="362">
        <f t="shared" si="49"/>
        <v>0</v>
      </c>
      <c r="AC63" s="362">
        <f t="shared" si="49"/>
        <v>0</v>
      </c>
      <c r="AD63" s="362">
        <f t="shared" si="49"/>
        <v>0</v>
      </c>
      <c r="AE63" s="362">
        <f t="shared" si="49"/>
        <v>0</v>
      </c>
      <c r="AF63" s="362">
        <f t="shared" si="49"/>
        <v>0</v>
      </c>
      <c r="AG63" s="362">
        <f t="shared" si="49"/>
        <v>0</v>
      </c>
      <c r="AH63" s="362">
        <f t="shared" si="49"/>
        <v>0</v>
      </c>
      <c r="AI63" s="362">
        <f t="shared" si="49"/>
        <v>0</v>
      </c>
      <c r="AJ63" s="362">
        <f t="shared" si="49"/>
        <v>0</v>
      </c>
      <c r="AK63" s="362">
        <f t="shared" si="49"/>
        <v>0</v>
      </c>
      <c r="AL63" s="362">
        <f t="shared" si="49"/>
        <v>0</v>
      </c>
      <c r="AM63" s="362">
        <f t="shared" si="49"/>
        <v>0</v>
      </c>
      <c r="AN63" s="362">
        <f t="shared" si="49"/>
        <v>0</v>
      </c>
      <c r="AO63" s="362">
        <f t="shared" si="49"/>
        <v>0</v>
      </c>
      <c r="AP63" s="362">
        <f t="shared" si="49"/>
        <v>0</v>
      </c>
      <c r="AQ63" s="362">
        <f t="shared" si="49"/>
        <v>0</v>
      </c>
      <c r="AR63" s="362">
        <f t="shared" si="49"/>
        <v>0</v>
      </c>
      <c r="AS63" s="362">
        <f t="shared" si="49"/>
        <v>0</v>
      </c>
      <c r="AT63" s="362">
        <f t="shared" si="49"/>
        <v>0</v>
      </c>
      <c r="AU63" s="362">
        <f t="shared" si="49"/>
        <v>0</v>
      </c>
      <c r="AV63" s="362">
        <f t="shared" si="49"/>
        <v>0</v>
      </c>
      <c r="AW63" s="362">
        <f t="shared" si="49"/>
        <v>0</v>
      </c>
      <c r="AX63" s="362">
        <f t="shared" si="49"/>
        <v>0</v>
      </c>
      <c r="AY63" s="362">
        <f t="shared" si="49"/>
        <v>0</v>
      </c>
      <c r="AZ63" s="362">
        <f t="shared" si="49"/>
        <v>0</v>
      </c>
      <c r="BA63" s="362">
        <f t="shared" si="49"/>
        <v>0</v>
      </c>
      <c r="BB63" s="362">
        <f t="shared" si="49"/>
        <v>0</v>
      </c>
      <c r="BC63" s="362">
        <f t="shared" si="49"/>
        <v>0</v>
      </c>
      <c r="BD63" s="362">
        <f t="shared" si="49"/>
        <v>0</v>
      </c>
      <c r="BE63" s="362">
        <f t="shared" si="49"/>
        <v>0</v>
      </c>
      <c r="BF63" s="362">
        <f t="shared" si="49"/>
        <v>0</v>
      </c>
      <c r="BG63" s="362">
        <f t="shared" si="49"/>
        <v>0</v>
      </c>
      <c r="BH63" s="362">
        <f t="shared" si="49"/>
        <v>0</v>
      </c>
      <c r="BI63" s="362">
        <f t="shared" si="49"/>
        <v>0</v>
      </c>
      <c r="BJ63" s="362">
        <f t="shared" si="49"/>
        <v>0</v>
      </c>
      <c r="BK63" s="362">
        <f t="shared" si="49"/>
        <v>0</v>
      </c>
    </row>
    <row r="64" spans="1:63" s="343" customFormat="1" ht="15.5" x14ac:dyDescent="0.35">
      <c r="A64" s="646"/>
      <c r="B64" s="13" t="str">
        <f t="shared" si="43"/>
        <v>Heating</v>
      </c>
      <c r="C64" s="503">
        <v>0</v>
      </c>
      <c r="D64" s="503">
        <f t="shared" ref="D64:BK64" si="50">IF(D28=0,0,((D10*0.5)+C28-D46)*D83*D98*D$2)</f>
        <v>0</v>
      </c>
      <c r="E64" s="503">
        <f t="shared" si="50"/>
        <v>0</v>
      </c>
      <c r="F64" s="503">
        <f t="shared" si="50"/>
        <v>0</v>
      </c>
      <c r="G64" s="503">
        <f t="shared" si="50"/>
        <v>0</v>
      </c>
      <c r="H64" s="503">
        <f t="shared" si="50"/>
        <v>0</v>
      </c>
      <c r="I64" s="503">
        <f t="shared" si="50"/>
        <v>0</v>
      </c>
      <c r="J64" s="503">
        <f t="shared" si="50"/>
        <v>0</v>
      </c>
      <c r="K64" s="503">
        <f t="shared" si="50"/>
        <v>0</v>
      </c>
      <c r="L64" s="503">
        <f t="shared" si="50"/>
        <v>0</v>
      </c>
      <c r="M64" s="503">
        <f t="shared" si="50"/>
        <v>0</v>
      </c>
      <c r="N64" s="503">
        <f t="shared" si="50"/>
        <v>0</v>
      </c>
      <c r="O64" s="503">
        <f t="shared" si="50"/>
        <v>0</v>
      </c>
      <c r="P64" s="503">
        <f t="shared" si="50"/>
        <v>0</v>
      </c>
      <c r="Q64" s="503">
        <f t="shared" si="50"/>
        <v>0</v>
      </c>
      <c r="R64" s="503">
        <f t="shared" si="50"/>
        <v>0</v>
      </c>
      <c r="S64" s="503">
        <f t="shared" si="50"/>
        <v>0</v>
      </c>
      <c r="T64" s="503">
        <f t="shared" si="50"/>
        <v>0</v>
      </c>
      <c r="U64" s="503">
        <f t="shared" si="50"/>
        <v>0</v>
      </c>
      <c r="V64" s="362">
        <f t="shared" si="50"/>
        <v>0</v>
      </c>
      <c r="W64" s="362">
        <f t="shared" si="50"/>
        <v>0</v>
      </c>
      <c r="X64" s="362">
        <f t="shared" si="50"/>
        <v>0</v>
      </c>
      <c r="Y64" s="362">
        <f t="shared" si="50"/>
        <v>0</v>
      </c>
      <c r="Z64" s="362">
        <f t="shared" si="50"/>
        <v>0</v>
      </c>
      <c r="AA64" s="362">
        <f t="shared" si="50"/>
        <v>0</v>
      </c>
      <c r="AB64" s="362">
        <f t="shared" si="50"/>
        <v>0</v>
      </c>
      <c r="AC64" s="362">
        <f t="shared" si="50"/>
        <v>0</v>
      </c>
      <c r="AD64" s="362">
        <f t="shared" si="50"/>
        <v>0</v>
      </c>
      <c r="AE64" s="362">
        <f t="shared" si="50"/>
        <v>0</v>
      </c>
      <c r="AF64" s="362">
        <f t="shared" si="50"/>
        <v>0</v>
      </c>
      <c r="AG64" s="362">
        <f t="shared" si="50"/>
        <v>0</v>
      </c>
      <c r="AH64" s="362">
        <f t="shared" si="50"/>
        <v>0</v>
      </c>
      <c r="AI64" s="362">
        <f t="shared" si="50"/>
        <v>0</v>
      </c>
      <c r="AJ64" s="362">
        <f t="shared" si="50"/>
        <v>0</v>
      </c>
      <c r="AK64" s="362">
        <f t="shared" si="50"/>
        <v>0</v>
      </c>
      <c r="AL64" s="362">
        <f t="shared" si="50"/>
        <v>0</v>
      </c>
      <c r="AM64" s="362">
        <f t="shared" si="50"/>
        <v>0</v>
      </c>
      <c r="AN64" s="362">
        <f t="shared" si="50"/>
        <v>0</v>
      </c>
      <c r="AO64" s="362">
        <f t="shared" si="50"/>
        <v>0</v>
      </c>
      <c r="AP64" s="362">
        <f t="shared" si="50"/>
        <v>0</v>
      </c>
      <c r="AQ64" s="362">
        <f t="shared" si="50"/>
        <v>0</v>
      </c>
      <c r="AR64" s="362">
        <f t="shared" si="50"/>
        <v>0</v>
      </c>
      <c r="AS64" s="362">
        <f t="shared" si="50"/>
        <v>0</v>
      </c>
      <c r="AT64" s="362">
        <f t="shared" si="50"/>
        <v>0</v>
      </c>
      <c r="AU64" s="362">
        <f t="shared" si="50"/>
        <v>0</v>
      </c>
      <c r="AV64" s="362">
        <f t="shared" si="50"/>
        <v>0</v>
      </c>
      <c r="AW64" s="362">
        <f t="shared" si="50"/>
        <v>0</v>
      </c>
      <c r="AX64" s="362">
        <f t="shared" si="50"/>
        <v>0</v>
      </c>
      <c r="AY64" s="362">
        <f t="shared" si="50"/>
        <v>0</v>
      </c>
      <c r="AZ64" s="362">
        <f t="shared" si="50"/>
        <v>0</v>
      </c>
      <c r="BA64" s="362">
        <f t="shared" si="50"/>
        <v>0</v>
      </c>
      <c r="BB64" s="362">
        <f t="shared" si="50"/>
        <v>0</v>
      </c>
      <c r="BC64" s="362">
        <f t="shared" si="50"/>
        <v>0</v>
      </c>
      <c r="BD64" s="362">
        <f t="shared" si="50"/>
        <v>0</v>
      </c>
      <c r="BE64" s="362">
        <f t="shared" si="50"/>
        <v>0</v>
      </c>
      <c r="BF64" s="362">
        <f t="shared" si="50"/>
        <v>0</v>
      </c>
      <c r="BG64" s="362">
        <f t="shared" si="50"/>
        <v>0</v>
      </c>
      <c r="BH64" s="362">
        <f t="shared" si="50"/>
        <v>0</v>
      </c>
      <c r="BI64" s="362">
        <f t="shared" si="50"/>
        <v>0</v>
      </c>
      <c r="BJ64" s="362">
        <f t="shared" si="50"/>
        <v>0</v>
      </c>
      <c r="BK64" s="362">
        <f t="shared" si="50"/>
        <v>0</v>
      </c>
    </row>
    <row r="65" spans="1:63" s="343" customFormat="1" ht="15.5" x14ac:dyDescent="0.35">
      <c r="A65" s="646"/>
      <c r="B65" s="13" t="str">
        <f t="shared" si="43"/>
        <v>HVAC</v>
      </c>
      <c r="C65" s="503">
        <v>0</v>
      </c>
      <c r="D65" s="503">
        <f t="shared" ref="D65:BK65" si="51">IF(D29=0,0,((D11*0.5)+C29-D47)*D84*D99*D$2)</f>
        <v>0</v>
      </c>
      <c r="E65" s="503">
        <f t="shared" si="51"/>
        <v>0</v>
      </c>
      <c r="F65" s="503">
        <f t="shared" si="51"/>
        <v>0</v>
      </c>
      <c r="G65" s="503">
        <f t="shared" si="51"/>
        <v>0</v>
      </c>
      <c r="H65" s="503">
        <f t="shared" si="51"/>
        <v>0</v>
      </c>
      <c r="I65" s="503">
        <f t="shared" si="51"/>
        <v>0</v>
      </c>
      <c r="J65" s="503">
        <f t="shared" si="51"/>
        <v>0</v>
      </c>
      <c r="K65" s="503">
        <f t="shared" si="51"/>
        <v>0</v>
      </c>
      <c r="L65" s="503">
        <f t="shared" si="51"/>
        <v>0</v>
      </c>
      <c r="M65" s="503">
        <f t="shared" si="51"/>
        <v>0</v>
      </c>
      <c r="N65" s="503">
        <f t="shared" si="51"/>
        <v>0</v>
      </c>
      <c r="O65" s="503">
        <f t="shared" si="51"/>
        <v>0</v>
      </c>
      <c r="P65" s="503">
        <f t="shared" si="51"/>
        <v>0</v>
      </c>
      <c r="Q65" s="503">
        <f t="shared" si="51"/>
        <v>0</v>
      </c>
      <c r="R65" s="503">
        <f t="shared" si="51"/>
        <v>0</v>
      </c>
      <c r="S65" s="503">
        <f t="shared" si="51"/>
        <v>0</v>
      </c>
      <c r="T65" s="503">
        <f t="shared" si="51"/>
        <v>0</v>
      </c>
      <c r="U65" s="503">
        <f t="shared" si="51"/>
        <v>0</v>
      </c>
      <c r="V65" s="362">
        <f t="shared" si="51"/>
        <v>0</v>
      </c>
      <c r="W65" s="362">
        <f t="shared" si="51"/>
        <v>0</v>
      </c>
      <c r="X65" s="362">
        <f t="shared" si="51"/>
        <v>0</v>
      </c>
      <c r="Y65" s="362">
        <f t="shared" si="51"/>
        <v>0</v>
      </c>
      <c r="Z65" s="362">
        <f t="shared" si="51"/>
        <v>0</v>
      </c>
      <c r="AA65" s="362">
        <f t="shared" si="51"/>
        <v>0</v>
      </c>
      <c r="AB65" s="362">
        <f t="shared" si="51"/>
        <v>0</v>
      </c>
      <c r="AC65" s="362">
        <f t="shared" si="51"/>
        <v>0</v>
      </c>
      <c r="AD65" s="362">
        <f t="shared" si="51"/>
        <v>0</v>
      </c>
      <c r="AE65" s="362">
        <f t="shared" si="51"/>
        <v>0</v>
      </c>
      <c r="AF65" s="362">
        <f t="shared" si="51"/>
        <v>0</v>
      </c>
      <c r="AG65" s="362">
        <f t="shared" si="51"/>
        <v>0</v>
      </c>
      <c r="AH65" s="362">
        <f t="shared" si="51"/>
        <v>0</v>
      </c>
      <c r="AI65" s="362">
        <f t="shared" si="51"/>
        <v>0</v>
      </c>
      <c r="AJ65" s="362">
        <f t="shared" si="51"/>
        <v>0</v>
      </c>
      <c r="AK65" s="362">
        <f t="shared" si="51"/>
        <v>0</v>
      </c>
      <c r="AL65" s="362">
        <f t="shared" si="51"/>
        <v>0</v>
      </c>
      <c r="AM65" s="362">
        <f t="shared" si="51"/>
        <v>0</v>
      </c>
      <c r="AN65" s="362">
        <f t="shared" si="51"/>
        <v>0</v>
      </c>
      <c r="AO65" s="362">
        <f t="shared" si="51"/>
        <v>0</v>
      </c>
      <c r="AP65" s="362">
        <f t="shared" si="51"/>
        <v>0</v>
      </c>
      <c r="AQ65" s="362">
        <f t="shared" si="51"/>
        <v>0</v>
      </c>
      <c r="AR65" s="362">
        <f t="shared" si="51"/>
        <v>0</v>
      </c>
      <c r="AS65" s="362">
        <f t="shared" si="51"/>
        <v>0</v>
      </c>
      <c r="AT65" s="362">
        <f t="shared" si="51"/>
        <v>0</v>
      </c>
      <c r="AU65" s="362">
        <f t="shared" si="51"/>
        <v>0</v>
      </c>
      <c r="AV65" s="362">
        <f t="shared" si="51"/>
        <v>0</v>
      </c>
      <c r="AW65" s="362">
        <f t="shared" si="51"/>
        <v>0</v>
      </c>
      <c r="AX65" s="362">
        <f t="shared" si="51"/>
        <v>0</v>
      </c>
      <c r="AY65" s="362">
        <f t="shared" si="51"/>
        <v>0</v>
      </c>
      <c r="AZ65" s="362">
        <f t="shared" si="51"/>
        <v>0</v>
      </c>
      <c r="BA65" s="362">
        <f t="shared" si="51"/>
        <v>0</v>
      </c>
      <c r="BB65" s="362">
        <f t="shared" si="51"/>
        <v>0</v>
      </c>
      <c r="BC65" s="362">
        <f t="shared" si="51"/>
        <v>0</v>
      </c>
      <c r="BD65" s="362">
        <f t="shared" si="51"/>
        <v>0</v>
      </c>
      <c r="BE65" s="362">
        <f t="shared" si="51"/>
        <v>0</v>
      </c>
      <c r="BF65" s="362">
        <f t="shared" si="51"/>
        <v>0</v>
      </c>
      <c r="BG65" s="362">
        <f t="shared" si="51"/>
        <v>0</v>
      </c>
      <c r="BH65" s="362">
        <f t="shared" si="51"/>
        <v>0</v>
      </c>
      <c r="BI65" s="362">
        <f t="shared" si="51"/>
        <v>0</v>
      </c>
      <c r="BJ65" s="362">
        <f t="shared" si="51"/>
        <v>0</v>
      </c>
      <c r="BK65" s="362">
        <f t="shared" si="51"/>
        <v>0</v>
      </c>
    </row>
    <row r="66" spans="1:63" s="343" customFormat="1" ht="15.5" x14ac:dyDescent="0.35">
      <c r="A66" s="646"/>
      <c r="B66" s="13" t="str">
        <f t="shared" si="43"/>
        <v>Lighting</v>
      </c>
      <c r="C66" s="503">
        <v>0</v>
      </c>
      <c r="D66" s="503">
        <f t="shared" ref="D66:BK66" si="52">IF(D30=0,0,((D12*0.5)+C30-D48)*D85*D100*D$2)</f>
        <v>0</v>
      </c>
      <c r="E66" s="503">
        <f t="shared" si="52"/>
        <v>0</v>
      </c>
      <c r="F66" s="503">
        <f t="shared" si="52"/>
        <v>0</v>
      </c>
      <c r="G66" s="503">
        <f t="shared" si="52"/>
        <v>0</v>
      </c>
      <c r="H66" s="503">
        <f t="shared" si="52"/>
        <v>0</v>
      </c>
      <c r="I66" s="503">
        <f t="shared" si="52"/>
        <v>0</v>
      </c>
      <c r="J66" s="503">
        <f t="shared" si="52"/>
        <v>0</v>
      </c>
      <c r="K66" s="503">
        <f t="shared" si="52"/>
        <v>0</v>
      </c>
      <c r="L66" s="503">
        <f t="shared" si="52"/>
        <v>43.116361841837069</v>
      </c>
      <c r="M66" s="503">
        <f t="shared" si="52"/>
        <v>246.56537714478139</v>
      </c>
      <c r="N66" s="503">
        <f t="shared" si="52"/>
        <v>776.74982355479176</v>
      </c>
      <c r="O66" s="503">
        <f t="shared" si="52"/>
        <v>1169.1880865157673</v>
      </c>
      <c r="P66" s="503">
        <f t="shared" si="52"/>
        <v>938.63371865524255</v>
      </c>
      <c r="Q66" s="503">
        <f t="shared" si="52"/>
        <v>938.55405226155392</v>
      </c>
      <c r="R66" s="503">
        <f t="shared" si="52"/>
        <v>34.559577731238853</v>
      </c>
      <c r="S66" s="503">
        <f t="shared" si="52"/>
        <v>45.99449998548252</v>
      </c>
      <c r="T66" s="503">
        <f t="shared" si="52"/>
        <v>69.324341558662013</v>
      </c>
      <c r="U66" s="503">
        <f t="shared" si="52"/>
        <v>85.08522836358739</v>
      </c>
      <c r="V66" s="362">
        <f t="shared" si="52"/>
        <v>70.276724514839401</v>
      </c>
      <c r="W66" s="362">
        <f t="shared" si="52"/>
        <v>69.986586836620674</v>
      </c>
      <c r="X66" s="362">
        <f t="shared" si="52"/>
        <v>44.841138366307035</v>
      </c>
      <c r="Y66" s="362">
        <f t="shared" si="52"/>
        <v>36.042466208078828</v>
      </c>
      <c r="Z66" s="362">
        <f t="shared" si="52"/>
        <v>36.125071303402713</v>
      </c>
      <c r="AA66" s="362">
        <f t="shared" si="52"/>
        <v>40.44377597458228</v>
      </c>
      <c r="AB66" s="362">
        <f t="shared" si="52"/>
        <v>31.542383934734048</v>
      </c>
      <c r="AC66" s="362">
        <f t="shared" si="52"/>
        <v>35.501086580763442</v>
      </c>
      <c r="AD66" s="362">
        <f t="shared" si="52"/>
        <v>34.559577731238853</v>
      </c>
      <c r="AE66" s="362">
        <f t="shared" si="52"/>
        <v>45.99449998548252</v>
      </c>
      <c r="AF66" s="362">
        <f t="shared" si="52"/>
        <v>69.324341558662013</v>
      </c>
      <c r="AG66" s="362">
        <f t="shared" si="52"/>
        <v>85.08522836358739</v>
      </c>
      <c r="AH66" s="362">
        <f t="shared" si="52"/>
        <v>70.276724514839401</v>
      </c>
      <c r="AI66" s="362">
        <f t="shared" si="52"/>
        <v>69.986586836620674</v>
      </c>
      <c r="AJ66" s="362">
        <f t="shared" si="52"/>
        <v>44.841138366307035</v>
      </c>
      <c r="AK66" s="362">
        <f t="shared" si="52"/>
        <v>36.042466208078828</v>
      </c>
      <c r="AL66" s="362">
        <f t="shared" si="52"/>
        <v>36.125071303402713</v>
      </c>
      <c r="AM66" s="362">
        <f t="shared" si="52"/>
        <v>40.44377597458228</v>
      </c>
      <c r="AN66" s="362">
        <f t="shared" si="52"/>
        <v>31.542383934734048</v>
      </c>
      <c r="AO66" s="362">
        <f t="shared" si="52"/>
        <v>0</v>
      </c>
      <c r="AP66" s="362">
        <f t="shared" si="52"/>
        <v>0</v>
      </c>
      <c r="AQ66" s="362">
        <f t="shared" si="52"/>
        <v>0</v>
      </c>
      <c r="AR66" s="362">
        <f t="shared" si="52"/>
        <v>0</v>
      </c>
      <c r="AS66" s="362">
        <f t="shared" si="52"/>
        <v>0</v>
      </c>
      <c r="AT66" s="362">
        <f t="shared" si="52"/>
        <v>0</v>
      </c>
      <c r="AU66" s="362">
        <f t="shared" si="52"/>
        <v>0</v>
      </c>
      <c r="AV66" s="362">
        <f t="shared" si="52"/>
        <v>0</v>
      </c>
      <c r="AW66" s="362">
        <f t="shared" si="52"/>
        <v>0</v>
      </c>
      <c r="AX66" s="362">
        <f t="shared" si="52"/>
        <v>0</v>
      </c>
      <c r="AY66" s="362">
        <f t="shared" si="52"/>
        <v>0</v>
      </c>
      <c r="AZ66" s="362">
        <f t="shared" si="52"/>
        <v>0</v>
      </c>
      <c r="BA66" s="362">
        <f t="shared" si="52"/>
        <v>0</v>
      </c>
      <c r="BB66" s="362">
        <f t="shared" si="52"/>
        <v>0</v>
      </c>
      <c r="BC66" s="362">
        <f t="shared" si="52"/>
        <v>0</v>
      </c>
      <c r="BD66" s="362">
        <f t="shared" si="52"/>
        <v>0</v>
      </c>
      <c r="BE66" s="362">
        <f t="shared" si="52"/>
        <v>0</v>
      </c>
      <c r="BF66" s="362">
        <f t="shared" si="52"/>
        <v>0</v>
      </c>
      <c r="BG66" s="362">
        <f t="shared" si="52"/>
        <v>0</v>
      </c>
      <c r="BH66" s="362">
        <f t="shared" si="52"/>
        <v>0</v>
      </c>
      <c r="BI66" s="362">
        <f t="shared" si="52"/>
        <v>0</v>
      </c>
      <c r="BJ66" s="362">
        <f t="shared" si="52"/>
        <v>0</v>
      </c>
      <c r="BK66" s="362">
        <f t="shared" si="52"/>
        <v>0</v>
      </c>
    </row>
    <row r="67" spans="1:63" s="343" customFormat="1" ht="15.5" x14ac:dyDescent="0.35">
      <c r="A67" s="646"/>
      <c r="B67" s="13" t="str">
        <f t="shared" si="43"/>
        <v>Miscellaneous</v>
      </c>
      <c r="C67" s="503">
        <v>0</v>
      </c>
      <c r="D67" s="503">
        <f t="shared" ref="D67:BK67" si="53">IF(D31=0,0,((D13*0.5)+C31-D49)*D86*D101*D$2)</f>
        <v>0</v>
      </c>
      <c r="E67" s="503">
        <f t="shared" si="53"/>
        <v>0</v>
      </c>
      <c r="F67" s="503">
        <f t="shared" si="53"/>
        <v>0</v>
      </c>
      <c r="G67" s="503">
        <f t="shared" si="53"/>
        <v>0</v>
      </c>
      <c r="H67" s="503">
        <f t="shared" si="53"/>
        <v>0</v>
      </c>
      <c r="I67" s="503">
        <f t="shared" si="53"/>
        <v>0</v>
      </c>
      <c r="J67" s="503">
        <f t="shared" si="53"/>
        <v>0</v>
      </c>
      <c r="K67" s="503">
        <f t="shared" si="53"/>
        <v>0</v>
      </c>
      <c r="L67" s="503">
        <f t="shared" si="53"/>
        <v>0</v>
      </c>
      <c r="M67" s="503">
        <f t="shared" si="53"/>
        <v>0</v>
      </c>
      <c r="N67" s="503">
        <f t="shared" si="53"/>
        <v>0</v>
      </c>
      <c r="O67" s="503">
        <f t="shared" si="53"/>
        <v>0</v>
      </c>
      <c r="P67" s="503">
        <f t="shared" si="53"/>
        <v>0</v>
      </c>
      <c r="Q67" s="503">
        <f t="shared" si="53"/>
        <v>0</v>
      </c>
      <c r="R67" s="503">
        <f t="shared" si="53"/>
        <v>0</v>
      </c>
      <c r="S67" s="503">
        <f t="shared" si="53"/>
        <v>0</v>
      </c>
      <c r="T67" s="503">
        <f t="shared" si="53"/>
        <v>0</v>
      </c>
      <c r="U67" s="503">
        <f t="shared" si="53"/>
        <v>0</v>
      </c>
      <c r="V67" s="362">
        <f t="shared" si="53"/>
        <v>0</v>
      </c>
      <c r="W67" s="362">
        <f t="shared" si="53"/>
        <v>0</v>
      </c>
      <c r="X67" s="362">
        <f t="shared" si="53"/>
        <v>0</v>
      </c>
      <c r="Y67" s="362">
        <f t="shared" si="53"/>
        <v>0</v>
      </c>
      <c r="Z67" s="362">
        <f t="shared" si="53"/>
        <v>0</v>
      </c>
      <c r="AA67" s="362">
        <f t="shared" si="53"/>
        <v>0</v>
      </c>
      <c r="AB67" s="362">
        <f t="shared" si="53"/>
        <v>0</v>
      </c>
      <c r="AC67" s="362">
        <f t="shared" si="53"/>
        <v>0</v>
      </c>
      <c r="AD67" s="362">
        <f t="shared" si="53"/>
        <v>0</v>
      </c>
      <c r="AE67" s="362">
        <f t="shared" si="53"/>
        <v>0</v>
      </c>
      <c r="AF67" s="362">
        <f t="shared" si="53"/>
        <v>0</v>
      </c>
      <c r="AG67" s="362">
        <f t="shared" si="53"/>
        <v>0</v>
      </c>
      <c r="AH67" s="362">
        <f t="shared" si="53"/>
        <v>0</v>
      </c>
      <c r="AI67" s="362">
        <f t="shared" si="53"/>
        <v>0</v>
      </c>
      <c r="AJ67" s="362">
        <f t="shared" si="53"/>
        <v>0</v>
      </c>
      <c r="AK67" s="362">
        <f t="shared" si="53"/>
        <v>0</v>
      </c>
      <c r="AL67" s="362">
        <f t="shared" si="53"/>
        <v>0</v>
      </c>
      <c r="AM67" s="362">
        <f t="shared" si="53"/>
        <v>0</v>
      </c>
      <c r="AN67" s="362">
        <f t="shared" si="53"/>
        <v>0</v>
      </c>
      <c r="AO67" s="362">
        <f t="shared" si="53"/>
        <v>0</v>
      </c>
      <c r="AP67" s="362">
        <f t="shared" si="53"/>
        <v>0</v>
      </c>
      <c r="AQ67" s="362">
        <f t="shared" si="53"/>
        <v>0</v>
      </c>
      <c r="AR67" s="362">
        <f t="shared" si="53"/>
        <v>0</v>
      </c>
      <c r="AS67" s="362">
        <f t="shared" si="53"/>
        <v>0</v>
      </c>
      <c r="AT67" s="362">
        <f t="shared" si="53"/>
        <v>0</v>
      </c>
      <c r="AU67" s="362">
        <f t="shared" si="53"/>
        <v>0</v>
      </c>
      <c r="AV67" s="362">
        <f t="shared" si="53"/>
        <v>0</v>
      </c>
      <c r="AW67" s="362">
        <f t="shared" si="53"/>
        <v>0</v>
      </c>
      <c r="AX67" s="362">
        <f t="shared" si="53"/>
        <v>0</v>
      </c>
      <c r="AY67" s="362">
        <f t="shared" si="53"/>
        <v>0</v>
      </c>
      <c r="AZ67" s="362">
        <f t="shared" si="53"/>
        <v>0</v>
      </c>
      <c r="BA67" s="362">
        <f t="shared" si="53"/>
        <v>0</v>
      </c>
      <c r="BB67" s="362">
        <f t="shared" si="53"/>
        <v>0</v>
      </c>
      <c r="BC67" s="362">
        <f t="shared" si="53"/>
        <v>0</v>
      </c>
      <c r="BD67" s="362">
        <f t="shared" si="53"/>
        <v>0</v>
      </c>
      <c r="BE67" s="362">
        <f t="shared" si="53"/>
        <v>0</v>
      </c>
      <c r="BF67" s="362">
        <f t="shared" si="53"/>
        <v>0</v>
      </c>
      <c r="BG67" s="362">
        <f t="shared" si="53"/>
        <v>0</v>
      </c>
      <c r="BH67" s="362">
        <f t="shared" si="53"/>
        <v>0</v>
      </c>
      <c r="BI67" s="362">
        <f t="shared" si="53"/>
        <v>0</v>
      </c>
      <c r="BJ67" s="362">
        <f t="shared" si="53"/>
        <v>0</v>
      </c>
      <c r="BK67" s="362">
        <f t="shared" si="53"/>
        <v>0</v>
      </c>
    </row>
    <row r="68" spans="1:63" s="343" customFormat="1" ht="15.75" customHeight="1" x14ac:dyDescent="0.35">
      <c r="A68" s="646"/>
      <c r="B68" s="13" t="str">
        <f t="shared" si="43"/>
        <v>Motors</v>
      </c>
      <c r="C68" s="503">
        <v>0</v>
      </c>
      <c r="D68" s="503">
        <f t="shared" ref="D68:BK68" si="54">IF(D32=0,0,((D14*0.5)+C32-D50)*D87*D102*D$2)</f>
        <v>0</v>
      </c>
      <c r="E68" s="503">
        <f t="shared" si="54"/>
        <v>0</v>
      </c>
      <c r="F68" s="503">
        <f t="shared" si="54"/>
        <v>0</v>
      </c>
      <c r="G68" s="503">
        <f t="shared" si="54"/>
        <v>0</v>
      </c>
      <c r="H68" s="503">
        <f t="shared" si="54"/>
        <v>0</v>
      </c>
      <c r="I68" s="503">
        <f t="shared" si="54"/>
        <v>0</v>
      </c>
      <c r="J68" s="503">
        <f t="shared" si="54"/>
        <v>0</v>
      </c>
      <c r="K68" s="503">
        <f t="shared" si="54"/>
        <v>0</v>
      </c>
      <c r="L68" s="503">
        <f t="shared" si="54"/>
        <v>0</v>
      </c>
      <c r="M68" s="503">
        <f t="shared" si="54"/>
        <v>0</v>
      </c>
      <c r="N68" s="503">
        <f t="shared" si="54"/>
        <v>0</v>
      </c>
      <c r="O68" s="503">
        <f t="shared" si="54"/>
        <v>0</v>
      </c>
      <c r="P68" s="503">
        <f t="shared" si="54"/>
        <v>0</v>
      </c>
      <c r="Q68" s="503">
        <f t="shared" si="54"/>
        <v>0</v>
      </c>
      <c r="R68" s="503">
        <f t="shared" si="54"/>
        <v>0</v>
      </c>
      <c r="S68" s="503">
        <f t="shared" si="54"/>
        <v>0</v>
      </c>
      <c r="T68" s="503">
        <f t="shared" si="54"/>
        <v>0</v>
      </c>
      <c r="U68" s="503">
        <f t="shared" si="54"/>
        <v>0</v>
      </c>
      <c r="V68" s="362">
        <f t="shared" si="54"/>
        <v>0</v>
      </c>
      <c r="W68" s="362">
        <f t="shared" si="54"/>
        <v>0</v>
      </c>
      <c r="X68" s="362">
        <f t="shared" si="54"/>
        <v>0</v>
      </c>
      <c r="Y68" s="362">
        <f t="shared" si="54"/>
        <v>0</v>
      </c>
      <c r="Z68" s="362">
        <f t="shared" si="54"/>
        <v>0</v>
      </c>
      <c r="AA68" s="362">
        <f t="shared" si="54"/>
        <v>0</v>
      </c>
      <c r="AB68" s="362">
        <f t="shared" si="54"/>
        <v>0</v>
      </c>
      <c r="AC68" s="362">
        <f t="shared" si="54"/>
        <v>0</v>
      </c>
      <c r="AD68" s="362">
        <f t="shared" si="54"/>
        <v>0</v>
      </c>
      <c r="AE68" s="362">
        <f t="shared" si="54"/>
        <v>0</v>
      </c>
      <c r="AF68" s="362">
        <f t="shared" si="54"/>
        <v>0</v>
      </c>
      <c r="AG68" s="362">
        <f t="shared" si="54"/>
        <v>0</v>
      </c>
      <c r="AH68" s="362">
        <f t="shared" si="54"/>
        <v>0</v>
      </c>
      <c r="AI68" s="362">
        <f t="shared" si="54"/>
        <v>0</v>
      </c>
      <c r="AJ68" s="362">
        <f t="shared" si="54"/>
        <v>0</v>
      </c>
      <c r="AK68" s="362">
        <f t="shared" si="54"/>
        <v>0</v>
      </c>
      <c r="AL68" s="362">
        <f t="shared" si="54"/>
        <v>0</v>
      </c>
      <c r="AM68" s="362">
        <f t="shared" si="54"/>
        <v>0</v>
      </c>
      <c r="AN68" s="362">
        <f t="shared" si="54"/>
        <v>0</v>
      </c>
      <c r="AO68" s="362">
        <f t="shared" si="54"/>
        <v>0</v>
      </c>
      <c r="AP68" s="362">
        <f t="shared" si="54"/>
        <v>0</v>
      </c>
      <c r="AQ68" s="362">
        <f t="shared" si="54"/>
        <v>0</v>
      </c>
      <c r="AR68" s="362">
        <f t="shared" si="54"/>
        <v>0</v>
      </c>
      <c r="AS68" s="362">
        <f t="shared" si="54"/>
        <v>0</v>
      </c>
      <c r="AT68" s="362">
        <f t="shared" si="54"/>
        <v>0</v>
      </c>
      <c r="AU68" s="362">
        <f t="shared" si="54"/>
        <v>0</v>
      </c>
      <c r="AV68" s="362">
        <f t="shared" si="54"/>
        <v>0</v>
      </c>
      <c r="AW68" s="362">
        <f t="shared" si="54"/>
        <v>0</v>
      </c>
      <c r="AX68" s="362">
        <f t="shared" si="54"/>
        <v>0</v>
      </c>
      <c r="AY68" s="362">
        <f t="shared" si="54"/>
        <v>0</v>
      </c>
      <c r="AZ68" s="362">
        <f t="shared" si="54"/>
        <v>0</v>
      </c>
      <c r="BA68" s="362">
        <f t="shared" si="54"/>
        <v>0</v>
      </c>
      <c r="BB68" s="362">
        <f t="shared" si="54"/>
        <v>0</v>
      </c>
      <c r="BC68" s="362">
        <f t="shared" si="54"/>
        <v>0</v>
      </c>
      <c r="BD68" s="362">
        <f t="shared" si="54"/>
        <v>0</v>
      </c>
      <c r="BE68" s="362">
        <f t="shared" si="54"/>
        <v>0</v>
      </c>
      <c r="BF68" s="362">
        <f t="shared" si="54"/>
        <v>0</v>
      </c>
      <c r="BG68" s="362">
        <f t="shared" si="54"/>
        <v>0</v>
      </c>
      <c r="BH68" s="362">
        <f t="shared" si="54"/>
        <v>0</v>
      </c>
      <c r="BI68" s="362">
        <f t="shared" si="54"/>
        <v>0</v>
      </c>
      <c r="BJ68" s="362">
        <f t="shared" si="54"/>
        <v>0</v>
      </c>
      <c r="BK68" s="362">
        <f t="shared" si="54"/>
        <v>0</v>
      </c>
    </row>
    <row r="69" spans="1:63" s="343" customFormat="1" ht="15.5" x14ac:dyDescent="0.35">
      <c r="A69" s="646"/>
      <c r="B69" s="13" t="str">
        <f t="shared" si="43"/>
        <v>Process</v>
      </c>
      <c r="C69" s="503">
        <v>0</v>
      </c>
      <c r="D69" s="503">
        <f t="shared" ref="D69:BK69" si="55">IF(D33=0,0,((D15*0.5)+C33-D51)*D88*D103*D$2)</f>
        <v>0</v>
      </c>
      <c r="E69" s="503">
        <f t="shared" si="55"/>
        <v>0</v>
      </c>
      <c r="F69" s="503">
        <f t="shared" si="55"/>
        <v>0</v>
      </c>
      <c r="G69" s="503">
        <f t="shared" si="55"/>
        <v>0</v>
      </c>
      <c r="H69" s="503">
        <f t="shared" si="55"/>
        <v>0</v>
      </c>
      <c r="I69" s="503">
        <f t="shared" si="55"/>
        <v>0</v>
      </c>
      <c r="J69" s="503">
        <f t="shared" si="55"/>
        <v>0</v>
      </c>
      <c r="K69" s="503">
        <f t="shared" si="55"/>
        <v>0</v>
      </c>
      <c r="L69" s="503">
        <f t="shared" si="55"/>
        <v>0</v>
      </c>
      <c r="M69" s="503">
        <f t="shared" si="55"/>
        <v>0</v>
      </c>
      <c r="N69" s="503">
        <f t="shared" si="55"/>
        <v>0</v>
      </c>
      <c r="O69" s="503">
        <f t="shared" si="55"/>
        <v>0</v>
      </c>
      <c r="P69" s="503">
        <f t="shared" si="55"/>
        <v>0</v>
      </c>
      <c r="Q69" s="503">
        <f t="shared" si="55"/>
        <v>0</v>
      </c>
      <c r="R69" s="503">
        <f t="shared" si="55"/>
        <v>0</v>
      </c>
      <c r="S69" s="503">
        <f t="shared" si="55"/>
        <v>0</v>
      </c>
      <c r="T69" s="503">
        <f t="shared" si="55"/>
        <v>0</v>
      </c>
      <c r="U69" s="503">
        <f t="shared" si="55"/>
        <v>0</v>
      </c>
      <c r="V69" s="362">
        <f t="shared" si="55"/>
        <v>0</v>
      </c>
      <c r="W69" s="362">
        <f t="shared" si="55"/>
        <v>0</v>
      </c>
      <c r="X69" s="362">
        <f t="shared" si="55"/>
        <v>0</v>
      </c>
      <c r="Y69" s="362">
        <f t="shared" si="55"/>
        <v>0</v>
      </c>
      <c r="Z69" s="362">
        <f t="shared" si="55"/>
        <v>0</v>
      </c>
      <c r="AA69" s="362">
        <f t="shared" si="55"/>
        <v>0</v>
      </c>
      <c r="AB69" s="362">
        <f t="shared" si="55"/>
        <v>0</v>
      </c>
      <c r="AC69" s="362">
        <f t="shared" si="55"/>
        <v>0</v>
      </c>
      <c r="AD69" s="362">
        <f t="shared" si="55"/>
        <v>0</v>
      </c>
      <c r="AE69" s="362">
        <f t="shared" si="55"/>
        <v>0</v>
      </c>
      <c r="AF69" s="362">
        <f t="shared" si="55"/>
        <v>0</v>
      </c>
      <c r="AG69" s="362">
        <f t="shared" si="55"/>
        <v>0</v>
      </c>
      <c r="AH69" s="362">
        <f t="shared" si="55"/>
        <v>0</v>
      </c>
      <c r="AI69" s="362">
        <f t="shared" si="55"/>
        <v>0</v>
      </c>
      <c r="AJ69" s="362">
        <f t="shared" si="55"/>
        <v>0</v>
      </c>
      <c r="AK69" s="362">
        <f t="shared" si="55"/>
        <v>0</v>
      </c>
      <c r="AL69" s="362">
        <f t="shared" si="55"/>
        <v>0</v>
      </c>
      <c r="AM69" s="362">
        <f t="shared" si="55"/>
        <v>0</v>
      </c>
      <c r="AN69" s="362">
        <f t="shared" si="55"/>
        <v>0</v>
      </c>
      <c r="AO69" s="362">
        <f t="shared" si="55"/>
        <v>0</v>
      </c>
      <c r="AP69" s="362">
        <f t="shared" si="55"/>
        <v>0</v>
      </c>
      <c r="AQ69" s="362">
        <f t="shared" si="55"/>
        <v>0</v>
      </c>
      <c r="AR69" s="362">
        <f t="shared" si="55"/>
        <v>0</v>
      </c>
      <c r="AS69" s="362">
        <f t="shared" si="55"/>
        <v>0</v>
      </c>
      <c r="AT69" s="362">
        <f t="shared" si="55"/>
        <v>0</v>
      </c>
      <c r="AU69" s="362">
        <f t="shared" si="55"/>
        <v>0</v>
      </c>
      <c r="AV69" s="362">
        <f t="shared" si="55"/>
        <v>0</v>
      </c>
      <c r="AW69" s="362">
        <f t="shared" si="55"/>
        <v>0</v>
      </c>
      <c r="AX69" s="362">
        <f t="shared" si="55"/>
        <v>0</v>
      </c>
      <c r="AY69" s="362">
        <f t="shared" si="55"/>
        <v>0</v>
      </c>
      <c r="AZ69" s="362">
        <f t="shared" si="55"/>
        <v>0</v>
      </c>
      <c r="BA69" s="362">
        <f t="shared" si="55"/>
        <v>0</v>
      </c>
      <c r="BB69" s="362">
        <f t="shared" si="55"/>
        <v>0</v>
      </c>
      <c r="BC69" s="362">
        <f t="shared" si="55"/>
        <v>0</v>
      </c>
      <c r="BD69" s="362">
        <f t="shared" si="55"/>
        <v>0</v>
      </c>
      <c r="BE69" s="362">
        <f t="shared" si="55"/>
        <v>0</v>
      </c>
      <c r="BF69" s="362">
        <f t="shared" si="55"/>
        <v>0</v>
      </c>
      <c r="BG69" s="362">
        <f t="shared" si="55"/>
        <v>0</v>
      </c>
      <c r="BH69" s="362">
        <f t="shared" si="55"/>
        <v>0</v>
      </c>
      <c r="BI69" s="362">
        <f t="shared" si="55"/>
        <v>0</v>
      </c>
      <c r="BJ69" s="362">
        <f t="shared" si="55"/>
        <v>0</v>
      </c>
      <c r="BK69" s="362">
        <f t="shared" si="55"/>
        <v>0</v>
      </c>
    </row>
    <row r="70" spans="1:63" s="343" customFormat="1" ht="15.5" x14ac:dyDescent="0.35">
      <c r="A70" s="646"/>
      <c r="B70" s="13" t="str">
        <f t="shared" si="43"/>
        <v>Refrigeration</v>
      </c>
      <c r="C70" s="503">
        <v>0</v>
      </c>
      <c r="D70" s="503">
        <f t="shared" ref="D70:BK70" si="56">IF(D34=0,0,((D16*0.5)+C34-D52)*D89*D104*D$2)</f>
        <v>0</v>
      </c>
      <c r="E70" s="503">
        <f t="shared" si="56"/>
        <v>0</v>
      </c>
      <c r="F70" s="503">
        <f t="shared" si="56"/>
        <v>0</v>
      </c>
      <c r="G70" s="503">
        <f t="shared" si="56"/>
        <v>0</v>
      </c>
      <c r="H70" s="503">
        <f t="shared" si="56"/>
        <v>0</v>
      </c>
      <c r="I70" s="503">
        <f t="shared" si="56"/>
        <v>0</v>
      </c>
      <c r="J70" s="503">
        <f t="shared" si="56"/>
        <v>0</v>
      </c>
      <c r="K70" s="503">
        <f t="shared" si="56"/>
        <v>0</v>
      </c>
      <c r="L70" s="503">
        <f t="shared" si="56"/>
        <v>0</v>
      </c>
      <c r="M70" s="503">
        <f t="shared" si="56"/>
        <v>0</v>
      </c>
      <c r="N70" s="503">
        <f t="shared" si="56"/>
        <v>0</v>
      </c>
      <c r="O70" s="503">
        <f t="shared" si="56"/>
        <v>0</v>
      </c>
      <c r="P70" s="503">
        <f t="shared" si="56"/>
        <v>0</v>
      </c>
      <c r="Q70" s="503">
        <f t="shared" si="56"/>
        <v>0</v>
      </c>
      <c r="R70" s="503">
        <f t="shared" si="56"/>
        <v>0</v>
      </c>
      <c r="S70" s="503">
        <f t="shared" si="56"/>
        <v>0</v>
      </c>
      <c r="T70" s="503">
        <f t="shared" si="56"/>
        <v>0</v>
      </c>
      <c r="U70" s="503">
        <f t="shared" si="56"/>
        <v>0</v>
      </c>
      <c r="V70" s="362">
        <f t="shared" si="56"/>
        <v>0</v>
      </c>
      <c r="W70" s="362">
        <f t="shared" si="56"/>
        <v>0</v>
      </c>
      <c r="X70" s="362">
        <f t="shared" si="56"/>
        <v>0</v>
      </c>
      <c r="Y70" s="362">
        <f t="shared" si="56"/>
        <v>0</v>
      </c>
      <c r="Z70" s="362">
        <f t="shared" si="56"/>
        <v>0</v>
      </c>
      <c r="AA70" s="362">
        <f t="shared" si="56"/>
        <v>0</v>
      </c>
      <c r="AB70" s="362">
        <f t="shared" si="56"/>
        <v>0</v>
      </c>
      <c r="AC70" s="362">
        <f t="shared" si="56"/>
        <v>0</v>
      </c>
      <c r="AD70" s="362">
        <f t="shared" si="56"/>
        <v>0</v>
      </c>
      <c r="AE70" s="362">
        <f t="shared" si="56"/>
        <v>0</v>
      </c>
      <c r="AF70" s="362">
        <f t="shared" si="56"/>
        <v>0</v>
      </c>
      <c r="AG70" s="362">
        <f t="shared" si="56"/>
        <v>0</v>
      </c>
      <c r="AH70" s="362">
        <f t="shared" si="56"/>
        <v>0</v>
      </c>
      <c r="AI70" s="362">
        <f t="shared" si="56"/>
        <v>0</v>
      </c>
      <c r="AJ70" s="362">
        <f t="shared" si="56"/>
        <v>0</v>
      </c>
      <c r="AK70" s="362">
        <f t="shared" si="56"/>
        <v>0</v>
      </c>
      <c r="AL70" s="362">
        <f t="shared" si="56"/>
        <v>0</v>
      </c>
      <c r="AM70" s="362">
        <f t="shared" si="56"/>
        <v>0</v>
      </c>
      <c r="AN70" s="362">
        <f t="shared" si="56"/>
        <v>0</v>
      </c>
      <c r="AO70" s="362">
        <f t="shared" si="56"/>
        <v>0</v>
      </c>
      <c r="AP70" s="362">
        <f t="shared" si="56"/>
        <v>0</v>
      </c>
      <c r="AQ70" s="362">
        <f t="shared" si="56"/>
        <v>0</v>
      </c>
      <c r="AR70" s="362">
        <f t="shared" si="56"/>
        <v>0</v>
      </c>
      <c r="AS70" s="362">
        <f t="shared" si="56"/>
        <v>0</v>
      </c>
      <c r="AT70" s="362">
        <f t="shared" si="56"/>
        <v>0</v>
      </c>
      <c r="AU70" s="362">
        <f t="shared" si="56"/>
        <v>0</v>
      </c>
      <c r="AV70" s="362">
        <f t="shared" si="56"/>
        <v>0</v>
      </c>
      <c r="AW70" s="362">
        <f t="shared" si="56"/>
        <v>0</v>
      </c>
      <c r="AX70" s="362">
        <f t="shared" si="56"/>
        <v>0</v>
      </c>
      <c r="AY70" s="362">
        <f t="shared" si="56"/>
        <v>0</v>
      </c>
      <c r="AZ70" s="362">
        <f t="shared" si="56"/>
        <v>0</v>
      </c>
      <c r="BA70" s="362">
        <f t="shared" si="56"/>
        <v>0</v>
      </c>
      <c r="BB70" s="362">
        <f t="shared" si="56"/>
        <v>0</v>
      </c>
      <c r="BC70" s="362">
        <f t="shared" si="56"/>
        <v>0</v>
      </c>
      <c r="BD70" s="362">
        <f t="shared" si="56"/>
        <v>0</v>
      </c>
      <c r="BE70" s="362">
        <f t="shared" si="56"/>
        <v>0</v>
      </c>
      <c r="BF70" s="362">
        <f t="shared" si="56"/>
        <v>0</v>
      </c>
      <c r="BG70" s="362">
        <f t="shared" si="56"/>
        <v>0</v>
      </c>
      <c r="BH70" s="362">
        <f t="shared" si="56"/>
        <v>0</v>
      </c>
      <c r="BI70" s="362">
        <f t="shared" si="56"/>
        <v>0</v>
      </c>
      <c r="BJ70" s="362">
        <f t="shared" si="56"/>
        <v>0</v>
      </c>
      <c r="BK70" s="362">
        <f t="shared" si="56"/>
        <v>0</v>
      </c>
    </row>
    <row r="71" spans="1:63" s="343" customFormat="1" ht="15.5" x14ac:dyDescent="0.35">
      <c r="A71" s="646"/>
      <c r="B71" s="13" t="str">
        <f t="shared" si="43"/>
        <v>Water Heating</v>
      </c>
      <c r="C71" s="503">
        <v>0</v>
      </c>
      <c r="D71" s="503">
        <f t="shared" ref="D71:BK71" si="57">IF(D35=0,0,((D17*0.5)+C35-D53)*D90*D105*D$2)</f>
        <v>0</v>
      </c>
      <c r="E71" s="503">
        <f t="shared" si="57"/>
        <v>0</v>
      </c>
      <c r="F71" s="503">
        <f t="shared" si="57"/>
        <v>0</v>
      </c>
      <c r="G71" s="503">
        <f t="shared" si="57"/>
        <v>0</v>
      </c>
      <c r="H71" s="503">
        <f t="shared" si="57"/>
        <v>0</v>
      </c>
      <c r="I71" s="503">
        <f t="shared" si="57"/>
        <v>0</v>
      </c>
      <c r="J71" s="503">
        <f t="shared" si="57"/>
        <v>0</v>
      </c>
      <c r="K71" s="503">
        <f t="shared" si="57"/>
        <v>0</v>
      </c>
      <c r="L71" s="503">
        <f t="shared" si="57"/>
        <v>0</v>
      </c>
      <c r="M71" s="503">
        <f t="shared" si="57"/>
        <v>0</v>
      </c>
      <c r="N71" s="503">
        <f t="shared" si="57"/>
        <v>0</v>
      </c>
      <c r="O71" s="503">
        <f t="shared" si="57"/>
        <v>0</v>
      </c>
      <c r="P71" s="503">
        <f t="shared" si="57"/>
        <v>0</v>
      </c>
      <c r="Q71" s="503">
        <f t="shared" si="57"/>
        <v>0</v>
      </c>
      <c r="R71" s="503">
        <f t="shared" si="57"/>
        <v>0</v>
      </c>
      <c r="S71" s="503">
        <f t="shared" si="57"/>
        <v>0</v>
      </c>
      <c r="T71" s="503">
        <f t="shared" si="57"/>
        <v>0</v>
      </c>
      <c r="U71" s="503">
        <f t="shared" si="57"/>
        <v>0</v>
      </c>
      <c r="V71" s="362">
        <f t="shared" si="57"/>
        <v>0</v>
      </c>
      <c r="W71" s="362">
        <f t="shared" si="57"/>
        <v>0</v>
      </c>
      <c r="X71" s="362">
        <f t="shared" si="57"/>
        <v>0</v>
      </c>
      <c r="Y71" s="362">
        <f t="shared" si="57"/>
        <v>0</v>
      </c>
      <c r="Z71" s="362">
        <f t="shared" si="57"/>
        <v>0</v>
      </c>
      <c r="AA71" s="362">
        <f t="shared" si="57"/>
        <v>0</v>
      </c>
      <c r="AB71" s="362">
        <f t="shared" si="57"/>
        <v>0</v>
      </c>
      <c r="AC71" s="362">
        <f t="shared" si="57"/>
        <v>0</v>
      </c>
      <c r="AD71" s="362">
        <f t="shared" si="57"/>
        <v>0</v>
      </c>
      <c r="AE71" s="362">
        <f t="shared" si="57"/>
        <v>0</v>
      </c>
      <c r="AF71" s="362">
        <f t="shared" si="57"/>
        <v>0</v>
      </c>
      <c r="AG71" s="362">
        <f t="shared" si="57"/>
        <v>0</v>
      </c>
      <c r="AH71" s="362">
        <f t="shared" si="57"/>
        <v>0</v>
      </c>
      <c r="AI71" s="362">
        <f t="shared" si="57"/>
        <v>0</v>
      </c>
      <c r="AJ71" s="362">
        <f t="shared" si="57"/>
        <v>0</v>
      </c>
      <c r="AK71" s="362">
        <f t="shared" si="57"/>
        <v>0</v>
      </c>
      <c r="AL71" s="362">
        <f t="shared" si="57"/>
        <v>0</v>
      </c>
      <c r="AM71" s="362">
        <f t="shared" si="57"/>
        <v>0</v>
      </c>
      <c r="AN71" s="362">
        <f t="shared" si="57"/>
        <v>0</v>
      </c>
      <c r="AO71" s="362">
        <f t="shared" si="57"/>
        <v>0</v>
      </c>
      <c r="AP71" s="362">
        <f t="shared" si="57"/>
        <v>0</v>
      </c>
      <c r="AQ71" s="362">
        <f t="shared" si="57"/>
        <v>0</v>
      </c>
      <c r="AR71" s="362">
        <f t="shared" si="57"/>
        <v>0</v>
      </c>
      <c r="AS71" s="362">
        <f t="shared" si="57"/>
        <v>0</v>
      </c>
      <c r="AT71" s="362">
        <f t="shared" si="57"/>
        <v>0</v>
      </c>
      <c r="AU71" s="362">
        <f t="shared" si="57"/>
        <v>0</v>
      </c>
      <c r="AV71" s="362">
        <f t="shared" si="57"/>
        <v>0</v>
      </c>
      <c r="AW71" s="362">
        <f t="shared" si="57"/>
        <v>0</v>
      </c>
      <c r="AX71" s="362">
        <f t="shared" si="57"/>
        <v>0</v>
      </c>
      <c r="AY71" s="362">
        <f t="shared" si="57"/>
        <v>0</v>
      </c>
      <c r="AZ71" s="362">
        <f t="shared" si="57"/>
        <v>0</v>
      </c>
      <c r="BA71" s="362">
        <f t="shared" si="57"/>
        <v>0</v>
      </c>
      <c r="BB71" s="362">
        <f t="shared" si="57"/>
        <v>0</v>
      </c>
      <c r="BC71" s="362">
        <f t="shared" si="57"/>
        <v>0</v>
      </c>
      <c r="BD71" s="362">
        <f t="shared" si="57"/>
        <v>0</v>
      </c>
      <c r="BE71" s="362">
        <f t="shared" si="57"/>
        <v>0</v>
      </c>
      <c r="BF71" s="362">
        <f t="shared" si="57"/>
        <v>0</v>
      </c>
      <c r="BG71" s="362">
        <f t="shared" si="57"/>
        <v>0</v>
      </c>
      <c r="BH71" s="362">
        <f t="shared" si="57"/>
        <v>0</v>
      </c>
      <c r="BI71" s="362">
        <f t="shared" si="57"/>
        <v>0</v>
      </c>
      <c r="BJ71" s="362">
        <f t="shared" si="57"/>
        <v>0</v>
      </c>
      <c r="BK71" s="362">
        <f t="shared" si="57"/>
        <v>0</v>
      </c>
    </row>
    <row r="72" spans="1:63" s="343" customFormat="1" ht="15.75" customHeight="1" x14ac:dyDescent="0.35">
      <c r="A72" s="646"/>
      <c r="B72" s="13" t="str">
        <f t="shared" si="43"/>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58">SUM(D59:D71)</f>
        <v>0</v>
      </c>
      <c r="E73" s="503">
        <f t="shared" si="58"/>
        <v>0</v>
      </c>
      <c r="F73" s="503">
        <f t="shared" si="58"/>
        <v>0</v>
      </c>
      <c r="G73" s="503">
        <f t="shared" si="58"/>
        <v>0</v>
      </c>
      <c r="H73" s="503">
        <f t="shared" si="58"/>
        <v>0</v>
      </c>
      <c r="I73" s="503">
        <f t="shared" si="58"/>
        <v>0</v>
      </c>
      <c r="J73" s="503">
        <f t="shared" si="58"/>
        <v>0</v>
      </c>
      <c r="K73" s="503">
        <f t="shared" si="58"/>
        <v>0</v>
      </c>
      <c r="L73" s="503">
        <f t="shared" si="58"/>
        <v>43.116361841837069</v>
      </c>
      <c r="M73" s="503">
        <f t="shared" si="58"/>
        <v>246.56537714478139</v>
      </c>
      <c r="N73" s="503">
        <f t="shared" si="58"/>
        <v>776.74982355479176</v>
      </c>
      <c r="O73" s="503">
        <f t="shared" si="58"/>
        <v>1169.1880865157673</v>
      </c>
      <c r="P73" s="503">
        <f t="shared" si="58"/>
        <v>938.63371865524255</v>
      </c>
      <c r="Q73" s="503">
        <f t="shared" si="58"/>
        <v>938.55405226155392</v>
      </c>
      <c r="R73" s="503">
        <f t="shared" si="58"/>
        <v>34.559577731238853</v>
      </c>
      <c r="S73" s="503">
        <f t="shared" si="58"/>
        <v>45.99449998548252</v>
      </c>
      <c r="T73" s="503">
        <f t="shared" si="58"/>
        <v>69.324341558662013</v>
      </c>
      <c r="U73" s="503">
        <f t="shared" si="58"/>
        <v>85.08522836358739</v>
      </c>
      <c r="V73" s="362">
        <f t="shared" si="58"/>
        <v>70.276724514839401</v>
      </c>
      <c r="W73" s="362">
        <f t="shared" si="58"/>
        <v>69.986586836620674</v>
      </c>
      <c r="X73" s="362">
        <f t="shared" si="58"/>
        <v>44.841138366307035</v>
      </c>
      <c r="Y73" s="362">
        <f t="shared" si="58"/>
        <v>36.042466208078828</v>
      </c>
      <c r="Z73" s="362">
        <f t="shared" si="58"/>
        <v>36.125071303402713</v>
      </c>
      <c r="AA73" s="362">
        <f t="shared" si="58"/>
        <v>40.44377597458228</v>
      </c>
      <c r="AB73" s="362">
        <f t="shared" si="58"/>
        <v>31.542383934734048</v>
      </c>
      <c r="AC73" s="362">
        <f t="shared" si="58"/>
        <v>35.501086580763442</v>
      </c>
      <c r="AD73" s="362">
        <f t="shared" si="58"/>
        <v>34.559577731238853</v>
      </c>
      <c r="AE73" s="362">
        <f t="shared" si="58"/>
        <v>45.99449998548252</v>
      </c>
      <c r="AF73" s="362">
        <f t="shared" si="58"/>
        <v>69.324341558662013</v>
      </c>
      <c r="AG73" s="362">
        <f t="shared" si="58"/>
        <v>85.08522836358739</v>
      </c>
      <c r="AH73" s="362">
        <f t="shared" si="58"/>
        <v>70.276724514839401</v>
      </c>
      <c r="AI73" s="362">
        <f t="shared" si="58"/>
        <v>69.986586836620674</v>
      </c>
      <c r="AJ73" s="362">
        <f t="shared" si="58"/>
        <v>44.841138366307035</v>
      </c>
      <c r="AK73" s="362">
        <f t="shared" si="58"/>
        <v>36.042466208078828</v>
      </c>
      <c r="AL73" s="362">
        <f t="shared" si="58"/>
        <v>36.125071303402713</v>
      </c>
      <c r="AM73" s="362">
        <f t="shared" si="58"/>
        <v>40.44377597458228</v>
      </c>
      <c r="AN73" s="362">
        <f t="shared" si="58"/>
        <v>31.542383934734048</v>
      </c>
      <c r="AO73" s="362">
        <f t="shared" si="58"/>
        <v>0</v>
      </c>
      <c r="AP73" s="362">
        <f t="shared" si="58"/>
        <v>0</v>
      </c>
      <c r="AQ73" s="362">
        <f t="shared" si="58"/>
        <v>0</v>
      </c>
      <c r="AR73" s="362">
        <f t="shared" si="58"/>
        <v>0</v>
      </c>
      <c r="AS73" s="362">
        <f t="shared" si="58"/>
        <v>0</v>
      </c>
      <c r="AT73" s="362">
        <f t="shared" si="58"/>
        <v>0</v>
      </c>
      <c r="AU73" s="362">
        <f t="shared" si="58"/>
        <v>0</v>
      </c>
      <c r="AV73" s="362">
        <f t="shared" si="58"/>
        <v>0</v>
      </c>
      <c r="AW73" s="362">
        <f t="shared" si="58"/>
        <v>0</v>
      </c>
      <c r="AX73" s="362">
        <f t="shared" si="58"/>
        <v>0</v>
      </c>
      <c r="AY73" s="362">
        <f t="shared" si="58"/>
        <v>0</v>
      </c>
      <c r="AZ73" s="362">
        <f t="shared" si="58"/>
        <v>0</v>
      </c>
      <c r="BA73" s="362">
        <f t="shared" si="58"/>
        <v>0</v>
      </c>
      <c r="BB73" s="362">
        <f t="shared" si="58"/>
        <v>0</v>
      </c>
      <c r="BC73" s="362">
        <f t="shared" si="58"/>
        <v>0</v>
      </c>
      <c r="BD73" s="362">
        <f t="shared" si="58"/>
        <v>0</v>
      </c>
      <c r="BE73" s="362">
        <f t="shared" si="58"/>
        <v>0</v>
      </c>
      <c r="BF73" s="362">
        <f t="shared" si="58"/>
        <v>0</v>
      </c>
      <c r="BG73" s="362">
        <f t="shared" si="58"/>
        <v>0</v>
      </c>
      <c r="BH73" s="362">
        <f t="shared" si="58"/>
        <v>0</v>
      </c>
      <c r="BI73" s="362">
        <f t="shared" si="58"/>
        <v>0</v>
      </c>
      <c r="BJ73" s="362">
        <f t="shared" si="58"/>
        <v>0</v>
      </c>
      <c r="BK73" s="362">
        <f t="shared" si="58"/>
        <v>0</v>
      </c>
    </row>
    <row r="74" spans="1:63" s="343" customFormat="1" ht="16.5" customHeight="1" thickBot="1" x14ac:dyDescent="0.4">
      <c r="A74" s="647"/>
      <c r="B74" s="14" t="s">
        <v>27</v>
      </c>
      <c r="C74" s="504">
        <f>C73</f>
        <v>0</v>
      </c>
      <c r="D74" s="504">
        <f>C74+D73</f>
        <v>0</v>
      </c>
      <c r="E74" s="504">
        <f t="shared" ref="E74:BK74" si="59">D74+E73</f>
        <v>0</v>
      </c>
      <c r="F74" s="504">
        <f t="shared" si="59"/>
        <v>0</v>
      </c>
      <c r="G74" s="504">
        <f t="shared" si="59"/>
        <v>0</v>
      </c>
      <c r="H74" s="504">
        <f t="shared" si="59"/>
        <v>0</v>
      </c>
      <c r="I74" s="504">
        <f t="shared" si="59"/>
        <v>0</v>
      </c>
      <c r="J74" s="504">
        <f t="shared" si="59"/>
        <v>0</v>
      </c>
      <c r="K74" s="504">
        <f t="shared" si="59"/>
        <v>0</v>
      </c>
      <c r="L74" s="504">
        <f t="shared" si="59"/>
        <v>43.116361841837069</v>
      </c>
      <c r="M74" s="504">
        <f t="shared" si="59"/>
        <v>289.68173898661848</v>
      </c>
      <c r="N74" s="504">
        <f t="shared" si="59"/>
        <v>1066.4315625414101</v>
      </c>
      <c r="O74" s="504">
        <f t="shared" si="59"/>
        <v>2235.6196490571774</v>
      </c>
      <c r="P74" s="504">
        <f t="shared" si="59"/>
        <v>3174.2533677124202</v>
      </c>
      <c r="Q74" s="504">
        <f t="shared" si="59"/>
        <v>4112.807419973974</v>
      </c>
      <c r="R74" s="504">
        <f t="shared" si="59"/>
        <v>4147.3669977052132</v>
      </c>
      <c r="S74" s="504">
        <f t="shared" si="59"/>
        <v>4193.3614976906956</v>
      </c>
      <c r="T74" s="504">
        <f t="shared" si="59"/>
        <v>4262.6858392493577</v>
      </c>
      <c r="U74" s="504">
        <f t="shared" si="59"/>
        <v>4347.7710676129454</v>
      </c>
      <c r="V74" s="504">
        <f t="shared" si="59"/>
        <v>4418.0477921277852</v>
      </c>
      <c r="W74" s="504">
        <f t="shared" si="59"/>
        <v>4488.0343789644057</v>
      </c>
      <c r="X74" s="504">
        <f t="shared" si="59"/>
        <v>4532.8755173307127</v>
      </c>
      <c r="Y74" s="504">
        <f t="shared" si="59"/>
        <v>4568.9179835387913</v>
      </c>
      <c r="Z74" s="504">
        <f t="shared" si="59"/>
        <v>4605.0430548421937</v>
      </c>
      <c r="AA74" s="504">
        <f t="shared" si="59"/>
        <v>4645.4868308167761</v>
      </c>
      <c r="AB74" s="504">
        <f t="shared" si="59"/>
        <v>4677.0292147515102</v>
      </c>
      <c r="AC74" s="504">
        <f t="shared" si="59"/>
        <v>4712.5303013322737</v>
      </c>
      <c r="AD74" s="504">
        <f t="shared" si="59"/>
        <v>4747.0898790635129</v>
      </c>
      <c r="AE74" s="504">
        <f t="shared" si="59"/>
        <v>4793.0843790489953</v>
      </c>
      <c r="AF74" s="504">
        <f t="shared" si="59"/>
        <v>4862.4087206076574</v>
      </c>
      <c r="AG74" s="504">
        <f t="shared" si="59"/>
        <v>4947.4939489712451</v>
      </c>
      <c r="AH74" s="504">
        <f t="shared" si="59"/>
        <v>5017.7706734860849</v>
      </c>
      <c r="AI74" s="504">
        <f t="shared" si="59"/>
        <v>5087.7572603227054</v>
      </c>
      <c r="AJ74" s="504">
        <f t="shared" si="59"/>
        <v>5132.5983986890124</v>
      </c>
      <c r="AK74" s="504">
        <f t="shared" si="59"/>
        <v>5168.640864897091</v>
      </c>
      <c r="AL74" s="504">
        <f t="shared" si="59"/>
        <v>5204.7659362004933</v>
      </c>
      <c r="AM74" s="504">
        <f t="shared" si="59"/>
        <v>5245.2097121750758</v>
      </c>
      <c r="AN74" s="504">
        <f t="shared" si="59"/>
        <v>5276.7520961098098</v>
      </c>
      <c r="AO74" s="504">
        <f t="shared" si="59"/>
        <v>5276.7520961098098</v>
      </c>
      <c r="AP74" s="504">
        <f t="shared" si="59"/>
        <v>5276.7520961098098</v>
      </c>
      <c r="AQ74" s="504">
        <f t="shared" si="59"/>
        <v>5276.7520961098098</v>
      </c>
      <c r="AR74" s="504">
        <f t="shared" si="59"/>
        <v>5276.7520961098098</v>
      </c>
      <c r="AS74" s="504">
        <f t="shared" si="59"/>
        <v>5276.7520961098098</v>
      </c>
      <c r="AT74" s="504">
        <f t="shared" si="59"/>
        <v>5276.7520961098098</v>
      </c>
      <c r="AU74" s="504">
        <f t="shared" si="59"/>
        <v>5276.7520961098098</v>
      </c>
      <c r="AV74" s="504">
        <f t="shared" si="59"/>
        <v>5276.7520961098098</v>
      </c>
      <c r="AW74" s="504">
        <f t="shared" si="59"/>
        <v>5276.7520961098098</v>
      </c>
      <c r="AX74" s="504">
        <f t="shared" si="59"/>
        <v>5276.7520961098098</v>
      </c>
      <c r="AY74" s="504">
        <f t="shared" si="59"/>
        <v>5276.7520961098098</v>
      </c>
      <c r="AZ74" s="504">
        <f t="shared" si="59"/>
        <v>5276.7520961098098</v>
      </c>
      <c r="BA74" s="504">
        <f t="shared" si="59"/>
        <v>5276.7520961098098</v>
      </c>
      <c r="BB74" s="504">
        <f t="shared" si="59"/>
        <v>5276.7520961098098</v>
      </c>
      <c r="BC74" s="504">
        <f t="shared" si="59"/>
        <v>5276.7520961098098</v>
      </c>
      <c r="BD74" s="504">
        <f t="shared" si="59"/>
        <v>5276.7520961098098</v>
      </c>
      <c r="BE74" s="504">
        <f t="shared" si="59"/>
        <v>5276.7520961098098</v>
      </c>
      <c r="BF74" s="504">
        <f t="shared" si="59"/>
        <v>5276.7520961098098</v>
      </c>
      <c r="BG74" s="504">
        <f t="shared" si="59"/>
        <v>5276.7520961098098</v>
      </c>
      <c r="BH74" s="504">
        <f t="shared" si="59"/>
        <v>5276.7520961098098</v>
      </c>
      <c r="BI74" s="504">
        <f t="shared" si="59"/>
        <v>5276.7520961098098</v>
      </c>
      <c r="BJ74" s="504">
        <f t="shared" si="59"/>
        <v>5276.7520961098098</v>
      </c>
      <c r="BK74" s="504">
        <f t="shared" si="59"/>
        <v>5276.7520961098098</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31"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5" x14ac:dyDescent="0.35">
      <c r="A79" s="652"/>
      <c r="B79" s="32" t="str">
        <f t="shared" ref="B79:B90" si="62">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5" x14ac:dyDescent="0.35">
      <c r="A80" s="652"/>
      <c r="B80" s="32" t="str">
        <f t="shared" si="62"/>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5" x14ac:dyDescent="0.35">
      <c r="A81" s="652"/>
      <c r="B81" s="32" t="str">
        <f t="shared" si="62"/>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5" x14ac:dyDescent="0.35">
      <c r="A82" s="652"/>
      <c r="B82" s="32" t="str">
        <f t="shared" si="62"/>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5" x14ac:dyDescent="0.35">
      <c r="A83" s="652"/>
      <c r="B83" s="32" t="str">
        <f t="shared" si="62"/>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5" x14ac:dyDescent="0.35">
      <c r="A84" s="652"/>
      <c r="B84" s="32" t="str">
        <f t="shared" si="62"/>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5" x14ac:dyDescent="0.35">
      <c r="A85" s="652"/>
      <c r="B85" s="32" t="str">
        <f t="shared" si="62"/>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5" x14ac:dyDescent="0.35">
      <c r="A86" s="652"/>
      <c r="B86" s="32" t="str">
        <f t="shared" si="62"/>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5" x14ac:dyDescent="0.35">
      <c r="A87" s="652"/>
      <c r="B87" s="32" t="str">
        <f t="shared" si="62"/>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5" x14ac:dyDescent="0.35">
      <c r="A88" s="652"/>
      <c r="B88" s="32" t="str">
        <f t="shared" si="62"/>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5" x14ac:dyDescent="0.35">
      <c r="A89" s="652"/>
      <c r="B89" s="32" t="str">
        <f t="shared" si="62"/>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 thickBot="1" x14ac:dyDescent="0.4">
      <c r="A90" s="653"/>
      <c r="B90" s="49" t="str">
        <f t="shared" si="62"/>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4"/>
    <row r="92" spans="1:63" ht="15" customHeight="1" x14ac:dyDescent="0.35">
      <c r="A92" s="659" t="s">
        <v>28</v>
      </c>
      <c r="B92" s="99" t="s">
        <v>31</v>
      </c>
      <c r="C92" s="87">
        <f>C77</f>
        <v>43466</v>
      </c>
      <c r="D92" s="87">
        <f t="shared" ref="D92:N92" si="63">D77</f>
        <v>43497</v>
      </c>
      <c r="E92" s="87">
        <f t="shared" si="63"/>
        <v>43525</v>
      </c>
      <c r="F92" s="87">
        <f t="shared" si="63"/>
        <v>43556</v>
      </c>
      <c r="G92" s="87">
        <f t="shared" si="63"/>
        <v>43586</v>
      </c>
      <c r="H92" s="87">
        <f t="shared" si="63"/>
        <v>43617</v>
      </c>
      <c r="I92" s="87">
        <f t="shared" si="63"/>
        <v>43647</v>
      </c>
      <c r="J92" s="87">
        <f t="shared" si="63"/>
        <v>43678</v>
      </c>
      <c r="K92" s="87">
        <f t="shared" si="63"/>
        <v>43709</v>
      </c>
      <c r="L92" s="87">
        <f t="shared" si="63"/>
        <v>43739</v>
      </c>
      <c r="M92" s="87">
        <f t="shared" si="63"/>
        <v>43770</v>
      </c>
      <c r="N92" s="87">
        <f t="shared" si="63"/>
        <v>43800</v>
      </c>
      <c r="O92" s="87">
        <f t="shared" ref="O92:BK92" si="64">O77</f>
        <v>43831</v>
      </c>
      <c r="P92" s="87">
        <f t="shared" si="64"/>
        <v>43862</v>
      </c>
      <c r="Q92" s="87">
        <f t="shared" si="64"/>
        <v>43891</v>
      </c>
      <c r="R92" s="87">
        <f t="shared" si="64"/>
        <v>43922</v>
      </c>
      <c r="S92" s="87">
        <f t="shared" si="64"/>
        <v>43952</v>
      </c>
      <c r="T92" s="87">
        <f t="shared" si="64"/>
        <v>43983</v>
      </c>
      <c r="U92" s="87">
        <f t="shared" si="64"/>
        <v>44013</v>
      </c>
      <c r="V92" s="87">
        <f t="shared" si="64"/>
        <v>44044</v>
      </c>
      <c r="W92" s="87">
        <f t="shared" si="64"/>
        <v>44075</v>
      </c>
      <c r="X92" s="87">
        <f t="shared" si="64"/>
        <v>44105</v>
      </c>
      <c r="Y92" s="87">
        <f t="shared" si="64"/>
        <v>44136</v>
      </c>
      <c r="Z92" s="87">
        <f t="shared" si="64"/>
        <v>44166</v>
      </c>
      <c r="AA92" s="87">
        <f t="shared" si="64"/>
        <v>44197</v>
      </c>
      <c r="AB92" s="87">
        <f t="shared" si="64"/>
        <v>44228</v>
      </c>
      <c r="AC92" s="87">
        <f t="shared" si="64"/>
        <v>44256</v>
      </c>
      <c r="AD92" s="87">
        <f t="shared" si="64"/>
        <v>44287</v>
      </c>
      <c r="AE92" s="87">
        <f t="shared" si="64"/>
        <v>44317</v>
      </c>
      <c r="AF92" s="87">
        <f t="shared" si="64"/>
        <v>44348</v>
      </c>
      <c r="AG92" s="87">
        <f t="shared" si="64"/>
        <v>44378</v>
      </c>
      <c r="AH92" s="87">
        <f t="shared" si="64"/>
        <v>44409</v>
      </c>
      <c r="AI92" s="87">
        <f t="shared" si="64"/>
        <v>44440</v>
      </c>
      <c r="AJ92" s="87">
        <f t="shared" si="64"/>
        <v>44470</v>
      </c>
      <c r="AK92" s="87">
        <f t="shared" si="64"/>
        <v>44501</v>
      </c>
      <c r="AL92" s="87">
        <f t="shared" si="64"/>
        <v>44531</v>
      </c>
      <c r="AM92" s="87">
        <f t="shared" si="64"/>
        <v>44562</v>
      </c>
      <c r="AN92" s="87">
        <f t="shared" si="64"/>
        <v>44593</v>
      </c>
      <c r="AO92" s="87">
        <f t="shared" si="64"/>
        <v>44621</v>
      </c>
      <c r="AP92" s="87">
        <f t="shared" si="64"/>
        <v>44652</v>
      </c>
      <c r="AQ92" s="87">
        <f t="shared" si="64"/>
        <v>44682</v>
      </c>
      <c r="AR92" s="87">
        <f t="shared" si="64"/>
        <v>44713</v>
      </c>
      <c r="AS92" s="87">
        <f t="shared" si="64"/>
        <v>44743</v>
      </c>
      <c r="AT92" s="87">
        <f t="shared" si="64"/>
        <v>44774</v>
      </c>
      <c r="AU92" s="87">
        <f t="shared" si="64"/>
        <v>44805</v>
      </c>
      <c r="AV92" s="87">
        <f t="shared" si="64"/>
        <v>44835</v>
      </c>
      <c r="AW92" s="87">
        <f t="shared" si="64"/>
        <v>44866</v>
      </c>
      <c r="AX92" s="87">
        <f t="shared" si="64"/>
        <v>44896</v>
      </c>
      <c r="AY92" s="87">
        <f t="shared" si="64"/>
        <v>44927</v>
      </c>
      <c r="AZ92" s="87">
        <f t="shared" si="64"/>
        <v>44958</v>
      </c>
      <c r="BA92" s="87">
        <f t="shared" si="64"/>
        <v>44986</v>
      </c>
      <c r="BB92" s="87">
        <f t="shared" si="64"/>
        <v>45017</v>
      </c>
      <c r="BC92" s="87">
        <f t="shared" si="64"/>
        <v>45047</v>
      </c>
      <c r="BD92" s="87">
        <f t="shared" si="64"/>
        <v>45078</v>
      </c>
      <c r="BE92" s="87">
        <f t="shared" si="64"/>
        <v>45108</v>
      </c>
      <c r="BF92" s="87">
        <f t="shared" si="64"/>
        <v>45139</v>
      </c>
      <c r="BG92" s="87">
        <f t="shared" si="64"/>
        <v>45170</v>
      </c>
      <c r="BH92" s="87">
        <f t="shared" si="64"/>
        <v>45200</v>
      </c>
      <c r="BI92" s="87">
        <f t="shared" si="64"/>
        <v>45231</v>
      </c>
      <c r="BJ92" s="87">
        <f t="shared" si="64"/>
        <v>45261</v>
      </c>
      <c r="BK92" s="87">
        <f t="shared" si="64"/>
        <v>45292</v>
      </c>
    </row>
    <row r="93" spans="1:63" ht="15.75" customHeight="1" x14ac:dyDescent="0.35">
      <c r="A93" s="660"/>
      <c r="B93" s="111" t="s">
        <v>20</v>
      </c>
      <c r="C93" s="86">
        <f>'3M - LGS'!C93</f>
        <v>2.8837000000000002E-2</v>
      </c>
      <c r="D93" s="86">
        <f>'3M - LGS'!D93</f>
        <v>3.0424E-2</v>
      </c>
      <c r="E93" s="86">
        <f>'3M - LGS'!E93</f>
        <v>2.7962999999999998E-2</v>
      </c>
      <c r="F93" s="86">
        <f>'3M - LGS'!F93</f>
        <v>3.1393999999999998E-2</v>
      </c>
      <c r="G93" s="86">
        <f>'3M - LGS'!G93</f>
        <v>3.3144E-2</v>
      </c>
      <c r="H93" s="86">
        <f>'3M - LGS'!H93</f>
        <v>6.7465999999999998E-2</v>
      </c>
      <c r="I93" s="86">
        <f>'3M - LGS'!I93</f>
        <v>6.4868999999999996E-2</v>
      </c>
      <c r="J93" s="86">
        <f>'3M - LGS'!J93</f>
        <v>6.4940999999999999E-2</v>
      </c>
      <c r="K93" s="86">
        <f>'3M - LGS'!K93</f>
        <v>6.4743999999999996E-2</v>
      </c>
      <c r="L93" s="86">
        <f>'3M - LGS'!L93</f>
        <v>3.1406000000000003E-2</v>
      </c>
      <c r="M93" s="86">
        <f>'3M - LGS'!M93</f>
        <v>3.1883000000000002E-2</v>
      </c>
      <c r="N93" s="86">
        <f>'3M - LGS'!N93</f>
        <v>3.1376000000000001E-2</v>
      </c>
      <c r="O93" s="86">
        <f>'3M - LGS'!O93</f>
        <v>2.8837000000000002E-2</v>
      </c>
      <c r="P93" s="86">
        <f>'3M - LGS'!P93</f>
        <v>3.0424E-2</v>
      </c>
      <c r="Q93" s="86">
        <f>'3M - LGS'!Q93</f>
        <v>2.7962999999999998E-2</v>
      </c>
      <c r="R93" s="258">
        <f>'3M - LGS'!R93</f>
        <v>3.3774999999999999E-2</v>
      </c>
      <c r="S93" s="258">
        <f>'3M - LGS'!S93</f>
        <v>3.6714999999999998E-2</v>
      </c>
      <c r="T93" s="258">
        <f>'3M - LGS'!T93</f>
        <v>6.8380999999999997E-2</v>
      </c>
      <c r="U93" s="258">
        <f>'3M - LGS'!U93</f>
        <v>6.6040000000000001E-2</v>
      </c>
      <c r="V93" s="258">
        <f>'3M - LGS'!V93</f>
        <v>6.8090999999999999E-2</v>
      </c>
      <c r="W93" s="258">
        <f>'3M - LGS'!W93</f>
        <v>6.6092999999999999E-2</v>
      </c>
      <c r="X93" s="258">
        <f>'3M - LGS'!X93</f>
        <v>3.5712000000000001E-2</v>
      </c>
      <c r="Y93" s="258">
        <f>'3M - LGS'!Y93</f>
        <v>3.6135E-2</v>
      </c>
      <c r="Z93" s="258">
        <f>'3M - LGS'!Z93</f>
        <v>3.3574E-2</v>
      </c>
      <c r="AA93" s="258">
        <f>'3M - LGS'!AA93</f>
        <v>3.2899999999999999E-2</v>
      </c>
      <c r="AB93" s="258">
        <f>'3M - LGS'!AB93</f>
        <v>3.3628999999999999E-2</v>
      </c>
      <c r="AC93" s="258">
        <f>'3M - LGS'!AC93</f>
        <v>3.4622E-2</v>
      </c>
      <c r="AD93" s="258">
        <f>'3M - LGS'!AD93</f>
        <v>3.3774999999999999E-2</v>
      </c>
      <c r="AE93" s="258">
        <f>'3M - LGS'!AE93</f>
        <v>3.6714999999999998E-2</v>
      </c>
      <c r="AF93" s="258">
        <f>'3M - LGS'!AF93</f>
        <v>6.8380999999999997E-2</v>
      </c>
      <c r="AG93" s="258">
        <f>'3M - LGS'!AG93</f>
        <v>6.6040000000000001E-2</v>
      </c>
      <c r="AH93" s="258">
        <f>'3M - LGS'!AH93</f>
        <v>6.8090999999999999E-2</v>
      </c>
      <c r="AI93" s="258">
        <f>'3M - LGS'!AI93</f>
        <v>6.6092999999999999E-2</v>
      </c>
      <c r="AJ93" s="258">
        <f>'3M - LGS'!AJ93</f>
        <v>3.5712000000000001E-2</v>
      </c>
      <c r="AK93" s="258">
        <f>'3M - LGS'!AK93</f>
        <v>3.6135E-2</v>
      </c>
      <c r="AL93" s="258">
        <f>'3M - LGS'!AL93</f>
        <v>3.3574E-2</v>
      </c>
      <c r="AM93" s="258">
        <f>'3M - LGS'!AM93</f>
        <v>3.2899999999999999E-2</v>
      </c>
      <c r="AN93" s="258">
        <f>'3M - LGS'!AN93</f>
        <v>3.3628999999999999E-2</v>
      </c>
      <c r="AO93" s="566">
        <f>'3M - LGS'!AO93</f>
        <v>3.4622E-2</v>
      </c>
      <c r="AP93" s="566">
        <f>'3M - LGS'!AP93</f>
        <v>3.3774999999999999E-2</v>
      </c>
      <c r="AQ93" s="566">
        <f>'3M - LGS'!AQ93</f>
        <v>3.6714999999999998E-2</v>
      </c>
      <c r="AR93" s="566">
        <f>'3M - LGS'!AR93</f>
        <v>6.8380999999999997E-2</v>
      </c>
      <c r="AS93" s="566">
        <f>'3M - LGS'!AS93</f>
        <v>6.6040000000000001E-2</v>
      </c>
      <c r="AT93" s="566">
        <f>'3M - LGS'!AT93</f>
        <v>6.8090999999999999E-2</v>
      </c>
      <c r="AU93" s="566">
        <f>'3M - LGS'!AU93</f>
        <v>6.6092999999999999E-2</v>
      </c>
      <c r="AV93" s="566">
        <f>'3M - LGS'!AV93</f>
        <v>3.5712000000000001E-2</v>
      </c>
      <c r="AW93" s="566">
        <f>'3M - LGS'!AW93</f>
        <v>3.6135E-2</v>
      </c>
      <c r="AX93" s="566">
        <f>'3M - LGS'!AX93</f>
        <v>3.3574E-2</v>
      </c>
      <c r="AY93" s="566">
        <f>'3M - LGS'!AY93</f>
        <v>3.2899999999999999E-2</v>
      </c>
      <c r="AZ93" s="566">
        <f>'3M - LGS'!AZ93</f>
        <v>3.3628999999999999E-2</v>
      </c>
      <c r="BA93" s="566">
        <f>'3M - LGS'!BA93</f>
        <v>3.4622E-2</v>
      </c>
      <c r="BB93" s="566">
        <f>'3M - LGS'!BB93</f>
        <v>3.3774999999999999E-2</v>
      </c>
      <c r="BC93" s="566">
        <f>'3M - LGS'!BC93</f>
        <v>3.6714999999999998E-2</v>
      </c>
      <c r="BD93" s="566">
        <f>'3M - LGS'!BD93</f>
        <v>6.8380999999999997E-2</v>
      </c>
      <c r="BE93" s="566">
        <f>'3M - LGS'!BE93</f>
        <v>6.6040000000000001E-2</v>
      </c>
      <c r="BF93" s="566">
        <f>'3M - LGS'!BF93</f>
        <v>6.8090999999999999E-2</v>
      </c>
      <c r="BG93" s="566">
        <f>'3M - LGS'!BG93</f>
        <v>6.6092999999999999E-2</v>
      </c>
      <c r="BH93" s="566">
        <f>'3M - LGS'!BH93</f>
        <v>3.5712000000000001E-2</v>
      </c>
      <c r="BI93" s="566">
        <f>'3M - LGS'!BI93</f>
        <v>3.6135E-2</v>
      </c>
      <c r="BJ93" s="566">
        <f>'3M - LGS'!BJ93</f>
        <v>3.3574E-2</v>
      </c>
      <c r="BK93" s="566">
        <f>'3M - LGS'!BK93</f>
        <v>3.2899999999999999E-2</v>
      </c>
    </row>
    <row r="94" spans="1:63" x14ac:dyDescent="0.35">
      <c r="A94" s="660"/>
      <c r="B94" s="111" t="s">
        <v>0</v>
      </c>
      <c r="C94" s="86">
        <f>'3M - LGS'!C94</f>
        <v>3.0917E-2</v>
      </c>
      <c r="D94" s="86">
        <f>'3M - LGS'!D94</f>
        <v>3.3917999999999997E-2</v>
      </c>
      <c r="E94" s="86">
        <f>'3M - LGS'!E94</f>
        <v>3.1923E-2</v>
      </c>
      <c r="F94" s="86">
        <f>'3M - LGS'!F94</f>
        <v>3.1831999999999999E-2</v>
      </c>
      <c r="G94" s="86">
        <f>'3M - LGS'!G94</f>
        <v>3.9836000000000003E-2</v>
      </c>
      <c r="H94" s="86">
        <f>'3M - LGS'!H94</f>
        <v>8.4588999999999998E-2</v>
      </c>
      <c r="I94" s="86">
        <f>'3M - LGS'!I94</f>
        <v>7.9186000000000006E-2</v>
      </c>
      <c r="J94" s="86">
        <f>'3M - LGS'!J94</f>
        <v>8.0331E-2</v>
      </c>
      <c r="K94" s="86">
        <f>'3M - LGS'!K94</f>
        <v>8.2672999999999996E-2</v>
      </c>
      <c r="L94" s="86">
        <f>'3M - LGS'!L94</f>
        <v>3.1611E-2</v>
      </c>
      <c r="M94" s="86">
        <f>'3M - LGS'!M94</f>
        <v>3.4070999999999997E-2</v>
      </c>
      <c r="N94" s="86">
        <f>'3M - LGS'!N94</f>
        <v>3.2547E-2</v>
      </c>
      <c r="O94" s="86">
        <f>'3M - LGS'!O94</f>
        <v>3.0917E-2</v>
      </c>
      <c r="P94" s="86">
        <f>'3M - LGS'!P94</f>
        <v>3.3917999999999997E-2</v>
      </c>
      <c r="Q94" s="86">
        <f>'3M - LGS'!Q94</f>
        <v>3.1923E-2</v>
      </c>
      <c r="R94" s="258">
        <f>'3M - LGS'!R94</f>
        <v>3.4112999999999997E-2</v>
      </c>
      <c r="S94" s="258">
        <f>'3M - LGS'!S94</f>
        <v>4.2518E-2</v>
      </c>
      <c r="T94" s="258">
        <f>'3M - LGS'!T94</f>
        <v>8.4876999999999994E-2</v>
      </c>
      <c r="U94" s="258">
        <f>'3M - LGS'!U94</f>
        <v>7.9538999999999999E-2</v>
      </c>
      <c r="V94" s="258">
        <f>'3M - LGS'!V94</f>
        <v>8.3308999999999994E-2</v>
      </c>
      <c r="W94" s="258">
        <f>'3M - LGS'!W94</f>
        <v>8.3042000000000005E-2</v>
      </c>
      <c r="X94" s="258">
        <f>'3M - LGS'!X94</f>
        <v>3.5901000000000002E-2</v>
      </c>
      <c r="Y94" s="258">
        <f>'3M - LGS'!Y94</f>
        <v>3.8133E-2</v>
      </c>
      <c r="Z94" s="258">
        <f>'3M - LGS'!Z94</f>
        <v>3.4439999999999998E-2</v>
      </c>
      <c r="AA94" s="258">
        <f>'3M - LGS'!AA94</f>
        <v>3.4639999999999997E-2</v>
      </c>
      <c r="AB94" s="258">
        <f>'3M - LGS'!AB94</f>
        <v>3.6375999999999999E-2</v>
      </c>
      <c r="AC94" s="258">
        <f>'3M - LGS'!AC94</f>
        <v>3.8793000000000001E-2</v>
      </c>
      <c r="AD94" s="258">
        <f>'3M - LGS'!AD94</f>
        <v>3.4112999999999997E-2</v>
      </c>
      <c r="AE94" s="258">
        <f>'3M - LGS'!AE94</f>
        <v>4.2518E-2</v>
      </c>
      <c r="AF94" s="258">
        <f>'3M - LGS'!AF94</f>
        <v>8.4876999999999994E-2</v>
      </c>
      <c r="AG94" s="258">
        <f>'3M - LGS'!AG94</f>
        <v>7.9538999999999999E-2</v>
      </c>
      <c r="AH94" s="258">
        <f>'3M - LGS'!AH94</f>
        <v>8.3308999999999994E-2</v>
      </c>
      <c r="AI94" s="258">
        <f>'3M - LGS'!AI94</f>
        <v>8.3042000000000005E-2</v>
      </c>
      <c r="AJ94" s="258">
        <f>'3M - LGS'!AJ94</f>
        <v>3.5901000000000002E-2</v>
      </c>
      <c r="AK94" s="258">
        <f>'3M - LGS'!AK94</f>
        <v>3.8133E-2</v>
      </c>
      <c r="AL94" s="258">
        <f>'3M - LGS'!AL94</f>
        <v>3.4439999999999998E-2</v>
      </c>
      <c r="AM94" s="258">
        <f>'3M - LGS'!AM94</f>
        <v>3.4639999999999997E-2</v>
      </c>
      <c r="AN94" s="258">
        <f>'3M - LGS'!AN94</f>
        <v>3.6375999999999999E-2</v>
      </c>
      <c r="AO94" s="566">
        <f>'3M - LGS'!AO94</f>
        <v>3.8793000000000001E-2</v>
      </c>
      <c r="AP94" s="566">
        <f>'3M - LGS'!AP94</f>
        <v>3.4112999999999997E-2</v>
      </c>
      <c r="AQ94" s="566">
        <f>'3M - LGS'!AQ94</f>
        <v>4.2518E-2</v>
      </c>
      <c r="AR94" s="566">
        <f>'3M - LGS'!AR94</f>
        <v>8.4876999999999994E-2</v>
      </c>
      <c r="AS94" s="566">
        <f>'3M - LGS'!AS94</f>
        <v>7.9538999999999999E-2</v>
      </c>
      <c r="AT94" s="566">
        <f>'3M - LGS'!AT94</f>
        <v>8.3308999999999994E-2</v>
      </c>
      <c r="AU94" s="566">
        <f>'3M - LGS'!AU94</f>
        <v>8.3042000000000005E-2</v>
      </c>
      <c r="AV94" s="566">
        <f>'3M - LGS'!AV94</f>
        <v>3.5901000000000002E-2</v>
      </c>
      <c r="AW94" s="566">
        <f>'3M - LGS'!AW94</f>
        <v>3.8133E-2</v>
      </c>
      <c r="AX94" s="566">
        <f>'3M - LGS'!AX94</f>
        <v>3.4439999999999998E-2</v>
      </c>
      <c r="AY94" s="566">
        <f>'3M - LGS'!AY94</f>
        <v>3.4639999999999997E-2</v>
      </c>
      <c r="AZ94" s="566">
        <f>'3M - LGS'!AZ94</f>
        <v>3.6375999999999999E-2</v>
      </c>
      <c r="BA94" s="566">
        <f>'3M - LGS'!BA94</f>
        <v>3.8793000000000001E-2</v>
      </c>
      <c r="BB94" s="566">
        <f>'3M - LGS'!BB94</f>
        <v>3.4112999999999997E-2</v>
      </c>
      <c r="BC94" s="566">
        <f>'3M - LGS'!BC94</f>
        <v>4.2518E-2</v>
      </c>
      <c r="BD94" s="566">
        <f>'3M - LGS'!BD94</f>
        <v>8.4876999999999994E-2</v>
      </c>
      <c r="BE94" s="566">
        <f>'3M - LGS'!BE94</f>
        <v>7.9538999999999999E-2</v>
      </c>
      <c r="BF94" s="566">
        <f>'3M - LGS'!BF94</f>
        <v>8.3308999999999994E-2</v>
      </c>
      <c r="BG94" s="566">
        <f>'3M - LGS'!BG94</f>
        <v>8.3042000000000005E-2</v>
      </c>
      <c r="BH94" s="566">
        <f>'3M - LGS'!BH94</f>
        <v>3.5901000000000002E-2</v>
      </c>
      <c r="BI94" s="566">
        <f>'3M - LGS'!BI94</f>
        <v>3.8133E-2</v>
      </c>
      <c r="BJ94" s="566">
        <f>'3M - LGS'!BJ94</f>
        <v>3.4439999999999998E-2</v>
      </c>
      <c r="BK94" s="566">
        <f>'3M - LGS'!BK94</f>
        <v>3.4639999999999997E-2</v>
      </c>
    </row>
    <row r="95" spans="1:63" x14ac:dyDescent="0.35">
      <c r="A95" s="660"/>
      <c r="B95" s="111" t="s">
        <v>21</v>
      </c>
      <c r="C95" s="86">
        <f>'3M - LGS'!C95</f>
        <v>2.9335E-2</v>
      </c>
      <c r="D95" s="86">
        <f>'3M - LGS'!D95</f>
        <v>3.0443999999999999E-2</v>
      </c>
      <c r="E95" s="86">
        <f>'3M - LGS'!E95</f>
        <v>2.7954E-2</v>
      </c>
      <c r="F95" s="86">
        <f>'3M - LGS'!F95</f>
        <v>3.4623000000000001E-2</v>
      </c>
      <c r="G95" s="86">
        <f>'3M - LGS'!G95</f>
        <v>3.5034999999999997E-2</v>
      </c>
      <c r="H95" s="86">
        <f>'3M - LGS'!H95</f>
        <v>7.2717000000000004E-2</v>
      </c>
      <c r="I95" s="86">
        <f>'3M - LGS'!I95</f>
        <v>6.9794999999999996E-2</v>
      </c>
      <c r="J95" s="86">
        <f>'3M - LGS'!J95</f>
        <v>7.0016999999999996E-2</v>
      </c>
      <c r="K95" s="86">
        <f>'3M - LGS'!K95</f>
        <v>6.9061999999999998E-2</v>
      </c>
      <c r="L95" s="86">
        <f>'3M - LGS'!L95</f>
        <v>3.3169999999999998E-2</v>
      </c>
      <c r="M95" s="86">
        <f>'3M - LGS'!M95</f>
        <v>3.2780999999999998E-2</v>
      </c>
      <c r="N95" s="86">
        <f>'3M - LGS'!N95</f>
        <v>3.2272000000000002E-2</v>
      </c>
      <c r="O95" s="86">
        <f>'3M - LGS'!O95</f>
        <v>2.9335E-2</v>
      </c>
      <c r="P95" s="86">
        <f>'3M - LGS'!P95</f>
        <v>3.0443999999999999E-2</v>
      </c>
      <c r="Q95" s="86">
        <f>'3M - LGS'!Q95</f>
        <v>2.7954E-2</v>
      </c>
      <c r="R95" s="258">
        <f>'3M - LGS'!R95</f>
        <v>3.6261000000000002E-2</v>
      </c>
      <c r="S95" s="258">
        <f>'3M - LGS'!S95</f>
        <v>3.8356000000000001E-2</v>
      </c>
      <c r="T95" s="258">
        <f>'3M - LGS'!T95</f>
        <v>7.3451000000000002E-2</v>
      </c>
      <c r="U95" s="258">
        <f>'3M - LGS'!U95</f>
        <v>7.0691000000000004E-2</v>
      </c>
      <c r="V95" s="258">
        <f>'3M - LGS'!V95</f>
        <v>7.3116E-2</v>
      </c>
      <c r="W95" s="258">
        <f>'3M - LGS'!W95</f>
        <v>7.0167999999999994E-2</v>
      </c>
      <c r="X95" s="258">
        <f>'3M - LGS'!X95</f>
        <v>3.7338000000000003E-2</v>
      </c>
      <c r="Y95" s="258">
        <f>'3M - LGS'!Y95</f>
        <v>3.6955000000000002E-2</v>
      </c>
      <c r="Z95" s="258">
        <f>'3M - LGS'!Z95</f>
        <v>3.4236999999999997E-2</v>
      </c>
      <c r="AA95" s="258">
        <f>'3M - LGS'!AA95</f>
        <v>3.3316999999999999E-2</v>
      </c>
      <c r="AB95" s="258">
        <f>'3M - LGS'!AB95</f>
        <v>3.3644E-2</v>
      </c>
      <c r="AC95" s="258">
        <f>'3M - LGS'!AC95</f>
        <v>3.4612999999999998E-2</v>
      </c>
      <c r="AD95" s="258">
        <f>'3M - LGS'!AD95</f>
        <v>3.6261000000000002E-2</v>
      </c>
      <c r="AE95" s="258">
        <f>'3M - LGS'!AE95</f>
        <v>3.8356000000000001E-2</v>
      </c>
      <c r="AF95" s="258">
        <f>'3M - LGS'!AF95</f>
        <v>7.3451000000000002E-2</v>
      </c>
      <c r="AG95" s="258">
        <f>'3M - LGS'!AG95</f>
        <v>7.0691000000000004E-2</v>
      </c>
      <c r="AH95" s="258">
        <f>'3M - LGS'!AH95</f>
        <v>7.3116E-2</v>
      </c>
      <c r="AI95" s="258">
        <f>'3M - LGS'!AI95</f>
        <v>7.0167999999999994E-2</v>
      </c>
      <c r="AJ95" s="258">
        <f>'3M - LGS'!AJ95</f>
        <v>3.7338000000000003E-2</v>
      </c>
      <c r="AK95" s="258">
        <f>'3M - LGS'!AK95</f>
        <v>3.6955000000000002E-2</v>
      </c>
      <c r="AL95" s="258">
        <f>'3M - LGS'!AL95</f>
        <v>3.4236999999999997E-2</v>
      </c>
      <c r="AM95" s="258">
        <f>'3M - LGS'!AM95</f>
        <v>3.3316999999999999E-2</v>
      </c>
      <c r="AN95" s="258">
        <f>'3M - LGS'!AN95</f>
        <v>3.3644E-2</v>
      </c>
      <c r="AO95" s="566">
        <f>'3M - LGS'!AO95</f>
        <v>3.4612999999999998E-2</v>
      </c>
      <c r="AP95" s="566">
        <f>'3M - LGS'!AP95</f>
        <v>3.6261000000000002E-2</v>
      </c>
      <c r="AQ95" s="566">
        <f>'3M - LGS'!AQ95</f>
        <v>3.8356000000000001E-2</v>
      </c>
      <c r="AR95" s="566">
        <f>'3M - LGS'!AR95</f>
        <v>7.3451000000000002E-2</v>
      </c>
      <c r="AS95" s="566">
        <f>'3M - LGS'!AS95</f>
        <v>7.0691000000000004E-2</v>
      </c>
      <c r="AT95" s="566">
        <f>'3M - LGS'!AT95</f>
        <v>7.3116E-2</v>
      </c>
      <c r="AU95" s="566">
        <f>'3M - LGS'!AU95</f>
        <v>7.0167999999999994E-2</v>
      </c>
      <c r="AV95" s="566">
        <f>'3M - LGS'!AV95</f>
        <v>3.7338000000000003E-2</v>
      </c>
      <c r="AW95" s="566">
        <f>'3M - LGS'!AW95</f>
        <v>3.6955000000000002E-2</v>
      </c>
      <c r="AX95" s="566">
        <f>'3M - LGS'!AX95</f>
        <v>3.4236999999999997E-2</v>
      </c>
      <c r="AY95" s="566">
        <f>'3M - LGS'!AY95</f>
        <v>3.3316999999999999E-2</v>
      </c>
      <c r="AZ95" s="566">
        <f>'3M - LGS'!AZ95</f>
        <v>3.3644E-2</v>
      </c>
      <c r="BA95" s="566">
        <f>'3M - LGS'!BA95</f>
        <v>3.4612999999999998E-2</v>
      </c>
      <c r="BB95" s="566">
        <f>'3M - LGS'!BB95</f>
        <v>3.6261000000000002E-2</v>
      </c>
      <c r="BC95" s="566">
        <f>'3M - LGS'!BC95</f>
        <v>3.8356000000000001E-2</v>
      </c>
      <c r="BD95" s="566">
        <f>'3M - LGS'!BD95</f>
        <v>7.3451000000000002E-2</v>
      </c>
      <c r="BE95" s="566">
        <f>'3M - LGS'!BE95</f>
        <v>7.0691000000000004E-2</v>
      </c>
      <c r="BF95" s="566">
        <f>'3M - LGS'!BF95</f>
        <v>7.3116E-2</v>
      </c>
      <c r="BG95" s="566">
        <f>'3M - LGS'!BG95</f>
        <v>7.0167999999999994E-2</v>
      </c>
      <c r="BH95" s="566">
        <f>'3M - LGS'!BH95</f>
        <v>3.7338000000000003E-2</v>
      </c>
      <c r="BI95" s="566">
        <f>'3M - LGS'!BI95</f>
        <v>3.6955000000000002E-2</v>
      </c>
      <c r="BJ95" s="566">
        <f>'3M - LGS'!BJ95</f>
        <v>3.4236999999999997E-2</v>
      </c>
      <c r="BK95" s="566">
        <f>'3M - LGS'!BK95</f>
        <v>3.3316999999999999E-2</v>
      </c>
    </row>
    <row r="96" spans="1:63" x14ac:dyDescent="0.35">
      <c r="A96" s="660"/>
      <c r="B96" s="111" t="s">
        <v>1</v>
      </c>
      <c r="C96" s="86">
        <f>'3M - LGS'!C96</f>
        <v>2.0434000000000001E-2</v>
      </c>
      <c r="D96" s="86">
        <f>'3M - LGS'!D96</f>
        <v>2.1371000000000001E-2</v>
      </c>
      <c r="E96" s="86">
        <f>'3M - LGS'!E96</f>
        <v>2.0813999999999999E-2</v>
      </c>
      <c r="F96" s="86">
        <f>'3M - LGS'!F96</f>
        <v>3.6472999999999998E-2</v>
      </c>
      <c r="G96" s="86">
        <f>'3M - LGS'!G96</f>
        <v>4.7361E-2</v>
      </c>
      <c r="H96" s="86">
        <f>'3M - LGS'!H96</f>
        <v>8.5470000000000004E-2</v>
      </c>
      <c r="I96" s="86">
        <f>'3M - LGS'!I96</f>
        <v>7.9600000000000004E-2</v>
      </c>
      <c r="J96" s="86">
        <f>'3M - LGS'!J96</f>
        <v>8.0857999999999999E-2</v>
      </c>
      <c r="K96" s="86">
        <f>'3M - LGS'!K96</f>
        <v>8.6388000000000006E-2</v>
      </c>
      <c r="L96" s="86">
        <f>'3M - LGS'!L96</f>
        <v>3.5668999999999999E-2</v>
      </c>
      <c r="M96" s="86">
        <f>'3M - LGS'!M96</f>
        <v>3.6270999999999998E-2</v>
      </c>
      <c r="N96" s="86">
        <f>'3M - LGS'!N96</f>
        <v>2.1905999999999998E-2</v>
      </c>
      <c r="O96" s="86">
        <f>'3M - LGS'!O96</f>
        <v>2.0434000000000001E-2</v>
      </c>
      <c r="P96" s="86">
        <f>'3M - LGS'!P96</f>
        <v>2.1371000000000001E-2</v>
      </c>
      <c r="Q96" s="86">
        <f>'3M - LGS'!Q96</f>
        <v>2.0813999999999999E-2</v>
      </c>
      <c r="R96" s="258">
        <f>'3M - LGS'!R96</f>
        <v>3.7753000000000002E-2</v>
      </c>
      <c r="S96" s="258">
        <f>'3M - LGS'!S96</f>
        <v>4.9020000000000001E-2</v>
      </c>
      <c r="T96" s="258">
        <f>'3M - LGS'!T96</f>
        <v>8.5724999999999996E-2</v>
      </c>
      <c r="U96" s="258">
        <f>'3M - LGS'!U96</f>
        <v>7.9927999999999999E-2</v>
      </c>
      <c r="V96" s="258">
        <f>'3M - LGS'!V96</f>
        <v>8.3828E-2</v>
      </c>
      <c r="W96" s="258">
        <f>'3M - LGS'!W96</f>
        <v>8.6550000000000002E-2</v>
      </c>
      <c r="X96" s="258">
        <f>'3M - LGS'!X96</f>
        <v>3.8226999999999997E-2</v>
      </c>
      <c r="Y96" s="258">
        <f>'3M - LGS'!Y96</f>
        <v>2.7736E-2</v>
      </c>
      <c r="Z96" s="258">
        <f>'3M - LGS'!Z96</f>
        <v>2.6527999999999999E-2</v>
      </c>
      <c r="AA96" s="258">
        <f>'3M - LGS'!AA96</f>
        <v>2.5860999999999999E-2</v>
      </c>
      <c r="AB96" s="258">
        <f>'3M - LGS'!AB96</f>
        <v>2.6527999999999999E-2</v>
      </c>
      <c r="AC96" s="258">
        <f>'3M - LGS'!AC96</f>
        <v>2.7113000000000002E-2</v>
      </c>
      <c r="AD96" s="258">
        <f>'3M - LGS'!AD96</f>
        <v>3.7753000000000002E-2</v>
      </c>
      <c r="AE96" s="258">
        <f>'3M - LGS'!AE96</f>
        <v>4.9020000000000001E-2</v>
      </c>
      <c r="AF96" s="258">
        <f>'3M - LGS'!AF96</f>
        <v>8.5724999999999996E-2</v>
      </c>
      <c r="AG96" s="258">
        <f>'3M - LGS'!AG96</f>
        <v>7.9927999999999999E-2</v>
      </c>
      <c r="AH96" s="258">
        <f>'3M - LGS'!AH96</f>
        <v>8.3828E-2</v>
      </c>
      <c r="AI96" s="258">
        <f>'3M - LGS'!AI96</f>
        <v>8.6550000000000002E-2</v>
      </c>
      <c r="AJ96" s="258">
        <f>'3M - LGS'!AJ96</f>
        <v>3.8226999999999997E-2</v>
      </c>
      <c r="AK96" s="258">
        <f>'3M - LGS'!AK96</f>
        <v>2.7736E-2</v>
      </c>
      <c r="AL96" s="258">
        <f>'3M - LGS'!AL96</f>
        <v>2.6527999999999999E-2</v>
      </c>
      <c r="AM96" s="258">
        <f>'3M - LGS'!AM96</f>
        <v>2.5860999999999999E-2</v>
      </c>
      <c r="AN96" s="258">
        <f>'3M - LGS'!AN96</f>
        <v>2.6527999999999999E-2</v>
      </c>
      <c r="AO96" s="566">
        <f>'3M - LGS'!AO96</f>
        <v>2.7113000000000002E-2</v>
      </c>
      <c r="AP96" s="566">
        <f>'3M - LGS'!AP96</f>
        <v>3.7753000000000002E-2</v>
      </c>
      <c r="AQ96" s="566">
        <f>'3M - LGS'!AQ96</f>
        <v>4.9020000000000001E-2</v>
      </c>
      <c r="AR96" s="566">
        <f>'3M - LGS'!AR96</f>
        <v>8.5724999999999996E-2</v>
      </c>
      <c r="AS96" s="566">
        <f>'3M - LGS'!AS96</f>
        <v>7.9927999999999999E-2</v>
      </c>
      <c r="AT96" s="566">
        <f>'3M - LGS'!AT96</f>
        <v>8.3828E-2</v>
      </c>
      <c r="AU96" s="566">
        <f>'3M - LGS'!AU96</f>
        <v>8.6550000000000002E-2</v>
      </c>
      <c r="AV96" s="566">
        <f>'3M - LGS'!AV96</f>
        <v>3.8226999999999997E-2</v>
      </c>
      <c r="AW96" s="566">
        <f>'3M - LGS'!AW96</f>
        <v>2.7736E-2</v>
      </c>
      <c r="AX96" s="566">
        <f>'3M - LGS'!AX96</f>
        <v>2.6527999999999999E-2</v>
      </c>
      <c r="AY96" s="566">
        <f>'3M - LGS'!AY96</f>
        <v>2.5860999999999999E-2</v>
      </c>
      <c r="AZ96" s="566">
        <f>'3M - LGS'!AZ96</f>
        <v>2.6527999999999999E-2</v>
      </c>
      <c r="BA96" s="566">
        <f>'3M - LGS'!BA96</f>
        <v>2.7113000000000002E-2</v>
      </c>
      <c r="BB96" s="566">
        <f>'3M - LGS'!BB96</f>
        <v>3.7753000000000002E-2</v>
      </c>
      <c r="BC96" s="566">
        <f>'3M - LGS'!BC96</f>
        <v>4.9020000000000001E-2</v>
      </c>
      <c r="BD96" s="566">
        <f>'3M - LGS'!BD96</f>
        <v>8.5724999999999996E-2</v>
      </c>
      <c r="BE96" s="566">
        <f>'3M - LGS'!BE96</f>
        <v>7.9927999999999999E-2</v>
      </c>
      <c r="BF96" s="566">
        <f>'3M - LGS'!BF96</f>
        <v>8.3828E-2</v>
      </c>
      <c r="BG96" s="566">
        <f>'3M - LGS'!BG96</f>
        <v>8.6550000000000002E-2</v>
      </c>
      <c r="BH96" s="566">
        <f>'3M - LGS'!BH96</f>
        <v>3.8226999999999997E-2</v>
      </c>
      <c r="BI96" s="566">
        <f>'3M - LGS'!BI96</f>
        <v>2.7736E-2</v>
      </c>
      <c r="BJ96" s="566">
        <f>'3M - LGS'!BJ96</f>
        <v>2.6527999999999999E-2</v>
      </c>
      <c r="BK96" s="566">
        <f>'3M - LGS'!BK96</f>
        <v>2.5860999999999999E-2</v>
      </c>
    </row>
    <row r="97" spans="1:63" x14ac:dyDescent="0.35">
      <c r="A97" s="660"/>
      <c r="B97" s="111" t="s">
        <v>22</v>
      </c>
      <c r="C97" s="86">
        <f>'3M - LGS'!C97</f>
        <v>2.0459000000000001E-2</v>
      </c>
      <c r="D97" s="86">
        <f>'3M - LGS'!D97</f>
        <v>2.1388999999999998E-2</v>
      </c>
      <c r="E97" s="86">
        <f>'3M - LGS'!E97</f>
        <v>2.0832E-2</v>
      </c>
      <c r="F97" s="86">
        <f>'3M - LGS'!F97</f>
        <v>2.4081999999999999E-2</v>
      </c>
      <c r="G97" s="86">
        <f>'3M - LGS'!G97</f>
        <v>2.3473999999999998E-2</v>
      </c>
      <c r="H97" s="86">
        <f>'3M - LGS'!H97</f>
        <v>4.3839000000000003E-2</v>
      </c>
      <c r="I97" s="86">
        <f>'3M - LGS'!I97</f>
        <v>4.1855000000000003E-2</v>
      </c>
      <c r="J97" s="86">
        <f>'3M - LGS'!J97</f>
        <v>4.2049000000000003E-2</v>
      </c>
      <c r="K97" s="86">
        <f>'3M - LGS'!K97</f>
        <v>4.3088000000000001E-2</v>
      </c>
      <c r="L97" s="86">
        <f>'3M - LGS'!L97</f>
        <v>2.2105E-2</v>
      </c>
      <c r="M97" s="86">
        <f>'3M - LGS'!M97</f>
        <v>2.2845000000000001E-2</v>
      </c>
      <c r="N97" s="86">
        <f>'3M - LGS'!N97</f>
        <v>2.2103000000000001E-2</v>
      </c>
      <c r="O97" s="86">
        <f>'3M - LGS'!O97</f>
        <v>2.0459000000000001E-2</v>
      </c>
      <c r="P97" s="86">
        <f>'3M - LGS'!P97</f>
        <v>2.1388999999999998E-2</v>
      </c>
      <c r="Q97" s="86">
        <f>'3M - LGS'!Q97</f>
        <v>2.0832E-2</v>
      </c>
      <c r="R97" s="258">
        <f>'3M - LGS'!R97</f>
        <v>2.8126000000000002E-2</v>
      </c>
      <c r="S97" s="258">
        <f>'3M - LGS'!S97</f>
        <v>2.8292999999999999E-2</v>
      </c>
      <c r="T97" s="258">
        <f>'3M - LGS'!T97</f>
        <v>4.5440000000000001E-2</v>
      </c>
      <c r="U97" s="258">
        <f>'3M - LGS'!U97</f>
        <v>4.4248999999999997E-2</v>
      </c>
      <c r="V97" s="258">
        <f>'3M - LGS'!V97</f>
        <v>4.5360999999999999E-2</v>
      </c>
      <c r="W97" s="258">
        <f>'3M - LGS'!W97</f>
        <v>4.5532000000000003E-2</v>
      </c>
      <c r="X97" s="258">
        <f>'3M - LGS'!X97</f>
        <v>2.7123000000000001E-2</v>
      </c>
      <c r="Y97" s="258">
        <f>'3M - LGS'!Y97</f>
        <v>2.7875E-2</v>
      </c>
      <c r="Z97" s="258">
        <f>'3M - LGS'!Z97</f>
        <v>2.6683999999999999E-2</v>
      </c>
      <c r="AA97" s="258">
        <f>'3M - LGS'!AA97</f>
        <v>2.5881000000000001E-2</v>
      </c>
      <c r="AB97" s="258">
        <f>'3M - LGS'!AB97</f>
        <v>2.6544000000000002E-2</v>
      </c>
      <c r="AC97" s="258">
        <f>'3M - LGS'!AC97</f>
        <v>2.7130999999999999E-2</v>
      </c>
      <c r="AD97" s="258">
        <f>'3M - LGS'!AD97</f>
        <v>2.8126000000000002E-2</v>
      </c>
      <c r="AE97" s="258">
        <f>'3M - LGS'!AE97</f>
        <v>2.8292999999999999E-2</v>
      </c>
      <c r="AF97" s="258">
        <f>'3M - LGS'!AF97</f>
        <v>4.5440000000000001E-2</v>
      </c>
      <c r="AG97" s="258">
        <f>'3M - LGS'!AG97</f>
        <v>4.4248999999999997E-2</v>
      </c>
      <c r="AH97" s="258">
        <f>'3M - LGS'!AH97</f>
        <v>4.5360999999999999E-2</v>
      </c>
      <c r="AI97" s="258">
        <f>'3M - LGS'!AI97</f>
        <v>4.5532000000000003E-2</v>
      </c>
      <c r="AJ97" s="258">
        <f>'3M - LGS'!AJ97</f>
        <v>2.7123000000000001E-2</v>
      </c>
      <c r="AK97" s="258">
        <f>'3M - LGS'!AK97</f>
        <v>2.7875E-2</v>
      </c>
      <c r="AL97" s="258">
        <f>'3M - LGS'!AL97</f>
        <v>2.6683999999999999E-2</v>
      </c>
      <c r="AM97" s="258">
        <f>'3M - LGS'!AM97</f>
        <v>2.5881000000000001E-2</v>
      </c>
      <c r="AN97" s="258">
        <f>'3M - LGS'!AN97</f>
        <v>2.6544000000000002E-2</v>
      </c>
      <c r="AO97" s="566">
        <f>'3M - LGS'!AO97</f>
        <v>2.7130999999999999E-2</v>
      </c>
      <c r="AP97" s="566">
        <f>'3M - LGS'!AP97</f>
        <v>2.8126000000000002E-2</v>
      </c>
      <c r="AQ97" s="566">
        <f>'3M - LGS'!AQ97</f>
        <v>2.8292999999999999E-2</v>
      </c>
      <c r="AR97" s="566">
        <f>'3M - LGS'!AR97</f>
        <v>4.5440000000000001E-2</v>
      </c>
      <c r="AS97" s="566">
        <f>'3M - LGS'!AS97</f>
        <v>4.4248999999999997E-2</v>
      </c>
      <c r="AT97" s="566">
        <f>'3M - LGS'!AT97</f>
        <v>4.5360999999999999E-2</v>
      </c>
      <c r="AU97" s="566">
        <f>'3M - LGS'!AU97</f>
        <v>4.5532000000000003E-2</v>
      </c>
      <c r="AV97" s="566">
        <f>'3M - LGS'!AV97</f>
        <v>2.7123000000000001E-2</v>
      </c>
      <c r="AW97" s="566">
        <f>'3M - LGS'!AW97</f>
        <v>2.7875E-2</v>
      </c>
      <c r="AX97" s="566">
        <f>'3M - LGS'!AX97</f>
        <v>2.6683999999999999E-2</v>
      </c>
      <c r="AY97" s="566">
        <f>'3M - LGS'!AY97</f>
        <v>2.5881000000000001E-2</v>
      </c>
      <c r="AZ97" s="566">
        <f>'3M - LGS'!AZ97</f>
        <v>2.6544000000000002E-2</v>
      </c>
      <c r="BA97" s="566">
        <f>'3M - LGS'!BA97</f>
        <v>2.7130999999999999E-2</v>
      </c>
      <c r="BB97" s="566">
        <f>'3M - LGS'!BB97</f>
        <v>2.8126000000000002E-2</v>
      </c>
      <c r="BC97" s="566">
        <f>'3M - LGS'!BC97</f>
        <v>2.8292999999999999E-2</v>
      </c>
      <c r="BD97" s="566">
        <f>'3M - LGS'!BD97</f>
        <v>4.5440000000000001E-2</v>
      </c>
      <c r="BE97" s="566">
        <f>'3M - LGS'!BE97</f>
        <v>4.4248999999999997E-2</v>
      </c>
      <c r="BF97" s="566">
        <f>'3M - LGS'!BF97</f>
        <v>4.5360999999999999E-2</v>
      </c>
      <c r="BG97" s="566">
        <f>'3M - LGS'!BG97</f>
        <v>4.5532000000000003E-2</v>
      </c>
      <c r="BH97" s="566">
        <f>'3M - LGS'!BH97</f>
        <v>2.7123000000000001E-2</v>
      </c>
      <c r="BI97" s="566">
        <f>'3M - LGS'!BI97</f>
        <v>2.7875E-2</v>
      </c>
      <c r="BJ97" s="566">
        <f>'3M - LGS'!BJ97</f>
        <v>2.6683999999999999E-2</v>
      </c>
      <c r="BK97" s="566">
        <f>'3M - LGS'!BK97</f>
        <v>2.5881000000000001E-2</v>
      </c>
    </row>
    <row r="98" spans="1:63" x14ac:dyDescent="0.35">
      <c r="A98" s="660"/>
      <c r="B98" s="111" t="s">
        <v>9</v>
      </c>
      <c r="C98" s="86">
        <f>'3M - LGS'!C98</f>
        <v>3.0918000000000001E-2</v>
      </c>
      <c r="D98" s="86">
        <f>'3M - LGS'!D98</f>
        <v>3.3936000000000001E-2</v>
      </c>
      <c r="E98" s="86">
        <f>'3M - LGS'!E98</f>
        <v>3.2333000000000001E-2</v>
      </c>
      <c r="F98" s="86">
        <f>'3M - LGS'!F98</f>
        <v>3.4872E-2</v>
      </c>
      <c r="G98" s="86">
        <f>'3M - LGS'!G98</f>
        <v>3.1898000000000003E-2</v>
      </c>
      <c r="H98" s="86">
        <f>'3M - LGS'!H98</f>
        <v>4.3387000000000002E-2</v>
      </c>
      <c r="I98" s="86">
        <f>'3M - LGS'!I98</f>
        <v>4.1418000000000003E-2</v>
      </c>
      <c r="J98" s="86">
        <f>'3M - LGS'!J98</f>
        <v>4.1611000000000002E-2</v>
      </c>
      <c r="K98" s="86">
        <f>'3M - LGS'!K98</f>
        <v>6.6915000000000002E-2</v>
      </c>
      <c r="L98" s="86">
        <f>'3M - LGS'!L98</f>
        <v>3.3551999999999998E-2</v>
      </c>
      <c r="M98" s="86">
        <f>'3M - LGS'!M98</f>
        <v>3.4640999999999998E-2</v>
      </c>
      <c r="N98" s="86">
        <f>'3M - LGS'!N98</f>
        <v>3.2551999999999998E-2</v>
      </c>
      <c r="O98" s="86">
        <f>'3M - LGS'!O98</f>
        <v>3.0918000000000001E-2</v>
      </c>
      <c r="P98" s="86">
        <f>'3M - LGS'!P98</f>
        <v>3.3936000000000001E-2</v>
      </c>
      <c r="Q98" s="86">
        <f>'3M - LGS'!Q98</f>
        <v>3.2333000000000001E-2</v>
      </c>
      <c r="R98" s="258">
        <f>'3M - LGS'!R98</f>
        <v>3.6452999999999999E-2</v>
      </c>
      <c r="S98" s="258">
        <f>'3M - LGS'!S98</f>
        <v>3.5632999999999998E-2</v>
      </c>
      <c r="T98" s="258">
        <f>'3M - LGS'!T98</f>
        <v>4.5009E-2</v>
      </c>
      <c r="U98" s="258">
        <f>'3M - LGS'!U98</f>
        <v>4.3836E-2</v>
      </c>
      <c r="V98" s="258">
        <f>'3M - LGS'!V98</f>
        <v>4.4943999999999998E-2</v>
      </c>
      <c r="W98" s="258">
        <f>'3M - LGS'!W98</f>
        <v>6.8141999999999994E-2</v>
      </c>
      <c r="X98" s="258">
        <f>'3M - LGS'!X98</f>
        <v>3.7690000000000001E-2</v>
      </c>
      <c r="Y98" s="258">
        <f>'3M - LGS'!Y98</f>
        <v>3.8654000000000001E-2</v>
      </c>
      <c r="Z98" s="258">
        <f>'3M - LGS'!Z98</f>
        <v>3.4444000000000002E-2</v>
      </c>
      <c r="AA98" s="258">
        <f>'3M - LGS'!AA98</f>
        <v>3.4639999999999997E-2</v>
      </c>
      <c r="AB98" s="258">
        <f>'3M - LGS'!AB98</f>
        <v>3.6391E-2</v>
      </c>
      <c r="AC98" s="258">
        <f>'3M - LGS'!AC98</f>
        <v>3.9224000000000002E-2</v>
      </c>
      <c r="AD98" s="258">
        <f>'3M - LGS'!AD98</f>
        <v>3.6452999999999999E-2</v>
      </c>
      <c r="AE98" s="258">
        <f>'3M - LGS'!AE98</f>
        <v>3.5632999999999998E-2</v>
      </c>
      <c r="AF98" s="258">
        <f>'3M - LGS'!AF98</f>
        <v>4.5009E-2</v>
      </c>
      <c r="AG98" s="258">
        <f>'3M - LGS'!AG98</f>
        <v>4.3836E-2</v>
      </c>
      <c r="AH98" s="258">
        <f>'3M - LGS'!AH98</f>
        <v>4.4943999999999998E-2</v>
      </c>
      <c r="AI98" s="258">
        <f>'3M - LGS'!AI98</f>
        <v>6.8141999999999994E-2</v>
      </c>
      <c r="AJ98" s="258">
        <f>'3M - LGS'!AJ98</f>
        <v>3.7690000000000001E-2</v>
      </c>
      <c r="AK98" s="258">
        <f>'3M - LGS'!AK98</f>
        <v>3.8654000000000001E-2</v>
      </c>
      <c r="AL98" s="258">
        <f>'3M - LGS'!AL98</f>
        <v>3.4444000000000002E-2</v>
      </c>
      <c r="AM98" s="258">
        <f>'3M - LGS'!AM98</f>
        <v>3.4639999999999997E-2</v>
      </c>
      <c r="AN98" s="258">
        <f>'3M - LGS'!AN98</f>
        <v>3.6391E-2</v>
      </c>
      <c r="AO98" s="566">
        <f>'3M - LGS'!AO98</f>
        <v>3.9224000000000002E-2</v>
      </c>
      <c r="AP98" s="566">
        <f>'3M - LGS'!AP98</f>
        <v>3.6452999999999999E-2</v>
      </c>
      <c r="AQ98" s="566">
        <f>'3M - LGS'!AQ98</f>
        <v>3.5632999999999998E-2</v>
      </c>
      <c r="AR98" s="566">
        <f>'3M - LGS'!AR98</f>
        <v>4.5009E-2</v>
      </c>
      <c r="AS98" s="566">
        <f>'3M - LGS'!AS98</f>
        <v>4.3836E-2</v>
      </c>
      <c r="AT98" s="566">
        <f>'3M - LGS'!AT98</f>
        <v>4.4943999999999998E-2</v>
      </c>
      <c r="AU98" s="566">
        <f>'3M - LGS'!AU98</f>
        <v>6.8141999999999994E-2</v>
      </c>
      <c r="AV98" s="566">
        <f>'3M - LGS'!AV98</f>
        <v>3.7690000000000001E-2</v>
      </c>
      <c r="AW98" s="566">
        <f>'3M - LGS'!AW98</f>
        <v>3.8654000000000001E-2</v>
      </c>
      <c r="AX98" s="566">
        <f>'3M - LGS'!AX98</f>
        <v>3.4444000000000002E-2</v>
      </c>
      <c r="AY98" s="566">
        <f>'3M - LGS'!AY98</f>
        <v>3.4639999999999997E-2</v>
      </c>
      <c r="AZ98" s="566">
        <f>'3M - LGS'!AZ98</f>
        <v>3.6391E-2</v>
      </c>
      <c r="BA98" s="566">
        <f>'3M - LGS'!BA98</f>
        <v>3.9224000000000002E-2</v>
      </c>
      <c r="BB98" s="566">
        <f>'3M - LGS'!BB98</f>
        <v>3.6452999999999999E-2</v>
      </c>
      <c r="BC98" s="566">
        <f>'3M - LGS'!BC98</f>
        <v>3.5632999999999998E-2</v>
      </c>
      <c r="BD98" s="566">
        <f>'3M - LGS'!BD98</f>
        <v>4.5009E-2</v>
      </c>
      <c r="BE98" s="566">
        <f>'3M - LGS'!BE98</f>
        <v>4.3836E-2</v>
      </c>
      <c r="BF98" s="566">
        <f>'3M - LGS'!BF98</f>
        <v>4.4943999999999998E-2</v>
      </c>
      <c r="BG98" s="566">
        <f>'3M - LGS'!BG98</f>
        <v>6.8141999999999994E-2</v>
      </c>
      <c r="BH98" s="566">
        <f>'3M - LGS'!BH98</f>
        <v>3.7690000000000001E-2</v>
      </c>
      <c r="BI98" s="566">
        <f>'3M - LGS'!BI98</f>
        <v>3.8654000000000001E-2</v>
      </c>
      <c r="BJ98" s="566">
        <f>'3M - LGS'!BJ98</f>
        <v>3.4444000000000002E-2</v>
      </c>
      <c r="BK98" s="566">
        <f>'3M - LGS'!BK98</f>
        <v>3.4639999999999997E-2</v>
      </c>
    </row>
    <row r="99" spans="1:63" x14ac:dyDescent="0.35">
      <c r="A99" s="660"/>
      <c r="B99" s="111" t="s">
        <v>3</v>
      </c>
      <c r="C99" s="86">
        <f>'3M - LGS'!C99</f>
        <v>3.0917E-2</v>
      </c>
      <c r="D99" s="86">
        <f>'3M - LGS'!D99</f>
        <v>3.3917999999999997E-2</v>
      </c>
      <c r="E99" s="86">
        <f>'3M - LGS'!E99</f>
        <v>3.1923E-2</v>
      </c>
      <c r="F99" s="86">
        <f>'3M - LGS'!F99</f>
        <v>3.1831999999999999E-2</v>
      </c>
      <c r="G99" s="86">
        <f>'3M - LGS'!G99</f>
        <v>3.9836000000000003E-2</v>
      </c>
      <c r="H99" s="86">
        <f>'3M - LGS'!H99</f>
        <v>8.4588999999999998E-2</v>
      </c>
      <c r="I99" s="86">
        <f>'3M - LGS'!I99</f>
        <v>7.9186000000000006E-2</v>
      </c>
      <c r="J99" s="86">
        <f>'3M - LGS'!J99</f>
        <v>8.0331E-2</v>
      </c>
      <c r="K99" s="86">
        <f>'3M - LGS'!K99</f>
        <v>8.2672999999999996E-2</v>
      </c>
      <c r="L99" s="86">
        <f>'3M - LGS'!L99</f>
        <v>3.1611E-2</v>
      </c>
      <c r="M99" s="86">
        <f>'3M - LGS'!M99</f>
        <v>3.4070999999999997E-2</v>
      </c>
      <c r="N99" s="86">
        <f>'3M - LGS'!N99</f>
        <v>3.2547E-2</v>
      </c>
      <c r="O99" s="86">
        <f>'3M - LGS'!O99</f>
        <v>3.0917E-2</v>
      </c>
      <c r="P99" s="86">
        <f>'3M - LGS'!P99</f>
        <v>3.3917999999999997E-2</v>
      </c>
      <c r="Q99" s="86">
        <f>'3M - LGS'!Q99</f>
        <v>3.1923E-2</v>
      </c>
      <c r="R99" s="258">
        <f>'3M - LGS'!R99</f>
        <v>3.4112999999999997E-2</v>
      </c>
      <c r="S99" s="258">
        <f>'3M - LGS'!S99</f>
        <v>4.2518E-2</v>
      </c>
      <c r="T99" s="258">
        <f>'3M - LGS'!T99</f>
        <v>8.4876999999999994E-2</v>
      </c>
      <c r="U99" s="258">
        <f>'3M - LGS'!U99</f>
        <v>7.9538999999999999E-2</v>
      </c>
      <c r="V99" s="258">
        <f>'3M - LGS'!V99</f>
        <v>8.3308999999999994E-2</v>
      </c>
      <c r="W99" s="258">
        <f>'3M - LGS'!W99</f>
        <v>8.3042000000000005E-2</v>
      </c>
      <c r="X99" s="258">
        <f>'3M - LGS'!X99</f>
        <v>3.5901000000000002E-2</v>
      </c>
      <c r="Y99" s="258">
        <f>'3M - LGS'!Y99</f>
        <v>3.8133E-2</v>
      </c>
      <c r="Z99" s="258">
        <f>'3M - LGS'!Z99</f>
        <v>3.4439999999999998E-2</v>
      </c>
      <c r="AA99" s="258">
        <f>'3M - LGS'!AA99</f>
        <v>3.4639999999999997E-2</v>
      </c>
      <c r="AB99" s="258">
        <f>'3M - LGS'!AB99</f>
        <v>3.6375999999999999E-2</v>
      </c>
      <c r="AC99" s="258">
        <f>'3M - LGS'!AC99</f>
        <v>3.8793000000000001E-2</v>
      </c>
      <c r="AD99" s="258">
        <f>'3M - LGS'!AD99</f>
        <v>3.4112999999999997E-2</v>
      </c>
      <c r="AE99" s="258">
        <f>'3M - LGS'!AE99</f>
        <v>4.2518E-2</v>
      </c>
      <c r="AF99" s="258">
        <f>'3M - LGS'!AF99</f>
        <v>8.4876999999999994E-2</v>
      </c>
      <c r="AG99" s="258">
        <f>'3M - LGS'!AG99</f>
        <v>7.9538999999999999E-2</v>
      </c>
      <c r="AH99" s="258">
        <f>'3M - LGS'!AH99</f>
        <v>8.3308999999999994E-2</v>
      </c>
      <c r="AI99" s="258">
        <f>'3M - LGS'!AI99</f>
        <v>8.3042000000000005E-2</v>
      </c>
      <c r="AJ99" s="258">
        <f>'3M - LGS'!AJ99</f>
        <v>3.5901000000000002E-2</v>
      </c>
      <c r="AK99" s="258">
        <f>'3M - LGS'!AK99</f>
        <v>3.8133E-2</v>
      </c>
      <c r="AL99" s="258">
        <f>'3M - LGS'!AL99</f>
        <v>3.4439999999999998E-2</v>
      </c>
      <c r="AM99" s="258">
        <f>'3M - LGS'!AM99</f>
        <v>3.4639999999999997E-2</v>
      </c>
      <c r="AN99" s="258">
        <f>'3M - LGS'!AN99</f>
        <v>3.6375999999999999E-2</v>
      </c>
      <c r="AO99" s="566">
        <f>'3M - LGS'!AO99</f>
        <v>3.8793000000000001E-2</v>
      </c>
      <c r="AP99" s="566">
        <f>'3M - LGS'!AP99</f>
        <v>3.4112999999999997E-2</v>
      </c>
      <c r="AQ99" s="566">
        <f>'3M - LGS'!AQ99</f>
        <v>4.2518E-2</v>
      </c>
      <c r="AR99" s="566">
        <f>'3M - LGS'!AR99</f>
        <v>8.4876999999999994E-2</v>
      </c>
      <c r="AS99" s="566">
        <f>'3M - LGS'!AS99</f>
        <v>7.9538999999999999E-2</v>
      </c>
      <c r="AT99" s="566">
        <f>'3M - LGS'!AT99</f>
        <v>8.3308999999999994E-2</v>
      </c>
      <c r="AU99" s="566">
        <f>'3M - LGS'!AU99</f>
        <v>8.3042000000000005E-2</v>
      </c>
      <c r="AV99" s="566">
        <f>'3M - LGS'!AV99</f>
        <v>3.5901000000000002E-2</v>
      </c>
      <c r="AW99" s="566">
        <f>'3M - LGS'!AW99</f>
        <v>3.8133E-2</v>
      </c>
      <c r="AX99" s="566">
        <f>'3M - LGS'!AX99</f>
        <v>3.4439999999999998E-2</v>
      </c>
      <c r="AY99" s="566">
        <f>'3M - LGS'!AY99</f>
        <v>3.4639999999999997E-2</v>
      </c>
      <c r="AZ99" s="566">
        <f>'3M - LGS'!AZ99</f>
        <v>3.6375999999999999E-2</v>
      </c>
      <c r="BA99" s="566">
        <f>'3M - LGS'!BA99</f>
        <v>3.8793000000000001E-2</v>
      </c>
      <c r="BB99" s="566">
        <f>'3M - LGS'!BB99</f>
        <v>3.4112999999999997E-2</v>
      </c>
      <c r="BC99" s="566">
        <f>'3M - LGS'!BC99</f>
        <v>4.2518E-2</v>
      </c>
      <c r="BD99" s="566">
        <f>'3M - LGS'!BD99</f>
        <v>8.4876999999999994E-2</v>
      </c>
      <c r="BE99" s="566">
        <f>'3M - LGS'!BE99</f>
        <v>7.9538999999999999E-2</v>
      </c>
      <c r="BF99" s="566">
        <f>'3M - LGS'!BF99</f>
        <v>8.3308999999999994E-2</v>
      </c>
      <c r="BG99" s="566">
        <f>'3M - LGS'!BG99</f>
        <v>8.3042000000000005E-2</v>
      </c>
      <c r="BH99" s="566">
        <f>'3M - LGS'!BH99</f>
        <v>3.5901000000000002E-2</v>
      </c>
      <c r="BI99" s="566">
        <f>'3M - LGS'!BI99</f>
        <v>3.8133E-2</v>
      </c>
      <c r="BJ99" s="566">
        <f>'3M - LGS'!BJ99</f>
        <v>3.4439999999999998E-2</v>
      </c>
      <c r="BK99" s="566">
        <f>'3M - LGS'!BK99</f>
        <v>3.4639999999999997E-2</v>
      </c>
    </row>
    <row r="100" spans="1:63" x14ac:dyDescent="0.35">
      <c r="A100" s="660"/>
      <c r="B100" s="111" t="s">
        <v>4</v>
      </c>
      <c r="C100" s="86">
        <f>'3M - LGS'!C100</f>
        <v>3.0336999999999999E-2</v>
      </c>
      <c r="D100" s="86">
        <f>'3M - LGS'!D100</f>
        <v>3.1578000000000002E-2</v>
      </c>
      <c r="E100" s="86">
        <f>'3M - LGS'!E100</f>
        <v>2.9073000000000002E-2</v>
      </c>
      <c r="F100" s="86">
        <f>'3M - LGS'!F100</f>
        <v>3.3868000000000002E-2</v>
      </c>
      <c r="G100" s="86">
        <f>'3M - LGS'!G100</f>
        <v>3.5269000000000002E-2</v>
      </c>
      <c r="H100" s="86">
        <f>'3M - LGS'!H100</f>
        <v>7.1684999999999999E-2</v>
      </c>
      <c r="I100" s="86">
        <f>'3M - LGS'!I100</f>
        <v>6.8940000000000001E-2</v>
      </c>
      <c r="J100" s="86">
        <f>'3M - LGS'!J100</f>
        <v>6.8929000000000004E-2</v>
      </c>
      <c r="K100" s="86">
        <f>'3M - LGS'!K100</f>
        <v>6.6718E-2</v>
      </c>
      <c r="L100" s="86">
        <f>'3M - LGS'!L100</f>
        <v>3.3522999999999997E-2</v>
      </c>
      <c r="M100" s="86">
        <f>'3M - LGS'!M100</f>
        <v>3.2967999999999997E-2</v>
      </c>
      <c r="N100" s="86">
        <f>'3M - LGS'!N100</f>
        <v>3.1876000000000002E-2</v>
      </c>
      <c r="O100" s="86">
        <f>'3M - LGS'!O100</f>
        <v>3.0336999999999999E-2</v>
      </c>
      <c r="P100" s="86">
        <f>'3M - LGS'!P100</f>
        <v>3.1578000000000002E-2</v>
      </c>
      <c r="Q100" s="86">
        <f>'3M - LGS'!Q100</f>
        <v>2.9073000000000002E-2</v>
      </c>
      <c r="R100" s="258">
        <f>'3M - LGS'!R100</f>
        <v>3.5679000000000002E-2</v>
      </c>
      <c r="S100" s="258">
        <f>'3M - LGS'!S100</f>
        <v>3.8559999999999997E-2</v>
      </c>
      <c r="T100" s="258">
        <f>'3M - LGS'!T100</f>
        <v>7.2455000000000006E-2</v>
      </c>
      <c r="U100" s="258">
        <f>'3M - LGS'!U100</f>
        <v>6.9884000000000002E-2</v>
      </c>
      <c r="V100" s="258">
        <f>'3M - LGS'!V100</f>
        <v>7.2040999999999994E-2</v>
      </c>
      <c r="W100" s="258">
        <f>'3M - LGS'!W100</f>
        <v>6.7956000000000003E-2</v>
      </c>
      <c r="X100" s="258">
        <f>'3M - LGS'!X100</f>
        <v>3.7663000000000002E-2</v>
      </c>
      <c r="Y100" s="258">
        <f>'3M - LGS'!Y100</f>
        <v>3.7125999999999999E-2</v>
      </c>
      <c r="Z100" s="258">
        <f>'3M - LGS'!Z100</f>
        <v>3.3944000000000002E-2</v>
      </c>
      <c r="AA100" s="258">
        <f>'3M - LGS'!AA100</f>
        <v>3.4153999999999997E-2</v>
      </c>
      <c r="AB100" s="258">
        <f>'3M - LGS'!AB100</f>
        <v>3.4536999999999998E-2</v>
      </c>
      <c r="AC100" s="258">
        <f>'3M - LGS'!AC100</f>
        <v>3.5791000000000003E-2</v>
      </c>
      <c r="AD100" s="258">
        <f>'3M - LGS'!AD100</f>
        <v>3.5679000000000002E-2</v>
      </c>
      <c r="AE100" s="258">
        <f>'3M - LGS'!AE100</f>
        <v>3.8559999999999997E-2</v>
      </c>
      <c r="AF100" s="258">
        <f>'3M - LGS'!AF100</f>
        <v>7.2455000000000006E-2</v>
      </c>
      <c r="AG100" s="258">
        <f>'3M - LGS'!AG100</f>
        <v>6.9884000000000002E-2</v>
      </c>
      <c r="AH100" s="258">
        <f>'3M - LGS'!AH100</f>
        <v>7.2040999999999994E-2</v>
      </c>
      <c r="AI100" s="258">
        <f>'3M - LGS'!AI100</f>
        <v>6.7956000000000003E-2</v>
      </c>
      <c r="AJ100" s="258">
        <f>'3M - LGS'!AJ100</f>
        <v>3.7663000000000002E-2</v>
      </c>
      <c r="AK100" s="258">
        <f>'3M - LGS'!AK100</f>
        <v>3.7125999999999999E-2</v>
      </c>
      <c r="AL100" s="258">
        <f>'3M - LGS'!AL100</f>
        <v>3.3944000000000002E-2</v>
      </c>
      <c r="AM100" s="258">
        <f>'3M - LGS'!AM100</f>
        <v>3.4153999999999997E-2</v>
      </c>
      <c r="AN100" s="258">
        <f>'3M - LGS'!AN100</f>
        <v>3.4536999999999998E-2</v>
      </c>
      <c r="AO100" s="566">
        <f>'3M - LGS'!AO100</f>
        <v>3.5791000000000003E-2</v>
      </c>
      <c r="AP100" s="566">
        <f>'3M - LGS'!AP100</f>
        <v>3.5679000000000002E-2</v>
      </c>
      <c r="AQ100" s="566">
        <f>'3M - LGS'!AQ100</f>
        <v>3.8559999999999997E-2</v>
      </c>
      <c r="AR100" s="566">
        <f>'3M - LGS'!AR100</f>
        <v>7.2455000000000006E-2</v>
      </c>
      <c r="AS100" s="566">
        <f>'3M - LGS'!AS100</f>
        <v>6.9884000000000002E-2</v>
      </c>
      <c r="AT100" s="566">
        <f>'3M - LGS'!AT100</f>
        <v>7.2040999999999994E-2</v>
      </c>
      <c r="AU100" s="566">
        <f>'3M - LGS'!AU100</f>
        <v>6.7956000000000003E-2</v>
      </c>
      <c r="AV100" s="566">
        <f>'3M - LGS'!AV100</f>
        <v>3.7663000000000002E-2</v>
      </c>
      <c r="AW100" s="566">
        <f>'3M - LGS'!AW100</f>
        <v>3.7125999999999999E-2</v>
      </c>
      <c r="AX100" s="566">
        <f>'3M - LGS'!AX100</f>
        <v>3.3944000000000002E-2</v>
      </c>
      <c r="AY100" s="566">
        <f>'3M - LGS'!AY100</f>
        <v>3.4153999999999997E-2</v>
      </c>
      <c r="AZ100" s="566">
        <f>'3M - LGS'!AZ100</f>
        <v>3.4536999999999998E-2</v>
      </c>
      <c r="BA100" s="566">
        <f>'3M - LGS'!BA100</f>
        <v>3.5791000000000003E-2</v>
      </c>
      <c r="BB100" s="566">
        <f>'3M - LGS'!BB100</f>
        <v>3.5679000000000002E-2</v>
      </c>
      <c r="BC100" s="566">
        <f>'3M - LGS'!BC100</f>
        <v>3.8559999999999997E-2</v>
      </c>
      <c r="BD100" s="566">
        <f>'3M - LGS'!BD100</f>
        <v>7.2455000000000006E-2</v>
      </c>
      <c r="BE100" s="566">
        <f>'3M - LGS'!BE100</f>
        <v>6.9884000000000002E-2</v>
      </c>
      <c r="BF100" s="566">
        <f>'3M - LGS'!BF100</f>
        <v>7.2040999999999994E-2</v>
      </c>
      <c r="BG100" s="566">
        <f>'3M - LGS'!BG100</f>
        <v>6.7956000000000003E-2</v>
      </c>
      <c r="BH100" s="566">
        <f>'3M - LGS'!BH100</f>
        <v>3.7663000000000002E-2</v>
      </c>
      <c r="BI100" s="566">
        <f>'3M - LGS'!BI100</f>
        <v>3.7125999999999999E-2</v>
      </c>
      <c r="BJ100" s="566">
        <f>'3M - LGS'!BJ100</f>
        <v>3.3944000000000002E-2</v>
      </c>
      <c r="BK100" s="566">
        <f>'3M - LGS'!BK100</f>
        <v>3.4153999999999997E-2</v>
      </c>
    </row>
    <row r="101" spans="1:63" x14ac:dyDescent="0.35">
      <c r="A101" s="660"/>
      <c r="B101" s="111" t="s">
        <v>5</v>
      </c>
      <c r="C101" s="86">
        <f>'3M - LGS'!C101</f>
        <v>2.8837000000000002E-2</v>
      </c>
      <c r="D101" s="86">
        <f>'3M - LGS'!D101</f>
        <v>3.0424E-2</v>
      </c>
      <c r="E101" s="86">
        <f>'3M - LGS'!E101</f>
        <v>2.7962999999999998E-2</v>
      </c>
      <c r="F101" s="86">
        <f>'3M - LGS'!F101</f>
        <v>3.1393999999999998E-2</v>
      </c>
      <c r="G101" s="86">
        <f>'3M - LGS'!G101</f>
        <v>3.3144E-2</v>
      </c>
      <c r="H101" s="86">
        <f>'3M - LGS'!H101</f>
        <v>6.7465999999999998E-2</v>
      </c>
      <c r="I101" s="86">
        <f>'3M - LGS'!I101</f>
        <v>6.4868999999999996E-2</v>
      </c>
      <c r="J101" s="86">
        <f>'3M - LGS'!J101</f>
        <v>6.4940999999999999E-2</v>
      </c>
      <c r="K101" s="86">
        <f>'3M - LGS'!K101</f>
        <v>6.4743999999999996E-2</v>
      </c>
      <c r="L101" s="86">
        <f>'3M - LGS'!L101</f>
        <v>3.1406000000000003E-2</v>
      </c>
      <c r="M101" s="86">
        <f>'3M - LGS'!M101</f>
        <v>3.1883000000000002E-2</v>
      </c>
      <c r="N101" s="86">
        <f>'3M - LGS'!N101</f>
        <v>3.1376000000000001E-2</v>
      </c>
      <c r="O101" s="86">
        <f>'3M - LGS'!O101</f>
        <v>2.8837000000000002E-2</v>
      </c>
      <c r="P101" s="86">
        <f>'3M - LGS'!P101</f>
        <v>3.0424E-2</v>
      </c>
      <c r="Q101" s="86">
        <f>'3M - LGS'!Q101</f>
        <v>2.7962999999999998E-2</v>
      </c>
      <c r="R101" s="258">
        <f>'3M - LGS'!R101</f>
        <v>3.3774999999999999E-2</v>
      </c>
      <c r="S101" s="258">
        <f>'3M - LGS'!S101</f>
        <v>3.6714999999999998E-2</v>
      </c>
      <c r="T101" s="258">
        <f>'3M - LGS'!T101</f>
        <v>6.8380999999999997E-2</v>
      </c>
      <c r="U101" s="258">
        <f>'3M - LGS'!U101</f>
        <v>6.6040000000000001E-2</v>
      </c>
      <c r="V101" s="258">
        <f>'3M - LGS'!V101</f>
        <v>6.8090999999999999E-2</v>
      </c>
      <c r="W101" s="258">
        <f>'3M - LGS'!W101</f>
        <v>6.6092999999999999E-2</v>
      </c>
      <c r="X101" s="258">
        <f>'3M - LGS'!X101</f>
        <v>3.5712000000000001E-2</v>
      </c>
      <c r="Y101" s="258">
        <f>'3M - LGS'!Y101</f>
        <v>3.6135E-2</v>
      </c>
      <c r="Z101" s="258">
        <f>'3M - LGS'!Z101</f>
        <v>3.3574E-2</v>
      </c>
      <c r="AA101" s="258">
        <f>'3M - LGS'!AA101</f>
        <v>3.2899999999999999E-2</v>
      </c>
      <c r="AB101" s="258">
        <f>'3M - LGS'!AB101</f>
        <v>3.3628999999999999E-2</v>
      </c>
      <c r="AC101" s="258">
        <f>'3M - LGS'!AC101</f>
        <v>3.4622E-2</v>
      </c>
      <c r="AD101" s="258">
        <f>'3M - LGS'!AD101</f>
        <v>3.3774999999999999E-2</v>
      </c>
      <c r="AE101" s="258">
        <f>'3M - LGS'!AE101</f>
        <v>3.6714999999999998E-2</v>
      </c>
      <c r="AF101" s="258">
        <f>'3M - LGS'!AF101</f>
        <v>6.8380999999999997E-2</v>
      </c>
      <c r="AG101" s="258">
        <f>'3M - LGS'!AG101</f>
        <v>6.6040000000000001E-2</v>
      </c>
      <c r="AH101" s="258">
        <f>'3M - LGS'!AH101</f>
        <v>6.8090999999999999E-2</v>
      </c>
      <c r="AI101" s="258">
        <f>'3M - LGS'!AI101</f>
        <v>6.6092999999999999E-2</v>
      </c>
      <c r="AJ101" s="258">
        <f>'3M - LGS'!AJ101</f>
        <v>3.5712000000000001E-2</v>
      </c>
      <c r="AK101" s="258">
        <f>'3M - LGS'!AK101</f>
        <v>3.6135E-2</v>
      </c>
      <c r="AL101" s="258">
        <f>'3M - LGS'!AL101</f>
        <v>3.3574E-2</v>
      </c>
      <c r="AM101" s="258">
        <f>'3M - LGS'!AM101</f>
        <v>3.2899999999999999E-2</v>
      </c>
      <c r="AN101" s="258">
        <f>'3M - LGS'!AN101</f>
        <v>3.3628999999999999E-2</v>
      </c>
      <c r="AO101" s="566">
        <f>'3M - LGS'!AO101</f>
        <v>3.4622E-2</v>
      </c>
      <c r="AP101" s="566">
        <f>'3M - LGS'!AP101</f>
        <v>3.3774999999999999E-2</v>
      </c>
      <c r="AQ101" s="566">
        <f>'3M - LGS'!AQ101</f>
        <v>3.6714999999999998E-2</v>
      </c>
      <c r="AR101" s="566">
        <f>'3M - LGS'!AR101</f>
        <v>6.8380999999999997E-2</v>
      </c>
      <c r="AS101" s="566">
        <f>'3M - LGS'!AS101</f>
        <v>6.6040000000000001E-2</v>
      </c>
      <c r="AT101" s="566">
        <f>'3M - LGS'!AT101</f>
        <v>6.8090999999999999E-2</v>
      </c>
      <c r="AU101" s="566">
        <f>'3M - LGS'!AU101</f>
        <v>6.6092999999999999E-2</v>
      </c>
      <c r="AV101" s="566">
        <f>'3M - LGS'!AV101</f>
        <v>3.5712000000000001E-2</v>
      </c>
      <c r="AW101" s="566">
        <f>'3M - LGS'!AW101</f>
        <v>3.6135E-2</v>
      </c>
      <c r="AX101" s="566">
        <f>'3M - LGS'!AX101</f>
        <v>3.3574E-2</v>
      </c>
      <c r="AY101" s="566">
        <f>'3M - LGS'!AY101</f>
        <v>3.2899999999999999E-2</v>
      </c>
      <c r="AZ101" s="566">
        <f>'3M - LGS'!AZ101</f>
        <v>3.3628999999999999E-2</v>
      </c>
      <c r="BA101" s="566">
        <f>'3M - LGS'!BA101</f>
        <v>3.4622E-2</v>
      </c>
      <c r="BB101" s="566">
        <f>'3M - LGS'!BB101</f>
        <v>3.3774999999999999E-2</v>
      </c>
      <c r="BC101" s="566">
        <f>'3M - LGS'!BC101</f>
        <v>3.6714999999999998E-2</v>
      </c>
      <c r="BD101" s="566">
        <f>'3M - LGS'!BD101</f>
        <v>6.8380999999999997E-2</v>
      </c>
      <c r="BE101" s="566">
        <f>'3M - LGS'!BE101</f>
        <v>6.6040000000000001E-2</v>
      </c>
      <c r="BF101" s="566">
        <f>'3M - LGS'!BF101</f>
        <v>6.8090999999999999E-2</v>
      </c>
      <c r="BG101" s="566">
        <f>'3M - LGS'!BG101</f>
        <v>6.6092999999999999E-2</v>
      </c>
      <c r="BH101" s="566">
        <f>'3M - LGS'!BH101</f>
        <v>3.5712000000000001E-2</v>
      </c>
      <c r="BI101" s="566">
        <f>'3M - LGS'!BI101</f>
        <v>3.6135E-2</v>
      </c>
      <c r="BJ101" s="566">
        <f>'3M - LGS'!BJ101</f>
        <v>3.3574E-2</v>
      </c>
      <c r="BK101" s="566">
        <f>'3M - LGS'!BK101</f>
        <v>3.2899999999999999E-2</v>
      </c>
    </row>
    <row r="102" spans="1:63" x14ac:dyDescent="0.35">
      <c r="A102" s="660"/>
      <c r="B102" s="111" t="s">
        <v>23</v>
      </c>
      <c r="C102" s="86">
        <f>'3M - LGS'!C102</f>
        <v>2.8837000000000002E-2</v>
      </c>
      <c r="D102" s="86">
        <f>'3M - LGS'!D102</f>
        <v>3.0424E-2</v>
      </c>
      <c r="E102" s="86">
        <f>'3M - LGS'!E102</f>
        <v>2.7962999999999998E-2</v>
      </c>
      <c r="F102" s="86">
        <f>'3M - LGS'!F102</f>
        <v>3.1393999999999998E-2</v>
      </c>
      <c r="G102" s="86">
        <f>'3M - LGS'!G102</f>
        <v>3.3144E-2</v>
      </c>
      <c r="H102" s="86">
        <f>'3M - LGS'!H102</f>
        <v>6.7465999999999998E-2</v>
      </c>
      <c r="I102" s="86">
        <f>'3M - LGS'!I102</f>
        <v>6.4868999999999996E-2</v>
      </c>
      <c r="J102" s="86">
        <f>'3M - LGS'!J102</f>
        <v>6.4940999999999999E-2</v>
      </c>
      <c r="K102" s="86">
        <f>'3M - LGS'!K102</f>
        <v>6.4743999999999996E-2</v>
      </c>
      <c r="L102" s="86">
        <f>'3M - LGS'!L102</f>
        <v>3.1406000000000003E-2</v>
      </c>
      <c r="M102" s="86">
        <f>'3M - LGS'!M102</f>
        <v>3.1883000000000002E-2</v>
      </c>
      <c r="N102" s="86">
        <f>'3M - LGS'!N102</f>
        <v>3.1376000000000001E-2</v>
      </c>
      <c r="O102" s="86">
        <f>'3M - LGS'!O102</f>
        <v>2.8837000000000002E-2</v>
      </c>
      <c r="P102" s="86">
        <f>'3M - LGS'!P102</f>
        <v>3.0424E-2</v>
      </c>
      <c r="Q102" s="86">
        <f>'3M - LGS'!Q102</f>
        <v>2.7962999999999998E-2</v>
      </c>
      <c r="R102" s="258">
        <f>'3M - LGS'!R102</f>
        <v>3.3774999999999999E-2</v>
      </c>
      <c r="S102" s="258">
        <f>'3M - LGS'!S102</f>
        <v>3.6714999999999998E-2</v>
      </c>
      <c r="T102" s="258">
        <f>'3M - LGS'!T102</f>
        <v>6.8380999999999997E-2</v>
      </c>
      <c r="U102" s="258">
        <f>'3M - LGS'!U102</f>
        <v>6.6040000000000001E-2</v>
      </c>
      <c r="V102" s="258">
        <f>'3M - LGS'!V102</f>
        <v>6.8090999999999999E-2</v>
      </c>
      <c r="W102" s="258">
        <f>'3M - LGS'!W102</f>
        <v>6.6092999999999999E-2</v>
      </c>
      <c r="X102" s="258">
        <f>'3M - LGS'!X102</f>
        <v>3.5712000000000001E-2</v>
      </c>
      <c r="Y102" s="258">
        <f>'3M - LGS'!Y102</f>
        <v>3.6135E-2</v>
      </c>
      <c r="Z102" s="258">
        <f>'3M - LGS'!Z102</f>
        <v>3.3574E-2</v>
      </c>
      <c r="AA102" s="258">
        <f>'3M - LGS'!AA102</f>
        <v>3.2899999999999999E-2</v>
      </c>
      <c r="AB102" s="258">
        <f>'3M - LGS'!AB102</f>
        <v>3.3628999999999999E-2</v>
      </c>
      <c r="AC102" s="258">
        <f>'3M - LGS'!AC102</f>
        <v>3.4622E-2</v>
      </c>
      <c r="AD102" s="258">
        <f>'3M - LGS'!AD102</f>
        <v>3.3774999999999999E-2</v>
      </c>
      <c r="AE102" s="258">
        <f>'3M - LGS'!AE102</f>
        <v>3.6714999999999998E-2</v>
      </c>
      <c r="AF102" s="258">
        <f>'3M - LGS'!AF102</f>
        <v>6.8380999999999997E-2</v>
      </c>
      <c r="AG102" s="258">
        <f>'3M - LGS'!AG102</f>
        <v>6.6040000000000001E-2</v>
      </c>
      <c r="AH102" s="258">
        <f>'3M - LGS'!AH102</f>
        <v>6.8090999999999999E-2</v>
      </c>
      <c r="AI102" s="258">
        <f>'3M - LGS'!AI102</f>
        <v>6.6092999999999999E-2</v>
      </c>
      <c r="AJ102" s="258">
        <f>'3M - LGS'!AJ102</f>
        <v>3.5712000000000001E-2</v>
      </c>
      <c r="AK102" s="258">
        <f>'3M - LGS'!AK102</f>
        <v>3.6135E-2</v>
      </c>
      <c r="AL102" s="258">
        <f>'3M - LGS'!AL102</f>
        <v>3.3574E-2</v>
      </c>
      <c r="AM102" s="258">
        <f>'3M - LGS'!AM102</f>
        <v>3.2899999999999999E-2</v>
      </c>
      <c r="AN102" s="258">
        <f>'3M - LGS'!AN102</f>
        <v>3.3628999999999999E-2</v>
      </c>
      <c r="AO102" s="566">
        <f>'3M - LGS'!AO102</f>
        <v>3.4622E-2</v>
      </c>
      <c r="AP102" s="566">
        <f>'3M - LGS'!AP102</f>
        <v>3.3774999999999999E-2</v>
      </c>
      <c r="AQ102" s="566">
        <f>'3M - LGS'!AQ102</f>
        <v>3.6714999999999998E-2</v>
      </c>
      <c r="AR102" s="566">
        <f>'3M - LGS'!AR102</f>
        <v>6.8380999999999997E-2</v>
      </c>
      <c r="AS102" s="566">
        <f>'3M - LGS'!AS102</f>
        <v>6.6040000000000001E-2</v>
      </c>
      <c r="AT102" s="566">
        <f>'3M - LGS'!AT102</f>
        <v>6.8090999999999999E-2</v>
      </c>
      <c r="AU102" s="566">
        <f>'3M - LGS'!AU102</f>
        <v>6.6092999999999999E-2</v>
      </c>
      <c r="AV102" s="566">
        <f>'3M - LGS'!AV102</f>
        <v>3.5712000000000001E-2</v>
      </c>
      <c r="AW102" s="566">
        <f>'3M - LGS'!AW102</f>
        <v>3.6135E-2</v>
      </c>
      <c r="AX102" s="566">
        <f>'3M - LGS'!AX102</f>
        <v>3.3574E-2</v>
      </c>
      <c r="AY102" s="566">
        <f>'3M - LGS'!AY102</f>
        <v>3.2899999999999999E-2</v>
      </c>
      <c r="AZ102" s="566">
        <f>'3M - LGS'!AZ102</f>
        <v>3.3628999999999999E-2</v>
      </c>
      <c r="BA102" s="566">
        <f>'3M - LGS'!BA102</f>
        <v>3.4622E-2</v>
      </c>
      <c r="BB102" s="566">
        <f>'3M - LGS'!BB102</f>
        <v>3.3774999999999999E-2</v>
      </c>
      <c r="BC102" s="566">
        <f>'3M - LGS'!BC102</f>
        <v>3.6714999999999998E-2</v>
      </c>
      <c r="BD102" s="566">
        <f>'3M - LGS'!BD102</f>
        <v>6.8380999999999997E-2</v>
      </c>
      <c r="BE102" s="566">
        <f>'3M - LGS'!BE102</f>
        <v>6.6040000000000001E-2</v>
      </c>
      <c r="BF102" s="566">
        <f>'3M - LGS'!BF102</f>
        <v>6.8090999999999999E-2</v>
      </c>
      <c r="BG102" s="566">
        <f>'3M - LGS'!BG102</f>
        <v>6.6092999999999999E-2</v>
      </c>
      <c r="BH102" s="566">
        <f>'3M - LGS'!BH102</f>
        <v>3.5712000000000001E-2</v>
      </c>
      <c r="BI102" s="566">
        <f>'3M - LGS'!BI102</f>
        <v>3.6135E-2</v>
      </c>
      <c r="BJ102" s="566">
        <f>'3M - LGS'!BJ102</f>
        <v>3.3574E-2</v>
      </c>
      <c r="BK102" s="566">
        <f>'3M - LGS'!BK102</f>
        <v>3.2899999999999999E-2</v>
      </c>
    </row>
    <row r="103" spans="1:63" x14ac:dyDescent="0.35">
      <c r="A103" s="660"/>
      <c r="B103" s="111" t="s">
        <v>24</v>
      </c>
      <c r="C103" s="86">
        <f>'3M - LGS'!C103</f>
        <v>2.8837000000000002E-2</v>
      </c>
      <c r="D103" s="86">
        <f>'3M - LGS'!D103</f>
        <v>3.0424E-2</v>
      </c>
      <c r="E103" s="86">
        <f>'3M - LGS'!E103</f>
        <v>2.7962999999999998E-2</v>
      </c>
      <c r="F103" s="86">
        <f>'3M - LGS'!F103</f>
        <v>3.1393999999999998E-2</v>
      </c>
      <c r="G103" s="86">
        <f>'3M - LGS'!G103</f>
        <v>3.3144E-2</v>
      </c>
      <c r="H103" s="86">
        <f>'3M - LGS'!H103</f>
        <v>6.7465999999999998E-2</v>
      </c>
      <c r="I103" s="86">
        <f>'3M - LGS'!I103</f>
        <v>6.4868999999999996E-2</v>
      </c>
      <c r="J103" s="86">
        <f>'3M - LGS'!J103</f>
        <v>6.4940999999999999E-2</v>
      </c>
      <c r="K103" s="86">
        <f>'3M - LGS'!K103</f>
        <v>6.4743999999999996E-2</v>
      </c>
      <c r="L103" s="86">
        <f>'3M - LGS'!L103</f>
        <v>3.1406000000000003E-2</v>
      </c>
      <c r="M103" s="86">
        <f>'3M - LGS'!M103</f>
        <v>3.1883000000000002E-2</v>
      </c>
      <c r="N103" s="86">
        <f>'3M - LGS'!N103</f>
        <v>3.1376000000000001E-2</v>
      </c>
      <c r="O103" s="86">
        <f>'3M - LGS'!O103</f>
        <v>2.8837000000000002E-2</v>
      </c>
      <c r="P103" s="86">
        <f>'3M - LGS'!P103</f>
        <v>3.0424E-2</v>
      </c>
      <c r="Q103" s="86">
        <f>'3M - LGS'!Q103</f>
        <v>2.7962999999999998E-2</v>
      </c>
      <c r="R103" s="258">
        <f>'3M - LGS'!R103</f>
        <v>3.3774999999999999E-2</v>
      </c>
      <c r="S103" s="258">
        <f>'3M - LGS'!S103</f>
        <v>3.6714999999999998E-2</v>
      </c>
      <c r="T103" s="258">
        <f>'3M - LGS'!T103</f>
        <v>6.8380999999999997E-2</v>
      </c>
      <c r="U103" s="258">
        <f>'3M - LGS'!U103</f>
        <v>6.6040000000000001E-2</v>
      </c>
      <c r="V103" s="258">
        <f>'3M - LGS'!V103</f>
        <v>6.8090999999999999E-2</v>
      </c>
      <c r="W103" s="258">
        <f>'3M - LGS'!W103</f>
        <v>6.6092999999999999E-2</v>
      </c>
      <c r="X103" s="258">
        <f>'3M - LGS'!X103</f>
        <v>3.5712000000000001E-2</v>
      </c>
      <c r="Y103" s="258">
        <f>'3M - LGS'!Y103</f>
        <v>3.6135E-2</v>
      </c>
      <c r="Z103" s="258">
        <f>'3M - LGS'!Z103</f>
        <v>3.3574E-2</v>
      </c>
      <c r="AA103" s="258">
        <f>'3M - LGS'!AA103</f>
        <v>3.2899999999999999E-2</v>
      </c>
      <c r="AB103" s="258">
        <f>'3M - LGS'!AB103</f>
        <v>3.3628999999999999E-2</v>
      </c>
      <c r="AC103" s="258">
        <f>'3M - LGS'!AC103</f>
        <v>3.4622E-2</v>
      </c>
      <c r="AD103" s="258">
        <f>'3M - LGS'!AD103</f>
        <v>3.3774999999999999E-2</v>
      </c>
      <c r="AE103" s="258">
        <f>'3M - LGS'!AE103</f>
        <v>3.6714999999999998E-2</v>
      </c>
      <c r="AF103" s="258">
        <f>'3M - LGS'!AF103</f>
        <v>6.8380999999999997E-2</v>
      </c>
      <c r="AG103" s="258">
        <f>'3M - LGS'!AG103</f>
        <v>6.6040000000000001E-2</v>
      </c>
      <c r="AH103" s="258">
        <f>'3M - LGS'!AH103</f>
        <v>6.8090999999999999E-2</v>
      </c>
      <c r="AI103" s="258">
        <f>'3M - LGS'!AI103</f>
        <v>6.6092999999999999E-2</v>
      </c>
      <c r="AJ103" s="258">
        <f>'3M - LGS'!AJ103</f>
        <v>3.5712000000000001E-2</v>
      </c>
      <c r="AK103" s="258">
        <f>'3M - LGS'!AK103</f>
        <v>3.6135E-2</v>
      </c>
      <c r="AL103" s="258">
        <f>'3M - LGS'!AL103</f>
        <v>3.3574E-2</v>
      </c>
      <c r="AM103" s="258">
        <f>'3M - LGS'!AM103</f>
        <v>3.2899999999999999E-2</v>
      </c>
      <c r="AN103" s="258">
        <f>'3M - LGS'!AN103</f>
        <v>3.3628999999999999E-2</v>
      </c>
      <c r="AO103" s="566">
        <f>'3M - LGS'!AO103</f>
        <v>3.4622E-2</v>
      </c>
      <c r="AP103" s="566">
        <f>'3M - LGS'!AP103</f>
        <v>3.3774999999999999E-2</v>
      </c>
      <c r="AQ103" s="566">
        <f>'3M - LGS'!AQ103</f>
        <v>3.6714999999999998E-2</v>
      </c>
      <c r="AR103" s="566">
        <f>'3M - LGS'!AR103</f>
        <v>6.8380999999999997E-2</v>
      </c>
      <c r="AS103" s="566">
        <f>'3M - LGS'!AS103</f>
        <v>6.6040000000000001E-2</v>
      </c>
      <c r="AT103" s="566">
        <f>'3M - LGS'!AT103</f>
        <v>6.8090999999999999E-2</v>
      </c>
      <c r="AU103" s="566">
        <f>'3M - LGS'!AU103</f>
        <v>6.6092999999999999E-2</v>
      </c>
      <c r="AV103" s="566">
        <f>'3M - LGS'!AV103</f>
        <v>3.5712000000000001E-2</v>
      </c>
      <c r="AW103" s="566">
        <f>'3M - LGS'!AW103</f>
        <v>3.6135E-2</v>
      </c>
      <c r="AX103" s="566">
        <f>'3M - LGS'!AX103</f>
        <v>3.3574E-2</v>
      </c>
      <c r="AY103" s="566">
        <f>'3M - LGS'!AY103</f>
        <v>3.2899999999999999E-2</v>
      </c>
      <c r="AZ103" s="566">
        <f>'3M - LGS'!AZ103</f>
        <v>3.3628999999999999E-2</v>
      </c>
      <c r="BA103" s="566">
        <f>'3M - LGS'!BA103</f>
        <v>3.4622E-2</v>
      </c>
      <c r="BB103" s="566">
        <f>'3M - LGS'!BB103</f>
        <v>3.3774999999999999E-2</v>
      </c>
      <c r="BC103" s="566">
        <f>'3M - LGS'!BC103</f>
        <v>3.6714999999999998E-2</v>
      </c>
      <c r="BD103" s="566">
        <f>'3M - LGS'!BD103</f>
        <v>6.8380999999999997E-2</v>
      </c>
      <c r="BE103" s="566">
        <f>'3M - LGS'!BE103</f>
        <v>6.6040000000000001E-2</v>
      </c>
      <c r="BF103" s="566">
        <f>'3M - LGS'!BF103</f>
        <v>6.8090999999999999E-2</v>
      </c>
      <c r="BG103" s="566">
        <f>'3M - LGS'!BG103</f>
        <v>6.6092999999999999E-2</v>
      </c>
      <c r="BH103" s="566">
        <f>'3M - LGS'!BH103</f>
        <v>3.5712000000000001E-2</v>
      </c>
      <c r="BI103" s="566">
        <f>'3M - LGS'!BI103</f>
        <v>3.6135E-2</v>
      </c>
      <c r="BJ103" s="566">
        <f>'3M - LGS'!BJ103</f>
        <v>3.3574E-2</v>
      </c>
      <c r="BK103" s="566">
        <f>'3M - LGS'!BK103</f>
        <v>3.2899999999999999E-2</v>
      </c>
    </row>
    <row r="104" spans="1:63" x14ac:dyDescent="0.35">
      <c r="A104" s="660"/>
      <c r="B104" s="111" t="s">
        <v>7</v>
      </c>
      <c r="C104" s="86">
        <f>'3M - LGS'!C104</f>
        <v>2.7470999999999999E-2</v>
      </c>
      <c r="D104" s="86">
        <f>'3M - LGS'!D104</f>
        <v>2.8761999999999999E-2</v>
      </c>
      <c r="E104" s="86">
        <f>'3M - LGS'!E104</f>
        <v>2.6634999999999999E-2</v>
      </c>
      <c r="F104" s="86">
        <f>'3M - LGS'!F104</f>
        <v>3.1028E-2</v>
      </c>
      <c r="G104" s="86">
        <f>'3M - LGS'!G104</f>
        <v>3.1753999999999998E-2</v>
      </c>
      <c r="H104" s="86">
        <f>'3M - LGS'!H104</f>
        <v>6.4432000000000003E-2</v>
      </c>
      <c r="I104" s="86">
        <f>'3M - LGS'!I104</f>
        <v>6.1809000000000003E-2</v>
      </c>
      <c r="J104" s="86">
        <f>'3M - LGS'!J104</f>
        <v>6.2075999999999999E-2</v>
      </c>
      <c r="K104" s="86">
        <f>'3M - LGS'!K104</f>
        <v>6.1823999999999997E-2</v>
      </c>
      <c r="L104" s="86">
        <f>'3M - LGS'!L104</f>
        <v>3.0009999999999998E-2</v>
      </c>
      <c r="M104" s="86">
        <f>'3M - LGS'!M104</f>
        <v>3.0481000000000001E-2</v>
      </c>
      <c r="N104" s="86">
        <f>'3M - LGS'!N104</f>
        <v>2.9911E-2</v>
      </c>
      <c r="O104" s="86">
        <f>'3M - LGS'!O104</f>
        <v>2.7470999999999999E-2</v>
      </c>
      <c r="P104" s="86">
        <f>'3M - LGS'!P104</f>
        <v>2.8761999999999999E-2</v>
      </c>
      <c r="Q104" s="86">
        <f>'3M - LGS'!Q104</f>
        <v>2.6634999999999999E-2</v>
      </c>
      <c r="R104" s="258">
        <f>'3M - LGS'!R104</f>
        <v>3.3493000000000002E-2</v>
      </c>
      <c r="S104" s="258">
        <f>'3M - LGS'!S104</f>
        <v>3.5507999999999998E-2</v>
      </c>
      <c r="T104" s="258">
        <f>'3M - LGS'!T104</f>
        <v>6.5448999999999993E-2</v>
      </c>
      <c r="U104" s="258">
        <f>'3M - LGS'!U104</f>
        <v>6.3149999999999998E-2</v>
      </c>
      <c r="V104" s="258">
        <f>'3M - LGS'!V104</f>
        <v>6.5251000000000003E-2</v>
      </c>
      <c r="W104" s="258">
        <f>'3M - LGS'!W104</f>
        <v>6.3331999999999999E-2</v>
      </c>
      <c r="X104" s="258">
        <f>'3M - LGS'!X104</f>
        <v>3.4426999999999999E-2</v>
      </c>
      <c r="Y104" s="258">
        <f>'3M - LGS'!Y104</f>
        <v>3.4855999999999998E-2</v>
      </c>
      <c r="Z104" s="258">
        <f>'3M - LGS'!Z104</f>
        <v>3.2490999999999999E-2</v>
      </c>
      <c r="AA104" s="258">
        <f>'3M - LGS'!AA104</f>
        <v>3.1757000000000001E-2</v>
      </c>
      <c r="AB104" s="258">
        <f>'3M - LGS'!AB104</f>
        <v>3.2323999999999999E-2</v>
      </c>
      <c r="AC104" s="258">
        <f>'3M - LGS'!AC104</f>
        <v>3.3225999999999999E-2</v>
      </c>
      <c r="AD104" s="258">
        <f>'3M - LGS'!AD104</f>
        <v>3.3493000000000002E-2</v>
      </c>
      <c r="AE104" s="258">
        <f>'3M - LGS'!AE104</f>
        <v>3.5507999999999998E-2</v>
      </c>
      <c r="AF104" s="258">
        <f>'3M - LGS'!AF104</f>
        <v>6.5448999999999993E-2</v>
      </c>
      <c r="AG104" s="258">
        <f>'3M - LGS'!AG104</f>
        <v>6.3149999999999998E-2</v>
      </c>
      <c r="AH104" s="258">
        <f>'3M - LGS'!AH104</f>
        <v>6.5251000000000003E-2</v>
      </c>
      <c r="AI104" s="258">
        <f>'3M - LGS'!AI104</f>
        <v>6.3331999999999999E-2</v>
      </c>
      <c r="AJ104" s="258">
        <f>'3M - LGS'!AJ104</f>
        <v>3.4426999999999999E-2</v>
      </c>
      <c r="AK104" s="258">
        <f>'3M - LGS'!AK104</f>
        <v>3.4855999999999998E-2</v>
      </c>
      <c r="AL104" s="258">
        <f>'3M - LGS'!AL104</f>
        <v>3.2490999999999999E-2</v>
      </c>
      <c r="AM104" s="258">
        <f>'3M - LGS'!AM104</f>
        <v>3.1757000000000001E-2</v>
      </c>
      <c r="AN104" s="258">
        <f>'3M - LGS'!AN104</f>
        <v>3.2323999999999999E-2</v>
      </c>
      <c r="AO104" s="566">
        <f>'3M - LGS'!AO104</f>
        <v>3.3225999999999999E-2</v>
      </c>
      <c r="AP104" s="566">
        <f>'3M - LGS'!AP104</f>
        <v>3.3493000000000002E-2</v>
      </c>
      <c r="AQ104" s="566">
        <f>'3M - LGS'!AQ104</f>
        <v>3.5507999999999998E-2</v>
      </c>
      <c r="AR104" s="566">
        <f>'3M - LGS'!AR104</f>
        <v>6.5448999999999993E-2</v>
      </c>
      <c r="AS104" s="566">
        <f>'3M - LGS'!AS104</f>
        <v>6.3149999999999998E-2</v>
      </c>
      <c r="AT104" s="566">
        <f>'3M - LGS'!AT104</f>
        <v>6.5251000000000003E-2</v>
      </c>
      <c r="AU104" s="566">
        <f>'3M - LGS'!AU104</f>
        <v>6.3331999999999999E-2</v>
      </c>
      <c r="AV104" s="566">
        <f>'3M - LGS'!AV104</f>
        <v>3.4426999999999999E-2</v>
      </c>
      <c r="AW104" s="566">
        <f>'3M - LGS'!AW104</f>
        <v>3.4855999999999998E-2</v>
      </c>
      <c r="AX104" s="566">
        <f>'3M - LGS'!AX104</f>
        <v>3.2490999999999999E-2</v>
      </c>
      <c r="AY104" s="566">
        <f>'3M - LGS'!AY104</f>
        <v>3.1757000000000001E-2</v>
      </c>
      <c r="AZ104" s="566">
        <f>'3M - LGS'!AZ104</f>
        <v>3.2323999999999999E-2</v>
      </c>
      <c r="BA104" s="566">
        <f>'3M - LGS'!BA104</f>
        <v>3.3225999999999999E-2</v>
      </c>
      <c r="BB104" s="566">
        <f>'3M - LGS'!BB104</f>
        <v>3.3493000000000002E-2</v>
      </c>
      <c r="BC104" s="566">
        <f>'3M - LGS'!BC104</f>
        <v>3.5507999999999998E-2</v>
      </c>
      <c r="BD104" s="566">
        <f>'3M - LGS'!BD104</f>
        <v>6.5448999999999993E-2</v>
      </c>
      <c r="BE104" s="566">
        <f>'3M - LGS'!BE104</f>
        <v>6.3149999999999998E-2</v>
      </c>
      <c r="BF104" s="566">
        <f>'3M - LGS'!BF104</f>
        <v>6.5251000000000003E-2</v>
      </c>
      <c r="BG104" s="566">
        <f>'3M - LGS'!BG104</f>
        <v>6.3331999999999999E-2</v>
      </c>
      <c r="BH104" s="566">
        <f>'3M - LGS'!BH104</f>
        <v>3.4426999999999999E-2</v>
      </c>
      <c r="BI104" s="566">
        <f>'3M - LGS'!BI104</f>
        <v>3.4855999999999998E-2</v>
      </c>
      <c r="BJ104" s="566">
        <f>'3M - LGS'!BJ104</f>
        <v>3.2490999999999999E-2</v>
      </c>
      <c r="BK104" s="566">
        <f>'3M - LGS'!BK104</f>
        <v>3.1757000000000001E-2</v>
      </c>
    </row>
    <row r="105" spans="1:63" ht="15" thickBot="1" x14ac:dyDescent="0.4">
      <c r="A105" s="661"/>
      <c r="B105" s="111" t="s">
        <v>8</v>
      </c>
      <c r="C105" s="86">
        <f>'3M - LGS'!C105</f>
        <v>2.8913999999999999E-2</v>
      </c>
      <c r="D105" s="86">
        <f>'3M - LGS'!D105</f>
        <v>2.9624000000000001E-2</v>
      </c>
      <c r="E105" s="86">
        <f>'3M - LGS'!E105</f>
        <v>2.69E-2</v>
      </c>
      <c r="F105" s="86">
        <f>'3M - LGS'!F105</f>
        <v>3.3876999999999997E-2</v>
      </c>
      <c r="G105" s="86">
        <f>'3M - LGS'!G105</f>
        <v>3.4613999999999999E-2</v>
      </c>
      <c r="H105" s="86">
        <f>'3M - LGS'!H105</f>
        <v>7.2634000000000004E-2</v>
      </c>
      <c r="I105" s="86">
        <f>'3M - LGS'!I105</f>
        <v>6.9796999999999998E-2</v>
      </c>
      <c r="J105" s="86">
        <f>'3M - LGS'!J105</f>
        <v>6.9949999999999998E-2</v>
      </c>
      <c r="K105" s="86">
        <f>'3M - LGS'!K105</f>
        <v>6.8093000000000001E-2</v>
      </c>
      <c r="L105" s="86">
        <f>'3M - LGS'!L105</f>
        <v>3.2780999999999998E-2</v>
      </c>
      <c r="M105" s="86">
        <f>'3M - LGS'!M105</f>
        <v>3.2648999999999997E-2</v>
      </c>
      <c r="N105" s="86">
        <f>'3M - LGS'!N105</f>
        <v>3.2145E-2</v>
      </c>
      <c r="O105" s="86">
        <f>'3M - LGS'!O105</f>
        <v>2.8913999999999999E-2</v>
      </c>
      <c r="P105" s="86">
        <f>'3M - LGS'!P105</f>
        <v>2.9624000000000001E-2</v>
      </c>
      <c r="Q105" s="86">
        <f>'3M - LGS'!Q105</f>
        <v>2.69E-2</v>
      </c>
      <c r="R105" s="258">
        <f>'3M - LGS'!R105</f>
        <v>3.6944999999999999E-2</v>
      </c>
      <c r="S105" s="258">
        <f>'3M - LGS'!S105</f>
        <v>3.9467000000000002E-2</v>
      </c>
      <c r="T105" s="258">
        <f>'3M - LGS'!T105</f>
        <v>7.3371000000000006E-2</v>
      </c>
      <c r="U105" s="258">
        <f>'3M - LGS'!U105</f>
        <v>7.0692000000000005E-2</v>
      </c>
      <c r="V105" s="258">
        <f>'3M - LGS'!V105</f>
        <v>7.3050000000000004E-2</v>
      </c>
      <c r="W105" s="258">
        <f>'3M - LGS'!W105</f>
        <v>6.9253999999999996E-2</v>
      </c>
      <c r="X105" s="258">
        <f>'3M - LGS'!X105</f>
        <v>3.8316000000000003E-2</v>
      </c>
      <c r="Y105" s="258">
        <f>'3M - LGS'!Y105</f>
        <v>3.8210000000000001E-2</v>
      </c>
      <c r="Z105" s="258">
        <f>'3M - LGS'!Z105</f>
        <v>3.5223999999999998E-2</v>
      </c>
      <c r="AA105" s="258">
        <f>'3M - LGS'!AA105</f>
        <v>3.3896000000000003E-2</v>
      </c>
      <c r="AB105" s="258">
        <f>'3M - LGS'!AB105</f>
        <v>3.3889000000000002E-2</v>
      </c>
      <c r="AC105" s="258">
        <f>'3M - LGS'!AC105</f>
        <v>3.4446999999999998E-2</v>
      </c>
      <c r="AD105" s="258">
        <f>'3M - LGS'!AD105</f>
        <v>3.6944999999999999E-2</v>
      </c>
      <c r="AE105" s="258">
        <f>'3M - LGS'!AE105</f>
        <v>3.9467000000000002E-2</v>
      </c>
      <c r="AF105" s="258">
        <f>'3M - LGS'!AF105</f>
        <v>7.3371000000000006E-2</v>
      </c>
      <c r="AG105" s="258">
        <f>'3M - LGS'!AG105</f>
        <v>7.0692000000000005E-2</v>
      </c>
      <c r="AH105" s="258">
        <f>'3M - LGS'!AH105</f>
        <v>7.3050000000000004E-2</v>
      </c>
      <c r="AI105" s="258">
        <f>'3M - LGS'!AI105</f>
        <v>6.9253999999999996E-2</v>
      </c>
      <c r="AJ105" s="258">
        <f>'3M - LGS'!AJ105</f>
        <v>3.8316000000000003E-2</v>
      </c>
      <c r="AK105" s="258">
        <f>'3M - LGS'!AK105</f>
        <v>3.8210000000000001E-2</v>
      </c>
      <c r="AL105" s="258">
        <f>'3M - LGS'!AL105</f>
        <v>3.5223999999999998E-2</v>
      </c>
      <c r="AM105" s="258">
        <f>'3M - LGS'!AM105</f>
        <v>3.3896000000000003E-2</v>
      </c>
      <c r="AN105" s="258">
        <f>'3M - LGS'!AN105</f>
        <v>3.3889000000000002E-2</v>
      </c>
      <c r="AO105" s="566">
        <f>'3M - LGS'!AO105</f>
        <v>3.4446999999999998E-2</v>
      </c>
      <c r="AP105" s="566">
        <f>'3M - LGS'!AP105</f>
        <v>3.6944999999999999E-2</v>
      </c>
      <c r="AQ105" s="566">
        <f>'3M - LGS'!AQ105</f>
        <v>3.9467000000000002E-2</v>
      </c>
      <c r="AR105" s="566">
        <f>'3M - LGS'!AR105</f>
        <v>7.3371000000000006E-2</v>
      </c>
      <c r="AS105" s="566">
        <f>'3M - LGS'!AS105</f>
        <v>7.0692000000000005E-2</v>
      </c>
      <c r="AT105" s="566">
        <f>'3M - LGS'!AT105</f>
        <v>7.3050000000000004E-2</v>
      </c>
      <c r="AU105" s="566">
        <f>'3M - LGS'!AU105</f>
        <v>6.9253999999999996E-2</v>
      </c>
      <c r="AV105" s="566">
        <f>'3M - LGS'!AV105</f>
        <v>3.8316000000000003E-2</v>
      </c>
      <c r="AW105" s="566">
        <f>'3M - LGS'!AW105</f>
        <v>3.8210000000000001E-2</v>
      </c>
      <c r="AX105" s="566">
        <f>'3M - LGS'!AX105</f>
        <v>3.5223999999999998E-2</v>
      </c>
      <c r="AY105" s="566">
        <f>'3M - LGS'!AY105</f>
        <v>3.3896000000000003E-2</v>
      </c>
      <c r="AZ105" s="566">
        <f>'3M - LGS'!AZ105</f>
        <v>3.3889000000000002E-2</v>
      </c>
      <c r="BA105" s="566">
        <f>'3M - LGS'!BA105</f>
        <v>3.4446999999999998E-2</v>
      </c>
      <c r="BB105" s="566">
        <f>'3M - LGS'!BB105</f>
        <v>3.6944999999999999E-2</v>
      </c>
      <c r="BC105" s="566">
        <f>'3M - LGS'!BC105</f>
        <v>3.9467000000000002E-2</v>
      </c>
      <c r="BD105" s="566">
        <f>'3M - LGS'!BD105</f>
        <v>7.3371000000000006E-2</v>
      </c>
      <c r="BE105" s="566">
        <f>'3M - LGS'!BE105</f>
        <v>7.0692000000000005E-2</v>
      </c>
      <c r="BF105" s="566">
        <f>'3M - LGS'!BF105</f>
        <v>7.3050000000000004E-2</v>
      </c>
      <c r="BG105" s="566">
        <f>'3M - LGS'!BG105</f>
        <v>6.9253999999999996E-2</v>
      </c>
      <c r="BH105" s="566">
        <f>'3M - LGS'!BH105</f>
        <v>3.8316000000000003E-2</v>
      </c>
      <c r="BI105" s="566">
        <f>'3M - LGS'!BI105</f>
        <v>3.8210000000000001E-2</v>
      </c>
      <c r="BJ105" s="566">
        <f>'3M - LGS'!BJ105</f>
        <v>3.5223999999999998E-2</v>
      </c>
      <c r="BK105" s="566">
        <f>'3M - LGS'!BK105</f>
        <v>3.3896000000000003E-2</v>
      </c>
    </row>
    <row r="106" spans="1:63" x14ac:dyDescent="0.35">
      <c r="AO106" s="564" t="s">
        <v>267</v>
      </c>
    </row>
    <row r="107" spans="1:63" ht="15" hidden="1" customHeight="1" x14ac:dyDescent="0.35">
      <c r="A107" s="654" t="s">
        <v>111</v>
      </c>
      <c r="B107" s="192" t="s">
        <v>112</v>
      </c>
      <c r="C107" s="193"/>
      <c r="D107" s="193"/>
      <c r="E107" s="193"/>
      <c r="F107" s="193"/>
      <c r="G107" s="193"/>
      <c r="H107" s="193"/>
      <c r="I107" s="193"/>
      <c r="J107" s="193"/>
      <c r="K107" s="193"/>
      <c r="L107" s="193"/>
      <c r="M107" s="193"/>
      <c r="N107" s="193"/>
      <c r="O107" s="190" t="s">
        <v>112</v>
      </c>
      <c r="P107" s="183"/>
      <c r="Q107" s="183"/>
      <c r="R107" s="183"/>
      <c r="S107" s="183"/>
      <c r="T107" s="183"/>
      <c r="U107" s="183"/>
      <c r="V107" s="183"/>
      <c r="W107" s="183"/>
      <c r="X107" s="183"/>
      <c r="Y107" s="183"/>
      <c r="Z107" s="191"/>
      <c r="AA107" s="183" t="s">
        <v>112</v>
      </c>
      <c r="AB107" s="183"/>
      <c r="AC107" s="183"/>
      <c r="AD107" s="183"/>
      <c r="AE107" s="183"/>
      <c r="AF107" s="183"/>
      <c r="AG107" s="183"/>
      <c r="AH107" s="183"/>
      <c r="AI107" s="183"/>
      <c r="AJ107" s="183"/>
      <c r="AK107" s="183"/>
      <c r="AL107" s="183"/>
      <c r="AM107" s="190" t="s">
        <v>112</v>
      </c>
      <c r="AN107" s="183"/>
      <c r="AO107" s="183"/>
      <c r="AP107" s="183"/>
      <c r="AQ107" s="183"/>
      <c r="AR107" s="183"/>
      <c r="AS107" s="183"/>
      <c r="AT107" s="183"/>
      <c r="AU107" s="183"/>
      <c r="AV107" s="183"/>
      <c r="AW107" s="183"/>
      <c r="AX107" s="191"/>
      <c r="AY107" s="183" t="s">
        <v>112</v>
      </c>
      <c r="AZ107" s="183"/>
      <c r="BA107" s="183"/>
      <c r="BB107" s="183"/>
      <c r="BC107" s="183"/>
      <c r="BD107" s="183"/>
      <c r="BE107" s="183"/>
      <c r="BF107" s="183"/>
      <c r="BG107" s="183"/>
      <c r="BH107" s="183"/>
      <c r="BI107" s="183"/>
      <c r="BJ107" s="183"/>
      <c r="BK107" s="190" t="s">
        <v>112</v>
      </c>
    </row>
    <row r="108" spans="1:63" hidden="1" x14ac:dyDescent="0.35">
      <c r="A108" s="655"/>
      <c r="B108" s="184" t="s">
        <v>113</v>
      </c>
      <c r="C108" s="185"/>
      <c r="D108" s="185"/>
      <c r="E108" s="185"/>
      <c r="F108" s="185"/>
      <c r="G108" s="185"/>
      <c r="H108" s="185"/>
      <c r="I108" s="185"/>
      <c r="J108" s="185"/>
      <c r="K108" s="185"/>
      <c r="L108" s="185"/>
      <c r="M108" s="185"/>
      <c r="N108" s="185"/>
      <c r="O108" s="186" t="s">
        <v>113</v>
      </c>
      <c r="P108" s="187"/>
      <c r="Q108" s="187"/>
      <c r="R108" s="187"/>
      <c r="S108" s="187"/>
      <c r="T108" s="187"/>
      <c r="U108" s="187"/>
      <c r="V108" s="187"/>
      <c r="W108" s="187"/>
      <c r="X108" s="187"/>
      <c r="Y108" s="187"/>
      <c r="Z108" s="188"/>
      <c r="AA108" s="189" t="s">
        <v>113</v>
      </c>
      <c r="AB108" s="189"/>
      <c r="AC108" s="189"/>
      <c r="AD108" s="189"/>
      <c r="AE108" s="189"/>
      <c r="AF108" s="189"/>
      <c r="AG108" s="189"/>
      <c r="AH108" s="189"/>
      <c r="AI108" s="189"/>
      <c r="AJ108" s="189"/>
      <c r="AK108" s="189"/>
      <c r="AL108" s="189"/>
      <c r="AM108" s="186" t="s">
        <v>113</v>
      </c>
      <c r="AN108" s="187"/>
      <c r="AO108" s="187"/>
      <c r="AP108" s="187"/>
      <c r="AQ108" s="187"/>
      <c r="AR108" s="187"/>
      <c r="AS108" s="187"/>
      <c r="AT108" s="187"/>
      <c r="AU108" s="187"/>
      <c r="AV108" s="187"/>
      <c r="AW108" s="187"/>
      <c r="AX108" s="188"/>
      <c r="AY108" s="189" t="s">
        <v>113</v>
      </c>
      <c r="AZ108" s="189"/>
      <c r="BA108" s="189"/>
      <c r="BB108" s="189"/>
      <c r="BC108" s="189"/>
      <c r="BD108" s="189"/>
      <c r="BE108" s="189"/>
      <c r="BF108" s="189"/>
      <c r="BG108" s="189"/>
      <c r="BH108" s="189"/>
      <c r="BI108" s="189"/>
      <c r="BJ108" s="189"/>
      <c r="BK108" s="186" t="s">
        <v>113</v>
      </c>
    </row>
    <row r="109" spans="1:63" hidden="1" x14ac:dyDescent="0.35">
      <c r="A109" s="655"/>
      <c r="B109" s="119" t="s">
        <v>114</v>
      </c>
      <c r="C109" s="120">
        <f t="shared" ref="C109:AH109" si="65">C92</f>
        <v>43466</v>
      </c>
      <c r="D109" s="120">
        <f t="shared" si="65"/>
        <v>43497</v>
      </c>
      <c r="E109" s="120">
        <f t="shared" si="65"/>
        <v>43525</v>
      </c>
      <c r="F109" s="120">
        <f t="shared" si="65"/>
        <v>43556</v>
      </c>
      <c r="G109" s="120">
        <f t="shared" si="65"/>
        <v>43586</v>
      </c>
      <c r="H109" s="120">
        <f t="shared" si="65"/>
        <v>43617</v>
      </c>
      <c r="I109" s="120">
        <f t="shared" si="65"/>
        <v>43647</v>
      </c>
      <c r="J109" s="120">
        <f t="shared" si="65"/>
        <v>43678</v>
      </c>
      <c r="K109" s="120">
        <f t="shared" si="65"/>
        <v>43709</v>
      </c>
      <c r="L109" s="120">
        <f t="shared" si="65"/>
        <v>43739</v>
      </c>
      <c r="M109" s="120">
        <f t="shared" si="65"/>
        <v>43770</v>
      </c>
      <c r="N109" s="120">
        <f t="shared" si="65"/>
        <v>43800</v>
      </c>
      <c r="O109" s="120">
        <f t="shared" si="65"/>
        <v>43831</v>
      </c>
      <c r="P109" s="120">
        <f t="shared" si="65"/>
        <v>43862</v>
      </c>
      <c r="Q109" s="120">
        <f t="shared" si="65"/>
        <v>43891</v>
      </c>
      <c r="R109" s="120">
        <f t="shared" si="65"/>
        <v>43922</v>
      </c>
      <c r="S109" s="120">
        <f t="shared" si="65"/>
        <v>43952</v>
      </c>
      <c r="T109" s="120">
        <f t="shared" si="65"/>
        <v>43983</v>
      </c>
      <c r="U109" s="120">
        <f t="shared" si="65"/>
        <v>44013</v>
      </c>
      <c r="V109" s="120">
        <f t="shared" si="65"/>
        <v>44044</v>
      </c>
      <c r="W109" s="120">
        <f t="shared" si="65"/>
        <v>44075</v>
      </c>
      <c r="X109" s="120">
        <f t="shared" si="65"/>
        <v>44105</v>
      </c>
      <c r="Y109" s="120">
        <f t="shared" si="65"/>
        <v>44136</v>
      </c>
      <c r="Z109" s="120">
        <f t="shared" si="65"/>
        <v>44166</v>
      </c>
      <c r="AA109" s="120">
        <f t="shared" si="65"/>
        <v>44197</v>
      </c>
      <c r="AB109" s="120">
        <f t="shared" si="65"/>
        <v>44228</v>
      </c>
      <c r="AC109" s="120">
        <f t="shared" si="65"/>
        <v>44256</v>
      </c>
      <c r="AD109" s="120">
        <f t="shared" si="65"/>
        <v>44287</v>
      </c>
      <c r="AE109" s="120">
        <f t="shared" si="65"/>
        <v>44317</v>
      </c>
      <c r="AF109" s="120">
        <f t="shared" si="65"/>
        <v>44348</v>
      </c>
      <c r="AG109" s="120">
        <f t="shared" si="65"/>
        <v>44378</v>
      </c>
      <c r="AH109" s="120">
        <f t="shared" si="65"/>
        <v>44409</v>
      </c>
      <c r="AI109" s="120">
        <f t="shared" ref="AI109:BK109" si="66">AI92</f>
        <v>44440</v>
      </c>
      <c r="AJ109" s="120">
        <f t="shared" si="66"/>
        <v>44470</v>
      </c>
      <c r="AK109" s="120">
        <f t="shared" si="66"/>
        <v>44501</v>
      </c>
      <c r="AL109" s="120">
        <f t="shared" si="66"/>
        <v>44531</v>
      </c>
      <c r="AM109" s="120">
        <f t="shared" si="66"/>
        <v>44562</v>
      </c>
      <c r="AN109" s="120">
        <f t="shared" si="66"/>
        <v>44593</v>
      </c>
      <c r="AO109" s="120">
        <f t="shared" si="66"/>
        <v>44621</v>
      </c>
      <c r="AP109" s="120">
        <f t="shared" si="66"/>
        <v>44652</v>
      </c>
      <c r="AQ109" s="120">
        <f t="shared" si="66"/>
        <v>44682</v>
      </c>
      <c r="AR109" s="120">
        <f t="shared" si="66"/>
        <v>44713</v>
      </c>
      <c r="AS109" s="120">
        <f t="shared" si="66"/>
        <v>44743</v>
      </c>
      <c r="AT109" s="120">
        <f t="shared" si="66"/>
        <v>44774</v>
      </c>
      <c r="AU109" s="120">
        <f t="shared" si="66"/>
        <v>44805</v>
      </c>
      <c r="AV109" s="120">
        <f t="shared" si="66"/>
        <v>44835</v>
      </c>
      <c r="AW109" s="120">
        <f t="shared" si="66"/>
        <v>44866</v>
      </c>
      <c r="AX109" s="120">
        <f t="shared" si="66"/>
        <v>44896</v>
      </c>
      <c r="AY109" s="120">
        <f t="shared" si="66"/>
        <v>44927</v>
      </c>
      <c r="AZ109" s="120">
        <f t="shared" si="66"/>
        <v>44958</v>
      </c>
      <c r="BA109" s="120">
        <f t="shared" si="66"/>
        <v>44986</v>
      </c>
      <c r="BB109" s="120">
        <f t="shared" si="66"/>
        <v>45017</v>
      </c>
      <c r="BC109" s="120">
        <f t="shared" si="66"/>
        <v>45047</v>
      </c>
      <c r="BD109" s="120">
        <f t="shared" si="66"/>
        <v>45078</v>
      </c>
      <c r="BE109" s="120">
        <f t="shared" si="66"/>
        <v>45108</v>
      </c>
      <c r="BF109" s="120">
        <f t="shared" si="66"/>
        <v>45139</v>
      </c>
      <c r="BG109" s="120">
        <f t="shared" si="66"/>
        <v>45170</v>
      </c>
      <c r="BH109" s="120">
        <f t="shared" si="66"/>
        <v>45200</v>
      </c>
      <c r="BI109" s="120">
        <f t="shared" si="66"/>
        <v>45231</v>
      </c>
      <c r="BJ109" s="120">
        <f t="shared" si="66"/>
        <v>45261</v>
      </c>
      <c r="BK109" s="120">
        <f t="shared" si="66"/>
        <v>45292</v>
      </c>
    </row>
    <row r="110" spans="1:63" hidden="1" x14ac:dyDescent="0.35">
      <c r="A110" s="655"/>
      <c r="B110" s="121" t="s">
        <v>20</v>
      </c>
      <c r="C110" s="122">
        <v>2.6199E-2</v>
      </c>
      <c r="D110" s="122">
        <v>2.7446999999999999E-2</v>
      </c>
      <c r="E110" s="122">
        <v>2.5529999999999997E-2</v>
      </c>
      <c r="F110" s="122">
        <v>2.8628999999999998E-2</v>
      </c>
      <c r="G110" s="122">
        <v>2.9949E-2</v>
      </c>
      <c r="H110" s="122">
        <v>5.8356999999999999E-2</v>
      </c>
      <c r="I110" s="122">
        <v>5.6508999999999997E-2</v>
      </c>
      <c r="J110" s="122">
        <v>5.6628999999999999E-2</v>
      </c>
      <c r="K110" s="122">
        <v>5.6730000000000003E-2</v>
      </c>
      <c r="L110" s="122">
        <v>2.8309999999999998E-2</v>
      </c>
      <c r="M110" s="122">
        <v>2.8913999999999999E-2</v>
      </c>
      <c r="N110" s="122">
        <v>2.8407000000000002E-2</v>
      </c>
      <c r="O110" s="122">
        <v>2.6199E-2</v>
      </c>
      <c r="P110" s="122">
        <v>2.7446999999999999E-2</v>
      </c>
      <c r="Q110" s="122">
        <v>2.5529999999999997E-2</v>
      </c>
      <c r="R110" s="264">
        <v>3.1083464351229287E-2</v>
      </c>
      <c r="S110" s="264">
        <v>3.30671550853395E-2</v>
      </c>
      <c r="T110" s="264">
        <v>5.898198580192094E-2</v>
      </c>
      <c r="U110" s="264">
        <v>5.7406322354516301E-2</v>
      </c>
      <c r="V110" s="264">
        <v>5.8854176634972645E-2</v>
      </c>
      <c r="W110" s="264">
        <v>5.7598349214851484E-2</v>
      </c>
      <c r="X110" s="264">
        <v>3.2066354392640169E-2</v>
      </c>
      <c r="Y110" s="264">
        <v>3.2516302023050919E-2</v>
      </c>
      <c r="Z110" s="264">
        <v>3.0728329424068494E-2</v>
      </c>
      <c r="AA110" s="264">
        <v>3.0047435906328628E-2</v>
      </c>
      <c r="AB110" s="264">
        <v>3.0682951773254422E-2</v>
      </c>
      <c r="AC110" s="264">
        <v>3.1521241016378376E-2</v>
      </c>
      <c r="AD110" s="264">
        <v>3.1083464351229287E-2</v>
      </c>
      <c r="AE110" s="264">
        <v>3.30671550853395E-2</v>
      </c>
      <c r="AF110" s="264">
        <v>5.898198580192094E-2</v>
      </c>
      <c r="AG110" s="264">
        <v>5.7406322354516301E-2</v>
      </c>
      <c r="AH110" s="264">
        <v>5.8854176634972645E-2</v>
      </c>
      <c r="AI110" s="264">
        <v>5.7598349214851484E-2</v>
      </c>
      <c r="AJ110" s="264">
        <v>3.2066354392640169E-2</v>
      </c>
      <c r="AK110" s="264">
        <v>3.2516302023050919E-2</v>
      </c>
      <c r="AL110" s="264">
        <v>3.0728329424068494E-2</v>
      </c>
      <c r="AM110" s="264">
        <v>3.0047435906328628E-2</v>
      </c>
      <c r="AN110" s="264">
        <v>3.0682951773254422E-2</v>
      </c>
      <c r="AO110" s="264">
        <v>3.1521241016378376E-2</v>
      </c>
      <c r="AP110" s="264">
        <v>3.1083464351229287E-2</v>
      </c>
      <c r="AQ110" s="264">
        <v>3.30671550853395E-2</v>
      </c>
      <c r="AR110" s="264">
        <v>5.898198580192094E-2</v>
      </c>
      <c r="AS110" s="264">
        <v>5.7406322354516301E-2</v>
      </c>
      <c r="AT110" s="264">
        <v>5.8854176634972645E-2</v>
      </c>
      <c r="AU110" s="264">
        <v>5.7598349214851484E-2</v>
      </c>
      <c r="AV110" s="264">
        <v>3.2066354392640169E-2</v>
      </c>
      <c r="AW110" s="264">
        <v>3.2516302023050919E-2</v>
      </c>
      <c r="AX110" s="264">
        <v>3.0728329424068494E-2</v>
      </c>
      <c r="AY110" s="264">
        <v>3.0047435906328628E-2</v>
      </c>
      <c r="AZ110" s="264">
        <v>3.0682951773254422E-2</v>
      </c>
      <c r="BA110" s="264">
        <v>3.1521241016378376E-2</v>
      </c>
      <c r="BB110" s="264">
        <v>3.1083464351229287E-2</v>
      </c>
      <c r="BC110" s="264">
        <v>3.30671550853395E-2</v>
      </c>
      <c r="BD110" s="264">
        <v>5.898198580192094E-2</v>
      </c>
      <c r="BE110" s="264">
        <v>5.7406322354516301E-2</v>
      </c>
      <c r="BF110" s="264">
        <v>5.8854176634972645E-2</v>
      </c>
      <c r="BG110" s="264">
        <v>5.7598349214851484E-2</v>
      </c>
      <c r="BH110" s="264">
        <v>3.2066354392640169E-2</v>
      </c>
      <c r="BI110" s="264">
        <v>3.2516302023050919E-2</v>
      </c>
      <c r="BJ110" s="264">
        <v>3.0728329424068494E-2</v>
      </c>
      <c r="BK110" s="264">
        <v>3.0047435906328628E-2</v>
      </c>
    </row>
    <row r="111" spans="1:63" hidden="1" x14ac:dyDescent="0.35">
      <c r="A111" s="655"/>
      <c r="B111" s="121" t="s">
        <v>0</v>
      </c>
      <c r="C111" s="122">
        <v>2.7577000000000001E-2</v>
      </c>
      <c r="D111" s="122">
        <v>2.9746000000000002E-2</v>
      </c>
      <c r="E111" s="122">
        <v>2.7931999999999998E-2</v>
      </c>
      <c r="F111" s="122">
        <v>2.8917999999999999E-2</v>
      </c>
      <c r="G111" s="122">
        <v>3.4426000000000005E-2</v>
      </c>
      <c r="H111" s="122">
        <v>6.9025000000000003E-2</v>
      </c>
      <c r="I111" s="122">
        <v>6.5654000000000004E-2</v>
      </c>
      <c r="J111" s="122">
        <v>6.6449999999999995E-2</v>
      </c>
      <c r="K111" s="122">
        <v>6.7971000000000004E-2</v>
      </c>
      <c r="L111" s="122">
        <v>2.8445999999999999E-2</v>
      </c>
      <c r="M111" s="122">
        <v>3.0360999999999999E-2</v>
      </c>
      <c r="N111" s="122">
        <v>2.9199000000000003E-2</v>
      </c>
      <c r="O111" s="122">
        <v>2.7577000000000001E-2</v>
      </c>
      <c r="P111" s="122">
        <v>2.9746000000000002E-2</v>
      </c>
      <c r="Q111" s="122">
        <v>2.7931999999999998E-2</v>
      </c>
      <c r="R111" s="264">
        <v>3.1287121412679954E-2</v>
      </c>
      <c r="S111" s="264">
        <v>3.6500600077863397E-2</v>
      </c>
      <c r="T111" s="264">
        <v>6.9150929119490973E-2</v>
      </c>
      <c r="U111" s="264">
        <v>6.5867332180788413E-2</v>
      </c>
      <c r="V111" s="264">
        <v>6.8271763685987169E-2</v>
      </c>
      <c r="W111" s="264">
        <v>6.7981341517486346E-2</v>
      </c>
      <c r="X111" s="264">
        <v>3.2177869568350823E-2</v>
      </c>
      <c r="Y111" s="264">
        <v>3.3675250196518916E-2</v>
      </c>
      <c r="Z111" s="264">
        <v>3.1249280141862588E-2</v>
      </c>
      <c r="AA111" s="264">
        <v>3.1088718298159661E-2</v>
      </c>
      <c r="AB111" s="264">
        <v>3.2310141385779451E-2</v>
      </c>
      <c r="AC111" s="264">
        <v>3.4009812477182967E-2</v>
      </c>
      <c r="AD111" s="264">
        <v>3.1287121412679954E-2</v>
      </c>
      <c r="AE111" s="264">
        <v>3.6500600077863397E-2</v>
      </c>
      <c r="AF111" s="264">
        <v>6.9150929119490973E-2</v>
      </c>
      <c r="AG111" s="264">
        <v>6.5867332180788413E-2</v>
      </c>
      <c r="AH111" s="264">
        <v>6.8271763685987169E-2</v>
      </c>
      <c r="AI111" s="264">
        <v>6.7981341517486346E-2</v>
      </c>
      <c r="AJ111" s="264">
        <v>3.2177869568350823E-2</v>
      </c>
      <c r="AK111" s="264">
        <v>3.3675250196518916E-2</v>
      </c>
      <c r="AL111" s="264">
        <v>3.1249280141862588E-2</v>
      </c>
      <c r="AM111" s="264">
        <v>3.1088718298159661E-2</v>
      </c>
      <c r="AN111" s="264">
        <v>3.2310141385779451E-2</v>
      </c>
      <c r="AO111" s="264">
        <v>3.4009812477182967E-2</v>
      </c>
      <c r="AP111" s="264">
        <v>3.1287121412679954E-2</v>
      </c>
      <c r="AQ111" s="264">
        <v>3.6500600077863397E-2</v>
      </c>
      <c r="AR111" s="264">
        <v>6.9150929119490973E-2</v>
      </c>
      <c r="AS111" s="264">
        <v>6.5867332180788413E-2</v>
      </c>
      <c r="AT111" s="264">
        <v>6.8271763685987169E-2</v>
      </c>
      <c r="AU111" s="264">
        <v>6.7981341517486346E-2</v>
      </c>
      <c r="AV111" s="264">
        <v>3.2177869568350823E-2</v>
      </c>
      <c r="AW111" s="264">
        <v>3.3675250196518916E-2</v>
      </c>
      <c r="AX111" s="264">
        <v>3.1249280141862588E-2</v>
      </c>
      <c r="AY111" s="264">
        <v>3.1088718298159661E-2</v>
      </c>
      <c r="AZ111" s="264">
        <v>3.2310141385779451E-2</v>
      </c>
      <c r="BA111" s="264">
        <v>3.4009812477182967E-2</v>
      </c>
      <c r="BB111" s="264">
        <v>3.1287121412679954E-2</v>
      </c>
      <c r="BC111" s="264">
        <v>3.6500600077863397E-2</v>
      </c>
      <c r="BD111" s="264">
        <v>6.9150929119490973E-2</v>
      </c>
      <c r="BE111" s="264">
        <v>6.5867332180788413E-2</v>
      </c>
      <c r="BF111" s="264">
        <v>6.8271763685987169E-2</v>
      </c>
      <c r="BG111" s="264">
        <v>6.7981341517486346E-2</v>
      </c>
      <c r="BH111" s="264">
        <v>3.2177869568350823E-2</v>
      </c>
      <c r="BI111" s="264">
        <v>3.3675250196518916E-2</v>
      </c>
      <c r="BJ111" s="264">
        <v>3.1249280141862588E-2</v>
      </c>
      <c r="BK111" s="264">
        <v>3.1088718298159661E-2</v>
      </c>
    </row>
    <row r="112" spans="1:63" hidden="1" x14ac:dyDescent="0.35">
      <c r="A112" s="655"/>
      <c r="B112" s="121" t="s">
        <v>21</v>
      </c>
      <c r="C112" s="122">
        <v>2.6529E-2</v>
      </c>
      <c r="D112" s="122">
        <v>2.7459999999999998E-2</v>
      </c>
      <c r="E112" s="122">
        <v>2.5524000000000002E-2</v>
      </c>
      <c r="F112" s="122">
        <v>3.0766000000000002E-2</v>
      </c>
      <c r="G112" s="122">
        <v>3.1206999999999999E-2</v>
      </c>
      <c r="H112" s="122">
        <v>6.1601999999999997E-2</v>
      </c>
      <c r="I112" s="122">
        <v>5.9637999999999997E-2</v>
      </c>
      <c r="J112" s="122">
        <v>5.9846000000000003E-2</v>
      </c>
      <c r="K112" s="122">
        <v>5.9415000000000003E-2</v>
      </c>
      <c r="L112" s="122">
        <v>2.9482000000000001E-2</v>
      </c>
      <c r="M112" s="122">
        <v>2.9506999999999995E-2</v>
      </c>
      <c r="N112" s="122">
        <v>2.9013000000000001E-2</v>
      </c>
      <c r="O112" s="122">
        <v>2.6529E-2</v>
      </c>
      <c r="P112" s="122">
        <v>2.7459999999999998E-2</v>
      </c>
      <c r="Q112" s="122">
        <v>2.5524000000000002E-2</v>
      </c>
      <c r="R112" s="264">
        <v>3.2581147788740064E-2</v>
      </c>
      <c r="S112" s="264">
        <v>3.4030484753869335E-2</v>
      </c>
      <c r="T112" s="264">
        <v>6.2083116741552077E-2</v>
      </c>
      <c r="U112" s="264">
        <v>6.0306053609823676E-2</v>
      </c>
      <c r="V112" s="264">
        <v>6.1941044573503183E-2</v>
      </c>
      <c r="W112" s="264">
        <v>6.0070705003849423E-2</v>
      </c>
      <c r="X112" s="264">
        <v>3.3029966213668778E-2</v>
      </c>
      <c r="Y112" s="264">
        <v>3.2990619582801396E-2</v>
      </c>
      <c r="Z112" s="264">
        <v>3.1126386353450688E-2</v>
      </c>
      <c r="AA112" s="264">
        <v>3.029705946816429E-2</v>
      </c>
      <c r="AB112" s="264">
        <v>3.0692206516073458E-2</v>
      </c>
      <c r="AC112" s="264">
        <v>3.1515990769204173E-2</v>
      </c>
      <c r="AD112" s="264">
        <v>3.2581147788740064E-2</v>
      </c>
      <c r="AE112" s="264">
        <v>3.4030484753869335E-2</v>
      </c>
      <c r="AF112" s="264">
        <v>6.2083116741552077E-2</v>
      </c>
      <c r="AG112" s="264">
        <v>6.0306053609823676E-2</v>
      </c>
      <c r="AH112" s="264">
        <v>6.1941044573503183E-2</v>
      </c>
      <c r="AI112" s="264">
        <v>6.0070705003849423E-2</v>
      </c>
      <c r="AJ112" s="264">
        <v>3.3029966213668778E-2</v>
      </c>
      <c r="AK112" s="264">
        <v>3.2990619582801396E-2</v>
      </c>
      <c r="AL112" s="264">
        <v>3.1126386353450688E-2</v>
      </c>
      <c r="AM112" s="264">
        <v>3.029705946816429E-2</v>
      </c>
      <c r="AN112" s="264">
        <v>3.0692206516073458E-2</v>
      </c>
      <c r="AO112" s="264">
        <v>3.1515990769204173E-2</v>
      </c>
      <c r="AP112" s="264">
        <v>3.2581147788740064E-2</v>
      </c>
      <c r="AQ112" s="264">
        <v>3.4030484753869335E-2</v>
      </c>
      <c r="AR112" s="264">
        <v>6.2083116741552077E-2</v>
      </c>
      <c r="AS112" s="264">
        <v>6.0306053609823676E-2</v>
      </c>
      <c r="AT112" s="264">
        <v>6.1941044573503183E-2</v>
      </c>
      <c r="AU112" s="264">
        <v>6.0070705003849423E-2</v>
      </c>
      <c r="AV112" s="264">
        <v>3.3029966213668778E-2</v>
      </c>
      <c r="AW112" s="264">
        <v>3.2990619582801396E-2</v>
      </c>
      <c r="AX112" s="264">
        <v>3.1126386353450688E-2</v>
      </c>
      <c r="AY112" s="264">
        <v>3.029705946816429E-2</v>
      </c>
      <c r="AZ112" s="264">
        <v>3.0692206516073458E-2</v>
      </c>
      <c r="BA112" s="264">
        <v>3.1515990769204173E-2</v>
      </c>
      <c r="BB112" s="264">
        <v>3.2581147788740064E-2</v>
      </c>
      <c r="BC112" s="264">
        <v>3.4030484753869335E-2</v>
      </c>
      <c r="BD112" s="264">
        <v>6.2083116741552077E-2</v>
      </c>
      <c r="BE112" s="264">
        <v>6.0306053609823676E-2</v>
      </c>
      <c r="BF112" s="264">
        <v>6.1941044573503183E-2</v>
      </c>
      <c r="BG112" s="264">
        <v>6.0070705003849423E-2</v>
      </c>
      <c r="BH112" s="264">
        <v>3.3029966213668778E-2</v>
      </c>
      <c r="BI112" s="264">
        <v>3.2990619582801396E-2</v>
      </c>
      <c r="BJ112" s="264">
        <v>3.1126386353450688E-2</v>
      </c>
      <c r="BK112" s="264">
        <v>3.029705946816429E-2</v>
      </c>
    </row>
    <row r="113" spans="1:63" hidden="1" x14ac:dyDescent="0.35">
      <c r="A113" s="655"/>
      <c r="B113" s="121" t="s">
        <v>1</v>
      </c>
      <c r="C113" s="122">
        <v>2.0434000000000001E-2</v>
      </c>
      <c r="D113" s="122">
        <v>2.1371000000000001E-2</v>
      </c>
      <c r="E113" s="122">
        <v>2.0813999999999999E-2</v>
      </c>
      <c r="F113" s="122">
        <v>3.1996999999999998E-2</v>
      </c>
      <c r="G113" s="122">
        <v>3.9550000000000002E-2</v>
      </c>
      <c r="H113" s="122">
        <v>6.9579000000000002E-2</v>
      </c>
      <c r="I113" s="122">
        <v>6.5920999999999993E-2</v>
      </c>
      <c r="J113" s="122">
        <v>6.6790000000000002E-2</v>
      </c>
      <c r="K113" s="122">
        <v>7.0331000000000005E-2</v>
      </c>
      <c r="L113" s="122">
        <v>3.1150000000000001E-2</v>
      </c>
      <c r="M113" s="122">
        <v>3.1826E-2</v>
      </c>
      <c r="N113" s="122">
        <v>2.1905999999999998E-2</v>
      </c>
      <c r="O113" s="122">
        <v>2.0434000000000001E-2</v>
      </c>
      <c r="P113" s="122">
        <v>2.1371000000000001E-2</v>
      </c>
      <c r="Q113" s="122">
        <v>2.0813999999999999E-2</v>
      </c>
      <c r="R113" s="264">
        <v>3.3484101029381416E-2</v>
      </c>
      <c r="S113" s="264">
        <v>4.0432631701588333E-2</v>
      </c>
      <c r="T113" s="264">
        <v>6.9679419701354439E-2</v>
      </c>
      <c r="U113" s="264">
        <v>6.6112062017944839E-2</v>
      </c>
      <c r="V113" s="264">
        <v>6.8596251305118663E-2</v>
      </c>
      <c r="W113" s="264">
        <v>7.0159702602657775E-2</v>
      </c>
      <c r="X113" s="264">
        <v>3.3559498265374979E-2</v>
      </c>
      <c r="Y113" s="264">
        <v>2.7735911412729124E-2</v>
      </c>
      <c r="Z113" s="264">
        <v>2.652823729934119E-2</v>
      </c>
      <c r="AA113" s="264">
        <v>2.5860572795162531E-2</v>
      </c>
      <c r="AB113" s="264">
        <v>2.652833230827558E-2</v>
      </c>
      <c r="AC113" s="264">
        <v>2.7112651173639406E-2</v>
      </c>
      <c r="AD113" s="264">
        <v>3.3484101029381416E-2</v>
      </c>
      <c r="AE113" s="264">
        <v>4.0432631701588333E-2</v>
      </c>
      <c r="AF113" s="264">
        <v>6.9679419701354439E-2</v>
      </c>
      <c r="AG113" s="264">
        <v>6.6112062017944839E-2</v>
      </c>
      <c r="AH113" s="264">
        <v>6.8596251305118663E-2</v>
      </c>
      <c r="AI113" s="264">
        <v>7.0159702602657775E-2</v>
      </c>
      <c r="AJ113" s="264">
        <v>3.3559498265374979E-2</v>
      </c>
      <c r="AK113" s="264">
        <v>2.7735911412729124E-2</v>
      </c>
      <c r="AL113" s="264">
        <v>2.652823729934119E-2</v>
      </c>
      <c r="AM113" s="264">
        <v>2.5860572795162531E-2</v>
      </c>
      <c r="AN113" s="264">
        <v>2.652833230827558E-2</v>
      </c>
      <c r="AO113" s="264">
        <v>2.7112651173639406E-2</v>
      </c>
      <c r="AP113" s="264">
        <v>3.3484101029381416E-2</v>
      </c>
      <c r="AQ113" s="264">
        <v>4.0432631701588333E-2</v>
      </c>
      <c r="AR113" s="264">
        <v>6.9679419701354439E-2</v>
      </c>
      <c r="AS113" s="264">
        <v>6.6112062017944839E-2</v>
      </c>
      <c r="AT113" s="264">
        <v>6.8596251305118663E-2</v>
      </c>
      <c r="AU113" s="264">
        <v>7.0159702602657775E-2</v>
      </c>
      <c r="AV113" s="264">
        <v>3.3559498265374979E-2</v>
      </c>
      <c r="AW113" s="264">
        <v>2.7735911412729124E-2</v>
      </c>
      <c r="AX113" s="264">
        <v>2.652823729934119E-2</v>
      </c>
      <c r="AY113" s="264">
        <v>2.5860572795162531E-2</v>
      </c>
      <c r="AZ113" s="264">
        <v>2.652833230827558E-2</v>
      </c>
      <c r="BA113" s="264">
        <v>2.7112651173639406E-2</v>
      </c>
      <c r="BB113" s="264">
        <v>3.3484101029381416E-2</v>
      </c>
      <c r="BC113" s="264">
        <v>4.0432631701588333E-2</v>
      </c>
      <c r="BD113" s="264">
        <v>6.9679419701354439E-2</v>
      </c>
      <c r="BE113" s="264">
        <v>6.6112062017944839E-2</v>
      </c>
      <c r="BF113" s="264">
        <v>6.8596251305118663E-2</v>
      </c>
      <c r="BG113" s="264">
        <v>7.0159702602657775E-2</v>
      </c>
      <c r="BH113" s="264">
        <v>3.3559498265374979E-2</v>
      </c>
      <c r="BI113" s="264">
        <v>2.7735911412729124E-2</v>
      </c>
      <c r="BJ113" s="264">
        <v>2.652823729934119E-2</v>
      </c>
      <c r="BK113" s="264">
        <v>2.5860572795162531E-2</v>
      </c>
    </row>
    <row r="114" spans="1:63" hidden="1" x14ac:dyDescent="0.35">
      <c r="A114" s="655"/>
      <c r="B114" s="121" t="s">
        <v>22</v>
      </c>
      <c r="C114" s="122">
        <v>2.0459000000000001E-2</v>
      </c>
      <c r="D114" s="122">
        <v>2.1388999999999998E-2</v>
      </c>
      <c r="E114" s="122">
        <v>2.0832E-2</v>
      </c>
      <c r="F114" s="122">
        <v>2.385E-2</v>
      </c>
      <c r="G114" s="122">
        <v>2.3473999999999998E-2</v>
      </c>
      <c r="H114" s="122">
        <v>4.3839000000000003E-2</v>
      </c>
      <c r="I114" s="122">
        <v>4.1855000000000003E-2</v>
      </c>
      <c r="J114" s="122">
        <v>4.2049000000000003E-2</v>
      </c>
      <c r="K114" s="122">
        <v>4.3088000000000001E-2</v>
      </c>
      <c r="L114" s="122">
        <v>2.2105E-2</v>
      </c>
      <c r="M114" s="122">
        <v>2.2845000000000001E-2</v>
      </c>
      <c r="N114" s="122">
        <v>2.2103000000000001E-2</v>
      </c>
      <c r="O114" s="122">
        <v>2.0459000000000001E-2</v>
      </c>
      <c r="P114" s="122">
        <v>2.1388999999999998E-2</v>
      </c>
      <c r="Q114" s="122">
        <v>2.0832E-2</v>
      </c>
      <c r="R114" s="264">
        <v>2.7725410801511231E-2</v>
      </c>
      <c r="S114" s="264">
        <v>2.8220949986221516E-2</v>
      </c>
      <c r="T114" s="264">
        <v>4.5273461784829723E-2</v>
      </c>
      <c r="U114" s="264">
        <v>4.4087893556852581E-2</v>
      </c>
      <c r="V114" s="264">
        <v>4.5194738620845686E-2</v>
      </c>
      <c r="W114" s="264">
        <v>4.5363470113842473E-2</v>
      </c>
      <c r="X114" s="264">
        <v>2.7061998455206474E-2</v>
      </c>
      <c r="Y114" s="264">
        <v>2.7817778730303621E-2</v>
      </c>
      <c r="Z114" s="264">
        <v>2.6627275382035749E-2</v>
      </c>
      <c r="AA114" s="264">
        <v>2.5875926900525859E-2</v>
      </c>
      <c r="AB114" s="264">
        <v>2.6540537748047474E-2</v>
      </c>
      <c r="AC114" s="264">
        <v>2.7127079018739036E-2</v>
      </c>
      <c r="AD114" s="264">
        <v>2.7725410801511231E-2</v>
      </c>
      <c r="AE114" s="264">
        <v>2.8220949986221516E-2</v>
      </c>
      <c r="AF114" s="264">
        <v>4.5273461784829723E-2</v>
      </c>
      <c r="AG114" s="264">
        <v>4.4087893556852581E-2</v>
      </c>
      <c r="AH114" s="264">
        <v>4.5194738620845686E-2</v>
      </c>
      <c r="AI114" s="264">
        <v>4.5363470113842473E-2</v>
      </c>
      <c r="AJ114" s="264">
        <v>2.7061998455206474E-2</v>
      </c>
      <c r="AK114" s="264">
        <v>2.7817778730303621E-2</v>
      </c>
      <c r="AL114" s="264">
        <v>2.6627275382035749E-2</v>
      </c>
      <c r="AM114" s="264">
        <v>2.5875926900525859E-2</v>
      </c>
      <c r="AN114" s="264">
        <v>2.6540537748047474E-2</v>
      </c>
      <c r="AO114" s="264">
        <v>2.7127079018739036E-2</v>
      </c>
      <c r="AP114" s="264">
        <v>2.7725410801511231E-2</v>
      </c>
      <c r="AQ114" s="264">
        <v>2.8220949986221516E-2</v>
      </c>
      <c r="AR114" s="264">
        <v>4.5273461784829723E-2</v>
      </c>
      <c r="AS114" s="264">
        <v>4.4087893556852581E-2</v>
      </c>
      <c r="AT114" s="264">
        <v>4.5194738620845686E-2</v>
      </c>
      <c r="AU114" s="264">
        <v>4.5363470113842473E-2</v>
      </c>
      <c r="AV114" s="264">
        <v>2.7061998455206474E-2</v>
      </c>
      <c r="AW114" s="264">
        <v>2.7817778730303621E-2</v>
      </c>
      <c r="AX114" s="264">
        <v>2.6627275382035749E-2</v>
      </c>
      <c r="AY114" s="264">
        <v>2.5875926900525859E-2</v>
      </c>
      <c r="AZ114" s="264">
        <v>2.6540537748047474E-2</v>
      </c>
      <c r="BA114" s="264">
        <v>2.7127079018739036E-2</v>
      </c>
      <c r="BB114" s="264">
        <v>2.7725410801511231E-2</v>
      </c>
      <c r="BC114" s="264">
        <v>2.8220949986221516E-2</v>
      </c>
      <c r="BD114" s="264">
        <v>4.5273461784829723E-2</v>
      </c>
      <c r="BE114" s="264">
        <v>4.4087893556852581E-2</v>
      </c>
      <c r="BF114" s="264">
        <v>4.5194738620845686E-2</v>
      </c>
      <c r="BG114" s="264">
        <v>4.5363470113842473E-2</v>
      </c>
      <c r="BH114" s="264">
        <v>2.7061998455206474E-2</v>
      </c>
      <c r="BI114" s="264">
        <v>2.7817778730303621E-2</v>
      </c>
      <c r="BJ114" s="264">
        <v>2.6627275382035749E-2</v>
      </c>
      <c r="BK114" s="264">
        <v>2.5875926900525859E-2</v>
      </c>
    </row>
    <row r="115" spans="1:63" hidden="1" x14ac:dyDescent="0.35">
      <c r="A115" s="655"/>
      <c r="B115" s="123" t="s">
        <v>9</v>
      </c>
      <c r="C115" s="122">
        <v>2.7577999999999998E-2</v>
      </c>
      <c r="D115" s="122">
        <v>2.9758E-2</v>
      </c>
      <c r="E115" s="122">
        <v>2.8181999999999999E-2</v>
      </c>
      <c r="F115" s="122">
        <v>3.0931E-2</v>
      </c>
      <c r="G115" s="122">
        <v>2.9123E-2</v>
      </c>
      <c r="H115" s="122">
        <v>4.3387000000000002E-2</v>
      </c>
      <c r="I115" s="122">
        <v>4.1418000000000003E-2</v>
      </c>
      <c r="J115" s="122">
        <v>4.1611000000000002E-2</v>
      </c>
      <c r="K115" s="122">
        <v>5.8077999999999998E-2</v>
      </c>
      <c r="L115" s="122">
        <v>2.9737E-2</v>
      </c>
      <c r="M115" s="122">
        <v>3.074E-2</v>
      </c>
      <c r="N115" s="122">
        <v>2.9201999999999999E-2</v>
      </c>
      <c r="O115" s="122">
        <v>2.7577999999999998E-2</v>
      </c>
      <c r="P115" s="122">
        <v>2.9758E-2</v>
      </c>
      <c r="Q115" s="122">
        <v>2.8181999999999999E-2</v>
      </c>
      <c r="R115" s="264">
        <v>3.2696885174976473E-2</v>
      </c>
      <c r="S115" s="264">
        <v>3.2435026940329049E-2</v>
      </c>
      <c r="T115" s="264">
        <v>4.500936747919055E-2</v>
      </c>
      <c r="U115" s="264">
        <v>4.3836302091463192E-2</v>
      </c>
      <c r="V115" s="264">
        <v>4.4944202522712556E-2</v>
      </c>
      <c r="W115" s="264">
        <v>5.8840155056961316E-2</v>
      </c>
      <c r="X115" s="264">
        <v>3.3240009191326289E-2</v>
      </c>
      <c r="Y115" s="264">
        <v>3.3978256055586256E-2</v>
      </c>
      <c r="Z115" s="264">
        <v>3.1251062077392665E-2</v>
      </c>
      <c r="AA115" s="264">
        <v>3.108900830684997E-2</v>
      </c>
      <c r="AB115" s="264">
        <v>3.2318880451583896E-2</v>
      </c>
      <c r="AC115" s="264">
        <v>3.4268850536707036E-2</v>
      </c>
      <c r="AD115" s="264">
        <v>3.2696885174976473E-2</v>
      </c>
      <c r="AE115" s="264">
        <v>3.2435026940329049E-2</v>
      </c>
      <c r="AF115" s="264">
        <v>4.500936747919055E-2</v>
      </c>
      <c r="AG115" s="264">
        <v>4.3836302091463192E-2</v>
      </c>
      <c r="AH115" s="264">
        <v>4.4944202522712556E-2</v>
      </c>
      <c r="AI115" s="264">
        <v>5.8840155056961316E-2</v>
      </c>
      <c r="AJ115" s="264">
        <v>3.3240009191326289E-2</v>
      </c>
      <c r="AK115" s="264">
        <v>3.3978256055586256E-2</v>
      </c>
      <c r="AL115" s="264">
        <v>3.1251062077392665E-2</v>
      </c>
      <c r="AM115" s="264">
        <v>3.108900830684997E-2</v>
      </c>
      <c r="AN115" s="264">
        <v>3.2318880451583896E-2</v>
      </c>
      <c r="AO115" s="264">
        <v>3.4268850536707036E-2</v>
      </c>
      <c r="AP115" s="264">
        <v>3.2696885174976473E-2</v>
      </c>
      <c r="AQ115" s="264">
        <v>3.2435026940329049E-2</v>
      </c>
      <c r="AR115" s="264">
        <v>4.500936747919055E-2</v>
      </c>
      <c r="AS115" s="264">
        <v>4.3836302091463192E-2</v>
      </c>
      <c r="AT115" s="264">
        <v>4.4944202522712556E-2</v>
      </c>
      <c r="AU115" s="264">
        <v>5.8840155056961316E-2</v>
      </c>
      <c r="AV115" s="264">
        <v>3.3240009191326289E-2</v>
      </c>
      <c r="AW115" s="264">
        <v>3.3978256055586256E-2</v>
      </c>
      <c r="AX115" s="264">
        <v>3.1251062077392665E-2</v>
      </c>
      <c r="AY115" s="264">
        <v>3.108900830684997E-2</v>
      </c>
      <c r="AZ115" s="264">
        <v>3.2318880451583896E-2</v>
      </c>
      <c r="BA115" s="264">
        <v>3.4268850536707036E-2</v>
      </c>
      <c r="BB115" s="264">
        <v>3.2696885174976473E-2</v>
      </c>
      <c r="BC115" s="264">
        <v>3.2435026940329049E-2</v>
      </c>
      <c r="BD115" s="264">
        <v>4.500936747919055E-2</v>
      </c>
      <c r="BE115" s="264">
        <v>4.3836302091463192E-2</v>
      </c>
      <c r="BF115" s="264">
        <v>4.4944202522712556E-2</v>
      </c>
      <c r="BG115" s="264">
        <v>5.8840155056961316E-2</v>
      </c>
      <c r="BH115" s="264">
        <v>3.3240009191326289E-2</v>
      </c>
      <c r="BI115" s="264">
        <v>3.3978256055586256E-2</v>
      </c>
      <c r="BJ115" s="264">
        <v>3.1251062077392665E-2</v>
      </c>
      <c r="BK115" s="264">
        <v>3.108900830684997E-2</v>
      </c>
    </row>
    <row r="116" spans="1:63" hidden="1" x14ac:dyDescent="0.35">
      <c r="A116" s="655"/>
      <c r="B116" s="123" t="s">
        <v>3</v>
      </c>
      <c r="C116" s="122">
        <v>2.7577000000000001E-2</v>
      </c>
      <c r="D116" s="122">
        <v>2.9746000000000002E-2</v>
      </c>
      <c r="E116" s="122">
        <v>2.7931999999999998E-2</v>
      </c>
      <c r="F116" s="122">
        <v>2.8917999999999999E-2</v>
      </c>
      <c r="G116" s="122">
        <v>3.4426000000000005E-2</v>
      </c>
      <c r="H116" s="122">
        <v>6.9025000000000003E-2</v>
      </c>
      <c r="I116" s="122">
        <v>6.5654000000000004E-2</v>
      </c>
      <c r="J116" s="122">
        <v>6.6449999999999995E-2</v>
      </c>
      <c r="K116" s="122">
        <v>6.7971000000000004E-2</v>
      </c>
      <c r="L116" s="122">
        <v>2.8445999999999999E-2</v>
      </c>
      <c r="M116" s="122">
        <v>3.0360999999999999E-2</v>
      </c>
      <c r="N116" s="122">
        <v>2.9199000000000003E-2</v>
      </c>
      <c r="O116" s="122">
        <v>2.7577000000000001E-2</v>
      </c>
      <c r="P116" s="122">
        <v>2.9746000000000002E-2</v>
      </c>
      <c r="Q116" s="122">
        <v>2.7931999999999998E-2</v>
      </c>
      <c r="R116" s="264">
        <v>3.1287121412679954E-2</v>
      </c>
      <c r="S116" s="264">
        <v>3.6500600077863397E-2</v>
      </c>
      <c r="T116" s="264">
        <v>6.9150929119490973E-2</v>
      </c>
      <c r="U116" s="264">
        <v>6.5867332180788413E-2</v>
      </c>
      <c r="V116" s="264">
        <v>6.8271763685987169E-2</v>
      </c>
      <c r="W116" s="264">
        <v>6.7981341517486346E-2</v>
      </c>
      <c r="X116" s="264">
        <v>3.2177869568350823E-2</v>
      </c>
      <c r="Y116" s="264">
        <v>3.3675250196518916E-2</v>
      </c>
      <c r="Z116" s="264">
        <v>3.1249280141862588E-2</v>
      </c>
      <c r="AA116" s="264">
        <v>3.1088718298159661E-2</v>
      </c>
      <c r="AB116" s="264">
        <v>3.2310141385779451E-2</v>
      </c>
      <c r="AC116" s="264">
        <v>3.4009812477182967E-2</v>
      </c>
      <c r="AD116" s="264">
        <v>3.1287121412679954E-2</v>
      </c>
      <c r="AE116" s="264">
        <v>3.6500600077863397E-2</v>
      </c>
      <c r="AF116" s="264">
        <v>6.9150929119490973E-2</v>
      </c>
      <c r="AG116" s="264">
        <v>6.5867332180788413E-2</v>
      </c>
      <c r="AH116" s="264">
        <v>6.8271763685987169E-2</v>
      </c>
      <c r="AI116" s="264">
        <v>6.7981341517486346E-2</v>
      </c>
      <c r="AJ116" s="264">
        <v>3.2177869568350823E-2</v>
      </c>
      <c r="AK116" s="264">
        <v>3.3675250196518916E-2</v>
      </c>
      <c r="AL116" s="264">
        <v>3.1249280141862588E-2</v>
      </c>
      <c r="AM116" s="264">
        <v>3.1088718298159661E-2</v>
      </c>
      <c r="AN116" s="264">
        <v>3.2310141385779451E-2</v>
      </c>
      <c r="AO116" s="264">
        <v>3.4009812477182967E-2</v>
      </c>
      <c r="AP116" s="264">
        <v>3.1287121412679954E-2</v>
      </c>
      <c r="AQ116" s="264">
        <v>3.6500600077863397E-2</v>
      </c>
      <c r="AR116" s="264">
        <v>6.9150929119490973E-2</v>
      </c>
      <c r="AS116" s="264">
        <v>6.5867332180788413E-2</v>
      </c>
      <c r="AT116" s="264">
        <v>6.8271763685987169E-2</v>
      </c>
      <c r="AU116" s="264">
        <v>6.7981341517486346E-2</v>
      </c>
      <c r="AV116" s="264">
        <v>3.2177869568350823E-2</v>
      </c>
      <c r="AW116" s="264">
        <v>3.3675250196518916E-2</v>
      </c>
      <c r="AX116" s="264">
        <v>3.1249280141862588E-2</v>
      </c>
      <c r="AY116" s="264">
        <v>3.1088718298159661E-2</v>
      </c>
      <c r="AZ116" s="264">
        <v>3.2310141385779451E-2</v>
      </c>
      <c r="BA116" s="264">
        <v>3.4009812477182967E-2</v>
      </c>
      <c r="BB116" s="264">
        <v>3.1287121412679954E-2</v>
      </c>
      <c r="BC116" s="264">
        <v>3.6500600077863397E-2</v>
      </c>
      <c r="BD116" s="264">
        <v>6.9150929119490973E-2</v>
      </c>
      <c r="BE116" s="264">
        <v>6.5867332180788413E-2</v>
      </c>
      <c r="BF116" s="264">
        <v>6.8271763685987169E-2</v>
      </c>
      <c r="BG116" s="264">
        <v>6.7981341517486346E-2</v>
      </c>
      <c r="BH116" s="264">
        <v>3.2177869568350823E-2</v>
      </c>
      <c r="BI116" s="264">
        <v>3.3675250196518916E-2</v>
      </c>
      <c r="BJ116" s="264">
        <v>3.1249280141862588E-2</v>
      </c>
      <c r="BK116" s="264">
        <v>3.1088718298159661E-2</v>
      </c>
    </row>
    <row r="117" spans="1:63" hidden="1" x14ac:dyDescent="0.35">
      <c r="A117" s="655"/>
      <c r="B117" s="123" t="s">
        <v>4</v>
      </c>
      <c r="C117" s="122">
        <v>2.7192999999999998E-2</v>
      </c>
      <c r="D117" s="122">
        <v>2.8205000000000001E-2</v>
      </c>
      <c r="E117" s="122">
        <v>2.6200999999999999E-2</v>
      </c>
      <c r="F117" s="122">
        <v>3.0266000000000001E-2</v>
      </c>
      <c r="G117" s="122">
        <v>3.1363000000000002E-2</v>
      </c>
      <c r="H117" s="122">
        <v>6.0962000000000002E-2</v>
      </c>
      <c r="I117" s="122">
        <v>5.9093E-2</v>
      </c>
      <c r="J117" s="122">
        <v>5.9154999999999999E-2</v>
      </c>
      <c r="K117" s="122">
        <v>5.7956000000000001E-2</v>
      </c>
      <c r="L117" s="122">
        <v>2.9717E-2</v>
      </c>
      <c r="M117" s="122">
        <v>2.963E-2</v>
      </c>
      <c r="N117" s="122">
        <v>2.8745E-2</v>
      </c>
      <c r="O117" s="122">
        <v>2.7192999999999998E-2</v>
      </c>
      <c r="P117" s="122">
        <v>2.8205000000000001E-2</v>
      </c>
      <c r="Q117" s="122">
        <v>2.6200999999999999E-2</v>
      </c>
      <c r="R117" s="264">
        <v>3.2229392176094822E-2</v>
      </c>
      <c r="S117" s="264">
        <v>3.4150535545563028E-2</v>
      </c>
      <c r="T117" s="264">
        <v>6.1472124203911391E-2</v>
      </c>
      <c r="U117" s="264">
        <v>5.980062225002921E-2</v>
      </c>
      <c r="V117" s="264">
        <v>6.127920395300715E-2</v>
      </c>
      <c r="W117" s="264">
        <v>5.8726988781891254E-2</v>
      </c>
      <c r="X117" s="264">
        <v>3.3224194412387956E-2</v>
      </c>
      <c r="Y117" s="264">
        <v>3.3089948772374186E-2</v>
      </c>
      <c r="Z117" s="264">
        <v>3.0950461741892941E-2</v>
      </c>
      <c r="AA117" s="264">
        <v>3.0797422272452961E-2</v>
      </c>
      <c r="AB117" s="264">
        <v>3.1219753394793454E-2</v>
      </c>
      <c r="AC117" s="264">
        <v>3.2215924669279007E-2</v>
      </c>
      <c r="AD117" s="264">
        <v>3.2229392176094822E-2</v>
      </c>
      <c r="AE117" s="264">
        <v>3.4150535545563028E-2</v>
      </c>
      <c r="AF117" s="264">
        <v>6.1472124203911391E-2</v>
      </c>
      <c r="AG117" s="264">
        <v>5.980062225002921E-2</v>
      </c>
      <c r="AH117" s="264">
        <v>6.127920395300715E-2</v>
      </c>
      <c r="AI117" s="264">
        <v>5.8726988781891254E-2</v>
      </c>
      <c r="AJ117" s="264">
        <v>3.3224194412387956E-2</v>
      </c>
      <c r="AK117" s="264">
        <v>3.3089948772374186E-2</v>
      </c>
      <c r="AL117" s="264">
        <v>3.0950461741892941E-2</v>
      </c>
      <c r="AM117" s="264">
        <v>3.0797422272452961E-2</v>
      </c>
      <c r="AN117" s="264">
        <v>3.1219753394793454E-2</v>
      </c>
      <c r="AO117" s="264">
        <v>3.2215924669279007E-2</v>
      </c>
      <c r="AP117" s="264">
        <v>3.2229392176094822E-2</v>
      </c>
      <c r="AQ117" s="264">
        <v>3.4150535545563028E-2</v>
      </c>
      <c r="AR117" s="264">
        <v>6.1472124203911391E-2</v>
      </c>
      <c r="AS117" s="264">
        <v>5.980062225002921E-2</v>
      </c>
      <c r="AT117" s="264">
        <v>6.127920395300715E-2</v>
      </c>
      <c r="AU117" s="264">
        <v>5.8726988781891254E-2</v>
      </c>
      <c r="AV117" s="264">
        <v>3.3224194412387956E-2</v>
      </c>
      <c r="AW117" s="264">
        <v>3.3089948772374186E-2</v>
      </c>
      <c r="AX117" s="264">
        <v>3.0950461741892941E-2</v>
      </c>
      <c r="AY117" s="264">
        <v>3.0797422272452961E-2</v>
      </c>
      <c r="AZ117" s="264">
        <v>3.1219753394793454E-2</v>
      </c>
      <c r="BA117" s="264">
        <v>3.2215924669279007E-2</v>
      </c>
      <c r="BB117" s="264">
        <v>3.2229392176094822E-2</v>
      </c>
      <c r="BC117" s="264">
        <v>3.4150535545563028E-2</v>
      </c>
      <c r="BD117" s="264">
        <v>6.1472124203911391E-2</v>
      </c>
      <c r="BE117" s="264">
        <v>5.980062225002921E-2</v>
      </c>
      <c r="BF117" s="264">
        <v>6.127920395300715E-2</v>
      </c>
      <c r="BG117" s="264">
        <v>5.8726988781891254E-2</v>
      </c>
      <c r="BH117" s="264">
        <v>3.3224194412387956E-2</v>
      </c>
      <c r="BI117" s="264">
        <v>3.3089948772374186E-2</v>
      </c>
      <c r="BJ117" s="264">
        <v>3.0950461741892941E-2</v>
      </c>
      <c r="BK117" s="264">
        <v>3.0797422272452961E-2</v>
      </c>
    </row>
    <row r="118" spans="1:63" hidden="1" x14ac:dyDescent="0.35">
      <c r="A118" s="655"/>
      <c r="B118" s="123" t="s">
        <v>5</v>
      </c>
      <c r="C118" s="122">
        <v>2.6199E-2</v>
      </c>
      <c r="D118" s="122">
        <v>2.7446999999999999E-2</v>
      </c>
      <c r="E118" s="122">
        <v>2.5529999999999997E-2</v>
      </c>
      <c r="F118" s="122">
        <v>2.8628999999999998E-2</v>
      </c>
      <c r="G118" s="122">
        <v>2.9949E-2</v>
      </c>
      <c r="H118" s="122">
        <v>5.8356999999999999E-2</v>
      </c>
      <c r="I118" s="122">
        <v>5.6508999999999997E-2</v>
      </c>
      <c r="J118" s="122">
        <v>5.6628999999999999E-2</v>
      </c>
      <c r="K118" s="122">
        <v>5.6730000000000003E-2</v>
      </c>
      <c r="L118" s="122">
        <v>2.8309999999999998E-2</v>
      </c>
      <c r="M118" s="122">
        <v>2.8913999999999999E-2</v>
      </c>
      <c r="N118" s="122">
        <v>2.8407000000000002E-2</v>
      </c>
      <c r="O118" s="122">
        <v>2.6199E-2</v>
      </c>
      <c r="P118" s="122">
        <v>2.7446999999999999E-2</v>
      </c>
      <c r="Q118" s="122">
        <v>2.5529999999999997E-2</v>
      </c>
      <c r="R118" s="264">
        <v>3.1083464351229287E-2</v>
      </c>
      <c r="S118" s="264">
        <v>3.30671550853395E-2</v>
      </c>
      <c r="T118" s="264">
        <v>5.898198580192094E-2</v>
      </c>
      <c r="U118" s="264">
        <v>5.7406322354516301E-2</v>
      </c>
      <c r="V118" s="264">
        <v>5.8854176634972645E-2</v>
      </c>
      <c r="W118" s="264">
        <v>5.7598349214851484E-2</v>
      </c>
      <c r="X118" s="264">
        <v>3.2066354392640169E-2</v>
      </c>
      <c r="Y118" s="264">
        <v>3.2516302023050919E-2</v>
      </c>
      <c r="Z118" s="264">
        <v>3.0728329424068494E-2</v>
      </c>
      <c r="AA118" s="264">
        <v>3.0047435906328628E-2</v>
      </c>
      <c r="AB118" s="264">
        <v>3.0682951773254422E-2</v>
      </c>
      <c r="AC118" s="264">
        <v>3.1521241016378376E-2</v>
      </c>
      <c r="AD118" s="264">
        <v>3.1083464351229287E-2</v>
      </c>
      <c r="AE118" s="264">
        <v>3.30671550853395E-2</v>
      </c>
      <c r="AF118" s="264">
        <v>5.898198580192094E-2</v>
      </c>
      <c r="AG118" s="264">
        <v>5.7406322354516301E-2</v>
      </c>
      <c r="AH118" s="264">
        <v>5.8854176634972645E-2</v>
      </c>
      <c r="AI118" s="264">
        <v>5.7598349214851484E-2</v>
      </c>
      <c r="AJ118" s="264">
        <v>3.2066354392640169E-2</v>
      </c>
      <c r="AK118" s="264">
        <v>3.2516302023050919E-2</v>
      </c>
      <c r="AL118" s="264">
        <v>3.0728329424068494E-2</v>
      </c>
      <c r="AM118" s="264">
        <v>3.0047435906328628E-2</v>
      </c>
      <c r="AN118" s="264">
        <v>3.0682951773254422E-2</v>
      </c>
      <c r="AO118" s="264">
        <v>3.1521241016378376E-2</v>
      </c>
      <c r="AP118" s="264">
        <v>3.1083464351229287E-2</v>
      </c>
      <c r="AQ118" s="264">
        <v>3.30671550853395E-2</v>
      </c>
      <c r="AR118" s="264">
        <v>5.898198580192094E-2</v>
      </c>
      <c r="AS118" s="264">
        <v>5.7406322354516301E-2</v>
      </c>
      <c r="AT118" s="264">
        <v>5.8854176634972645E-2</v>
      </c>
      <c r="AU118" s="264">
        <v>5.7598349214851484E-2</v>
      </c>
      <c r="AV118" s="264">
        <v>3.2066354392640169E-2</v>
      </c>
      <c r="AW118" s="264">
        <v>3.2516302023050919E-2</v>
      </c>
      <c r="AX118" s="264">
        <v>3.0728329424068494E-2</v>
      </c>
      <c r="AY118" s="264">
        <v>3.0047435906328628E-2</v>
      </c>
      <c r="AZ118" s="264">
        <v>3.0682951773254422E-2</v>
      </c>
      <c r="BA118" s="264">
        <v>3.1521241016378376E-2</v>
      </c>
      <c r="BB118" s="264">
        <v>3.1083464351229287E-2</v>
      </c>
      <c r="BC118" s="264">
        <v>3.30671550853395E-2</v>
      </c>
      <c r="BD118" s="264">
        <v>5.898198580192094E-2</v>
      </c>
      <c r="BE118" s="264">
        <v>5.7406322354516301E-2</v>
      </c>
      <c r="BF118" s="264">
        <v>5.8854176634972645E-2</v>
      </c>
      <c r="BG118" s="264">
        <v>5.7598349214851484E-2</v>
      </c>
      <c r="BH118" s="264">
        <v>3.2066354392640169E-2</v>
      </c>
      <c r="BI118" s="264">
        <v>3.2516302023050919E-2</v>
      </c>
      <c r="BJ118" s="264">
        <v>3.0728329424068494E-2</v>
      </c>
      <c r="BK118" s="264">
        <v>3.0047435906328628E-2</v>
      </c>
    </row>
    <row r="119" spans="1:63" hidden="1" x14ac:dyDescent="0.35">
      <c r="A119" s="655"/>
      <c r="B119" s="123" t="s">
        <v>23</v>
      </c>
      <c r="C119" s="122">
        <v>2.6199E-2</v>
      </c>
      <c r="D119" s="122">
        <v>2.7446999999999999E-2</v>
      </c>
      <c r="E119" s="122">
        <v>2.5529999999999997E-2</v>
      </c>
      <c r="F119" s="122">
        <v>2.8628999999999998E-2</v>
      </c>
      <c r="G119" s="122">
        <v>2.9949E-2</v>
      </c>
      <c r="H119" s="122">
        <v>5.8356999999999999E-2</v>
      </c>
      <c r="I119" s="122">
        <v>5.6508999999999997E-2</v>
      </c>
      <c r="J119" s="122">
        <v>5.6628999999999999E-2</v>
      </c>
      <c r="K119" s="122">
        <v>5.6730000000000003E-2</v>
      </c>
      <c r="L119" s="122">
        <v>2.8309999999999998E-2</v>
      </c>
      <c r="M119" s="122">
        <v>2.8913999999999999E-2</v>
      </c>
      <c r="N119" s="122">
        <v>2.8407000000000002E-2</v>
      </c>
      <c r="O119" s="122">
        <v>2.6199E-2</v>
      </c>
      <c r="P119" s="122">
        <v>2.7446999999999999E-2</v>
      </c>
      <c r="Q119" s="122">
        <v>2.5529999999999997E-2</v>
      </c>
      <c r="R119" s="264">
        <v>3.1083464351229287E-2</v>
      </c>
      <c r="S119" s="264">
        <v>3.30671550853395E-2</v>
      </c>
      <c r="T119" s="264">
        <v>5.898198580192094E-2</v>
      </c>
      <c r="U119" s="264">
        <v>5.7406322354516301E-2</v>
      </c>
      <c r="V119" s="264">
        <v>5.8854176634972645E-2</v>
      </c>
      <c r="W119" s="264">
        <v>5.7598349214851484E-2</v>
      </c>
      <c r="X119" s="264">
        <v>3.2066354392640169E-2</v>
      </c>
      <c r="Y119" s="264">
        <v>3.2516302023050919E-2</v>
      </c>
      <c r="Z119" s="264">
        <v>3.0728329424068494E-2</v>
      </c>
      <c r="AA119" s="264">
        <v>3.0047435906328628E-2</v>
      </c>
      <c r="AB119" s="264">
        <v>3.0682951773254422E-2</v>
      </c>
      <c r="AC119" s="264">
        <v>3.1521241016378376E-2</v>
      </c>
      <c r="AD119" s="264">
        <v>3.1083464351229287E-2</v>
      </c>
      <c r="AE119" s="264">
        <v>3.30671550853395E-2</v>
      </c>
      <c r="AF119" s="264">
        <v>5.898198580192094E-2</v>
      </c>
      <c r="AG119" s="264">
        <v>5.7406322354516301E-2</v>
      </c>
      <c r="AH119" s="264">
        <v>5.8854176634972645E-2</v>
      </c>
      <c r="AI119" s="264">
        <v>5.7598349214851484E-2</v>
      </c>
      <c r="AJ119" s="264">
        <v>3.2066354392640169E-2</v>
      </c>
      <c r="AK119" s="264">
        <v>3.2516302023050919E-2</v>
      </c>
      <c r="AL119" s="264">
        <v>3.0728329424068494E-2</v>
      </c>
      <c r="AM119" s="264">
        <v>3.0047435906328628E-2</v>
      </c>
      <c r="AN119" s="264">
        <v>3.0682951773254422E-2</v>
      </c>
      <c r="AO119" s="264">
        <v>3.1521241016378376E-2</v>
      </c>
      <c r="AP119" s="264">
        <v>3.1083464351229287E-2</v>
      </c>
      <c r="AQ119" s="264">
        <v>3.30671550853395E-2</v>
      </c>
      <c r="AR119" s="264">
        <v>5.898198580192094E-2</v>
      </c>
      <c r="AS119" s="264">
        <v>5.7406322354516301E-2</v>
      </c>
      <c r="AT119" s="264">
        <v>5.8854176634972645E-2</v>
      </c>
      <c r="AU119" s="264">
        <v>5.7598349214851484E-2</v>
      </c>
      <c r="AV119" s="264">
        <v>3.2066354392640169E-2</v>
      </c>
      <c r="AW119" s="264">
        <v>3.2516302023050919E-2</v>
      </c>
      <c r="AX119" s="264">
        <v>3.0728329424068494E-2</v>
      </c>
      <c r="AY119" s="264">
        <v>3.0047435906328628E-2</v>
      </c>
      <c r="AZ119" s="264">
        <v>3.0682951773254422E-2</v>
      </c>
      <c r="BA119" s="264">
        <v>3.1521241016378376E-2</v>
      </c>
      <c r="BB119" s="264">
        <v>3.1083464351229287E-2</v>
      </c>
      <c r="BC119" s="264">
        <v>3.30671550853395E-2</v>
      </c>
      <c r="BD119" s="264">
        <v>5.898198580192094E-2</v>
      </c>
      <c r="BE119" s="264">
        <v>5.7406322354516301E-2</v>
      </c>
      <c r="BF119" s="264">
        <v>5.8854176634972645E-2</v>
      </c>
      <c r="BG119" s="264">
        <v>5.7598349214851484E-2</v>
      </c>
      <c r="BH119" s="264">
        <v>3.2066354392640169E-2</v>
      </c>
      <c r="BI119" s="264">
        <v>3.2516302023050919E-2</v>
      </c>
      <c r="BJ119" s="264">
        <v>3.0728329424068494E-2</v>
      </c>
      <c r="BK119" s="264">
        <v>3.0047435906328628E-2</v>
      </c>
    </row>
    <row r="120" spans="1:63" hidden="1" x14ac:dyDescent="0.35">
      <c r="A120" s="655"/>
      <c r="B120" s="123" t="s">
        <v>24</v>
      </c>
      <c r="C120" s="122">
        <v>2.6199E-2</v>
      </c>
      <c r="D120" s="122">
        <v>2.7446999999999999E-2</v>
      </c>
      <c r="E120" s="122">
        <v>2.5529999999999997E-2</v>
      </c>
      <c r="F120" s="122">
        <v>2.8628999999999998E-2</v>
      </c>
      <c r="G120" s="122">
        <v>2.9949E-2</v>
      </c>
      <c r="H120" s="122">
        <v>5.8356999999999999E-2</v>
      </c>
      <c r="I120" s="122">
        <v>5.6508999999999997E-2</v>
      </c>
      <c r="J120" s="122">
        <v>5.6628999999999999E-2</v>
      </c>
      <c r="K120" s="122">
        <v>5.6730000000000003E-2</v>
      </c>
      <c r="L120" s="122">
        <v>2.8309999999999998E-2</v>
      </c>
      <c r="M120" s="122">
        <v>2.8913999999999999E-2</v>
      </c>
      <c r="N120" s="122">
        <v>2.8407000000000002E-2</v>
      </c>
      <c r="O120" s="122">
        <v>2.6199E-2</v>
      </c>
      <c r="P120" s="122">
        <v>2.7446999999999999E-2</v>
      </c>
      <c r="Q120" s="122">
        <v>2.5529999999999997E-2</v>
      </c>
      <c r="R120" s="264">
        <v>3.1083464351229287E-2</v>
      </c>
      <c r="S120" s="264">
        <v>3.30671550853395E-2</v>
      </c>
      <c r="T120" s="264">
        <v>5.898198580192094E-2</v>
      </c>
      <c r="U120" s="264">
        <v>5.7406322354516301E-2</v>
      </c>
      <c r="V120" s="264">
        <v>5.8854176634972645E-2</v>
      </c>
      <c r="W120" s="264">
        <v>5.7598349214851484E-2</v>
      </c>
      <c r="X120" s="264">
        <v>3.2066354392640169E-2</v>
      </c>
      <c r="Y120" s="264">
        <v>3.2516302023050919E-2</v>
      </c>
      <c r="Z120" s="264">
        <v>3.0728329424068494E-2</v>
      </c>
      <c r="AA120" s="264">
        <v>3.0047435906328628E-2</v>
      </c>
      <c r="AB120" s="264">
        <v>3.0682951773254422E-2</v>
      </c>
      <c r="AC120" s="264">
        <v>3.1521241016378376E-2</v>
      </c>
      <c r="AD120" s="264">
        <v>3.1083464351229287E-2</v>
      </c>
      <c r="AE120" s="264">
        <v>3.30671550853395E-2</v>
      </c>
      <c r="AF120" s="264">
        <v>5.898198580192094E-2</v>
      </c>
      <c r="AG120" s="264">
        <v>5.7406322354516301E-2</v>
      </c>
      <c r="AH120" s="264">
        <v>5.8854176634972645E-2</v>
      </c>
      <c r="AI120" s="264">
        <v>5.7598349214851484E-2</v>
      </c>
      <c r="AJ120" s="264">
        <v>3.2066354392640169E-2</v>
      </c>
      <c r="AK120" s="264">
        <v>3.2516302023050919E-2</v>
      </c>
      <c r="AL120" s="264">
        <v>3.0728329424068494E-2</v>
      </c>
      <c r="AM120" s="264">
        <v>3.0047435906328628E-2</v>
      </c>
      <c r="AN120" s="264">
        <v>3.0682951773254422E-2</v>
      </c>
      <c r="AO120" s="264">
        <v>3.1521241016378376E-2</v>
      </c>
      <c r="AP120" s="264">
        <v>3.1083464351229287E-2</v>
      </c>
      <c r="AQ120" s="264">
        <v>3.30671550853395E-2</v>
      </c>
      <c r="AR120" s="264">
        <v>5.898198580192094E-2</v>
      </c>
      <c r="AS120" s="264">
        <v>5.7406322354516301E-2</v>
      </c>
      <c r="AT120" s="264">
        <v>5.8854176634972645E-2</v>
      </c>
      <c r="AU120" s="264">
        <v>5.7598349214851484E-2</v>
      </c>
      <c r="AV120" s="264">
        <v>3.2066354392640169E-2</v>
      </c>
      <c r="AW120" s="264">
        <v>3.2516302023050919E-2</v>
      </c>
      <c r="AX120" s="264">
        <v>3.0728329424068494E-2</v>
      </c>
      <c r="AY120" s="264">
        <v>3.0047435906328628E-2</v>
      </c>
      <c r="AZ120" s="264">
        <v>3.0682951773254422E-2</v>
      </c>
      <c r="BA120" s="264">
        <v>3.1521241016378376E-2</v>
      </c>
      <c r="BB120" s="264">
        <v>3.1083464351229287E-2</v>
      </c>
      <c r="BC120" s="264">
        <v>3.30671550853395E-2</v>
      </c>
      <c r="BD120" s="264">
        <v>5.898198580192094E-2</v>
      </c>
      <c r="BE120" s="264">
        <v>5.7406322354516301E-2</v>
      </c>
      <c r="BF120" s="264">
        <v>5.8854176634972645E-2</v>
      </c>
      <c r="BG120" s="264">
        <v>5.7598349214851484E-2</v>
      </c>
      <c r="BH120" s="264">
        <v>3.2066354392640169E-2</v>
      </c>
      <c r="BI120" s="264">
        <v>3.2516302023050919E-2</v>
      </c>
      <c r="BJ120" s="264">
        <v>3.0728329424068494E-2</v>
      </c>
      <c r="BK120" s="264">
        <v>3.0047435906328628E-2</v>
      </c>
    </row>
    <row r="121" spans="1:63" hidden="1" x14ac:dyDescent="0.35">
      <c r="A121" s="655"/>
      <c r="B121" s="123" t="s">
        <v>7</v>
      </c>
      <c r="C121" s="122">
        <v>2.5294999999999998E-2</v>
      </c>
      <c r="D121" s="122">
        <v>2.6356999999999998E-2</v>
      </c>
      <c r="E121" s="122">
        <v>2.4728E-2</v>
      </c>
      <c r="F121" s="122">
        <v>2.8388E-2</v>
      </c>
      <c r="G121" s="122">
        <v>2.9028000000000002E-2</v>
      </c>
      <c r="H121" s="122">
        <v>5.6496999999999999E-2</v>
      </c>
      <c r="I121" s="122">
        <v>5.4574999999999999E-2</v>
      </c>
      <c r="J121" s="122">
        <v>5.4823999999999998E-2</v>
      </c>
      <c r="K121" s="122">
        <v>5.4924000000000001E-2</v>
      </c>
      <c r="L121" s="122">
        <v>2.7385E-2</v>
      </c>
      <c r="M121" s="122">
        <v>2.7990000000000001E-2</v>
      </c>
      <c r="N121" s="122">
        <v>2.742E-2</v>
      </c>
      <c r="O121" s="122">
        <v>2.5294999999999998E-2</v>
      </c>
      <c r="P121" s="122">
        <v>2.6356999999999998E-2</v>
      </c>
      <c r="Q121" s="122">
        <v>2.4728E-2</v>
      </c>
      <c r="R121" s="264">
        <v>3.0913889558165635E-2</v>
      </c>
      <c r="S121" s="264">
        <v>3.2361737819521917E-2</v>
      </c>
      <c r="T121" s="264">
        <v>5.7200797399378348E-2</v>
      </c>
      <c r="U121" s="264">
        <v>5.561483381777961E-2</v>
      </c>
      <c r="V121" s="264">
        <v>5.7118172868544495E-2</v>
      </c>
      <c r="W121" s="264">
        <v>5.5929828386218315E-2</v>
      </c>
      <c r="X121" s="264">
        <v>3.1307587547243554E-2</v>
      </c>
      <c r="Y121" s="264">
        <v>3.1778355335990688E-2</v>
      </c>
      <c r="Z121" s="264">
        <v>3.0077842757225165E-2</v>
      </c>
      <c r="AA121" s="264">
        <v>2.9364297074451706E-2</v>
      </c>
      <c r="AB121" s="264">
        <v>2.9913555412812067E-2</v>
      </c>
      <c r="AC121" s="264">
        <v>3.0693897157094273E-2</v>
      </c>
      <c r="AD121" s="264">
        <v>3.0913889558165635E-2</v>
      </c>
      <c r="AE121" s="264">
        <v>3.2361737819521917E-2</v>
      </c>
      <c r="AF121" s="264">
        <v>5.7200797399378348E-2</v>
      </c>
      <c r="AG121" s="264">
        <v>5.561483381777961E-2</v>
      </c>
      <c r="AH121" s="264">
        <v>5.7118172868544495E-2</v>
      </c>
      <c r="AI121" s="264">
        <v>5.5929828386218315E-2</v>
      </c>
      <c r="AJ121" s="264">
        <v>3.1307587547243554E-2</v>
      </c>
      <c r="AK121" s="264">
        <v>3.1778355335990688E-2</v>
      </c>
      <c r="AL121" s="264">
        <v>3.0077842757225165E-2</v>
      </c>
      <c r="AM121" s="264">
        <v>2.9364297074451706E-2</v>
      </c>
      <c r="AN121" s="264">
        <v>2.9913555412812067E-2</v>
      </c>
      <c r="AO121" s="264">
        <v>3.0693897157094273E-2</v>
      </c>
      <c r="AP121" s="264">
        <v>3.0913889558165635E-2</v>
      </c>
      <c r="AQ121" s="264">
        <v>3.2361737819521917E-2</v>
      </c>
      <c r="AR121" s="264">
        <v>5.7200797399378348E-2</v>
      </c>
      <c r="AS121" s="264">
        <v>5.561483381777961E-2</v>
      </c>
      <c r="AT121" s="264">
        <v>5.7118172868544495E-2</v>
      </c>
      <c r="AU121" s="264">
        <v>5.5929828386218315E-2</v>
      </c>
      <c r="AV121" s="264">
        <v>3.1307587547243554E-2</v>
      </c>
      <c r="AW121" s="264">
        <v>3.1778355335990688E-2</v>
      </c>
      <c r="AX121" s="264">
        <v>3.0077842757225165E-2</v>
      </c>
      <c r="AY121" s="264">
        <v>2.9364297074451706E-2</v>
      </c>
      <c r="AZ121" s="264">
        <v>2.9913555412812067E-2</v>
      </c>
      <c r="BA121" s="264">
        <v>3.0693897157094273E-2</v>
      </c>
      <c r="BB121" s="264">
        <v>3.0913889558165635E-2</v>
      </c>
      <c r="BC121" s="264">
        <v>3.2361737819521917E-2</v>
      </c>
      <c r="BD121" s="264">
        <v>5.7200797399378348E-2</v>
      </c>
      <c r="BE121" s="264">
        <v>5.561483381777961E-2</v>
      </c>
      <c r="BF121" s="264">
        <v>5.7118172868544495E-2</v>
      </c>
      <c r="BG121" s="264">
        <v>5.5929828386218315E-2</v>
      </c>
      <c r="BH121" s="264">
        <v>3.1307587547243554E-2</v>
      </c>
      <c r="BI121" s="264">
        <v>3.1778355335990688E-2</v>
      </c>
      <c r="BJ121" s="264">
        <v>3.0077842757225165E-2</v>
      </c>
      <c r="BK121" s="264">
        <v>2.9364297074451706E-2</v>
      </c>
    </row>
    <row r="122" spans="1:63" ht="15" hidden="1" thickBot="1" x14ac:dyDescent="0.4">
      <c r="A122" s="656"/>
      <c r="B122" s="124" t="s">
        <v>8</v>
      </c>
      <c r="C122" s="125">
        <v>2.6249999999999999E-2</v>
      </c>
      <c r="D122" s="125">
        <v>2.6922000000000001E-2</v>
      </c>
      <c r="E122" s="125">
        <v>2.4888E-2</v>
      </c>
      <c r="F122" s="125">
        <v>3.0272E-2</v>
      </c>
      <c r="G122" s="125">
        <v>3.0927E-2</v>
      </c>
      <c r="H122" s="125">
        <v>6.1551000000000002E-2</v>
      </c>
      <c r="I122" s="125">
        <v>5.9638999999999998E-2</v>
      </c>
      <c r="J122" s="125">
        <v>5.9804000000000003E-2</v>
      </c>
      <c r="K122" s="125">
        <v>5.8811000000000002E-2</v>
      </c>
      <c r="L122" s="125">
        <v>2.9222999999999999E-2</v>
      </c>
      <c r="M122" s="125">
        <v>2.9419000000000001E-2</v>
      </c>
      <c r="N122" s="125">
        <v>2.8927000000000001E-2</v>
      </c>
      <c r="O122" s="125">
        <v>2.6249999999999999E-2</v>
      </c>
      <c r="P122" s="125">
        <v>2.6922000000000001E-2</v>
      </c>
      <c r="Q122" s="125">
        <v>2.4888E-2</v>
      </c>
      <c r="R122" s="264">
        <v>3.349236331787657E-2</v>
      </c>
      <c r="S122" s="264">
        <v>3.5292013748440362E-2</v>
      </c>
      <c r="T122" s="264">
        <v>6.2033911329458021E-2</v>
      </c>
      <c r="U122" s="264">
        <v>6.0306201724596678E-2</v>
      </c>
      <c r="V122" s="264">
        <v>6.1900404553814445E-2</v>
      </c>
      <c r="W122" s="264">
        <v>5.9514655708048605E-2</v>
      </c>
      <c r="X122" s="264">
        <v>3.4153693100780286E-2</v>
      </c>
      <c r="Y122" s="264">
        <v>3.4295547748655897E-2</v>
      </c>
      <c r="Z122" s="264">
        <v>3.2150655678149544E-2</v>
      </c>
      <c r="AA122" s="264">
        <v>3.1017221923380616E-2</v>
      </c>
      <c r="AB122" s="264">
        <v>3.1200685692449472E-2</v>
      </c>
      <c r="AC122" s="264">
        <v>3.1801403442750183E-2</v>
      </c>
      <c r="AD122" s="264">
        <v>3.349236331787657E-2</v>
      </c>
      <c r="AE122" s="264">
        <v>3.5292013748440362E-2</v>
      </c>
      <c r="AF122" s="264">
        <v>6.2033911329458021E-2</v>
      </c>
      <c r="AG122" s="264">
        <v>6.0306201724596678E-2</v>
      </c>
      <c r="AH122" s="264">
        <v>6.1900404553814445E-2</v>
      </c>
      <c r="AI122" s="264">
        <v>5.9514655708048605E-2</v>
      </c>
      <c r="AJ122" s="264">
        <v>3.4153693100780286E-2</v>
      </c>
      <c r="AK122" s="264">
        <v>3.4295547748655897E-2</v>
      </c>
      <c r="AL122" s="264">
        <v>3.2150655678149544E-2</v>
      </c>
      <c r="AM122" s="264">
        <v>3.1017221923380616E-2</v>
      </c>
      <c r="AN122" s="264">
        <v>3.1200685692449472E-2</v>
      </c>
      <c r="AO122" s="264">
        <v>3.1801403442750183E-2</v>
      </c>
      <c r="AP122" s="264">
        <v>3.349236331787657E-2</v>
      </c>
      <c r="AQ122" s="264">
        <v>3.5292013748440362E-2</v>
      </c>
      <c r="AR122" s="264">
        <v>6.2033911329458021E-2</v>
      </c>
      <c r="AS122" s="264">
        <v>6.0306201724596678E-2</v>
      </c>
      <c r="AT122" s="264">
        <v>6.1900404553814445E-2</v>
      </c>
      <c r="AU122" s="264">
        <v>5.9514655708048605E-2</v>
      </c>
      <c r="AV122" s="264">
        <v>3.4153693100780286E-2</v>
      </c>
      <c r="AW122" s="264">
        <v>3.4295547748655897E-2</v>
      </c>
      <c r="AX122" s="264">
        <v>3.2150655678149544E-2</v>
      </c>
      <c r="AY122" s="264">
        <v>3.1017221923380616E-2</v>
      </c>
      <c r="AZ122" s="264">
        <v>3.1200685692449472E-2</v>
      </c>
      <c r="BA122" s="264">
        <v>3.1801403442750183E-2</v>
      </c>
      <c r="BB122" s="264">
        <v>3.349236331787657E-2</v>
      </c>
      <c r="BC122" s="264">
        <v>3.5292013748440362E-2</v>
      </c>
      <c r="BD122" s="264">
        <v>6.2033911329458021E-2</v>
      </c>
      <c r="BE122" s="264">
        <v>6.0306201724596678E-2</v>
      </c>
      <c r="BF122" s="264">
        <v>6.1900404553814445E-2</v>
      </c>
      <c r="BG122" s="264">
        <v>5.9514655708048605E-2</v>
      </c>
      <c r="BH122" s="264">
        <v>3.4153693100780286E-2</v>
      </c>
      <c r="BI122" s="264">
        <v>3.4295547748655897E-2</v>
      </c>
      <c r="BJ122" s="264">
        <v>3.2150655678149544E-2</v>
      </c>
      <c r="BK122" s="264">
        <v>3.1017221923380616E-2</v>
      </c>
    </row>
    <row r="123" spans="1:63" hidden="1" x14ac:dyDescent="0.35">
      <c r="A123" s="126"/>
      <c r="B123" s="126"/>
      <c r="C123" s="127"/>
      <c r="D123" s="127"/>
      <c r="E123" s="127"/>
      <c r="F123" s="127"/>
      <c r="G123" s="127"/>
      <c r="H123" s="127"/>
      <c r="I123" s="127"/>
      <c r="J123" s="127"/>
      <c r="K123" s="127"/>
      <c r="L123" s="127"/>
      <c r="M123" s="127"/>
      <c r="N123" s="127"/>
      <c r="O123" s="128"/>
    </row>
    <row r="124" spans="1:63" hidden="1" x14ac:dyDescent="0.35"/>
    <row r="125" spans="1:63" hidden="1" x14ac:dyDescent="0.35">
      <c r="C125" s="182" t="s">
        <v>115</v>
      </c>
      <c r="D125" s="180"/>
      <c r="E125" s="180"/>
      <c r="F125" s="180"/>
      <c r="G125" s="180"/>
      <c r="H125" s="180"/>
      <c r="I125" s="180"/>
      <c r="J125" s="180"/>
      <c r="K125" s="180"/>
      <c r="L125" s="180"/>
      <c r="M125" s="180"/>
      <c r="N125" s="181"/>
      <c r="O125" s="179" t="s">
        <v>115</v>
      </c>
      <c r="P125" s="180"/>
      <c r="Q125" s="180"/>
      <c r="R125" s="180"/>
      <c r="S125" s="180"/>
      <c r="T125" s="180"/>
      <c r="U125" s="180"/>
      <c r="V125" s="180"/>
      <c r="W125" s="180"/>
      <c r="X125" s="180"/>
      <c r="Y125" s="180"/>
      <c r="Z125" s="181"/>
      <c r="AA125" s="179" t="s">
        <v>115</v>
      </c>
      <c r="AB125" s="180"/>
      <c r="AC125" s="180"/>
      <c r="AD125" s="180"/>
      <c r="AE125" s="180"/>
      <c r="AF125" s="180"/>
      <c r="AG125" s="180"/>
      <c r="AH125" s="180"/>
      <c r="AI125" s="180"/>
      <c r="AJ125" s="180"/>
      <c r="AK125" s="180"/>
      <c r="AL125" s="181"/>
      <c r="AM125" s="179" t="s">
        <v>115</v>
      </c>
      <c r="AN125" s="180"/>
      <c r="AO125" s="180"/>
      <c r="AP125" s="180"/>
      <c r="AQ125" s="180"/>
      <c r="AR125" s="180"/>
      <c r="AS125" s="180"/>
      <c r="AT125" s="180"/>
      <c r="AU125" s="180"/>
      <c r="AV125" s="180"/>
      <c r="AW125" s="180"/>
      <c r="AX125" s="181"/>
      <c r="AY125" s="179" t="s">
        <v>115</v>
      </c>
      <c r="AZ125" s="180"/>
      <c r="BA125" s="180"/>
      <c r="BB125" s="180"/>
      <c r="BC125" s="180"/>
      <c r="BD125" s="180"/>
      <c r="BE125" s="180"/>
      <c r="BF125" s="180"/>
      <c r="BG125" s="180"/>
      <c r="BH125" s="180"/>
      <c r="BI125" s="180"/>
      <c r="BJ125" s="181"/>
      <c r="BK125" s="179" t="s">
        <v>115</v>
      </c>
    </row>
    <row r="126" spans="1:63" ht="15" hidden="1" customHeight="1" x14ac:dyDescent="0.35">
      <c r="A126" s="654" t="s">
        <v>116</v>
      </c>
      <c r="B126" s="129" t="s">
        <v>114</v>
      </c>
      <c r="C126" s="120">
        <f t="shared" ref="C126:AH126" si="67">C92</f>
        <v>43466</v>
      </c>
      <c r="D126" s="120">
        <f t="shared" si="67"/>
        <v>43497</v>
      </c>
      <c r="E126" s="120">
        <f t="shared" si="67"/>
        <v>43525</v>
      </c>
      <c r="F126" s="120">
        <f t="shared" si="67"/>
        <v>43556</v>
      </c>
      <c r="G126" s="120">
        <f t="shared" si="67"/>
        <v>43586</v>
      </c>
      <c r="H126" s="120">
        <f t="shared" si="67"/>
        <v>43617</v>
      </c>
      <c r="I126" s="120">
        <f t="shared" si="67"/>
        <v>43647</v>
      </c>
      <c r="J126" s="120">
        <f t="shared" si="67"/>
        <v>43678</v>
      </c>
      <c r="K126" s="120">
        <f t="shared" si="67"/>
        <v>43709</v>
      </c>
      <c r="L126" s="120">
        <f t="shared" si="67"/>
        <v>43739</v>
      </c>
      <c r="M126" s="120">
        <f t="shared" si="67"/>
        <v>43770</v>
      </c>
      <c r="N126" s="120">
        <f t="shared" si="67"/>
        <v>43800</v>
      </c>
      <c r="O126" s="120">
        <f t="shared" si="67"/>
        <v>43831</v>
      </c>
      <c r="P126" s="120">
        <f t="shared" si="67"/>
        <v>43862</v>
      </c>
      <c r="Q126" s="120">
        <f t="shared" si="67"/>
        <v>43891</v>
      </c>
      <c r="R126" s="120">
        <f t="shared" si="67"/>
        <v>43922</v>
      </c>
      <c r="S126" s="120">
        <f t="shared" si="67"/>
        <v>43952</v>
      </c>
      <c r="T126" s="120">
        <f t="shared" si="67"/>
        <v>43983</v>
      </c>
      <c r="U126" s="120">
        <f t="shared" si="67"/>
        <v>44013</v>
      </c>
      <c r="V126" s="120">
        <f t="shared" si="67"/>
        <v>44044</v>
      </c>
      <c r="W126" s="120">
        <f t="shared" si="67"/>
        <v>44075</v>
      </c>
      <c r="X126" s="120">
        <f t="shared" si="67"/>
        <v>44105</v>
      </c>
      <c r="Y126" s="120">
        <f t="shared" si="67"/>
        <v>44136</v>
      </c>
      <c r="Z126" s="120">
        <f t="shared" si="67"/>
        <v>44166</v>
      </c>
      <c r="AA126" s="120">
        <f t="shared" si="67"/>
        <v>44197</v>
      </c>
      <c r="AB126" s="120">
        <f t="shared" si="67"/>
        <v>44228</v>
      </c>
      <c r="AC126" s="120">
        <f t="shared" si="67"/>
        <v>44256</v>
      </c>
      <c r="AD126" s="120">
        <f t="shared" si="67"/>
        <v>44287</v>
      </c>
      <c r="AE126" s="120">
        <f t="shared" si="67"/>
        <v>44317</v>
      </c>
      <c r="AF126" s="120">
        <f t="shared" si="67"/>
        <v>44348</v>
      </c>
      <c r="AG126" s="120">
        <f t="shared" si="67"/>
        <v>44378</v>
      </c>
      <c r="AH126" s="120">
        <f t="shared" si="67"/>
        <v>44409</v>
      </c>
      <c r="AI126" s="120">
        <f t="shared" ref="AI126:BK126" si="68">AI92</f>
        <v>44440</v>
      </c>
      <c r="AJ126" s="120">
        <f t="shared" si="68"/>
        <v>44470</v>
      </c>
      <c r="AK126" s="120">
        <f t="shared" si="68"/>
        <v>44501</v>
      </c>
      <c r="AL126" s="120">
        <f t="shared" si="68"/>
        <v>44531</v>
      </c>
      <c r="AM126" s="120">
        <f t="shared" si="68"/>
        <v>44562</v>
      </c>
      <c r="AN126" s="120">
        <f t="shared" si="68"/>
        <v>44593</v>
      </c>
      <c r="AO126" s="120">
        <f t="shared" si="68"/>
        <v>44621</v>
      </c>
      <c r="AP126" s="120">
        <f t="shared" si="68"/>
        <v>44652</v>
      </c>
      <c r="AQ126" s="120">
        <f t="shared" si="68"/>
        <v>44682</v>
      </c>
      <c r="AR126" s="120">
        <f t="shared" si="68"/>
        <v>44713</v>
      </c>
      <c r="AS126" s="120">
        <f t="shared" si="68"/>
        <v>44743</v>
      </c>
      <c r="AT126" s="120">
        <f t="shared" si="68"/>
        <v>44774</v>
      </c>
      <c r="AU126" s="120">
        <f t="shared" si="68"/>
        <v>44805</v>
      </c>
      <c r="AV126" s="120">
        <f t="shared" si="68"/>
        <v>44835</v>
      </c>
      <c r="AW126" s="120">
        <f t="shared" si="68"/>
        <v>44866</v>
      </c>
      <c r="AX126" s="120">
        <f t="shared" si="68"/>
        <v>44896</v>
      </c>
      <c r="AY126" s="120">
        <f t="shared" si="68"/>
        <v>44927</v>
      </c>
      <c r="AZ126" s="120">
        <f t="shared" si="68"/>
        <v>44958</v>
      </c>
      <c r="BA126" s="120">
        <f t="shared" si="68"/>
        <v>44986</v>
      </c>
      <c r="BB126" s="120">
        <f t="shared" si="68"/>
        <v>45017</v>
      </c>
      <c r="BC126" s="120">
        <f t="shared" si="68"/>
        <v>45047</v>
      </c>
      <c r="BD126" s="120">
        <f t="shared" si="68"/>
        <v>45078</v>
      </c>
      <c r="BE126" s="120">
        <f t="shared" si="68"/>
        <v>45108</v>
      </c>
      <c r="BF126" s="120">
        <f t="shared" si="68"/>
        <v>45139</v>
      </c>
      <c r="BG126" s="120">
        <f t="shared" si="68"/>
        <v>45170</v>
      </c>
      <c r="BH126" s="120">
        <f t="shared" si="68"/>
        <v>45200</v>
      </c>
      <c r="BI126" s="120">
        <f t="shared" si="68"/>
        <v>45231</v>
      </c>
      <c r="BJ126" s="120">
        <f t="shared" si="68"/>
        <v>45261</v>
      </c>
      <c r="BK126" s="120">
        <f t="shared" si="68"/>
        <v>45292</v>
      </c>
    </row>
    <row r="127" spans="1:63" ht="15" hidden="1" customHeight="1" x14ac:dyDescent="0.35">
      <c r="A127" s="655"/>
      <c r="B127" s="121" t="s">
        <v>20</v>
      </c>
      <c r="C127" s="132">
        <v>2.6380000000000002E-3</v>
      </c>
      <c r="D127" s="132">
        <v>2.977E-3</v>
      </c>
      <c r="E127" s="132">
        <v>2.4329999999999998E-3</v>
      </c>
      <c r="F127" s="132">
        <v>2.7650000000000001E-3</v>
      </c>
      <c r="G127" s="132">
        <v>3.1949999999999999E-3</v>
      </c>
      <c r="H127" s="132">
        <v>9.1090000000000008E-3</v>
      </c>
      <c r="I127" s="132">
        <v>8.3599999999999994E-3</v>
      </c>
      <c r="J127" s="132">
        <v>8.3119999999999999E-3</v>
      </c>
      <c r="K127" s="132">
        <v>8.0140000000000003E-3</v>
      </c>
      <c r="L127" s="132">
        <v>3.0959999999999998E-3</v>
      </c>
      <c r="M127" s="132">
        <v>2.9689999999999999E-3</v>
      </c>
      <c r="N127" s="132">
        <v>2.9689999999999999E-3</v>
      </c>
      <c r="O127" s="132">
        <v>2.6380000000000002E-3</v>
      </c>
      <c r="P127" s="132">
        <v>2.977E-3</v>
      </c>
      <c r="Q127" s="132">
        <v>2.4329999999999998E-3</v>
      </c>
      <c r="R127" s="266">
        <v>2.6919999999999999E-3</v>
      </c>
      <c r="S127" s="266">
        <v>3.6480000000000002E-3</v>
      </c>
      <c r="T127" s="266">
        <v>9.3989999999999994E-3</v>
      </c>
      <c r="U127" s="266">
        <v>8.6339999999999993E-3</v>
      </c>
      <c r="V127" s="266">
        <v>9.2370000000000004E-3</v>
      </c>
      <c r="W127" s="266">
        <v>8.4950000000000008E-3</v>
      </c>
      <c r="X127" s="266">
        <v>3.6459999999999999E-3</v>
      </c>
      <c r="Y127" s="266">
        <v>3.6189999999999998E-3</v>
      </c>
      <c r="Z127" s="266">
        <v>2.846E-3</v>
      </c>
      <c r="AA127" s="266">
        <v>2.8530000000000001E-3</v>
      </c>
      <c r="AB127" s="266">
        <v>2.9459999999999998E-3</v>
      </c>
      <c r="AC127" s="266">
        <v>3.101E-3</v>
      </c>
      <c r="AD127" s="266">
        <v>2.6919999999999999E-3</v>
      </c>
      <c r="AE127" s="266">
        <v>3.6480000000000002E-3</v>
      </c>
      <c r="AF127" s="266">
        <v>9.3989999999999994E-3</v>
      </c>
      <c r="AG127" s="266">
        <v>8.6339999999999993E-3</v>
      </c>
      <c r="AH127" s="266">
        <v>9.2370000000000004E-3</v>
      </c>
      <c r="AI127" s="266">
        <v>8.4950000000000008E-3</v>
      </c>
      <c r="AJ127" s="266">
        <v>3.6459999999999999E-3</v>
      </c>
      <c r="AK127" s="266">
        <v>3.6189999999999998E-3</v>
      </c>
      <c r="AL127" s="266">
        <v>2.846E-3</v>
      </c>
      <c r="AM127" s="266">
        <v>2.8530000000000001E-3</v>
      </c>
      <c r="AN127" s="266">
        <v>2.9459999999999998E-3</v>
      </c>
      <c r="AO127" s="266">
        <v>3.101E-3</v>
      </c>
      <c r="AP127" s="266">
        <v>2.6919999999999999E-3</v>
      </c>
      <c r="AQ127" s="266">
        <v>3.6480000000000002E-3</v>
      </c>
      <c r="AR127" s="266">
        <v>9.3989999999999994E-3</v>
      </c>
      <c r="AS127" s="266">
        <v>8.6339999999999993E-3</v>
      </c>
      <c r="AT127" s="266">
        <v>9.2370000000000004E-3</v>
      </c>
      <c r="AU127" s="266">
        <v>8.4950000000000008E-3</v>
      </c>
      <c r="AV127" s="266">
        <v>3.6459999999999999E-3</v>
      </c>
      <c r="AW127" s="266">
        <v>3.6189999999999998E-3</v>
      </c>
      <c r="AX127" s="266">
        <v>2.846E-3</v>
      </c>
      <c r="AY127" s="266">
        <v>2.8530000000000001E-3</v>
      </c>
      <c r="AZ127" s="266">
        <v>2.9459999999999998E-3</v>
      </c>
      <c r="BA127" s="266">
        <v>3.101E-3</v>
      </c>
      <c r="BB127" s="266">
        <v>2.6919999999999999E-3</v>
      </c>
      <c r="BC127" s="266">
        <v>3.6480000000000002E-3</v>
      </c>
      <c r="BD127" s="266">
        <v>9.3989999999999994E-3</v>
      </c>
      <c r="BE127" s="266">
        <v>8.6339999999999993E-3</v>
      </c>
      <c r="BF127" s="266">
        <v>9.2370000000000004E-3</v>
      </c>
      <c r="BG127" s="266">
        <v>8.4950000000000008E-3</v>
      </c>
      <c r="BH127" s="266">
        <v>3.6459999999999999E-3</v>
      </c>
      <c r="BI127" s="266">
        <v>3.6189999999999998E-3</v>
      </c>
      <c r="BJ127" s="266">
        <v>2.846E-3</v>
      </c>
      <c r="BK127" s="266">
        <v>2.8530000000000001E-3</v>
      </c>
    </row>
    <row r="128" spans="1:63" hidden="1" x14ac:dyDescent="0.35">
      <c r="A128" s="655"/>
      <c r="B128" s="121" t="s">
        <v>0</v>
      </c>
      <c r="C128" s="132">
        <v>3.3400000000000001E-3</v>
      </c>
      <c r="D128" s="132">
        <v>4.1720000000000004E-3</v>
      </c>
      <c r="E128" s="132">
        <v>3.9909999999999998E-3</v>
      </c>
      <c r="F128" s="132">
        <v>2.9139999999999999E-3</v>
      </c>
      <c r="G128" s="132">
        <v>5.4099999999999999E-3</v>
      </c>
      <c r="H128" s="132">
        <v>1.5564E-2</v>
      </c>
      <c r="I128" s="132">
        <v>1.3532000000000001E-2</v>
      </c>
      <c r="J128" s="132">
        <v>1.3880999999999999E-2</v>
      </c>
      <c r="K128" s="132">
        <v>1.4702E-2</v>
      </c>
      <c r="L128" s="132">
        <v>3.1649999999999998E-3</v>
      </c>
      <c r="M128" s="132">
        <v>3.7100000000000002E-3</v>
      </c>
      <c r="N128" s="132">
        <v>3.3479999999999998E-3</v>
      </c>
      <c r="O128" s="132">
        <v>3.3400000000000001E-3</v>
      </c>
      <c r="P128" s="132">
        <v>4.1720000000000004E-3</v>
      </c>
      <c r="Q128" s="132">
        <v>3.9909999999999998E-3</v>
      </c>
      <c r="R128" s="266">
        <v>2.826E-3</v>
      </c>
      <c r="S128" s="266">
        <v>6.0169999999999998E-3</v>
      </c>
      <c r="T128" s="266">
        <v>1.5726E-2</v>
      </c>
      <c r="U128" s="266">
        <v>1.3672E-2</v>
      </c>
      <c r="V128" s="266">
        <v>1.5037E-2</v>
      </c>
      <c r="W128" s="266">
        <v>1.5061E-2</v>
      </c>
      <c r="X128" s="266">
        <v>3.7230000000000002E-3</v>
      </c>
      <c r="Y128" s="266">
        <v>4.4580000000000002E-3</v>
      </c>
      <c r="Z128" s="266">
        <v>3.1909999999999998E-3</v>
      </c>
      <c r="AA128" s="266">
        <v>3.5509999999999999E-3</v>
      </c>
      <c r="AB128" s="266">
        <v>4.0660000000000002E-3</v>
      </c>
      <c r="AC128" s="266">
        <v>4.7829999999999999E-3</v>
      </c>
      <c r="AD128" s="266">
        <v>2.826E-3</v>
      </c>
      <c r="AE128" s="266">
        <v>6.0169999999999998E-3</v>
      </c>
      <c r="AF128" s="266">
        <v>1.5726E-2</v>
      </c>
      <c r="AG128" s="266">
        <v>1.3672E-2</v>
      </c>
      <c r="AH128" s="266">
        <v>1.5037E-2</v>
      </c>
      <c r="AI128" s="266">
        <v>1.5061E-2</v>
      </c>
      <c r="AJ128" s="266">
        <v>3.7230000000000002E-3</v>
      </c>
      <c r="AK128" s="266">
        <v>4.4580000000000002E-3</v>
      </c>
      <c r="AL128" s="266">
        <v>3.1909999999999998E-3</v>
      </c>
      <c r="AM128" s="266">
        <v>3.5509999999999999E-3</v>
      </c>
      <c r="AN128" s="266">
        <v>4.0660000000000002E-3</v>
      </c>
      <c r="AO128" s="266">
        <v>4.7829999999999999E-3</v>
      </c>
      <c r="AP128" s="266">
        <v>2.826E-3</v>
      </c>
      <c r="AQ128" s="266">
        <v>6.0169999999999998E-3</v>
      </c>
      <c r="AR128" s="266">
        <v>1.5726E-2</v>
      </c>
      <c r="AS128" s="266">
        <v>1.3672E-2</v>
      </c>
      <c r="AT128" s="266">
        <v>1.5037E-2</v>
      </c>
      <c r="AU128" s="266">
        <v>1.5061E-2</v>
      </c>
      <c r="AV128" s="266">
        <v>3.7230000000000002E-3</v>
      </c>
      <c r="AW128" s="266">
        <v>4.4580000000000002E-3</v>
      </c>
      <c r="AX128" s="266">
        <v>3.1909999999999998E-3</v>
      </c>
      <c r="AY128" s="266">
        <v>3.5509999999999999E-3</v>
      </c>
      <c r="AZ128" s="266">
        <v>4.0660000000000002E-3</v>
      </c>
      <c r="BA128" s="266">
        <v>4.7829999999999999E-3</v>
      </c>
      <c r="BB128" s="266">
        <v>2.826E-3</v>
      </c>
      <c r="BC128" s="266">
        <v>6.0169999999999998E-3</v>
      </c>
      <c r="BD128" s="266">
        <v>1.5726E-2</v>
      </c>
      <c r="BE128" s="266">
        <v>1.3672E-2</v>
      </c>
      <c r="BF128" s="266">
        <v>1.5037E-2</v>
      </c>
      <c r="BG128" s="266">
        <v>1.5061E-2</v>
      </c>
      <c r="BH128" s="266">
        <v>3.7230000000000002E-3</v>
      </c>
      <c r="BI128" s="266">
        <v>4.4580000000000002E-3</v>
      </c>
      <c r="BJ128" s="266">
        <v>3.1909999999999998E-3</v>
      </c>
      <c r="BK128" s="266">
        <v>3.5509999999999999E-3</v>
      </c>
    </row>
    <row r="129" spans="1:63" hidden="1" x14ac:dyDescent="0.35">
      <c r="A129" s="655"/>
      <c r="B129" s="121" t="s">
        <v>21</v>
      </c>
      <c r="C129" s="132">
        <v>2.8059999999999999E-3</v>
      </c>
      <c r="D129" s="132">
        <v>2.9840000000000001E-3</v>
      </c>
      <c r="E129" s="132">
        <v>2.4299999999999999E-3</v>
      </c>
      <c r="F129" s="132">
        <v>3.8570000000000002E-3</v>
      </c>
      <c r="G129" s="132">
        <v>3.8279999999999998E-3</v>
      </c>
      <c r="H129" s="132">
        <v>1.1115E-2</v>
      </c>
      <c r="I129" s="132">
        <v>1.0156999999999999E-2</v>
      </c>
      <c r="J129" s="132">
        <v>1.0170999999999999E-2</v>
      </c>
      <c r="K129" s="132">
        <v>9.6469999999999993E-3</v>
      </c>
      <c r="L129" s="132">
        <v>3.6879999999999999E-3</v>
      </c>
      <c r="M129" s="132">
        <v>3.274E-3</v>
      </c>
      <c r="N129" s="132">
        <v>3.2590000000000002E-3</v>
      </c>
      <c r="O129" s="132">
        <v>2.8059999999999999E-3</v>
      </c>
      <c r="P129" s="132">
        <v>2.9840000000000001E-3</v>
      </c>
      <c r="Q129" s="132">
        <v>2.4299999999999999E-3</v>
      </c>
      <c r="R129" s="266">
        <v>3.6800000000000001E-3</v>
      </c>
      <c r="S129" s="266">
        <v>4.326E-3</v>
      </c>
      <c r="T129" s="266">
        <v>1.1368E-2</v>
      </c>
      <c r="U129" s="266">
        <v>1.0385E-2</v>
      </c>
      <c r="V129" s="266">
        <v>1.1174999999999999E-2</v>
      </c>
      <c r="W129" s="266">
        <v>1.0097E-2</v>
      </c>
      <c r="X129" s="266">
        <v>4.3080000000000002E-3</v>
      </c>
      <c r="Y129" s="266">
        <v>3.9639999999999996E-3</v>
      </c>
      <c r="Z129" s="266">
        <v>3.1110000000000001E-3</v>
      </c>
      <c r="AA129" s="266">
        <v>3.0200000000000001E-3</v>
      </c>
      <c r="AB129" s="266">
        <v>2.9520000000000002E-3</v>
      </c>
      <c r="AC129" s="266">
        <v>3.0969999999999999E-3</v>
      </c>
      <c r="AD129" s="266">
        <v>3.6800000000000001E-3</v>
      </c>
      <c r="AE129" s="266">
        <v>4.326E-3</v>
      </c>
      <c r="AF129" s="266">
        <v>1.1368E-2</v>
      </c>
      <c r="AG129" s="266">
        <v>1.0385E-2</v>
      </c>
      <c r="AH129" s="266">
        <v>1.1174999999999999E-2</v>
      </c>
      <c r="AI129" s="266">
        <v>1.0097E-2</v>
      </c>
      <c r="AJ129" s="266">
        <v>4.3080000000000002E-3</v>
      </c>
      <c r="AK129" s="266">
        <v>3.9639999999999996E-3</v>
      </c>
      <c r="AL129" s="266">
        <v>3.1110000000000001E-3</v>
      </c>
      <c r="AM129" s="266">
        <v>3.0200000000000001E-3</v>
      </c>
      <c r="AN129" s="266">
        <v>2.9520000000000002E-3</v>
      </c>
      <c r="AO129" s="266">
        <v>3.0969999999999999E-3</v>
      </c>
      <c r="AP129" s="266">
        <v>3.6800000000000001E-3</v>
      </c>
      <c r="AQ129" s="266">
        <v>4.326E-3</v>
      </c>
      <c r="AR129" s="266">
        <v>1.1368E-2</v>
      </c>
      <c r="AS129" s="266">
        <v>1.0385E-2</v>
      </c>
      <c r="AT129" s="266">
        <v>1.1174999999999999E-2</v>
      </c>
      <c r="AU129" s="266">
        <v>1.0097E-2</v>
      </c>
      <c r="AV129" s="266">
        <v>4.3080000000000002E-3</v>
      </c>
      <c r="AW129" s="266">
        <v>3.9639999999999996E-3</v>
      </c>
      <c r="AX129" s="266">
        <v>3.1110000000000001E-3</v>
      </c>
      <c r="AY129" s="266">
        <v>3.0200000000000001E-3</v>
      </c>
      <c r="AZ129" s="266">
        <v>2.9520000000000002E-3</v>
      </c>
      <c r="BA129" s="266">
        <v>3.0969999999999999E-3</v>
      </c>
      <c r="BB129" s="266">
        <v>3.6800000000000001E-3</v>
      </c>
      <c r="BC129" s="266">
        <v>4.326E-3</v>
      </c>
      <c r="BD129" s="266">
        <v>1.1368E-2</v>
      </c>
      <c r="BE129" s="266">
        <v>1.0385E-2</v>
      </c>
      <c r="BF129" s="266">
        <v>1.1174999999999999E-2</v>
      </c>
      <c r="BG129" s="266">
        <v>1.0097E-2</v>
      </c>
      <c r="BH129" s="266">
        <v>4.3080000000000002E-3</v>
      </c>
      <c r="BI129" s="266">
        <v>3.9639999999999996E-3</v>
      </c>
      <c r="BJ129" s="266">
        <v>3.1110000000000001E-3</v>
      </c>
      <c r="BK129" s="266">
        <v>3.0200000000000001E-3</v>
      </c>
    </row>
    <row r="130" spans="1:63" hidden="1" x14ac:dyDescent="0.35">
      <c r="A130" s="655"/>
      <c r="B130" s="121" t="s">
        <v>1</v>
      </c>
      <c r="C130" s="132">
        <v>0</v>
      </c>
      <c r="D130" s="132">
        <v>0</v>
      </c>
      <c r="E130" s="132">
        <v>0</v>
      </c>
      <c r="F130" s="132">
        <v>4.4759999999999999E-3</v>
      </c>
      <c r="G130" s="132">
        <v>7.8110000000000002E-3</v>
      </c>
      <c r="H130" s="132">
        <v>1.5890999999999999E-2</v>
      </c>
      <c r="I130" s="132">
        <v>1.3679E-2</v>
      </c>
      <c r="J130" s="132">
        <v>1.4068000000000001E-2</v>
      </c>
      <c r="K130" s="132">
        <v>1.6056999999999998E-2</v>
      </c>
      <c r="L130" s="132">
        <v>4.5189999999999996E-3</v>
      </c>
      <c r="M130" s="132">
        <v>4.4450000000000002E-3</v>
      </c>
      <c r="N130" s="132">
        <v>0</v>
      </c>
      <c r="O130" s="132">
        <v>0</v>
      </c>
      <c r="P130" s="132">
        <v>0</v>
      </c>
      <c r="Q130" s="132">
        <v>0</v>
      </c>
      <c r="R130" s="266">
        <v>4.2690000000000002E-3</v>
      </c>
      <c r="S130" s="266">
        <v>8.5869999999999991E-3</v>
      </c>
      <c r="T130" s="266">
        <v>1.6046000000000001E-2</v>
      </c>
      <c r="U130" s="266">
        <v>1.3816E-2</v>
      </c>
      <c r="V130" s="266">
        <v>1.5232000000000001E-2</v>
      </c>
      <c r="W130" s="266">
        <v>1.6389999999999998E-2</v>
      </c>
      <c r="X130" s="266">
        <v>4.6680000000000003E-3</v>
      </c>
      <c r="Y130" s="266">
        <v>0</v>
      </c>
      <c r="Z130" s="266">
        <v>0</v>
      </c>
      <c r="AA130" s="266">
        <v>0</v>
      </c>
      <c r="AB130" s="266">
        <v>0</v>
      </c>
      <c r="AC130" s="266">
        <v>0</v>
      </c>
      <c r="AD130" s="266">
        <v>4.2690000000000002E-3</v>
      </c>
      <c r="AE130" s="266">
        <v>8.5869999999999991E-3</v>
      </c>
      <c r="AF130" s="266">
        <v>1.6046000000000001E-2</v>
      </c>
      <c r="AG130" s="266">
        <v>1.3816E-2</v>
      </c>
      <c r="AH130" s="266">
        <v>1.5232000000000001E-2</v>
      </c>
      <c r="AI130" s="266">
        <v>1.6389999999999998E-2</v>
      </c>
      <c r="AJ130" s="266">
        <v>4.6680000000000003E-3</v>
      </c>
      <c r="AK130" s="266">
        <v>0</v>
      </c>
      <c r="AL130" s="266">
        <v>0</v>
      </c>
      <c r="AM130" s="266">
        <v>0</v>
      </c>
      <c r="AN130" s="266">
        <v>0</v>
      </c>
      <c r="AO130" s="266">
        <v>0</v>
      </c>
      <c r="AP130" s="266">
        <v>4.2690000000000002E-3</v>
      </c>
      <c r="AQ130" s="266">
        <v>8.5869999999999991E-3</v>
      </c>
      <c r="AR130" s="266">
        <v>1.6046000000000001E-2</v>
      </c>
      <c r="AS130" s="266">
        <v>1.3816E-2</v>
      </c>
      <c r="AT130" s="266">
        <v>1.5232000000000001E-2</v>
      </c>
      <c r="AU130" s="266">
        <v>1.6389999999999998E-2</v>
      </c>
      <c r="AV130" s="266">
        <v>4.6680000000000003E-3</v>
      </c>
      <c r="AW130" s="266">
        <v>0</v>
      </c>
      <c r="AX130" s="266">
        <v>0</v>
      </c>
      <c r="AY130" s="266">
        <v>0</v>
      </c>
      <c r="AZ130" s="266">
        <v>0</v>
      </c>
      <c r="BA130" s="266">
        <v>0</v>
      </c>
      <c r="BB130" s="266">
        <v>4.2690000000000002E-3</v>
      </c>
      <c r="BC130" s="266">
        <v>8.5869999999999991E-3</v>
      </c>
      <c r="BD130" s="266">
        <v>1.6046000000000001E-2</v>
      </c>
      <c r="BE130" s="266">
        <v>1.3816E-2</v>
      </c>
      <c r="BF130" s="266">
        <v>1.5232000000000001E-2</v>
      </c>
      <c r="BG130" s="266">
        <v>1.6389999999999998E-2</v>
      </c>
      <c r="BH130" s="266">
        <v>4.6680000000000003E-3</v>
      </c>
      <c r="BI130" s="266">
        <v>0</v>
      </c>
      <c r="BJ130" s="266">
        <v>0</v>
      </c>
      <c r="BK130" s="266">
        <v>0</v>
      </c>
    </row>
    <row r="131" spans="1:63" hidden="1" x14ac:dyDescent="0.35">
      <c r="A131" s="655"/>
      <c r="B131" s="121" t="s">
        <v>22</v>
      </c>
      <c r="C131" s="132">
        <v>0</v>
      </c>
      <c r="D131" s="132">
        <v>0</v>
      </c>
      <c r="E131" s="132">
        <v>0</v>
      </c>
      <c r="F131" s="132">
        <v>2.32E-4</v>
      </c>
      <c r="G131" s="132">
        <v>0</v>
      </c>
      <c r="H131" s="132">
        <v>0</v>
      </c>
      <c r="I131" s="132">
        <v>0</v>
      </c>
      <c r="J131" s="132">
        <v>0</v>
      </c>
      <c r="K131" s="132">
        <v>0</v>
      </c>
      <c r="L131" s="132">
        <v>0</v>
      </c>
      <c r="M131" s="132">
        <v>0</v>
      </c>
      <c r="N131" s="132">
        <v>0</v>
      </c>
      <c r="O131" s="132">
        <v>0</v>
      </c>
      <c r="P131" s="132">
        <v>0</v>
      </c>
      <c r="Q131" s="132">
        <v>0</v>
      </c>
      <c r="R131" s="266">
        <v>4.0099999999999999E-4</v>
      </c>
      <c r="S131" s="266">
        <v>7.2000000000000002E-5</v>
      </c>
      <c r="T131" s="266">
        <v>1.6699999999999999E-4</v>
      </c>
      <c r="U131" s="266">
        <v>1.6100000000000001E-4</v>
      </c>
      <c r="V131" s="266">
        <v>1.66E-4</v>
      </c>
      <c r="W131" s="266">
        <v>1.6899999999999999E-4</v>
      </c>
      <c r="X131" s="266">
        <v>6.0999999999999999E-5</v>
      </c>
      <c r="Y131" s="266">
        <v>5.7000000000000003E-5</v>
      </c>
      <c r="Z131" s="266">
        <v>5.7000000000000003E-5</v>
      </c>
      <c r="AA131" s="266">
        <v>5.0000000000000004E-6</v>
      </c>
      <c r="AB131" s="266">
        <v>3.0000000000000001E-6</v>
      </c>
      <c r="AC131" s="266">
        <v>3.9999999999999998E-6</v>
      </c>
      <c r="AD131" s="266">
        <v>4.0099999999999999E-4</v>
      </c>
      <c r="AE131" s="266">
        <v>7.2000000000000002E-5</v>
      </c>
      <c r="AF131" s="266">
        <v>1.6699999999999999E-4</v>
      </c>
      <c r="AG131" s="266">
        <v>1.6100000000000001E-4</v>
      </c>
      <c r="AH131" s="266">
        <v>1.66E-4</v>
      </c>
      <c r="AI131" s="266">
        <v>1.6899999999999999E-4</v>
      </c>
      <c r="AJ131" s="266">
        <v>6.0999999999999999E-5</v>
      </c>
      <c r="AK131" s="266">
        <v>5.7000000000000003E-5</v>
      </c>
      <c r="AL131" s="266">
        <v>5.7000000000000003E-5</v>
      </c>
      <c r="AM131" s="266">
        <v>5.0000000000000004E-6</v>
      </c>
      <c r="AN131" s="266">
        <v>3.0000000000000001E-6</v>
      </c>
      <c r="AO131" s="266">
        <v>3.9999999999999998E-6</v>
      </c>
      <c r="AP131" s="266">
        <v>4.0099999999999999E-4</v>
      </c>
      <c r="AQ131" s="266">
        <v>7.2000000000000002E-5</v>
      </c>
      <c r="AR131" s="266">
        <v>1.6699999999999999E-4</v>
      </c>
      <c r="AS131" s="266">
        <v>1.6100000000000001E-4</v>
      </c>
      <c r="AT131" s="266">
        <v>1.66E-4</v>
      </c>
      <c r="AU131" s="266">
        <v>1.6899999999999999E-4</v>
      </c>
      <c r="AV131" s="266">
        <v>6.0999999999999999E-5</v>
      </c>
      <c r="AW131" s="266">
        <v>5.7000000000000003E-5</v>
      </c>
      <c r="AX131" s="266">
        <v>5.7000000000000003E-5</v>
      </c>
      <c r="AY131" s="266">
        <v>5.0000000000000004E-6</v>
      </c>
      <c r="AZ131" s="266">
        <v>3.0000000000000001E-6</v>
      </c>
      <c r="BA131" s="266">
        <v>3.9999999999999998E-6</v>
      </c>
      <c r="BB131" s="266">
        <v>4.0099999999999999E-4</v>
      </c>
      <c r="BC131" s="266">
        <v>7.2000000000000002E-5</v>
      </c>
      <c r="BD131" s="266">
        <v>1.6699999999999999E-4</v>
      </c>
      <c r="BE131" s="266">
        <v>1.6100000000000001E-4</v>
      </c>
      <c r="BF131" s="266">
        <v>1.66E-4</v>
      </c>
      <c r="BG131" s="266">
        <v>1.6899999999999999E-4</v>
      </c>
      <c r="BH131" s="266">
        <v>6.0999999999999999E-5</v>
      </c>
      <c r="BI131" s="266">
        <v>5.7000000000000003E-5</v>
      </c>
      <c r="BJ131" s="266">
        <v>5.7000000000000003E-5</v>
      </c>
      <c r="BK131" s="266">
        <v>5.0000000000000004E-6</v>
      </c>
    </row>
    <row r="132" spans="1:63" hidden="1" x14ac:dyDescent="0.35">
      <c r="A132" s="655"/>
      <c r="B132" s="123" t="s">
        <v>9</v>
      </c>
      <c r="C132" s="132">
        <v>3.3400000000000001E-3</v>
      </c>
      <c r="D132" s="132">
        <v>4.1780000000000003E-3</v>
      </c>
      <c r="E132" s="132">
        <v>4.1510000000000002E-3</v>
      </c>
      <c r="F132" s="132">
        <v>3.9410000000000001E-3</v>
      </c>
      <c r="G132" s="132">
        <v>2.7750000000000001E-3</v>
      </c>
      <c r="H132" s="132">
        <v>0</v>
      </c>
      <c r="I132" s="132">
        <v>0</v>
      </c>
      <c r="J132" s="132">
        <v>0</v>
      </c>
      <c r="K132" s="132">
        <v>8.8369999999999994E-3</v>
      </c>
      <c r="L132" s="132">
        <v>3.8149999999999998E-3</v>
      </c>
      <c r="M132" s="132">
        <v>3.901E-3</v>
      </c>
      <c r="N132" s="132">
        <v>3.3500000000000001E-3</v>
      </c>
      <c r="O132" s="132">
        <v>3.3400000000000001E-3</v>
      </c>
      <c r="P132" s="132">
        <v>4.1780000000000003E-3</v>
      </c>
      <c r="Q132" s="132">
        <v>4.1510000000000002E-3</v>
      </c>
      <c r="R132" s="266">
        <v>3.7559999999999998E-3</v>
      </c>
      <c r="S132" s="266">
        <v>3.1979999999999999E-3</v>
      </c>
      <c r="T132" s="266">
        <v>0</v>
      </c>
      <c r="U132" s="266">
        <v>0</v>
      </c>
      <c r="V132" s="266">
        <v>0</v>
      </c>
      <c r="W132" s="266">
        <v>9.3019999999999995E-3</v>
      </c>
      <c r="X132" s="266">
        <v>4.45E-3</v>
      </c>
      <c r="Y132" s="266">
        <v>4.6759999999999996E-3</v>
      </c>
      <c r="Z132" s="266">
        <v>3.1930000000000001E-3</v>
      </c>
      <c r="AA132" s="266">
        <v>3.5509999999999999E-3</v>
      </c>
      <c r="AB132" s="266">
        <v>4.0720000000000001E-3</v>
      </c>
      <c r="AC132" s="266">
        <v>4.9550000000000002E-3</v>
      </c>
      <c r="AD132" s="266">
        <v>3.7559999999999998E-3</v>
      </c>
      <c r="AE132" s="266">
        <v>3.1979999999999999E-3</v>
      </c>
      <c r="AF132" s="266">
        <v>0</v>
      </c>
      <c r="AG132" s="266">
        <v>0</v>
      </c>
      <c r="AH132" s="266">
        <v>0</v>
      </c>
      <c r="AI132" s="266">
        <v>9.3019999999999995E-3</v>
      </c>
      <c r="AJ132" s="266">
        <v>4.45E-3</v>
      </c>
      <c r="AK132" s="266">
        <v>4.6759999999999996E-3</v>
      </c>
      <c r="AL132" s="266">
        <v>3.1930000000000001E-3</v>
      </c>
      <c r="AM132" s="266">
        <v>3.5509999999999999E-3</v>
      </c>
      <c r="AN132" s="266">
        <v>4.0720000000000001E-3</v>
      </c>
      <c r="AO132" s="266">
        <v>4.9550000000000002E-3</v>
      </c>
      <c r="AP132" s="266">
        <v>3.7559999999999998E-3</v>
      </c>
      <c r="AQ132" s="266">
        <v>3.1979999999999999E-3</v>
      </c>
      <c r="AR132" s="266">
        <v>0</v>
      </c>
      <c r="AS132" s="266">
        <v>0</v>
      </c>
      <c r="AT132" s="266">
        <v>0</v>
      </c>
      <c r="AU132" s="266">
        <v>9.3019999999999995E-3</v>
      </c>
      <c r="AV132" s="266">
        <v>4.45E-3</v>
      </c>
      <c r="AW132" s="266">
        <v>4.6759999999999996E-3</v>
      </c>
      <c r="AX132" s="266">
        <v>3.1930000000000001E-3</v>
      </c>
      <c r="AY132" s="266">
        <v>3.5509999999999999E-3</v>
      </c>
      <c r="AZ132" s="266">
        <v>4.0720000000000001E-3</v>
      </c>
      <c r="BA132" s="266">
        <v>4.9550000000000002E-3</v>
      </c>
      <c r="BB132" s="266">
        <v>3.7559999999999998E-3</v>
      </c>
      <c r="BC132" s="266">
        <v>3.1979999999999999E-3</v>
      </c>
      <c r="BD132" s="266">
        <v>0</v>
      </c>
      <c r="BE132" s="266">
        <v>0</v>
      </c>
      <c r="BF132" s="266">
        <v>0</v>
      </c>
      <c r="BG132" s="266">
        <v>9.3019999999999995E-3</v>
      </c>
      <c r="BH132" s="266">
        <v>4.45E-3</v>
      </c>
      <c r="BI132" s="266">
        <v>4.6759999999999996E-3</v>
      </c>
      <c r="BJ132" s="266">
        <v>3.1930000000000001E-3</v>
      </c>
      <c r="BK132" s="266">
        <v>3.5509999999999999E-3</v>
      </c>
    </row>
    <row r="133" spans="1:63" hidden="1" x14ac:dyDescent="0.35">
      <c r="A133" s="655"/>
      <c r="B133" s="123" t="s">
        <v>3</v>
      </c>
      <c r="C133" s="132">
        <v>3.3400000000000001E-3</v>
      </c>
      <c r="D133" s="132">
        <v>4.1720000000000004E-3</v>
      </c>
      <c r="E133" s="132">
        <v>3.9909999999999998E-3</v>
      </c>
      <c r="F133" s="132">
        <v>2.9139999999999999E-3</v>
      </c>
      <c r="G133" s="132">
        <v>5.4099999999999999E-3</v>
      </c>
      <c r="H133" s="132">
        <v>1.5564E-2</v>
      </c>
      <c r="I133" s="132">
        <v>1.3532000000000001E-2</v>
      </c>
      <c r="J133" s="132">
        <v>1.3880999999999999E-2</v>
      </c>
      <c r="K133" s="132">
        <v>1.4702E-2</v>
      </c>
      <c r="L133" s="132">
        <v>3.1649999999999998E-3</v>
      </c>
      <c r="M133" s="132">
        <v>3.7100000000000002E-3</v>
      </c>
      <c r="N133" s="132">
        <v>3.3479999999999998E-3</v>
      </c>
      <c r="O133" s="132">
        <v>3.3400000000000001E-3</v>
      </c>
      <c r="P133" s="132">
        <v>4.1720000000000004E-3</v>
      </c>
      <c r="Q133" s="132">
        <v>3.9909999999999998E-3</v>
      </c>
      <c r="R133" s="266">
        <v>2.826E-3</v>
      </c>
      <c r="S133" s="266">
        <v>6.0169999999999998E-3</v>
      </c>
      <c r="T133" s="266">
        <v>1.5726E-2</v>
      </c>
      <c r="U133" s="266">
        <v>1.3672E-2</v>
      </c>
      <c r="V133" s="266">
        <v>1.5037E-2</v>
      </c>
      <c r="W133" s="266">
        <v>1.5061E-2</v>
      </c>
      <c r="X133" s="266">
        <v>3.7230000000000002E-3</v>
      </c>
      <c r="Y133" s="266">
        <v>4.4580000000000002E-3</v>
      </c>
      <c r="Z133" s="266">
        <v>3.1909999999999998E-3</v>
      </c>
      <c r="AA133" s="266">
        <v>3.5509999999999999E-3</v>
      </c>
      <c r="AB133" s="266">
        <v>4.0660000000000002E-3</v>
      </c>
      <c r="AC133" s="266">
        <v>4.7829999999999999E-3</v>
      </c>
      <c r="AD133" s="266">
        <v>2.826E-3</v>
      </c>
      <c r="AE133" s="266">
        <v>6.0169999999999998E-3</v>
      </c>
      <c r="AF133" s="266">
        <v>1.5726E-2</v>
      </c>
      <c r="AG133" s="266">
        <v>1.3672E-2</v>
      </c>
      <c r="AH133" s="266">
        <v>1.5037E-2</v>
      </c>
      <c r="AI133" s="266">
        <v>1.5061E-2</v>
      </c>
      <c r="AJ133" s="266">
        <v>3.7230000000000002E-3</v>
      </c>
      <c r="AK133" s="266">
        <v>4.4580000000000002E-3</v>
      </c>
      <c r="AL133" s="266">
        <v>3.1909999999999998E-3</v>
      </c>
      <c r="AM133" s="266">
        <v>3.5509999999999999E-3</v>
      </c>
      <c r="AN133" s="266">
        <v>4.0660000000000002E-3</v>
      </c>
      <c r="AO133" s="266">
        <v>4.7829999999999999E-3</v>
      </c>
      <c r="AP133" s="266">
        <v>2.826E-3</v>
      </c>
      <c r="AQ133" s="266">
        <v>6.0169999999999998E-3</v>
      </c>
      <c r="AR133" s="266">
        <v>1.5726E-2</v>
      </c>
      <c r="AS133" s="266">
        <v>1.3672E-2</v>
      </c>
      <c r="AT133" s="266">
        <v>1.5037E-2</v>
      </c>
      <c r="AU133" s="266">
        <v>1.5061E-2</v>
      </c>
      <c r="AV133" s="266">
        <v>3.7230000000000002E-3</v>
      </c>
      <c r="AW133" s="266">
        <v>4.4580000000000002E-3</v>
      </c>
      <c r="AX133" s="266">
        <v>3.1909999999999998E-3</v>
      </c>
      <c r="AY133" s="266">
        <v>3.5509999999999999E-3</v>
      </c>
      <c r="AZ133" s="266">
        <v>4.0660000000000002E-3</v>
      </c>
      <c r="BA133" s="266">
        <v>4.7829999999999999E-3</v>
      </c>
      <c r="BB133" s="266">
        <v>2.826E-3</v>
      </c>
      <c r="BC133" s="266">
        <v>6.0169999999999998E-3</v>
      </c>
      <c r="BD133" s="266">
        <v>1.5726E-2</v>
      </c>
      <c r="BE133" s="266">
        <v>1.3672E-2</v>
      </c>
      <c r="BF133" s="266">
        <v>1.5037E-2</v>
      </c>
      <c r="BG133" s="266">
        <v>1.5061E-2</v>
      </c>
      <c r="BH133" s="266">
        <v>3.7230000000000002E-3</v>
      </c>
      <c r="BI133" s="266">
        <v>4.4580000000000002E-3</v>
      </c>
      <c r="BJ133" s="266">
        <v>3.1909999999999998E-3</v>
      </c>
      <c r="BK133" s="266">
        <v>3.5509999999999999E-3</v>
      </c>
    </row>
    <row r="134" spans="1:63" hidden="1" x14ac:dyDescent="0.35">
      <c r="A134" s="655"/>
      <c r="B134" s="123" t="s">
        <v>4</v>
      </c>
      <c r="C134" s="132">
        <v>3.1440000000000001E-3</v>
      </c>
      <c r="D134" s="132">
        <v>3.3730000000000001E-3</v>
      </c>
      <c r="E134" s="132">
        <v>2.872E-3</v>
      </c>
      <c r="F134" s="132">
        <v>3.6020000000000002E-3</v>
      </c>
      <c r="G134" s="132">
        <v>3.9060000000000002E-3</v>
      </c>
      <c r="H134" s="132">
        <v>1.0723E-2</v>
      </c>
      <c r="I134" s="132">
        <v>9.8469999999999999E-3</v>
      </c>
      <c r="J134" s="132">
        <v>9.7739999999999997E-3</v>
      </c>
      <c r="K134" s="132">
        <v>8.7620000000000007E-3</v>
      </c>
      <c r="L134" s="132">
        <v>3.8059999999999999E-3</v>
      </c>
      <c r="M134" s="132">
        <v>3.3379999999999998E-3</v>
      </c>
      <c r="N134" s="132">
        <v>3.1310000000000001E-3</v>
      </c>
      <c r="O134" s="132">
        <v>3.1440000000000001E-3</v>
      </c>
      <c r="P134" s="132">
        <v>3.3730000000000001E-3</v>
      </c>
      <c r="Q134" s="132">
        <v>2.872E-3</v>
      </c>
      <c r="R134" s="266">
        <v>3.4499999999999999E-3</v>
      </c>
      <c r="S134" s="266">
        <v>4.4089999999999997E-3</v>
      </c>
      <c r="T134" s="266">
        <v>1.0983E-2</v>
      </c>
      <c r="U134" s="266">
        <v>1.0083E-2</v>
      </c>
      <c r="V134" s="266">
        <v>1.0762000000000001E-2</v>
      </c>
      <c r="W134" s="266">
        <v>9.2289999999999994E-3</v>
      </c>
      <c r="X134" s="266">
        <v>4.4390000000000002E-3</v>
      </c>
      <c r="Y134" s="266">
        <v>4.0359999999999997E-3</v>
      </c>
      <c r="Z134" s="266">
        <v>2.9940000000000001E-3</v>
      </c>
      <c r="AA134" s="266">
        <v>3.3570000000000002E-3</v>
      </c>
      <c r="AB134" s="266">
        <v>3.3170000000000001E-3</v>
      </c>
      <c r="AC134" s="266">
        <v>3.5750000000000001E-3</v>
      </c>
      <c r="AD134" s="266">
        <v>3.4499999999999999E-3</v>
      </c>
      <c r="AE134" s="266">
        <v>4.4089999999999997E-3</v>
      </c>
      <c r="AF134" s="266">
        <v>1.0983E-2</v>
      </c>
      <c r="AG134" s="266">
        <v>1.0083E-2</v>
      </c>
      <c r="AH134" s="266">
        <v>1.0762000000000001E-2</v>
      </c>
      <c r="AI134" s="266">
        <v>9.2289999999999994E-3</v>
      </c>
      <c r="AJ134" s="266">
        <v>4.4390000000000002E-3</v>
      </c>
      <c r="AK134" s="266">
        <v>4.0359999999999997E-3</v>
      </c>
      <c r="AL134" s="266">
        <v>2.9940000000000001E-3</v>
      </c>
      <c r="AM134" s="266">
        <v>3.3570000000000002E-3</v>
      </c>
      <c r="AN134" s="266">
        <v>3.3170000000000001E-3</v>
      </c>
      <c r="AO134" s="266">
        <v>3.5750000000000001E-3</v>
      </c>
      <c r="AP134" s="266">
        <v>3.4499999999999999E-3</v>
      </c>
      <c r="AQ134" s="266">
        <v>4.4089999999999997E-3</v>
      </c>
      <c r="AR134" s="266">
        <v>1.0983E-2</v>
      </c>
      <c r="AS134" s="266">
        <v>1.0083E-2</v>
      </c>
      <c r="AT134" s="266">
        <v>1.0762000000000001E-2</v>
      </c>
      <c r="AU134" s="266">
        <v>9.2289999999999994E-3</v>
      </c>
      <c r="AV134" s="266">
        <v>4.4390000000000002E-3</v>
      </c>
      <c r="AW134" s="266">
        <v>4.0359999999999997E-3</v>
      </c>
      <c r="AX134" s="266">
        <v>2.9940000000000001E-3</v>
      </c>
      <c r="AY134" s="266">
        <v>3.3570000000000002E-3</v>
      </c>
      <c r="AZ134" s="266">
        <v>3.3170000000000001E-3</v>
      </c>
      <c r="BA134" s="266">
        <v>3.5750000000000001E-3</v>
      </c>
      <c r="BB134" s="266">
        <v>3.4499999999999999E-3</v>
      </c>
      <c r="BC134" s="266">
        <v>4.4089999999999997E-3</v>
      </c>
      <c r="BD134" s="266">
        <v>1.0983E-2</v>
      </c>
      <c r="BE134" s="266">
        <v>1.0083E-2</v>
      </c>
      <c r="BF134" s="266">
        <v>1.0762000000000001E-2</v>
      </c>
      <c r="BG134" s="266">
        <v>9.2289999999999994E-3</v>
      </c>
      <c r="BH134" s="266">
        <v>4.4390000000000002E-3</v>
      </c>
      <c r="BI134" s="266">
        <v>4.0359999999999997E-3</v>
      </c>
      <c r="BJ134" s="266">
        <v>2.9940000000000001E-3</v>
      </c>
      <c r="BK134" s="266">
        <v>3.3570000000000002E-3</v>
      </c>
    </row>
    <row r="135" spans="1:63" hidden="1" x14ac:dyDescent="0.35">
      <c r="A135" s="655"/>
      <c r="B135" s="123" t="s">
        <v>5</v>
      </c>
      <c r="C135" s="132">
        <v>2.6380000000000002E-3</v>
      </c>
      <c r="D135" s="132">
        <v>2.977E-3</v>
      </c>
      <c r="E135" s="132">
        <v>2.4329999999999998E-3</v>
      </c>
      <c r="F135" s="132">
        <v>2.7650000000000001E-3</v>
      </c>
      <c r="G135" s="132">
        <v>3.1949999999999999E-3</v>
      </c>
      <c r="H135" s="132">
        <v>9.1090000000000008E-3</v>
      </c>
      <c r="I135" s="132">
        <v>8.3599999999999994E-3</v>
      </c>
      <c r="J135" s="132">
        <v>8.3119999999999999E-3</v>
      </c>
      <c r="K135" s="132">
        <v>8.0140000000000003E-3</v>
      </c>
      <c r="L135" s="132">
        <v>3.0959999999999998E-3</v>
      </c>
      <c r="M135" s="132">
        <v>2.9689999999999999E-3</v>
      </c>
      <c r="N135" s="132">
        <v>2.9689999999999999E-3</v>
      </c>
      <c r="O135" s="132">
        <v>2.6380000000000002E-3</v>
      </c>
      <c r="P135" s="132">
        <v>2.977E-3</v>
      </c>
      <c r="Q135" s="132">
        <v>2.4329999999999998E-3</v>
      </c>
      <c r="R135" s="266">
        <v>2.6919999999999999E-3</v>
      </c>
      <c r="S135" s="266">
        <v>3.6480000000000002E-3</v>
      </c>
      <c r="T135" s="266">
        <v>9.3989999999999994E-3</v>
      </c>
      <c r="U135" s="266">
        <v>8.6339999999999993E-3</v>
      </c>
      <c r="V135" s="266">
        <v>9.2370000000000004E-3</v>
      </c>
      <c r="W135" s="266">
        <v>8.4950000000000008E-3</v>
      </c>
      <c r="X135" s="266">
        <v>3.6459999999999999E-3</v>
      </c>
      <c r="Y135" s="266">
        <v>3.6189999999999998E-3</v>
      </c>
      <c r="Z135" s="266">
        <v>2.846E-3</v>
      </c>
      <c r="AA135" s="266">
        <v>2.8530000000000001E-3</v>
      </c>
      <c r="AB135" s="266">
        <v>2.9459999999999998E-3</v>
      </c>
      <c r="AC135" s="266">
        <v>3.101E-3</v>
      </c>
      <c r="AD135" s="266">
        <v>2.6919999999999999E-3</v>
      </c>
      <c r="AE135" s="266">
        <v>3.6480000000000002E-3</v>
      </c>
      <c r="AF135" s="266">
        <v>9.3989999999999994E-3</v>
      </c>
      <c r="AG135" s="266">
        <v>8.6339999999999993E-3</v>
      </c>
      <c r="AH135" s="266">
        <v>9.2370000000000004E-3</v>
      </c>
      <c r="AI135" s="266">
        <v>8.4950000000000008E-3</v>
      </c>
      <c r="AJ135" s="266">
        <v>3.6459999999999999E-3</v>
      </c>
      <c r="AK135" s="266">
        <v>3.6189999999999998E-3</v>
      </c>
      <c r="AL135" s="266">
        <v>2.846E-3</v>
      </c>
      <c r="AM135" s="266">
        <v>2.8530000000000001E-3</v>
      </c>
      <c r="AN135" s="266">
        <v>2.9459999999999998E-3</v>
      </c>
      <c r="AO135" s="266">
        <v>3.101E-3</v>
      </c>
      <c r="AP135" s="266">
        <v>2.6919999999999999E-3</v>
      </c>
      <c r="AQ135" s="266">
        <v>3.6480000000000002E-3</v>
      </c>
      <c r="AR135" s="266">
        <v>9.3989999999999994E-3</v>
      </c>
      <c r="AS135" s="266">
        <v>8.6339999999999993E-3</v>
      </c>
      <c r="AT135" s="266">
        <v>9.2370000000000004E-3</v>
      </c>
      <c r="AU135" s="266">
        <v>8.4950000000000008E-3</v>
      </c>
      <c r="AV135" s="266">
        <v>3.6459999999999999E-3</v>
      </c>
      <c r="AW135" s="266">
        <v>3.6189999999999998E-3</v>
      </c>
      <c r="AX135" s="266">
        <v>2.846E-3</v>
      </c>
      <c r="AY135" s="266">
        <v>2.8530000000000001E-3</v>
      </c>
      <c r="AZ135" s="266">
        <v>2.9459999999999998E-3</v>
      </c>
      <c r="BA135" s="266">
        <v>3.101E-3</v>
      </c>
      <c r="BB135" s="266">
        <v>2.6919999999999999E-3</v>
      </c>
      <c r="BC135" s="266">
        <v>3.6480000000000002E-3</v>
      </c>
      <c r="BD135" s="266">
        <v>9.3989999999999994E-3</v>
      </c>
      <c r="BE135" s="266">
        <v>8.6339999999999993E-3</v>
      </c>
      <c r="BF135" s="266">
        <v>9.2370000000000004E-3</v>
      </c>
      <c r="BG135" s="266">
        <v>8.4950000000000008E-3</v>
      </c>
      <c r="BH135" s="266">
        <v>3.6459999999999999E-3</v>
      </c>
      <c r="BI135" s="266">
        <v>3.6189999999999998E-3</v>
      </c>
      <c r="BJ135" s="266">
        <v>2.846E-3</v>
      </c>
      <c r="BK135" s="266">
        <v>2.8530000000000001E-3</v>
      </c>
    </row>
    <row r="136" spans="1:63" hidden="1" x14ac:dyDescent="0.35">
      <c r="A136" s="655"/>
      <c r="B136" s="123" t="s">
        <v>23</v>
      </c>
      <c r="C136" s="132">
        <v>2.6380000000000002E-3</v>
      </c>
      <c r="D136" s="132">
        <v>2.977E-3</v>
      </c>
      <c r="E136" s="132">
        <v>2.4329999999999998E-3</v>
      </c>
      <c r="F136" s="132">
        <v>2.7650000000000001E-3</v>
      </c>
      <c r="G136" s="132">
        <v>3.1949999999999999E-3</v>
      </c>
      <c r="H136" s="132">
        <v>9.1090000000000008E-3</v>
      </c>
      <c r="I136" s="132">
        <v>8.3599999999999994E-3</v>
      </c>
      <c r="J136" s="132">
        <v>8.3119999999999999E-3</v>
      </c>
      <c r="K136" s="132">
        <v>8.0140000000000003E-3</v>
      </c>
      <c r="L136" s="132">
        <v>3.0959999999999998E-3</v>
      </c>
      <c r="M136" s="132">
        <v>2.9689999999999999E-3</v>
      </c>
      <c r="N136" s="132">
        <v>2.9689999999999999E-3</v>
      </c>
      <c r="O136" s="132">
        <v>2.6380000000000002E-3</v>
      </c>
      <c r="P136" s="132">
        <v>2.977E-3</v>
      </c>
      <c r="Q136" s="132">
        <v>2.4329999999999998E-3</v>
      </c>
      <c r="R136" s="266">
        <v>2.6919999999999999E-3</v>
      </c>
      <c r="S136" s="266">
        <v>3.6480000000000002E-3</v>
      </c>
      <c r="T136" s="266">
        <v>9.3989999999999994E-3</v>
      </c>
      <c r="U136" s="266">
        <v>8.6339999999999993E-3</v>
      </c>
      <c r="V136" s="266">
        <v>9.2370000000000004E-3</v>
      </c>
      <c r="W136" s="266">
        <v>8.4950000000000008E-3</v>
      </c>
      <c r="X136" s="266">
        <v>3.6459999999999999E-3</v>
      </c>
      <c r="Y136" s="266">
        <v>3.6189999999999998E-3</v>
      </c>
      <c r="Z136" s="266">
        <v>2.846E-3</v>
      </c>
      <c r="AA136" s="266">
        <v>2.8530000000000001E-3</v>
      </c>
      <c r="AB136" s="266">
        <v>2.9459999999999998E-3</v>
      </c>
      <c r="AC136" s="266">
        <v>3.101E-3</v>
      </c>
      <c r="AD136" s="266">
        <v>2.6919999999999999E-3</v>
      </c>
      <c r="AE136" s="266">
        <v>3.6480000000000002E-3</v>
      </c>
      <c r="AF136" s="266">
        <v>9.3989999999999994E-3</v>
      </c>
      <c r="AG136" s="266">
        <v>8.6339999999999993E-3</v>
      </c>
      <c r="AH136" s="266">
        <v>9.2370000000000004E-3</v>
      </c>
      <c r="AI136" s="266">
        <v>8.4950000000000008E-3</v>
      </c>
      <c r="AJ136" s="266">
        <v>3.6459999999999999E-3</v>
      </c>
      <c r="AK136" s="266">
        <v>3.6189999999999998E-3</v>
      </c>
      <c r="AL136" s="266">
        <v>2.846E-3</v>
      </c>
      <c r="AM136" s="266">
        <v>2.8530000000000001E-3</v>
      </c>
      <c r="AN136" s="266">
        <v>2.9459999999999998E-3</v>
      </c>
      <c r="AO136" s="266">
        <v>3.101E-3</v>
      </c>
      <c r="AP136" s="266">
        <v>2.6919999999999999E-3</v>
      </c>
      <c r="AQ136" s="266">
        <v>3.6480000000000002E-3</v>
      </c>
      <c r="AR136" s="266">
        <v>9.3989999999999994E-3</v>
      </c>
      <c r="AS136" s="266">
        <v>8.6339999999999993E-3</v>
      </c>
      <c r="AT136" s="266">
        <v>9.2370000000000004E-3</v>
      </c>
      <c r="AU136" s="266">
        <v>8.4950000000000008E-3</v>
      </c>
      <c r="AV136" s="266">
        <v>3.6459999999999999E-3</v>
      </c>
      <c r="AW136" s="266">
        <v>3.6189999999999998E-3</v>
      </c>
      <c r="AX136" s="266">
        <v>2.846E-3</v>
      </c>
      <c r="AY136" s="266">
        <v>2.8530000000000001E-3</v>
      </c>
      <c r="AZ136" s="266">
        <v>2.9459999999999998E-3</v>
      </c>
      <c r="BA136" s="266">
        <v>3.101E-3</v>
      </c>
      <c r="BB136" s="266">
        <v>2.6919999999999999E-3</v>
      </c>
      <c r="BC136" s="266">
        <v>3.6480000000000002E-3</v>
      </c>
      <c r="BD136" s="266">
        <v>9.3989999999999994E-3</v>
      </c>
      <c r="BE136" s="266">
        <v>8.6339999999999993E-3</v>
      </c>
      <c r="BF136" s="266">
        <v>9.2370000000000004E-3</v>
      </c>
      <c r="BG136" s="266">
        <v>8.4950000000000008E-3</v>
      </c>
      <c r="BH136" s="266">
        <v>3.6459999999999999E-3</v>
      </c>
      <c r="BI136" s="266">
        <v>3.6189999999999998E-3</v>
      </c>
      <c r="BJ136" s="266">
        <v>2.846E-3</v>
      </c>
      <c r="BK136" s="266">
        <v>2.8530000000000001E-3</v>
      </c>
    </row>
    <row r="137" spans="1:63" hidden="1" x14ac:dyDescent="0.35">
      <c r="A137" s="655"/>
      <c r="B137" s="123" t="s">
        <v>24</v>
      </c>
      <c r="C137" s="132">
        <v>2.6380000000000002E-3</v>
      </c>
      <c r="D137" s="132">
        <v>2.977E-3</v>
      </c>
      <c r="E137" s="132">
        <v>2.4329999999999998E-3</v>
      </c>
      <c r="F137" s="132">
        <v>2.7650000000000001E-3</v>
      </c>
      <c r="G137" s="132">
        <v>3.1949999999999999E-3</v>
      </c>
      <c r="H137" s="132">
        <v>9.1090000000000008E-3</v>
      </c>
      <c r="I137" s="132">
        <v>8.3599999999999994E-3</v>
      </c>
      <c r="J137" s="132">
        <v>8.3119999999999999E-3</v>
      </c>
      <c r="K137" s="132">
        <v>8.0140000000000003E-3</v>
      </c>
      <c r="L137" s="132">
        <v>3.0959999999999998E-3</v>
      </c>
      <c r="M137" s="132">
        <v>2.9689999999999999E-3</v>
      </c>
      <c r="N137" s="132">
        <v>2.9689999999999999E-3</v>
      </c>
      <c r="O137" s="132">
        <v>2.6380000000000002E-3</v>
      </c>
      <c r="P137" s="132">
        <v>2.977E-3</v>
      </c>
      <c r="Q137" s="132">
        <v>2.4329999999999998E-3</v>
      </c>
      <c r="R137" s="266">
        <v>2.6919999999999999E-3</v>
      </c>
      <c r="S137" s="266">
        <v>3.6480000000000002E-3</v>
      </c>
      <c r="T137" s="266">
        <v>9.3989999999999994E-3</v>
      </c>
      <c r="U137" s="266">
        <v>8.6339999999999993E-3</v>
      </c>
      <c r="V137" s="266">
        <v>9.2370000000000004E-3</v>
      </c>
      <c r="W137" s="266">
        <v>8.4950000000000008E-3</v>
      </c>
      <c r="X137" s="266">
        <v>3.6459999999999999E-3</v>
      </c>
      <c r="Y137" s="266">
        <v>3.6189999999999998E-3</v>
      </c>
      <c r="Z137" s="266">
        <v>2.846E-3</v>
      </c>
      <c r="AA137" s="266">
        <v>2.8530000000000001E-3</v>
      </c>
      <c r="AB137" s="266">
        <v>2.9459999999999998E-3</v>
      </c>
      <c r="AC137" s="266">
        <v>3.101E-3</v>
      </c>
      <c r="AD137" s="266">
        <v>2.6919999999999999E-3</v>
      </c>
      <c r="AE137" s="266">
        <v>3.6480000000000002E-3</v>
      </c>
      <c r="AF137" s="266">
        <v>9.3989999999999994E-3</v>
      </c>
      <c r="AG137" s="266">
        <v>8.6339999999999993E-3</v>
      </c>
      <c r="AH137" s="266">
        <v>9.2370000000000004E-3</v>
      </c>
      <c r="AI137" s="266">
        <v>8.4950000000000008E-3</v>
      </c>
      <c r="AJ137" s="266">
        <v>3.6459999999999999E-3</v>
      </c>
      <c r="AK137" s="266">
        <v>3.6189999999999998E-3</v>
      </c>
      <c r="AL137" s="266">
        <v>2.846E-3</v>
      </c>
      <c r="AM137" s="266">
        <v>2.8530000000000001E-3</v>
      </c>
      <c r="AN137" s="266">
        <v>2.9459999999999998E-3</v>
      </c>
      <c r="AO137" s="266">
        <v>3.101E-3</v>
      </c>
      <c r="AP137" s="266">
        <v>2.6919999999999999E-3</v>
      </c>
      <c r="AQ137" s="266">
        <v>3.6480000000000002E-3</v>
      </c>
      <c r="AR137" s="266">
        <v>9.3989999999999994E-3</v>
      </c>
      <c r="AS137" s="266">
        <v>8.6339999999999993E-3</v>
      </c>
      <c r="AT137" s="266">
        <v>9.2370000000000004E-3</v>
      </c>
      <c r="AU137" s="266">
        <v>8.4950000000000008E-3</v>
      </c>
      <c r="AV137" s="266">
        <v>3.6459999999999999E-3</v>
      </c>
      <c r="AW137" s="266">
        <v>3.6189999999999998E-3</v>
      </c>
      <c r="AX137" s="266">
        <v>2.846E-3</v>
      </c>
      <c r="AY137" s="266">
        <v>2.8530000000000001E-3</v>
      </c>
      <c r="AZ137" s="266">
        <v>2.9459999999999998E-3</v>
      </c>
      <c r="BA137" s="266">
        <v>3.101E-3</v>
      </c>
      <c r="BB137" s="266">
        <v>2.6919999999999999E-3</v>
      </c>
      <c r="BC137" s="266">
        <v>3.6480000000000002E-3</v>
      </c>
      <c r="BD137" s="266">
        <v>9.3989999999999994E-3</v>
      </c>
      <c r="BE137" s="266">
        <v>8.6339999999999993E-3</v>
      </c>
      <c r="BF137" s="266">
        <v>9.2370000000000004E-3</v>
      </c>
      <c r="BG137" s="266">
        <v>8.4950000000000008E-3</v>
      </c>
      <c r="BH137" s="266">
        <v>3.6459999999999999E-3</v>
      </c>
      <c r="BI137" s="266">
        <v>3.6189999999999998E-3</v>
      </c>
      <c r="BJ137" s="266">
        <v>2.846E-3</v>
      </c>
      <c r="BK137" s="266">
        <v>2.8530000000000001E-3</v>
      </c>
    </row>
    <row r="138" spans="1:63" hidden="1" x14ac:dyDescent="0.35">
      <c r="A138" s="655"/>
      <c r="B138" s="123" t="s">
        <v>7</v>
      </c>
      <c r="C138" s="132">
        <v>2.176E-3</v>
      </c>
      <c r="D138" s="132">
        <v>2.405E-3</v>
      </c>
      <c r="E138" s="132">
        <v>1.9070000000000001E-3</v>
      </c>
      <c r="F138" s="132">
        <v>2.64E-3</v>
      </c>
      <c r="G138" s="132">
        <v>2.7260000000000001E-3</v>
      </c>
      <c r="H138" s="132">
        <v>7.9349999999999993E-3</v>
      </c>
      <c r="I138" s="132">
        <v>7.234E-3</v>
      </c>
      <c r="J138" s="132">
        <v>7.2519999999999998E-3</v>
      </c>
      <c r="K138" s="132">
        <v>6.8999999999999999E-3</v>
      </c>
      <c r="L138" s="132">
        <v>2.6250000000000002E-3</v>
      </c>
      <c r="M138" s="132">
        <v>2.4910000000000002E-3</v>
      </c>
      <c r="N138" s="132">
        <v>2.4910000000000002E-3</v>
      </c>
      <c r="O138" s="132">
        <v>2.176E-3</v>
      </c>
      <c r="P138" s="132">
        <v>2.405E-3</v>
      </c>
      <c r="Q138" s="132">
        <v>1.9070000000000001E-3</v>
      </c>
      <c r="R138" s="266">
        <v>2.5790000000000001E-3</v>
      </c>
      <c r="S138" s="266">
        <v>3.1459999999999999E-3</v>
      </c>
      <c r="T138" s="266">
        <v>8.2480000000000001E-3</v>
      </c>
      <c r="U138" s="266">
        <v>7.535E-3</v>
      </c>
      <c r="V138" s="266">
        <v>8.1329999999999996E-3</v>
      </c>
      <c r="W138" s="266">
        <v>7.4019999999999997E-3</v>
      </c>
      <c r="X138" s="266">
        <v>3.1189999999999998E-3</v>
      </c>
      <c r="Y138" s="266">
        <v>3.078E-3</v>
      </c>
      <c r="Z138" s="266">
        <v>2.4130000000000002E-3</v>
      </c>
      <c r="AA138" s="266">
        <v>2.3930000000000002E-3</v>
      </c>
      <c r="AB138" s="266">
        <v>2.4099999999999998E-3</v>
      </c>
      <c r="AC138" s="266">
        <v>2.532E-3</v>
      </c>
      <c r="AD138" s="266">
        <v>2.5790000000000001E-3</v>
      </c>
      <c r="AE138" s="266">
        <v>3.1459999999999999E-3</v>
      </c>
      <c r="AF138" s="266">
        <v>8.2480000000000001E-3</v>
      </c>
      <c r="AG138" s="266">
        <v>7.535E-3</v>
      </c>
      <c r="AH138" s="266">
        <v>8.1329999999999996E-3</v>
      </c>
      <c r="AI138" s="266">
        <v>7.4019999999999997E-3</v>
      </c>
      <c r="AJ138" s="266">
        <v>3.1189999999999998E-3</v>
      </c>
      <c r="AK138" s="266">
        <v>3.078E-3</v>
      </c>
      <c r="AL138" s="266">
        <v>2.4130000000000002E-3</v>
      </c>
      <c r="AM138" s="266">
        <v>2.3930000000000002E-3</v>
      </c>
      <c r="AN138" s="266">
        <v>2.4099999999999998E-3</v>
      </c>
      <c r="AO138" s="266">
        <v>2.532E-3</v>
      </c>
      <c r="AP138" s="266">
        <v>2.5790000000000001E-3</v>
      </c>
      <c r="AQ138" s="266">
        <v>3.1459999999999999E-3</v>
      </c>
      <c r="AR138" s="266">
        <v>8.2480000000000001E-3</v>
      </c>
      <c r="AS138" s="266">
        <v>7.535E-3</v>
      </c>
      <c r="AT138" s="266">
        <v>8.1329999999999996E-3</v>
      </c>
      <c r="AU138" s="266">
        <v>7.4019999999999997E-3</v>
      </c>
      <c r="AV138" s="266">
        <v>3.1189999999999998E-3</v>
      </c>
      <c r="AW138" s="266">
        <v>3.078E-3</v>
      </c>
      <c r="AX138" s="266">
        <v>2.4130000000000002E-3</v>
      </c>
      <c r="AY138" s="266">
        <v>2.3930000000000002E-3</v>
      </c>
      <c r="AZ138" s="266">
        <v>2.4099999999999998E-3</v>
      </c>
      <c r="BA138" s="266">
        <v>2.532E-3</v>
      </c>
      <c r="BB138" s="266">
        <v>2.5790000000000001E-3</v>
      </c>
      <c r="BC138" s="266">
        <v>3.1459999999999999E-3</v>
      </c>
      <c r="BD138" s="266">
        <v>8.2480000000000001E-3</v>
      </c>
      <c r="BE138" s="266">
        <v>7.535E-3</v>
      </c>
      <c r="BF138" s="266">
        <v>8.1329999999999996E-3</v>
      </c>
      <c r="BG138" s="266">
        <v>7.4019999999999997E-3</v>
      </c>
      <c r="BH138" s="266">
        <v>3.1189999999999998E-3</v>
      </c>
      <c r="BI138" s="266">
        <v>3.078E-3</v>
      </c>
      <c r="BJ138" s="266">
        <v>2.4130000000000002E-3</v>
      </c>
      <c r="BK138" s="266">
        <v>2.3930000000000002E-3</v>
      </c>
    </row>
    <row r="139" spans="1:63" ht="15" hidden="1" thickBot="1" x14ac:dyDescent="0.4">
      <c r="A139" s="656"/>
      <c r="B139" s="124" t="s">
        <v>8</v>
      </c>
      <c r="C139" s="134">
        <v>2.6640000000000001E-3</v>
      </c>
      <c r="D139" s="134">
        <v>2.702E-3</v>
      </c>
      <c r="E139" s="134">
        <v>2.0119999999999999E-3</v>
      </c>
      <c r="F139" s="134">
        <v>3.6050000000000001E-3</v>
      </c>
      <c r="G139" s="134">
        <v>3.6870000000000002E-3</v>
      </c>
      <c r="H139" s="134">
        <v>1.1083000000000001E-2</v>
      </c>
      <c r="I139" s="134">
        <v>1.0158E-2</v>
      </c>
      <c r="J139" s="134">
        <v>1.0146000000000001E-2</v>
      </c>
      <c r="K139" s="134">
        <v>9.2820000000000003E-3</v>
      </c>
      <c r="L139" s="134">
        <v>3.558E-3</v>
      </c>
      <c r="M139" s="134">
        <v>3.2299999999999998E-3</v>
      </c>
      <c r="N139" s="134">
        <v>3.2179999999999999E-3</v>
      </c>
      <c r="O139" s="134">
        <v>2.6640000000000001E-3</v>
      </c>
      <c r="P139" s="134">
        <v>2.702E-3</v>
      </c>
      <c r="Q139" s="134">
        <v>2.0119999999999999E-3</v>
      </c>
      <c r="R139" s="266">
        <v>3.4529999999999999E-3</v>
      </c>
      <c r="S139" s="266">
        <v>4.1749999999999999E-3</v>
      </c>
      <c r="T139" s="266">
        <v>1.1337E-2</v>
      </c>
      <c r="U139" s="266">
        <v>1.0385999999999999E-2</v>
      </c>
      <c r="V139" s="266">
        <v>1.115E-2</v>
      </c>
      <c r="W139" s="266">
        <v>9.7389999999999994E-3</v>
      </c>
      <c r="X139" s="266">
        <v>4.1619999999999999E-3</v>
      </c>
      <c r="Y139" s="266">
        <v>3.9139999999999999E-3</v>
      </c>
      <c r="Z139" s="266">
        <v>3.0730000000000002E-3</v>
      </c>
      <c r="AA139" s="266">
        <v>2.879E-3</v>
      </c>
      <c r="AB139" s="266">
        <v>2.6879999999999999E-3</v>
      </c>
      <c r="AC139" s="266">
        <v>2.6459999999999999E-3</v>
      </c>
      <c r="AD139" s="266">
        <v>3.4529999999999999E-3</v>
      </c>
      <c r="AE139" s="266">
        <v>4.1749999999999999E-3</v>
      </c>
      <c r="AF139" s="266">
        <v>1.1337E-2</v>
      </c>
      <c r="AG139" s="266">
        <v>1.0385999999999999E-2</v>
      </c>
      <c r="AH139" s="266">
        <v>1.115E-2</v>
      </c>
      <c r="AI139" s="266">
        <v>9.7389999999999994E-3</v>
      </c>
      <c r="AJ139" s="266">
        <v>4.1619999999999999E-3</v>
      </c>
      <c r="AK139" s="266">
        <v>3.9139999999999999E-3</v>
      </c>
      <c r="AL139" s="266">
        <v>3.0730000000000002E-3</v>
      </c>
      <c r="AM139" s="266">
        <v>2.879E-3</v>
      </c>
      <c r="AN139" s="266">
        <v>2.6879999999999999E-3</v>
      </c>
      <c r="AO139" s="266">
        <v>2.6459999999999999E-3</v>
      </c>
      <c r="AP139" s="266">
        <v>3.4529999999999999E-3</v>
      </c>
      <c r="AQ139" s="266">
        <v>4.1749999999999999E-3</v>
      </c>
      <c r="AR139" s="266">
        <v>1.1337E-2</v>
      </c>
      <c r="AS139" s="266">
        <v>1.0385999999999999E-2</v>
      </c>
      <c r="AT139" s="266">
        <v>1.115E-2</v>
      </c>
      <c r="AU139" s="266">
        <v>9.7389999999999994E-3</v>
      </c>
      <c r="AV139" s="266">
        <v>4.1619999999999999E-3</v>
      </c>
      <c r="AW139" s="266">
        <v>3.9139999999999999E-3</v>
      </c>
      <c r="AX139" s="266">
        <v>3.0730000000000002E-3</v>
      </c>
      <c r="AY139" s="266">
        <v>2.879E-3</v>
      </c>
      <c r="AZ139" s="266">
        <v>2.6879999999999999E-3</v>
      </c>
      <c r="BA139" s="266">
        <v>2.6459999999999999E-3</v>
      </c>
      <c r="BB139" s="266">
        <v>3.4529999999999999E-3</v>
      </c>
      <c r="BC139" s="266">
        <v>4.1749999999999999E-3</v>
      </c>
      <c r="BD139" s="266">
        <v>1.1337E-2</v>
      </c>
      <c r="BE139" s="266">
        <v>1.0385999999999999E-2</v>
      </c>
      <c r="BF139" s="266">
        <v>1.115E-2</v>
      </c>
      <c r="BG139" s="266">
        <v>9.7389999999999994E-3</v>
      </c>
      <c r="BH139" s="266">
        <v>4.1619999999999999E-3</v>
      </c>
      <c r="BI139" s="266">
        <v>3.9139999999999999E-3</v>
      </c>
      <c r="BJ139" s="266">
        <v>3.0730000000000002E-3</v>
      </c>
      <c r="BK139" s="266">
        <v>2.879E-3</v>
      </c>
    </row>
    <row r="140" spans="1:63" hidden="1" x14ac:dyDescent="0.35">
      <c r="A140" s="126"/>
      <c r="B140" s="126"/>
      <c r="C140" s="135"/>
      <c r="D140" s="135"/>
      <c r="E140" s="135"/>
      <c r="F140" s="135"/>
      <c r="G140" s="135"/>
      <c r="H140" s="135"/>
      <c r="I140" s="135"/>
      <c r="J140" s="135"/>
      <c r="K140" s="135"/>
      <c r="L140" s="135"/>
      <c r="M140" s="135"/>
      <c r="N140" s="135"/>
    </row>
    <row r="141" spans="1:63" ht="15.75" hidden="1" customHeight="1" x14ac:dyDescent="0.35">
      <c r="A141" s="676" t="s">
        <v>117</v>
      </c>
      <c r="B141" s="136" t="s">
        <v>114</v>
      </c>
      <c r="C141" s="137">
        <v>43466</v>
      </c>
      <c r="D141" s="137">
        <v>43497</v>
      </c>
      <c r="E141" s="137">
        <v>43525</v>
      </c>
      <c r="F141" s="137">
        <v>43556</v>
      </c>
      <c r="G141" s="137">
        <v>43586</v>
      </c>
      <c r="H141" s="137">
        <v>43617</v>
      </c>
      <c r="I141" s="137">
        <v>43647</v>
      </c>
      <c r="J141" s="137">
        <v>43678</v>
      </c>
      <c r="K141" s="137">
        <v>43709</v>
      </c>
      <c r="L141" s="137">
        <v>43739</v>
      </c>
      <c r="M141" s="137">
        <v>43770</v>
      </c>
      <c r="N141" s="137">
        <v>43800</v>
      </c>
      <c r="O141" s="137">
        <v>43831</v>
      </c>
      <c r="P141" s="137">
        <v>43862</v>
      </c>
      <c r="Q141" s="137">
        <v>43891</v>
      </c>
      <c r="R141" s="137">
        <v>43922</v>
      </c>
      <c r="S141" s="137">
        <v>43952</v>
      </c>
      <c r="T141" s="137">
        <v>43983</v>
      </c>
      <c r="U141" s="137">
        <v>44013</v>
      </c>
      <c r="V141" s="137">
        <v>44044</v>
      </c>
      <c r="W141" s="137">
        <v>44075</v>
      </c>
      <c r="X141" s="137">
        <v>44105</v>
      </c>
      <c r="Y141" s="137">
        <v>44136</v>
      </c>
      <c r="Z141" s="137">
        <v>44166</v>
      </c>
      <c r="AA141" s="137">
        <v>44197</v>
      </c>
      <c r="AB141" s="137">
        <v>44228</v>
      </c>
      <c r="AC141" s="137">
        <v>44256</v>
      </c>
      <c r="AD141" s="137">
        <v>44287</v>
      </c>
      <c r="AE141" s="137">
        <v>44317</v>
      </c>
      <c r="AF141" s="137">
        <v>44348</v>
      </c>
      <c r="AG141" s="137">
        <v>44378</v>
      </c>
      <c r="AH141" s="137">
        <v>44409</v>
      </c>
      <c r="AI141" s="137">
        <v>44440</v>
      </c>
      <c r="AJ141" s="137">
        <v>44470</v>
      </c>
      <c r="AK141" s="137">
        <v>44501</v>
      </c>
      <c r="AL141" s="137">
        <v>44531</v>
      </c>
      <c r="AM141" s="137">
        <v>44562</v>
      </c>
      <c r="AN141" s="137">
        <v>44593</v>
      </c>
      <c r="AO141" s="137">
        <v>44621</v>
      </c>
      <c r="AP141" s="137">
        <v>44652</v>
      </c>
      <c r="AQ141" s="137">
        <v>44682</v>
      </c>
      <c r="AR141" s="137">
        <v>44713</v>
      </c>
      <c r="AS141" s="137">
        <v>44743</v>
      </c>
      <c r="AT141" s="137">
        <v>44774</v>
      </c>
      <c r="AU141" s="137">
        <v>44805</v>
      </c>
      <c r="AV141" s="137">
        <v>44835</v>
      </c>
      <c r="AW141" s="137">
        <v>44866</v>
      </c>
      <c r="AX141" s="137">
        <v>44896</v>
      </c>
      <c r="AY141" s="137">
        <v>44927</v>
      </c>
      <c r="AZ141" s="137">
        <v>44958</v>
      </c>
      <c r="BA141" s="137">
        <v>44986</v>
      </c>
      <c r="BB141" s="137">
        <v>45017</v>
      </c>
      <c r="BC141" s="137">
        <v>45047</v>
      </c>
      <c r="BD141" s="137">
        <v>45078</v>
      </c>
      <c r="BE141" s="137">
        <v>45108</v>
      </c>
      <c r="BF141" s="137">
        <v>45139</v>
      </c>
      <c r="BG141" s="137">
        <v>45170</v>
      </c>
      <c r="BH141" s="137">
        <v>45200</v>
      </c>
      <c r="BI141" s="137">
        <v>45231</v>
      </c>
      <c r="BJ141" s="137">
        <v>45261</v>
      </c>
      <c r="BK141" s="137">
        <v>45292</v>
      </c>
    </row>
    <row r="142" spans="1:63" hidden="1" x14ac:dyDescent="0.35">
      <c r="A142" s="677"/>
      <c r="B142" s="138" t="s">
        <v>20</v>
      </c>
      <c r="C142" s="27">
        <f>IF(C23=0,0,((C5*0.5)-C41)*C78*C110*C$2)</f>
        <v>0</v>
      </c>
      <c r="D142" s="139">
        <f>IF(D23=0,0,((D5*0.5)+C23-D41)*D78*D110*D$2)</f>
        <v>0</v>
      </c>
      <c r="E142" s="27">
        <f t="shared" ref="E142:BK142" si="69">IF(E23=0,0,((E5*0.5)+D23-E41)*E78*E110*E$2)</f>
        <v>0</v>
      </c>
      <c r="F142" s="27">
        <f t="shared" si="69"/>
        <v>0</v>
      </c>
      <c r="G142" s="27">
        <f t="shared" si="69"/>
        <v>0</v>
      </c>
      <c r="H142" s="27">
        <f t="shared" si="69"/>
        <v>0</v>
      </c>
      <c r="I142" s="27">
        <f t="shared" si="69"/>
        <v>0</v>
      </c>
      <c r="J142" s="27">
        <f t="shared" si="69"/>
        <v>0</v>
      </c>
      <c r="K142" s="27">
        <f t="shared" si="69"/>
        <v>0</v>
      </c>
      <c r="L142" s="27">
        <f t="shared" si="69"/>
        <v>0</v>
      </c>
      <c r="M142" s="27">
        <f t="shared" si="69"/>
        <v>0</v>
      </c>
      <c r="N142" s="27">
        <f t="shared" si="69"/>
        <v>0</v>
      </c>
      <c r="O142" s="27">
        <f t="shared" si="69"/>
        <v>0</v>
      </c>
      <c r="P142" s="27">
        <f t="shared" si="69"/>
        <v>0</v>
      </c>
      <c r="Q142" s="27">
        <f t="shared" si="69"/>
        <v>0</v>
      </c>
      <c r="R142" s="27">
        <f t="shared" si="69"/>
        <v>0</v>
      </c>
      <c r="S142" s="27">
        <f t="shared" si="69"/>
        <v>0</v>
      </c>
      <c r="T142" s="27">
        <f t="shared" si="69"/>
        <v>0</v>
      </c>
      <c r="U142" s="27">
        <f t="shared" si="69"/>
        <v>0</v>
      </c>
      <c r="V142" s="27">
        <f t="shared" si="69"/>
        <v>0</v>
      </c>
      <c r="W142" s="27">
        <f t="shared" si="69"/>
        <v>0</v>
      </c>
      <c r="X142" s="27">
        <f t="shared" si="69"/>
        <v>0</v>
      </c>
      <c r="Y142" s="27">
        <f t="shared" si="69"/>
        <v>0</v>
      </c>
      <c r="Z142" s="27">
        <f t="shared" si="69"/>
        <v>0</v>
      </c>
      <c r="AA142" s="27">
        <f t="shared" si="69"/>
        <v>0</v>
      </c>
      <c r="AB142" s="27">
        <f t="shared" si="69"/>
        <v>0</v>
      </c>
      <c r="AC142" s="27">
        <f t="shared" si="69"/>
        <v>0</v>
      </c>
      <c r="AD142" s="27">
        <f t="shared" si="69"/>
        <v>0</v>
      </c>
      <c r="AE142" s="27">
        <f t="shared" si="69"/>
        <v>0</v>
      </c>
      <c r="AF142" s="27">
        <f t="shared" si="69"/>
        <v>0</v>
      </c>
      <c r="AG142" s="27">
        <f t="shared" si="69"/>
        <v>0</v>
      </c>
      <c r="AH142" s="27">
        <f t="shared" si="69"/>
        <v>0</v>
      </c>
      <c r="AI142" s="27">
        <f t="shared" si="69"/>
        <v>0</v>
      </c>
      <c r="AJ142" s="27">
        <f t="shared" si="69"/>
        <v>0</v>
      </c>
      <c r="AK142" s="27">
        <f t="shared" si="69"/>
        <v>0</v>
      </c>
      <c r="AL142" s="27">
        <f t="shared" si="69"/>
        <v>0</v>
      </c>
      <c r="AM142" s="27">
        <f t="shared" si="69"/>
        <v>0</v>
      </c>
      <c r="AN142" s="27">
        <f t="shared" si="69"/>
        <v>0</v>
      </c>
      <c r="AO142" s="27">
        <f t="shared" si="69"/>
        <v>0</v>
      </c>
      <c r="AP142" s="27">
        <f t="shared" si="69"/>
        <v>0</v>
      </c>
      <c r="AQ142" s="27">
        <f t="shared" si="69"/>
        <v>0</v>
      </c>
      <c r="AR142" s="27">
        <f t="shared" si="69"/>
        <v>0</v>
      </c>
      <c r="AS142" s="27">
        <f t="shared" si="69"/>
        <v>0</v>
      </c>
      <c r="AT142" s="27">
        <f t="shared" si="69"/>
        <v>0</v>
      </c>
      <c r="AU142" s="27">
        <f t="shared" si="69"/>
        <v>0</v>
      </c>
      <c r="AV142" s="27">
        <f t="shared" si="69"/>
        <v>0</v>
      </c>
      <c r="AW142" s="27">
        <f t="shared" si="69"/>
        <v>0</v>
      </c>
      <c r="AX142" s="27">
        <f t="shared" si="69"/>
        <v>0</v>
      </c>
      <c r="AY142" s="27">
        <f t="shared" si="69"/>
        <v>0</v>
      </c>
      <c r="AZ142" s="27">
        <f t="shared" si="69"/>
        <v>0</v>
      </c>
      <c r="BA142" s="27">
        <f t="shared" si="69"/>
        <v>0</v>
      </c>
      <c r="BB142" s="27">
        <f t="shared" si="69"/>
        <v>0</v>
      </c>
      <c r="BC142" s="27">
        <f t="shared" si="69"/>
        <v>0</v>
      </c>
      <c r="BD142" s="27">
        <f t="shared" si="69"/>
        <v>0</v>
      </c>
      <c r="BE142" s="27">
        <f t="shared" si="69"/>
        <v>0</v>
      </c>
      <c r="BF142" s="27">
        <f t="shared" si="69"/>
        <v>0</v>
      </c>
      <c r="BG142" s="27">
        <f t="shared" si="69"/>
        <v>0</v>
      </c>
      <c r="BH142" s="27">
        <f t="shared" si="69"/>
        <v>0</v>
      </c>
      <c r="BI142" s="27">
        <f t="shared" si="69"/>
        <v>0</v>
      </c>
      <c r="BJ142" s="27">
        <f t="shared" si="69"/>
        <v>0</v>
      </c>
      <c r="BK142" s="27">
        <f t="shared" si="69"/>
        <v>0</v>
      </c>
    </row>
    <row r="143" spans="1:63" hidden="1" x14ac:dyDescent="0.35">
      <c r="A143" s="677"/>
      <c r="B143" s="138" t="s">
        <v>0</v>
      </c>
      <c r="C143" s="27">
        <f t="shared" ref="C143:C154" si="70">IF(C24=0,0,((C6*0.5)-C42)*C79*C111*C$2)</f>
        <v>0</v>
      </c>
      <c r="D143" s="27">
        <f t="shared" ref="D143" si="71">IF(D24=0,0,((D6*0.5)+C24-D42)*D79*D111*D$2)</f>
        <v>0</v>
      </c>
      <c r="E143" s="27">
        <f t="shared" ref="E143:BK143" si="72">IF(E24=0,0,((E6*0.5)+D24-E42)*E79*E111*E$2)</f>
        <v>0</v>
      </c>
      <c r="F143" s="27">
        <f t="shared" si="72"/>
        <v>0</v>
      </c>
      <c r="G143" s="27">
        <f t="shared" si="72"/>
        <v>0</v>
      </c>
      <c r="H143" s="27">
        <f t="shared" si="72"/>
        <v>0</v>
      </c>
      <c r="I143" s="27">
        <f t="shared" si="72"/>
        <v>0</v>
      </c>
      <c r="J143" s="27">
        <f t="shared" si="72"/>
        <v>0</v>
      </c>
      <c r="K143" s="27">
        <f t="shared" si="72"/>
        <v>0</v>
      </c>
      <c r="L143" s="27">
        <f t="shared" si="72"/>
        <v>0</v>
      </c>
      <c r="M143" s="27">
        <f t="shared" si="72"/>
        <v>0</v>
      </c>
      <c r="N143" s="27">
        <f t="shared" si="72"/>
        <v>0</v>
      </c>
      <c r="O143" s="27">
        <f t="shared" si="72"/>
        <v>0</v>
      </c>
      <c r="P143" s="27">
        <f t="shared" si="72"/>
        <v>0</v>
      </c>
      <c r="Q143" s="27">
        <f t="shared" si="72"/>
        <v>0</v>
      </c>
      <c r="R143" s="27">
        <f t="shared" si="72"/>
        <v>0</v>
      </c>
      <c r="S143" s="27">
        <f t="shared" si="72"/>
        <v>0</v>
      </c>
      <c r="T143" s="27">
        <f t="shared" si="72"/>
        <v>0</v>
      </c>
      <c r="U143" s="27">
        <f t="shared" si="72"/>
        <v>0</v>
      </c>
      <c r="V143" s="27">
        <f t="shared" si="72"/>
        <v>0</v>
      </c>
      <c r="W143" s="27">
        <f t="shared" si="72"/>
        <v>0</v>
      </c>
      <c r="X143" s="27">
        <f t="shared" si="72"/>
        <v>0</v>
      </c>
      <c r="Y143" s="27">
        <f t="shared" si="72"/>
        <v>0</v>
      </c>
      <c r="Z143" s="27">
        <f t="shared" si="72"/>
        <v>0</v>
      </c>
      <c r="AA143" s="27">
        <f t="shared" si="72"/>
        <v>0</v>
      </c>
      <c r="AB143" s="27">
        <f t="shared" si="72"/>
        <v>0</v>
      </c>
      <c r="AC143" s="27">
        <f t="shared" si="72"/>
        <v>0</v>
      </c>
      <c r="AD143" s="27">
        <f t="shared" si="72"/>
        <v>0</v>
      </c>
      <c r="AE143" s="27">
        <f t="shared" si="72"/>
        <v>0</v>
      </c>
      <c r="AF143" s="27">
        <f t="shared" si="72"/>
        <v>0</v>
      </c>
      <c r="AG143" s="27">
        <f t="shared" si="72"/>
        <v>0</v>
      </c>
      <c r="AH143" s="27">
        <f t="shared" si="72"/>
        <v>0</v>
      </c>
      <c r="AI143" s="27">
        <f t="shared" si="72"/>
        <v>0</v>
      </c>
      <c r="AJ143" s="27">
        <f t="shared" si="72"/>
        <v>0</v>
      </c>
      <c r="AK143" s="27">
        <f t="shared" si="72"/>
        <v>0</v>
      </c>
      <c r="AL143" s="27">
        <f t="shared" si="72"/>
        <v>0</v>
      </c>
      <c r="AM143" s="27">
        <f t="shared" si="72"/>
        <v>0</v>
      </c>
      <c r="AN143" s="27">
        <f t="shared" si="72"/>
        <v>0</v>
      </c>
      <c r="AO143" s="27">
        <f t="shared" si="72"/>
        <v>0</v>
      </c>
      <c r="AP143" s="27">
        <f t="shared" si="72"/>
        <v>0</v>
      </c>
      <c r="AQ143" s="27">
        <f t="shared" si="72"/>
        <v>0</v>
      </c>
      <c r="AR143" s="27">
        <f t="shared" si="72"/>
        <v>0</v>
      </c>
      <c r="AS143" s="27">
        <f t="shared" si="72"/>
        <v>0</v>
      </c>
      <c r="AT143" s="27">
        <f t="shared" si="72"/>
        <v>0</v>
      </c>
      <c r="AU143" s="27">
        <f t="shared" si="72"/>
        <v>0</v>
      </c>
      <c r="AV143" s="27">
        <f t="shared" si="72"/>
        <v>0</v>
      </c>
      <c r="AW143" s="27">
        <f t="shared" si="72"/>
        <v>0</v>
      </c>
      <c r="AX143" s="27">
        <f t="shared" si="72"/>
        <v>0</v>
      </c>
      <c r="AY143" s="27">
        <f t="shared" si="72"/>
        <v>0</v>
      </c>
      <c r="AZ143" s="27">
        <f t="shared" si="72"/>
        <v>0</v>
      </c>
      <c r="BA143" s="27">
        <f t="shared" si="72"/>
        <v>0</v>
      </c>
      <c r="BB143" s="27">
        <f t="shared" si="72"/>
        <v>0</v>
      </c>
      <c r="BC143" s="27">
        <f t="shared" si="72"/>
        <v>0</v>
      </c>
      <c r="BD143" s="27">
        <f t="shared" si="72"/>
        <v>0</v>
      </c>
      <c r="BE143" s="27">
        <f t="shared" si="72"/>
        <v>0</v>
      </c>
      <c r="BF143" s="27">
        <f t="shared" si="72"/>
        <v>0</v>
      </c>
      <c r="BG143" s="27">
        <f t="shared" si="72"/>
        <v>0</v>
      </c>
      <c r="BH143" s="27">
        <f t="shared" si="72"/>
        <v>0</v>
      </c>
      <c r="BI143" s="27">
        <f t="shared" si="72"/>
        <v>0</v>
      </c>
      <c r="BJ143" s="27">
        <f t="shared" si="72"/>
        <v>0</v>
      </c>
      <c r="BK143" s="27">
        <f t="shared" si="72"/>
        <v>0</v>
      </c>
    </row>
    <row r="144" spans="1:63" hidden="1" x14ac:dyDescent="0.35">
      <c r="A144" s="677"/>
      <c r="B144" s="138" t="s">
        <v>21</v>
      </c>
      <c r="C144" s="27">
        <f t="shared" si="70"/>
        <v>0</v>
      </c>
      <c r="D144" s="27">
        <f t="shared" ref="D144" si="73">IF(D25=0,0,((D7*0.5)+C25-D43)*D80*D112*D$2)</f>
        <v>0</v>
      </c>
      <c r="E144" s="27">
        <f t="shared" ref="E144:BK144" si="74">IF(E25=0,0,((E7*0.5)+D25-E43)*E80*E112*E$2)</f>
        <v>0</v>
      </c>
      <c r="F144" s="27">
        <f t="shared" si="74"/>
        <v>0</v>
      </c>
      <c r="G144" s="27">
        <f t="shared" si="74"/>
        <v>0</v>
      </c>
      <c r="H144" s="27">
        <f t="shared" si="74"/>
        <v>0</v>
      </c>
      <c r="I144" s="27">
        <f t="shared" si="74"/>
        <v>0</v>
      </c>
      <c r="J144" s="27">
        <f t="shared" si="74"/>
        <v>0</v>
      </c>
      <c r="K144" s="27">
        <f t="shared" si="74"/>
        <v>0</v>
      </c>
      <c r="L144" s="27">
        <f t="shared" si="74"/>
        <v>0</v>
      </c>
      <c r="M144" s="27">
        <f t="shared" si="74"/>
        <v>0</v>
      </c>
      <c r="N144" s="27">
        <f t="shared" si="74"/>
        <v>0</v>
      </c>
      <c r="O144" s="27">
        <f t="shared" si="74"/>
        <v>0</v>
      </c>
      <c r="P144" s="27">
        <f t="shared" si="74"/>
        <v>0</v>
      </c>
      <c r="Q144" s="27">
        <f t="shared" si="74"/>
        <v>0</v>
      </c>
      <c r="R144" s="27">
        <f t="shared" si="74"/>
        <v>0</v>
      </c>
      <c r="S144" s="27">
        <f t="shared" si="74"/>
        <v>0</v>
      </c>
      <c r="T144" s="27">
        <f t="shared" si="74"/>
        <v>0</v>
      </c>
      <c r="U144" s="27">
        <f t="shared" si="74"/>
        <v>0</v>
      </c>
      <c r="V144" s="27">
        <f t="shared" si="74"/>
        <v>0</v>
      </c>
      <c r="W144" s="27">
        <f t="shared" si="74"/>
        <v>0</v>
      </c>
      <c r="X144" s="27">
        <f t="shared" si="74"/>
        <v>0</v>
      </c>
      <c r="Y144" s="27">
        <f t="shared" si="74"/>
        <v>0</v>
      </c>
      <c r="Z144" s="27">
        <f t="shared" si="74"/>
        <v>0</v>
      </c>
      <c r="AA144" s="27">
        <f t="shared" si="74"/>
        <v>0</v>
      </c>
      <c r="AB144" s="27">
        <f t="shared" si="74"/>
        <v>0</v>
      </c>
      <c r="AC144" s="27">
        <f t="shared" si="74"/>
        <v>0</v>
      </c>
      <c r="AD144" s="27">
        <f t="shared" si="74"/>
        <v>0</v>
      </c>
      <c r="AE144" s="27">
        <f t="shared" si="74"/>
        <v>0</v>
      </c>
      <c r="AF144" s="27">
        <f t="shared" si="74"/>
        <v>0</v>
      </c>
      <c r="AG144" s="27">
        <f t="shared" si="74"/>
        <v>0</v>
      </c>
      <c r="AH144" s="27">
        <f t="shared" si="74"/>
        <v>0</v>
      </c>
      <c r="AI144" s="27">
        <f t="shared" si="74"/>
        <v>0</v>
      </c>
      <c r="AJ144" s="27">
        <f t="shared" si="74"/>
        <v>0</v>
      </c>
      <c r="AK144" s="27">
        <f t="shared" si="74"/>
        <v>0</v>
      </c>
      <c r="AL144" s="27">
        <f t="shared" si="74"/>
        <v>0</v>
      </c>
      <c r="AM144" s="27">
        <f t="shared" si="74"/>
        <v>0</v>
      </c>
      <c r="AN144" s="27">
        <f t="shared" si="74"/>
        <v>0</v>
      </c>
      <c r="AO144" s="27">
        <f t="shared" si="74"/>
        <v>0</v>
      </c>
      <c r="AP144" s="27">
        <f t="shared" si="74"/>
        <v>0</v>
      </c>
      <c r="AQ144" s="27">
        <f t="shared" si="74"/>
        <v>0</v>
      </c>
      <c r="AR144" s="27">
        <f t="shared" si="74"/>
        <v>0</v>
      </c>
      <c r="AS144" s="27">
        <f t="shared" si="74"/>
        <v>0</v>
      </c>
      <c r="AT144" s="27">
        <f t="shared" si="74"/>
        <v>0</v>
      </c>
      <c r="AU144" s="27">
        <f t="shared" si="74"/>
        <v>0</v>
      </c>
      <c r="AV144" s="27">
        <f t="shared" si="74"/>
        <v>0</v>
      </c>
      <c r="AW144" s="27">
        <f t="shared" si="74"/>
        <v>0</v>
      </c>
      <c r="AX144" s="27">
        <f t="shared" si="74"/>
        <v>0</v>
      </c>
      <c r="AY144" s="27">
        <f t="shared" si="74"/>
        <v>0</v>
      </c>
      <c r="AZ144" s="27">
        <f t="shared" si="74"/>
        <v>0</v>
      </c>
      <c r="BA144" s="27">
        <f t="shared" si="74"/>
        <v>0</v>
      </c>
      <c r="BB144" s="27">
        <f t="shared" si="74"/>
        <v>0</v>
      </c>
      <c r="BC144" s="27">
        <f t="shared" si="74"/>
        <v>0</v>
      </c>
      <c r="BD144" s="27">
        <f t="shared" si="74"/>
        <v>0</v>
      </c>
      <c r="BE144" s="27">
        <f t="shared" si="74"/>
        <v>0</v>
      </c>
      <c r="BF144" s="27">
        <f t="shared" si="74"/>
        <v>0</v>
      </c>
      <c r="BG144" s="27">
        <f t="shared" si="74"/>
        <v>0</v>
      </c>
      <c r="BH144" s="27">
        <f t="shared" si="74"/>
        <v>0</v>
      </c>
      <c r="BI144" s="27">
        <f t="shared" si="74"/>
        <v>0</v>
      </c>
      <c r="BJ144" s="27">
        <f t="shared" si="74"/>
        <v>0</v>
      </c>
      <c r="BK144" s="27">
        <f t="shared" si="74"/>
        <v>0</v>
      </c>
    </row>
    <row r="145" spans="1:63" hidden="1" x14ac:dyDescent="0.35">
      <c r="A145" s="677"/>
      <c r="B145" s="138" t="s">
        <v>1</v>
      </c>
      <c r="C145" s="27">
        <f t="shared" si="70"/>
        <v>0</v>
      </c>
      <c r="D145" s="27">
        <f t="shared" ref="D145" si="75">IF(D26=0,0,((D8*0.5)+C26-D44)*D81*D113*D$2)</f>
        <v>0</v>
      </c>
      <c r="E145" s="27">
        <f t="shared" ref="E145:BK145" si="76">IF(E26=0,0,((E8*0.5)+D26-E44)*E81*E113*E$2)</f>
        <v>0</v>
      </c>
      <c r="F145" s="27">
        <f t="shared" si="76"/>
        <v>0</v>
      </c>
      <c r="G145" s="27">
        <f t="shared" si="76"/>
        <v>0</v>
      </c>
      <c r="H145" s="27">
        <f t="shared" si="76"/>
        <v>0</v>
      </c>
      <c r="I145" s="27">
        <f t="shared" si="76"/>
        <v>0</v>
      </c>
      <c r="J145" s="27">
        <f t="shared" si="76"/>
        <v>0</v>
      </c>
      <c r="K145" s="27">
        <f t="shared" si="76"/>
        <v>0</v>
      </c>
      <c r="L145" s="27">
        <f t="shared" si="76"/>
        <v>0</v>
      </c>
      <c r="M145" s="27">
        <f t="shared" si="76"/>
        <v>0</v>
      </c>
      <c r="N145" s="27">
        <f t="shared" si="76"/>
        <v>0</v>
      </c>
      <c r="O145" s="27">
        <f t="shared" si="76"/>
        <v>0</v>
      </c>
      <c r="P145" s="27">
        <f t="shared" si="76"/>
        <v>0</v>
      </c>
      <c r="Q145" s="27">
        <f t="shared" si="76"/>
        <v>0</v>
      </c>
      <c r="R145" s="27">
        <f t="shared" si="76"/>
        <v>0</v>
      </c>
      <c r="S145" s="27">
        <f t="shared" si="76"/>
        <v>0</v>
      </c>
      <c r="T145" s="27">
        <f t="shared" si="76"/>
        <v>0</v>
      </c>
      <c r="U145" s="27">
        <f t="shared" si="76"/>
        <v>0</v>
      </c>
      <c r="V145" s="27">
        <f t="shared" si="76"/>
        <v>0</v>
      </c>
      <c r="W145" s="27">
        <f t="shared" si="76"/>
        <v>0</v>
      </c>
      <c r="X145" s="27">
        <f t="shared" si="76"/>
        <v>0</v>
      </c>
      <c r="Y145" s="27">
        <f t="shared" si="76"/>
        <v>0</v>
      </c>
      <c r="Z145" s="27">
        <f t="shared" si="76"/>
        <v>0</v>
      </c>
      <c r="AA145" s="27">
        <f t="shared" si="76"/>
        <v>0</v>
      </c>
      <c r="AB145" s="27">
        <f t="shared" si="76"/>
        <v>0</v>
      </c>
      <c r="AC145" s="27">
        <f t="shared" si="76"/>
        <v>0</v>
      </c>
      <c r="AD145" s="27">
        <f t="shared" si="76"/>
        <v>0</v>
      </c>
      <c r="AE145" s="27">
        <f t="shared" si="76"/>
        <v>0</v>
      </c>
      <c r="AF145" s="27">
        <f t="shared" si="76"/>
        <v>0</v>
      </c>
      <c r="AG145" s="27">
        <f t="shared" si="76"/>
        <v>0</v>
      </c>
      <c r="AH145" s="27">
        <f t="shared" si="76"/>
        <v>0</v>
      </c>
      <c r="AI145" s="27">
        <f t="shared" si="76"/>
        <v>0</v>
      </c>
      <c r="AJ145" s="27">
        <f t="shared" si="76"/>
        <v>0</v>
      </c>
      <c r="AK145" s="27">
        <f t="shared" si="76"/>
        <v>0</v>
      </c>
      <c r="AL145" s="27">
        <f t="shared" si="76"/>
        <v>0</v>
      </c>
      <c r="AM145" s="27">
        <f t="shared" si="76"/>
        <v>0</v>
      </c>
      <c r="AN145" s="27">
        <f t="shared" si="76"/>
        <v>0</v>
      </c>
      <c r="AO145" s="27">
        <f t="shared" si="76"/>
        <v>0</v>
      </c>
      <c r="AP145" s="27">
        <f t="shared" si="76"/>
        <v>0</v>
      </c>
      <c r="AQ145" s="27">
        <f t="shared" si="76"/>
        <v>0</v>
      </c>
      <c r="AR145" s="27">
        <f t="shared" si="76"/>
        <v>0</v>
      </c>
      <c r="AS145" s="27">
        <f t="shared" si="76"/>
        <v>0</v>
      </c>
      <c r="AT145" s="27">
        <f t="shared" si="76"/>
        <v>0</v>
      </c>
      <c r="AU145" s="27">
        <f t="shared" si="76"/>
        <v>0</v>
      </c>
      <c r="AV145" s="27">
        <f t="shared" si="76"/>
        <v>0</v>
      </c>
      <c r="AW145" s="27">
        <f t="shared" si="76"/>
        <v>0</v>
      </c>
      <c r="AX145" s="27">
        <f t="shared" si="76"/>
        <v>0</v>
      </c>
      <c r="AY145" s="27">
        <f t="shared" si="76"/>
        <v>0</v>
      </c>
      <c r="AZ145" s="27">
        <f t="shared" si="76"/>
        <v>0</v>
      </c>
      <c r="BA145" s="27">
        <f t="shared" si="76"/>
        <v>0</v>
      </c>
      <c r="BB145" s="27">
        <f t="shared" si="76"/>
        <v>0</v>
      </c>
      <c r="BC145" s="27">
        <f t="shared" si="76"/>
        <v>0</v>
      </c>
      <c r="BD145" s="27">
        <f t="shared" si="76"/>
        <v>0</v>
      </c>
      <c r="BE145" s="27">
        <f t="shared" si="76"/>
        <v>0</v>
      </c>
      <c r="BF145" s="27">
        <f t="shared" si="76"/>
        <v>0</v>
      </c>
      <c r="BG145" s="27">
        <f t="shared" si="76"/>
        <v>0</v>
      </c>
      <c r="BH145" s="27">
        <f t="shared" si="76"/>
        <v>0</v>
      </c>
      <c r="BI145" s="27">
        <f t="shared" si="76"/>
        <v>0</v>
      </c>
      <c r="BJ145" s="27">
        <f t="shared" si="76"/>
        <v>0</v>
      </c>
      <c r="BK145" s="27">
        <f t="shared" si="76"/>
        <v>0</v>
      </c>
    </row>
    <row r="146" spans="1:63" hidden="1" x14ac:dyDescent="0.35">
      <c r="A146" s="677"/>
      <c r="B146" s="138" t="s">
        <v>22</v>
      </c>
      <c r="C146" s="27">
        <f t="shared" si="70"/>
        <v>0</v>
      </c>
      <c r="D146" s="27">
        <f t="shared" ref="D146" si="77">IF(D27=0,0,((D9*0.5)+C27-D45)*D82*D114*D$2)</f>
        <v>0</v>
      </c>
      <c r="E146" s="27">
        <f t="shared" ref="E146:BK146" si="78">IF(E27=0,0,((E9*0.5)+D27-E45)*E82*E114*E$2)</f>
        <v>0</v>
      </c>
      <c r="F146" s="27">
        <f t="shared" si="78"/>
        <v>0</v>
      </c>
      <c r="G146" s="27">
        <f t="shared" si="78"/>
        <v>0</v>
      </c>
      <c r="H146" s="27">
        <f t="shared" si="78"/>
        <v>0</v>
      </c>
      <c r="I146" s="27">
        <f t="shared" si="78"/>
        <v>0</v>
      </c>
      <c r="J146" s="27">
        <f t="shared" si="78"/>
        <v>0</v>
      </c>
      <c r="K146" s="27">
        <f t="shared" si="78"/>
        <v>0</v>
      </c>
      <c r="L146" s="27">
        <f t="shared" si="78"/>
        <v>0</v>
      </c>
      <c r="M146" s="27">
        <f t="shared" si="78"/>
        <v>0</v>
      </c>
      <c r="N146" s="27">
        <f t="shared" si="78"/>
        <v>0</v>
      </c>
      <c r="O146" s="27">
        <f t="shared" si="78"/>
        <v>0</v>
      </c>
      <c r="P146" s="27">
        <f t="shared" si="78"/>
        <v>0</v>
      </c>
      <c r="Q146" s="27">
        <f t="shared" si="78"/>
        <v>0</v>
      </c>
      <c r="R146" s="27">
        <f t="shared" si="78"/>
        <v>0</v>
      </c>
      <c r="S146" s="27">
        <f t="shared" si="78"/>
        <v>0</v>
      </c>
      <c r="T146" s="27">
        <f t="shared" si="78"/>
        <v>0</v>
      </c>
      <c r="U146" s="27">
        <f t="shared" si="78"/>
        <v>0</v>
      </c>
      <c r="V146" s="27">
        <f t="shared" si="78"/>
        <v>0</v>
      </c>
      <c r="W146" s="27">
        <f t="shared" si="78"/>
        <v>0</v>
      </c>
      <c r="X146" s="27">
        <f t="shared" si="78"/>
        <v>0</v>
      </c>
      <c r="Y146" s="27">
        <f t="shared" si="78"/>
        <v>0</v>
      </c>
      <c r="Z146" s="27">
        <f t="shared" si="78"/>
        <v>0</v>
      </c>
      <c r="AA146" s="27">
        <f t="shared" si="78"/>
        <v>0</v>
      </c>
      <c r="AB146" s="27">
        <f t="shared" si="78"/>
        <v>0</v>
      </c>
      <c r="AC146" s="27">
        <f t="shared" si="78"/>
        <v>0</v>
      </c>
      <c r="AD146" s="27">
        <f t="shared" si="78"/>
        <v>0</v>
      </c>
      <c r="AE146" s="27">
        <f t="shared" si="78"/>
        <v>0</v>
      </c>
      <c r="AF146" s="27">
        <f t="shared" si="78"/>
        <v>0</v>
      </c>
      <c r="AG146" s="27">
        <f t="shared" si="78"/>
        <v>0</v>
      </c>
      <c r="AH146" s="27">
        <f t="shared" si="78"/>
        <v>0</v>
      </c>
      <c r="AI146" s="27">
        <f t="shared" si="78"/>
        <v>0</v>
      </c>
      <c r="AJ146" s="27">
        <f t="shared" si="78"/>
        <v>0</v>
      </c>
      <c r="AK146" s="27">
        <f t="shared" si="78"/>
        <v>0</v>
      </c>
      <c r="AL146" s="27">
        <f t="shared" si="78"/>
        <v>0</v>
      </c>
      <c r="AM146" s="27">
        <f t="shared" si="78"/>
        <v>0</v>
      </c>
      <c r="AN146" s="27">
        <f t="shared" si="78"/>
        <v>0</v>
      </c>
      <c r="AO146" s="27">
        <f t="shared" si="78"/>
        <v>0</v>
      </c>
      <c r="AP146" s="27">
        <f t="shared" si="78"/>
        <v>0</v>
      </c>
      <c r="AQ146" s="27">
        <f t="shared" si="78"/>
        <v>0</v>
      </c>
      <c r="AR146" s="27">
        <f t="shared" si="78"/>
        <v>0</v>
      </c>
      <c r="AS146" s="27">
        <f t="shared" si="78"/>
        <v>0</v>
      </c>
      <c r="AT146" s="27">
        <f t="shared" si="78"/>
        <v>0</v>
      </c>
      <c r="AU146" s="27">
        <f t="shared" si="78"/>
        <v>0</v>
      </c>
      <c r="AV146" s="27">
        <f t="shared" si="78"/>
        <v>0</v>
      </c>
      <c r="AW146" s="27">
        <f t="shared" si="78"/>
        <v>0</v>
      </c>
      <c r="AX146" s="27">
        <f t="shared" si="78"/>
        <v>0</v>
      </c>
      <c r="AY146" s="27">
        <f t="shared" si="78"/>
        <v>0</v>
      </c>
      <c r="AZ146" s="27">
        <f t="shared" si="78"/>
        <v>0</v>
      </c>
      <c r="BA146" s="27">
        <f t="shared" si="78"/>
        <v>0</v>
      </c>
      <c r="BB146" s="27">
        <f t="shared" si="78"/>
        <v>0</v>
      </c>
      <c r="BC146" s="27">
        <f t="shared" si="78"/>
        <v>0</v>
      </c>
      <c r="BD146" s="27">
        <f t="shared" si="78"/>
        <v>0</v>
      </c>
      <c r="BE146" s="27">
        <f t="shared" si="78"/>
        <v>0</v>
      </c>
      <c r="BF146" s="27">
        <f t="shared" si="78"/>
        <v>0</v>
      </c>
      <c r="BG146" s="27">
        <f t="shared" si="78"/>
        <v>0</v>
      </c>
      <c r="BH146" s="27">
        <f t="shared" si="78"/>
        <v>0</v>
      </c>
      <c r="BI146" s="27">
        <f t="shared" si="78"/>
        <v>0</v>
      </c>
      <c r="BJ146" s="27">
        <f t="shared" si="78"/>
        <v>0</v>
      </c>
      <c r="BK146" s="27">
        <f t="shared" si="78"/>
        <v>0</v>
      </c>
    </row>
    <row r="147" spans="1:63" hidden="1" x14ac:dyDescent="0.35">
      <c r="A147" s="677"/>
      <c r="B147" s="38" t="s">
        <v>9</v>
      </c>
      <c r="C147" s="27">
        <f t="shared" si="70"/>
        <v>0</v>
      </c>
      <c r="D147" s="27">
        <f t="shared" ref="D147" si="79">IF(D28=0,0,((D10*0.5)+C28-D46)*D83*D115*D$2)</f>
        <v>0</v>
      </c>
      <c r="E147" s="27">
        <f t="shared" ref="E147:BK147" si="80">IF(E28=0,0,((E10*0.5)+D28-E46)*E83*E115*E$2)</f>
        <v>0</v>
      </c>
      <c r="F147" s="27">
        <f t="shared" si="80"/>
        <v>0</v>
      </c>
      <c r="G147" s="27">
        <f t="shared" si="80"/>
        <v>0</v>
      </c>
      <c r="H147" s="27">
        <f t="shared" si="80"/>
        <v>0</v>
      </c>
      <c r="I147" s="27">
        <f t="shared" si="80"/>
        <v>0</v>
      </c>
      <c r="J147" s="27">
        <f t="shared" si="80"/>
        <v>0</v>
      </c>
      <c r="K147" s="27">
        <f t="shared" si="80"/>
        <v>0</v>
      </c>
      <c r="L147" s="27">
        <f t="shared" si="80"/>
        <v>0</v>
      </c>
      <c r="M147" s="27">
        <f t="shared" si="80"/>
        <v>0</v>
      </c>
      <c r="N147" s="27">
        <f t="shared" si="80"/>
        <v>0</v>
      </c>
      <c r="O147" s="27">
        <f t="shared" si="80"/>
        <v>0</v>
      </c>
      <c r="P147" s="27">
        <f t="shared" si="80"/>
        <v>0</v>
      </c>
      <c r="Q147" s="27">
        <f t="shared" si="80"/>
        <v>0</v>
      </c>
      <c r="R147" s="27">
        <f t="shared" si="80"/>
        <v>0</v>
      </c>
      <c r="S147" s="27">
        <f t="shared" si="80"/>
        <v>0</v>
      </c>
      <c r="T147" s="27">
        <f t="shared" si="80"/>
        <v>0</v>
      </c>
      <c r="U147" s="27">
        <f t="shared" si="80"/>
        <v>0</v>
      </c>
      <c r="V147" s="27">
        <f t="shared" si="80"/>
        <v>0</v>
      </c>
      <c r="W147" s="27">
        <f t="shared" si="80"/>
        <v>0</v>
      </c>
      <c r="X147" s="27">
        <f t="shared" si="80"/>
        <v>0</v>
      </c>
      <c r="Y147" s="27">
        <f t="shared" si="80"/>
        <v>0</v>
      </c>
      <c r="Z147" s="27">
        <f t="shared" si="80"/>
        <v>0</v>
      </c>
      <c r="AA147" s="27">
        <f t="shared" si="80"/>
        <v>0</v>
      </c>
      <c r="AB147" s="27">
        <f t="shared" si="80"/>
        <v>0</v>
      </c>
      <c r="AC147" s="27">
        <f t="shared" si="80"/>
        <v>0</v>
      </c>
      <c r="AD147" s="27">
        <f t="shared" si="80"/>
        <v>0</v>
      </c>
      <c r="AE147" s="27">
        <f t="shared" si="80"/>
        <v>0</v>
      </c>
      <c r="AF147" s="27">
        <f t="shared" si="80"/>
        <v>0</v>
      </c>
      <c r="AG147" s="27">
        <f t="shared" si="80"/>
        <v>0</v>
      </c>
      <c r="AH147" s="27">
        <f t="shared" si="80"/>
        <v>0</v>
      </c>
      <c r="AI147" s="27">
        <f t="shared" si="80"/>
        <v>0</v>
      </c>
      <c r="AJ147" s="27">
        <f t="shared" si="80"/>
        <v>0</v>
      </c>
      <c r="AK147" s="27">
        <f t="shared" si="80"/>
        <v>0</v>
      </c>
      <c r="AL147" s="27">
        <f t="shared" si="80"/>
        <v>0</v>
      </c>
      <c r="AM147" s="27">
        <f t="shared" si="80"/>
        <v>0</v>
      </c>
      <c r="AN147" s="27">
        <f t="shared" si="80"/>
        <v>0</v>
      </c>
      <c r="AO147" s="27">
        <f t="shared" si="80"/>
        <v>0</v>
      </c>
      <c r="AP147" s="27">
        <f t="shared" si="80"/>
        <v>0</v>
      </c>
      <c r="AQ147" s="27">
        <f t="shared" si="80"/>
        <v>0</v>
      </c>
      <c r="AR147" s="27">
        <f t="shared" si="80"/>
        <v>0</v>
      </c>
      <c r="AS147" s="27">
        <f t="shared" si="80"/>
        <v>0</v>
      </c>
      <c r="AT147" s="27">
        <f t="shared" si="80"/>
        <v>0</v>
      </c>
      <c r="AU147" s="27">
        <f t="shared" si="80"/>
        <v>0</v>
      </c>
      <c r="AV147" s="27">
        <f t="shared" si="80"/>
        <v>0</v>
      </c>
      <c r="AW147" s="27">
        <f t="shared" si="80"/>
        <v>0</v>
      </c>
      <c r="AX147" s="27">
        <f t="shared" si="80"/>
        <v>0</v>
      </c>
      <c r="AY147" s="27">
        <f t="shared" si="80"/>
        <v>0</v>
      </c>
      <c r="AZ147" s="27">
        <f t="shared" si="80"/>
        <v>0</v>
      </c>
      <c r="BA147" s="27">
        <f t="shared" si="80"/>
        <v>0</v>
      </c>
      <c r="BB147" s="27">
        <f t="shared" si="80"/>
        <v>0</v>
      </c>
      <c r="BC147" s="27">
        <f t="shared" si="80"/>
        <v>0</v>
      </c>
      <c r="BD147" s="27">
        <f t="shared" si="80"/>
        <v>0</v>
      </c>
      <c r="BE147" s="27">
        <f t="shared" si="80"/>
        <v>0</v>
      </c>
      <c r="BF147" s="27">
        <f t="shared" si="80"/>
        <v>0</v>
      </c>
      <c r="BG147" s="27">
        <f t="shared" si="80"/>
        <v>0</v>
      </c>
      <c r="BH147" s="27">
        <f t="shared" si="80"/>
        <v>0</v>
      </c>
      <c r="BI147" s="27">
        <f t="shared" si="80"/>
        <v>0</v>
      </c>
      <c r="BJ147" s="27">
        <f t="shared" si="80"/>
        <v>0</v>
      </c>
      <c r="BK147" s="27">
        <f t="shared" si="80"/>
        <v>0</v>
      </c>
    </row>
    <row r="148" spans="1:63" hidden="1" x14ac:dyDescent="0.35">
      <c r="A148" s="677"/>
      <c r="B148" s="38" t="s">
        <v>3</v>
      </c>
      <c r="C148" s="27">
        <f t="shared" si="70"/>
        <v>0</v>
      </c>
      <c r="D148" s="27">
        <f t="shared" ref="D148" si="81">IF(D29=0,0,((D11*0.5)+C29-D47)*D84*D116*D$2)</f>
        <v>0</v>
      </c>
      <c r="E148" s="27">
        <f t="shared" ref="E148:BK148" si="82">IF(E29=0,0,((E11*0.5)+D29-E47)*E84*E116*E$2)</f>
        <v>0</v>
      </c>
      <c r="F148" s="27">
        <f t="shared" si="82"/>
        <v>0</v>
      </c>
      <c r="G148" s="27">
        <f t="shared" si="82"/>
        <v>0</v>
      </c>
      <c r="H148" s="27">
        <f t="shared" si="82"/>
        <v>0</v>
      </c>
      <c r="I148" s="27">
        <f t="shared" si="82"/>
        <v>0</v>
      </c>
      <c r="J148" s="27">
        <f t="shared" si="82"/>
        <v>0</v>
      </c>
      <c r="K148" s="27">
        <f t="shared" si="82"/>
        <v>0</v>
      </c>
      <c r="L148" s="27">
        <f t="shared" si="82"/>
        <v>0</v>
      </c>
      <c r="M148" s="27">
        <f t="shared" si="82"/>
        <v>0</v>
      </c>
      <c r="N148" s="27">
        <f t="shared" si="82"/>
        <v>0</v>
      </c>
      <c r="O148" s="27">
        <f t="shared" si="82"/>
        <v>0</v>
      </c>
      <c r="P148" s="27">
        <f t="shared" si="82"/>
        <v>0</v>
      </c>
      <c r="Q148" s="27">
        <f t="shared" si="82"/>
        <v>0</v>
      </c>
      <c r="R148" s="27">
        <f t="shared" si="82"/>
        <v>0</v>
      </c>
      <c r="S148" s="27">
        <f t="shared" si="82"/>
        <v>0</v>
      </c>
      <c r="T148" s="27">
        <f t="shared" si="82"/>
        <v>0</v>
      </c>
      <c r="U148" s="27">
        <f t="shared" si="82"/>
        <v>0</v>
      </c>
      <c r="V148" s="27">
        <f t="shared" si="82"/>
        <v>0</v>
      </c>
      <c r="W148" s="27">
        <f t="shared" si="82"/>
        <v>0</v>
      </c>
      <c r="X148" s="27">
        <f t="shared" si="82"/>
        <v>0</v>
      </c>
      <c r="Y148" s="27">
        <f t="shared" si="82"/>
        <v>0</v>
      </c>
      <c r="Z148" s="27">
        <f t="shared" si="82"/>
        <v>0</v>
      </c>
      <c r="AA148" s="27">
        <f t="shared" si="82"/>
        <v>0</v>
      </c>
      <c r="AB148" s="27">
        <f t="shared" si="82"/>
        <v>0</v>
      </c>
      <c r="AC148" s="27">
        <f t="shared" si="82"/>
        <v>0</v>
      </c>
      <c r="AD148" s="27">
        <f t="shared" si="82"/>
        <v>0</v>
      </c>
      <c r="AE148" s="27">
        <f t="shared" si="82"/>
        <v>0</v>
      </c>
      <c r="AF148" s="27">
        <f t="shared" si="82"/>
        <v>0</v>
      </c>
      <c r="AG148" s="27">
        <f t="shared" si="82"/>
        <v>0</v>
      </c>
      <c r="AH148" s="27">
        <f t="shared" si="82"/>
        <v>0</v>
      </c>
      <c r="AI148" s="27">
        <f t="shared" si="82"/>
        <v>0</v>
      </c>
      <c r="AJ148" s="27">
        <f t="shared" si="82"/>
        <v>0</v>
      </c>
      <c r="AK148" s="27">
        <f t="shared" si="82"/>
        <v>0</v>
      </c>
      <c r="AL148" s="27">
        <f t="shared" si="82"/>
        <v>0</v>
      </c>
      <c r="AM148" s="27">
        <f t="shared" si="82"/>
        <v>0</v>
      </c>
      <c r="AN148" s="27">
        <f t="shared" si="82"/>
        <v>0</v>
      </c>
      <c r="AO148" s="27">
        <f t="shared" si="82"/>
        <v>0</v>
      </c>
      <c r="AP148" s="27">
        <f t="shared" si="82"/>
        <v>0</v>
      </c>
      <c r="AQ148" s="27">
        <f t="shared" si="82"/>
        <v>0</v>
      </c>
      <c r="AR148" s="27">
        <f t="shared" si="82"/>
        <v>0</v>
      </c>
      <c r="AS148" s="27">
        <f t="shared" si="82"/>
        <v>0</v>
      </c>
      <c r="AT148" s="27">
        <f t="shared" si="82"/>
        <v>0</v>
      </c>
      <c r="AU148" s="27">
        <f t="shared" si="82"/>
        <v>0</v>
      </c>
      <c r="AV148" s="27">
        <f t="shared" si="82"/>
        <v>0</v>
      </c>
      <c r="AW148" s="27">
        <f t="shared" si="82"/>
        <v>0</v>
      </c>
      <c r="AX148" s="27">
        <f t="shared" si="82"/>
        <v>0</v>
      </c>
      <c r="AY148" s="27">
        <f t="shared" si="82"/>
        <v>0</v>
      </c>
      <c r="AZ148" s="27">
        <f t="shared" si="82"/>
        <v>0</v>
      </c>
      <c r="BA148" s="27">
        <f t="shared" si="82"/>
        <v>0</v>
      </c>
      <c r="BB148" s="27">
        <f t="shared" si="82"/>
        <v>0</v>
      </c>
      <c r="BC148" s="27">
        <f t="shared" si="82"/>
        <v>0</v>
      </c>
      <c r="BD148" s="27">
        <f t="shared" si="82"/>
        <v>0</v>
      </c>
      <c r="BE148" s="27">
        <f t="shared" si="82"/>
        <v>0</v>
      </c>
      <c r="BF148" s="27">
        <f t="shared" si="82"/>
        <v>0</v>
      </c>
      <c r="BG148" s="27">
        <f t="shared" si="82"/>
        <v>0</v>
      </c>
      <c r="BH148" s="27">
        <f t="shared" si="82"/>
        <v>0</v>
      </c>
      <c r="BI148" s="27">
        <f t="shared" si="82"/>
        <v>0</v>
      </c>
      <c r="BJ148" s="27">
        <f t="shared" si="82"/>
        <v>0</v>
      </c>
      <c r="BK148" s="27">
        <f t="shared" si="82"/>
        <v>0</v>
      </c>
    </row>
    <row r="149" spans="1:63" ht="15.75" hidden="1" customHeight="1" x14ac:dyDescent="0.35">
      <c r="A149" s="677"/>
      <c r="B149" s="38" t="s">
        <v>4</v>
      </c>
      <c r="C149" s="27">
        <f t="shared" si="70"/>
        <v>0</v>
      </c>
      <c r="D149" s="27">
        <f t="shared" ref="D149" si="83">IF(D30=0,0,((D12*0.5)+C30-D48)*D85*D117*D$2)</f>
        <v>0</v>
      </c>
      <c r="E149" s="27">
        <f t="shared" ref="E149:BK149" si="84">IF(E30=0,0,((E12*0.5)+D30-E48)*E85*E117*E$2)</f>
        <v>0</v>
      </c>
      <c r="F149" s="27">
        <f t="shared" si="84"/>
        <v>0</v>
      </c>
      <c r="G149" s="27">
        <f t="shared" si="84"/>
        <v>0</v>
      </c>
      <c r="H149" s="27">
        <f t="shared" si="84"/>
        <v>0</v>
      </c>
      <c r="I149" s="27">
        <f t="shared" si="84"/>
        <v>0</v>
      </c>
      <c r="J149" s="27">
        <f t="shared" si="84"/>
        <v>0</v>
      </c>
      <c r="K149" s="27">
        <f t="shared" si="84"/>
        <v>0</v>
      </c>
      <c r="L149" s="27">
        <f t="shared" si="84"/>
        <v>38.221189179186602</v>
      </c>
      <c r="M149" s="27">
        <f t="shared" si="84"/>
        <v>221.60070749817618</v>
      </c>
      <c r="N149" s="27">
        <f t="shared" si="84"/>
        <v>700.4540619300567</v>
      </c>
      <c r="O149" s="27">
        <f t="shared" si="84"/>
        <v>1048.0183154769179</v>
      </c>
      <c r="P149" s="27">
        <f t="shared" si="84"/>
        <v>838.3736789749546</v>
      </c>
      <c r="Q149" s="27">
        <f t="shared" si="84"/>
        <v>845.83822527104076</v>
      </c>
      <c r="R149" s="27">
        <f t="shared" si="84"/>
        <v>31.218200738258641</v>
      </c>
      <c r="S149" s="27">
        <f t="shared" si="84"/>
        <v>40.734875691250494</v>
      </c>
      <c r="T149" s="27">
        <f t="shared" si="84"/>
        <v>58.816017316243837</v>
      </c>
      <c r="U149" s="27">
        <f t="shared" si="84"/>
        <v>72.808505529568436</v>
      </c>
      <c r="V149" s="27">
        <f t="shared" si="84"/>
        <v>59.778483567609292</v>
      </c>
      <c r="W149" s="27">
        <f t="shared" si="84"/>
        <v>60.481804403394555</v>
      </c>
      <c r="X149" s="27">
        <f t="shared" si="84"/>
        <v>39.556347044977123</v>
      </c>
      <c r="Y149" s="27">
        <f t="shared" si="84"/>
        <v>32.12420838375683</v>
      </c>
      <c r="Z149" s="27">
        <f t="shared" si="84"/>
        <v>32.93918328126091</v>
      </c>
      <c r="AA149" s="27">
        <f t="shared" si="84"/>
        <v>36.469053316791545</v>
      </c>
      <c r="AB149" s="27">
        <f t="shared" si="84"/>
        <v>28.512767406731676</v>
      </c>
      <c r="AC149" s="27">
        <f t="shared" si="84"/>
        <v>31.95496999143435</v>
      </c>
      <c r="AD149" s="27">
        <f t="shared" si="84"/>
        <v>31.218200738258641</v>
      </c>
      <c r="AE149" s="27">
        <f t="shared" si="84"/>
        <v>40.734875691250494</v>
      </c>
      <c r="AF149" s="27">
        <f t="shared" si="84"/>
        <v>58.816017316243837</v>
      </c>
      <c r="AG149" s="27">
        <f t="shared" si="84"/>
        <v>72.808505529568436</v>
      </c>
      <c r="AH149" s="27">
        <f t="shared" si="84"/>
        <v>59.778483567609292</v>
      </c>
      <c r="AI149" s="27">
        <f t="shared" si="84"/>
        <v>60.481804403394555</v>
      </c>
      <c r="AJ149" s="27">
        <f t="shared" si="84"/>
        <v>39.556347044977123</v>
      </c>
      <c r="AK149" s="27">
        <f t="shared" si="84"/>
        <v>32.12420838375683</v>
      </c>
      <c r="AL149" s="27">
        <f t="shared" si="84"/>
        <v>32.93918328126091</v>
      </c>
      <c r="AM149" s="27">
        <f t="shared" si="84"/>
        <v>36.469053316791545</v>
      </c>
      <c r="AN149" s="27">
        <f t="shared" si="84"/>
        <v>28.512767406731676</v>
      </c>
      <c r="AO149" s="27">
        <f t="shared" si="84"/>
        <v>0</v>
      </c>
      <c r="AP149" s="27">
        <f t="shared" si="84"/>
        <v>0</v>
      </c>
      <c r="AQ149" s="27">
        <f t="shared" si="84"/>
        <v>0</v>
      </c>
      <c r="AR149" s="27">
        <f t="shared" si="84"/>
        <v>0</v>
      </c>
      <c r="AS149" s="27">
        <f t="shared" si="84"/>
        <v>0</v>
      </c>
      <c r="AT149" s="27">
        <f t="shared" si="84"/>
        <v>0</v>
      </c>
      <c r="AU149" s="27">
        <f t="shared" si="84"/>
        <v>0</v>
      </c>
      <c r="AV149" s="27">
        <f t="shared" si="84"/>
        <v>0</v>
      </c>
      <c r="AW149" s="27">
        <f t="shared" si="84"/>
        <v>0</v>
      </c>
      <c r="AX149" s="27">
        <f t="shared" si="84"/>
        <v>0</v>
      </c>
      <c r="AY149" s="27">
        <f t="shared" si="84"/>
        <v>0</v>
      </c>
      <c r="AZ149" s="27">
        <f t="shared" si="84"/>
        <v>0</v>
      </c>
      <c r="BA149" s="27">
        <f t="shared" si="84"/>
        <v>0</v>
      </c>
      <c r="BB149" s="27">
        <f t="shared" si="84"/>
        <v>0</v>
      </c>
      <c r="BC149" s="27">
        <f t="shared" si="84"/>
        <v>0</v>
      </c>
      <c r="BD149" s="27">
        <f t="shared" si="84"/>
        <v>0</v>
      </c>
      <c r="BE149" s="27">
        <f t="shared" si="84"/>
        <v>0</v>
      </c>
      <c r="BF149" s="27">
        <f t="shared" si="84"/>
        <v>0</v>
      </c>
      <c r="BG149" s="27">
        <f t="shared" si="84"/>
        <v>0</v>
      </c>
      <c r="BH149" s="27">
        <f t="shared" si="84"/>
        <v>0</v>
      </c>
      <c r="BI149" s="27">
        <f t="shared" si="84"/>
        <v>0</v>
      </c>
      <c r="BJ149" s="27">
        <f t="shared" si="84"/>
        <v>0</v>
      </c>
      <c r="BK149" s="27">
        <f t="shared" si="84"/>
        <v>0</v>
      </c>
    </row>
    <row r="150" spans="1:63" hidden="1" x14ac:dyDescent="0.35">
      <c r="A150" s="677"/>
      <c r="B150" s="38" t="s">
        <v>5</v>
      </c>
      <c r="C150" s="27">
        <f t="shared" si="70"/>
        <v>0</v>
      </c>
      <c r="D150" s="27">
        <f t="shared" ref="D150" si="85">IF(D31=0,0,((D13*0.5)+C31-D49)*D86*D118*D$2)</f>
        <v>0</v>
      </c>
      <c r="E150" s="27">
        <f t="shared" ref="E150:BK150" si="86">IF(E31=0,0,((E13*0.5)+D31-E49)*E86*E118*E$2)</f>
        <v>0</v>
      </c>
      <c r="F150" s="27">
        <f t="shared" si="86"/>
        <v>0</v>
      </c>
      <c r="G150" s="27">
        <f t="shared" si="86"/>
        <v>0</v>
      </c>
      <c r="H150" s="27">
        <f t="shared" si="86"/>
        <v>0</v>
      </c>
      <c r="I150" s="27">
        <f t="shared" si="86"/>
        <v>0</v>
      </c>
      <c r="J150" s="27">
        <f t="shared" si="86"/>
        <v>0</v>
      </c>
      <c r="K150" s="27">
        <f t="shared" si="86"/>
        <v>0</v>
      </c>
      <c r="L150" s="27">
        <f t="shared" si="86"/>
        <v>0</v>
      </c>
      <c r="M150" s="27">
        <f t="shared" si="86"/>
        <v>0</v>
      </c>
      <c r="N150" s="27">
        <f t="shared" si="86"/>
        <v>0</v>
      </c>
      <c r="O150" s="27">
        <f t="shared" si="86"/>
        <v>0</v>
      </c>
      <c r="P150" s="27">
        <f t="shared" si="86"/>
        <v>0</v>
      </c>
      <c r="Q150" s="27">
        <f t="shared" si="86"/>
        <v>0</v>
      </c>
      <c r="R150" s="27">
        <f t="shared" si="86"/>
        <v>0</v>
      </c>
      <c r="S150" s="27">
        <f t="shared" si="86"/>
        <v>0</v>
      </c>
      <c r="T150" s="27">
        <f t="shared" si="86"/>
        <v>0</v>
      </c>
      <c r="U150" s="27">
        <f t="shared" si="86"/>
        <v>0</v>
      </c>
      <c r="V150" s="27">
        <f t="shared" si="86"/>
        <v>0</v>
      </c>
      <c r="W150" s="27">
        <f t="shared" si="86"/>
        <v>0</v>
      </c>
      <c r="X150" s="27">
        <f t="shared" si="86"/>
        <v>0</v>
      </c>
      <c r="Y150" s="27">
        <f t="shared" si="86"/>
        <v>0</v>
      </c>
      <c r="Z150" s="27">
        <f t="shared" si="86"/>
        <v>0</v>
      </c>
      <c r="AA150" s="27">
        <f t="shared" si="86"/>
        <v>0</v>
      </c>
      <c r="AB150" s="27">
        <f t="shared" si="86"/>
        <v>0</v>
      </c>
      <c r="AC150" s="27">
        <f t="shared" si="86"/>
        <v>0</v>
      </c>
      <c r="AD150" s="27">
        <f t="shared" si="86"/>
        <v>0</v>
      </c>
      <c r="AE150" s="27">
        <f t="shared" si="86"/>
        <v>0</v>
      </c>
      <c r="AF150" s="27">
        <f t="shared" si="86"/>
        <v>0</v>
      </c>
      <c r="AG150" s="27">
        <f t="shared" si="86"/>
        <v>0</v>
      </c>
      <c r="AH150" s="27">
        <f t="shared" si="86"/>
        <v>0</v>
      </c>
      <c r="AI150" s="27">
        <f t="shared" si="86"/>
        <v>0</v>
      </c>
      <c r="AJ150" s="27">
        <f t="shared" si="86"/>
        <v>0</v>
      </c>
      <c r="AK150" s="27">
        <f t="shared" si="86"/>
        <v>0</v>
      </c>
      <c r="AL150" s="27">
        <f t="shared" si="86"/>
        <v>0</v>
      </c>
      <c r="AM150" s="27">
        <f t="shared" si="86"/>
        <v>0</v>
      </c>
      <c r="AN150" s="27">
        <f t="shared" si="86"/>
        <v>0</v>
      </c>
      <c r="AO150" s="27">
        <f t="shared" si="86"/>
        <v>0</v>
      </c>
      <c r="AP150" s="27">
        <f t="shared" si="86"/>
        <v>0</v>
      </c>
      <c r="AQ150" s="27">
        <f t="shared" si="86"/>
        <v>0</v>
      </c>
      <c r="AR150" s="27">
        <f t="shared" si="86"/>
        <v>0</v>
      </c>
      <c r="AS150" s="27">
        <f t="shared" si="86"/>
        <v>0</v>
      </c>
      <c r="AT150" s="27">
        <f t="shared" si="86"/>
        <v>0</v>
      </c>
      <c r="AU150" s="27">
        <f t="shared" si="86"/>
        <v>0</v>
      </c>
      <c r="AV150" s="27">
        <f t="shared" si="86"/>
        <v>0</v>
      </c>
      <c r="AW150" s="27">
        <f t="shared" si="86"/>
        <v>0</v>
      </c>
      <c r="AX150" s="27">
        <f t="shared" si="86"/>
        <v>0</v>
      </c>
      <c r="AY150" s="27">
        <f t="shared" si="86"/>
        <v>0</v>
      </c>
      <c r="AZ150" s="27">
        <f t="shared" si="86"/>
        <v>0</v>
      </c>
      <c r="BA150" s="27">
        <f t="shared" si="86"/>
        <v>0</v>
      </c>
      <c r="BB150" s="27">
        <f t="shared" si="86"/>
        <v>0</v>
      </c>
      <c r="BC150" s="27">
        <f t="shared" si="86"/>
        <v>0</v>
      </c>
      <c r="BD150" s="27">
        <f t="shared" si="86"/>
        <v>0</v>
      </c>
      <c r="BE150" s="27">
        <f t="shared" si="86"/>
        <v>0</v>
      </c>
      <c r="BF150" s="27">
        <f t="shared" si="86"/>
        <v>0</v>
      </c>
      <c r="BG150" s="27">
        <f t="shared" si="86"/>
        <v>0</v>
      </c>
      <c r="BH150" s="27">
        <f t="shared" si="86"/>
        <v>0</v>
      </c>
      <c r="BI150" s="27">
        <f t="shared" si="86"/>
        <v>0</v>
      </c>
      <c r="BJ150" s="27">
        <f t="shared" si="86"/>
        <v>0</v>
      </c>
      <c r="BK150" s="27">
        <f t="shared" si="86"/>
        <v>0</v>
      </c>
    </row>
    <row r="151" spans="1:63" hidden="1" x14ac:dyDescent="0.35">
      <c r="A151" s="677"/>
      <c r="B151" s="38" t="s">
        <v>23</v>
      </c>
      <c r="C151" s="27">
        <f t="shared" si="70"/>
        <v>0</v>
      </c>
      <c r="D151" s="27">
        <f t="shared" ref="D151" si="87">IF(D32=0,0,((D14*0.5)+C32-D50)*D87*D119*D$2)</f>
        <v>0</v>
      </c>
      <c r="E151" s="27">
        <f t="shared" ref="E151:BK151" si="88">IF(E32=0,0,((E14*0.5)+D32-E50)*E87*E119*E$2)</f>
        <v>0</v>
      </c>
      <c r="F151" s="27">
        <f t="shared" si="88"/>
        <v>0</v>
      </c>
      <c r="G151" s="27">
        <f t="shared" si="88"/>
        <v>0</v>
      </c>
      <c r="H151" s="27">
        <f t="shared" si="88"/>
        <v>0</v>
      </c>
      <c r="I151" s="27">
        <f t="shared" si="88"/>
        <v>0</v>
      </c>
      <c r="J151" s="27">
        <f t="shared" si="88"/>
        <v>0</v>
      </c>
      <c r="K151" s="27">
        <f t="shared" si="88"/>
        <v>0</v>
      </c>
      <c r="L151" s="27">
        <f t="shared" si="88"/>
        <v>0</v>
      </c>
      <c r="M151" s="27">
        <f t="shared" si="88"/>
        <v>0</v>
      </c>
      <c r="N151" s="27">
        <f t="shared" si="88"/>
        <v>0</v>
      </c>
      <c r="O151" s="27">
        <f t="shared" si="88"/>
        <v>0</v>
      </c>
      <c r="P151" s="27">
        <f t="shared" si="88"/>
        <v>0</v>
      </c>
      <c r="Q151" s="27">
        <f t="shared" si="88"/>
        <v>0</v>
      </c>
      <c r="R151" s="27">
        <f t="shared" si="88"/>
        <v>0</v>
      </c>
      <c r="S151" s="27">
        <f t="shared" si="88"/>
        <v>0</v>
      </c>
      <c r="T151" s="27">
        <f t="shared" si="88"/>
        <v>0</v>
      </c>
      <c r="U151" s="27">
        <f t="shared" si="88"/>
        <v>0</v>
      </c>
      <c r="V151" s="27">
        <f t="shared" si="88"/>
        <v>0</v>
      </c>
      <c r="W151" s="27">
        <f t="shared" si="88"/>
        <v>0</v>
      </c>
      <c r="X151" s="27">
        <f t="shared" si="88"/>
        <v>0</v>
      </c>
      <c r="Y151" s="27">
        <f t="shared" si="88"/>
        <v>0</v>
      </c>
      <c r="Z151" s="27">
        <f t="shared" si="88"/>
        <v>0</v>
      </c>
      <c r="AA151" s="27">
        <f t="shared" si="88"/>
        <v>0</v>
      </c>
      <c r="AB151" s="27">
        <f t="shared" si="88"/>
        <v>0</v>
      </c>
      <c r="AC151" s="27">
        <f t="shared" si="88"/>
        <v>0</v>
      </c>
      <c r="AD151" s="27">
        <f t="shared" si="88"/>
        <v>0</v>
      </c>
      <c r="AE151" s="27">
        <f t="shared" si="88"/>
        <v>0</v>
      </c>
      <c r="AF151" s="27">
        <f t="shared" si="88"/>
        <v>0</v>
      </c>
      <c r="AG151" s="27">
        <f t="shared" si="88"/>
        <v>0</v>
      </c>
      <c r="AH151" s="27">
        <f t="shared" si="88"/>
        <v>0</v>
      </c>
      <c r="AI151" s="27">
        <f t="shared" si="88"/>
        <v>0</v>
      </c>
      <c r="AJ151" s="27">
        <f t="shared" si="88"/>
        <v>0</v>
      </c>
      <c r="AK151" s="27">
        <f t="shared" si="88"/>
        <v>0</v>
      </c>
      <c r="AL151" s="27">
        <f t="shared" si="88"/>
        <v>0</v>
      </c>
      <c r="AM151" s="27">
        <f t="shared" si="88"/>
        <v>0</v>
      </c>
      <c r="AN151" s="27">
        <f t="shared" si="88"/>
        <v>0</v>
      </c>
      <c r="AO151" s="27">
        <f t="shared" si="88"/>
        <v>0</v>
      </c>
      <c r="AP151" s="27">
        <f t="shared" si="88"/>
        <v>0</v>
      </c>
      <c r="AQ151" s="27">
        <f t="shared" si="88"/>
        <v>0</v>
      </c>
      <c r="AR151" s="27">
        <f t="shared" si="88"/>
        <v>0</v>
      </c>
      <c r="AS151" s="27">
        <f t="shared" si="88"/>
        <v>0</v>
      </c>
      <c r="AT151" s="27">
        <f t="shared" si="88"/>
        <v>0</v>
      </c>
      <c r="AU151" s="27">
        <f t="shared" si="88"/>
        <v>0</v>
      </c>
      <c r="AV151" s="27">
        <f t="shared" si="88"/>
        <v>0</v>
      </c>
      <c r="AW151" s="27">
        <f t="shared" si="88"/>
        <v>0</v>
      </c>
      <c r="AX151" s="27">
        <f t="shared" si="88"/>
        <v>0</v>
      </c>
      <c r="AY151" s="27">
        <f t="shared" si="88"/>
        <v>0</v>
      </c>
      <c r="AZ151" s="27">
        <f t="shared" si="88"/>
        <v>0</v>
      </c>
      <c r="BA151" s="27">
        <f t="shared" si="88"/>
        <v>0</v>
      </c>
      <c r="BB151" s="27">
        <f t="shared" si="88"/>
        <v>0</v>
      </c>
      <c r="BC151" s="27">
        <f t="shared" si="88"/>
        <v>0</v>
      </c>
      <c r="BD151" s="27">
        <f t="shared" si="88"/>
        <v>0</v>
      </c>
      <c r="BE151" s="27">
        <f t="shared" si="88"/>
        <v>0</v>
      </c>
      <c r="BF151" s="27">
        <f t="shared" si="88"/>
        <v>0</v>
      </c>
      <c r="BG151" s="27">
        <f t="shared" si="88"/>
        <v>0</v>
      </c>
      <c r="BH151" s="27">
        <f t="shared" si="88"/>
        <v>0</v>
      </c>
      <c r="BI151" s="27">
        <f t="shared" si="88"/>
        <v>0</v>
      </c>
      <c r="BJ151" s="27">
        <f t="shared" si="88"/>
        <v>0</v>
      </c>
      <c r="BK151" s="27">
        <f t="shared" si="88"/>
        <v>0</v>
      </c>
    </row>
    <row r="152" spans="1:63" hidden="1" x14ac:dyDescent="0.35">
      <c r="A152" s="677"/>
      <c r="B152" s="38" t="s">
        <v>24</v>
      </c>
      <c r="C152" s="27">
        <f t="shared" si="70"/>
        <v>0</v>
      </c>
      <c r="D152" s="27">
        <f t="shared" ref="D152" si="89">IF(D33=0,0,((D15*0.5)+C33-D51)*D88*D120*D$2)</f>
        <v>0</v>
      </c>
      <c r="E152" s="27">
        <f t="shared" ref="E152:BK152" si="90">IF(E33=0,0,((E15*0.5)+D33-E51)*E88*E120*E$2)</f>
        <v>0</v>
      </c>
      <c r="F152" s="27">
        <f t="shared" si="90"/>
        <v>0</v>
      </c>
      <c r="G152" s="27">
        <f t="shared" si="90"/>
        <v>0</v>
      </c>
      <c r="H152" s="27">
        <f t="shared" si="90"/>
        <v>0</v>
      </c>
      <c r="I152" s="27">
        <f t="shared" si="90"/>
        <v>0</v>
      </c>
      <c r="J152" s="27">
        <f t="shared" si="90"/>
        <v>0</v>
      </c>
      <c r="K152" s="27">
        <f t="shared" si="90"/>
        <v>0</v>
      </c>
      <c r="L152" s="27">
        <f t="shared" si="90"/>
        <v>0</v>
      </c>
      <c r="M152" s="27">
        <f t="shared" si="90"/>
        <v>0</v>
      </c>
      <c r="N152" s="27">
        <f t="shared" si="90"/>
        <v>0</v>
      </c>
      <c r="O152" s="27">
        <f t="shared" si="90"/>
        <v>0</v>
      </c>
      <c r="P152" s="27">
        <f t="shared" si="90"/>
        <v>0</v>
      </c>
      <c r="Q152" s="27">
        <f t="shared" si="90"/>
        <v>0</v>
      </c>
      <c r="R152" s="27">
        <f t="shared" si="90"/>
        <v>0</v>
      </c>
      <c r="S152" s="27">
        <f t="shared" si="90"/>
        <v>0</v>
      </c>
      <c r="T152" s="27">
        <f t="shared" si="90"/>
        <v>0</v>
      </c>
      <c r="U152" s="27">
        <f t="shared" si="90"/>
        <v>0</v>
      </c>
      <c r="V152" s="27">
        <f t="shared" si="90"/>
        <v>0</v>
      </c>
      <c r="W152" s="27">
        <f t="shared" si="90"/>
        <v>0</v>
      </c>
      <c r="X152" s="27">
        <f t="shared" si="90"/>
        <v>0</v>
      </c>
      <c r="Y152" s="27">
        <f t="shared" si="90"/>
        <v>0</v>
      </c>
      <c r="Z152" s="27">
        <f t="shared" si="90"/>
        <v>0</v>
      </c>
      <c r="AA152" s="27">
        <f t="shared" si="90"/>
        <v>0</v>
      </c>
      <c r="AB152" s="27">
        <f t="shared" si="90"/>
        <v>0</v>
      </c>
      <c r="AC152" s="27">
        <f t="shared" si="90"/>
        <v>0</v>
      </c>
      <c r="AD152" s="27">
        <f t="shared" si="90"/>
        <v>0</v>
      </c>
      <c r="AE152" s="27">
        <f t="shared" si="90"/>
        <v>0</v>
      </c>
      <c r="AF152" s="27">
        <f t="shared" si="90"/>
        <v>0</v>
      </c>
      <c r="AG152" s="27">
        <f t="shared" si="90"/>
        <v>0</v>
      </c>
      <c r="AH152" s="27">
        <f t="shared" si="90"/>
        <v>0</v>
      </c>
      <c r="AI152" s="27">
        <f t="shared" si="90"/>
        <v>0</v>
      </c>
      <c r="AJ152" s="27">
        <f t="shared" si="90"/>
        <v>0</v>
      </c>
      <c r="AK152" s="27">
        <f t="shared" si="90"/>
        <v>0</v>
      </c>
      <c r="AL152" s="27">
        <f t="shared" si="90"/>
        <v>0</v>
      </c>
      <c r="AM152" s="27">
        <f t="shared" si="90"/>
        <v>0</v>
      </c>
      <c r="AN152" s="27">
        <f t="shared" si="90"/>
        <v>0</v>
      </c>
      <c r="AO152" s="27">
        <f t="shared" si="90"/>
        <v>0</v>
      </c>
      <c r="AP152" s="27">
        <f t="shared" si="90"/>
        <v>0</v>
      </c>
      <c r="AQ152" s="27">
        <f t="shared" si="90"/>
        <v>0</v>
      </c>
      <c r="AR152" s="27">
        <f t="shared" si="90"/>
        <v>0</v>
      </c>
      <c r="AS152" s="27">
        <f t="shared" si="90"/>
        <v>0</v>
      </c>
      <c r="AT152" s="27">
        <f t="shared" si="90"/>
        <v>0</v>
      </c>
      <c r="AU152" s="27">
        <f t="shared" si="90"/>
        <v>0</v>
      </c>
      <c r="AV152" s="27">
        <f t="shared" si="90"/>
        <v>0</v>
      </c>
      <c r="AW152" s="27">
        <f t="shared" si="90"/>
        <v>0</v>
      </c>
      <c r="AX152" s="27">
        <f t="shared" si="90"/>
        <v>0</v>
      </c>
      <c r="AY152" s="27">
        <f t="shared" si="90"/>
        <v>0</v>
      </c>
      <c r="AZ152" s="27">
        <f t="shared" si="90"/>
        <v>0</v>
      </c>
      <c r="BA152" s="27">
        <f t="shared" si="90"/>
        <v>0</v>
      </c>
      <c r="BB152" s="27">
        <f t="shared" si="90"/>
        <v>0</v>
      </c>
      <c r="BC152" s="27">
        <f t="shared" si="90"/>
        <v>0</v>
      </c>
      <c r="BD152" s="27">
        <f t="shared" si="90"/>
        <v>0</v>
      </c>
      <c r="BE152" s="27">
        <f t="shared" si="90"/>
        <v>0</v>
      </c>
      <c r="BF152" s="27">
        <f t="shared" si="90"/>
        <v>0</v>
      </c>
      <c r="BG152" s="27">
        <f t="shared" si="90"/>
        <v>0</v>
      </c>
      <c r="BH152" s="27">
        <f t="shared" si="90"/>
        <v>0</v>
      </c>
      <c r="BI152" s="27">
        <f t="shared" si="90"/>
        <v>0</v>
      </c>
      <c r="BJ152" s="27">
        <f t="shared" si="90"/>
        <v>0</v>
      </c>
      <c r="BK152" s="27">
        <f t="shared" si="90"/>
        <v>0</v>
      </c>
    </row>
    <row r="153" spans="1:63" ht="15.75" hidden="1" customHeight="1" x14ac:dyDescent="0.35">
      <c r="A153" s="677"/>
      <c r="B153" s="38" t="s">
        <v>7</v>
      </c>
      <c r="C153" s="27">
        <f t="shared" si="70"/>
        <v>0</v>
      </c>
      <c r="D153" s="27">
        <f t="shared" ref="D153" si="91">IF(D34=0,0,((D16*0.5)+C34-D52)*D89*D121*D$2)</f>
        <v>0</v>
      </c>
      <c r="E153" s="27">
        <f t="shared" ref="E153:BK153" si="92">IF(E34=0,0,((E16*0.5)+D34-E52)*E89*E121*E$2)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c r="AZ153" s="27">
        <f t="shared" si="92"/>
        <v>0</v>
      </c>
      <c r="BA153" s="27">
        <f t="shared" si="92"/>
        <v>0</v>
      </c>
      <c r="BB153" s="27">
        <f t="shared" si="92"/>
        <v>0</v>
      </c>
      <c r="BC153" s="27">
        <f t="shared" si="92"/>
        <v>0</v>
      </c>
      <c r="BD153" s="27">
        <f t="shared" si="92"/>
        <v>0</v>
      </c>
      <c r="BE153" s="27">
        <f t="shared" si="92"/>
        <v>0</v>
      </c>
      <c r="BF153" s="27">
        <f t="shared" si="92"/>
        <v>0</v>
      </c>
      <c r="BG153" s="27">
        <f t="shared" si="92"/>
        <v>0</v>
      </c>
      <c r="BH153" s="27">
        <f t="shared" si="92"/>
        <v>0</v>
      </c>
      <c r="BI153" s="27">
        <f t="shared" si="92"/>
        <v>0</v>
      </c>
      <c r="BJ153" s="27">
        <f t="shared" si="92"/>
        <v>0</v>
      </c>
      <c r="BK153" s="27">
        <f t="shared" si="92"/>
        <v>0</v>
      </c>
    </row>
    <row r="154" spans="1:63" ht="15.75" hidden="1" customHeight="1" x14ac:dyDescent="0.35">
      <c r="A154" s="677"/>
      <c r="B154" s="38" t="s">
        <v>8</v>
      </c>
      <c r="C154" s="27">
        <f t="shared" si="70"/>
        <v>0</v>
      </c>
      <c r="D154" s="27">
        <f t="shared" ref="D154" si="93">IF(D35=0,0,((D17*0.5)+C35-D53)*D90*D122*D$2)</f>
        <v>0</v>
      </c>
      <c r="E154" s="27">
        <f t="shared" ref="E154:BK154" si="94">IF(E35=0,0,((E17*0.5)+D35-E53)*E90*E122*E$2)</f>
        <v>0</v>
      </c>
      <c r="F154" s="27">
        <f t="shared" si="94"/>
        <v>0</v>
      </c>
      <c r="G154" s="27">
        <f t="shared" si="94"/>
        <v>0</v>
      </c>
      <c r="H154" s="27">
        <f t="shared" si="94"/>
        <v>0</v>
      </c>
      <c r="I154" s="27">
        <f t="shared" si="94"/>
        <v>0</v>
      </c>
      <c r="J154" s="27">
        <f t="shared" si="94"/>
        <v>0</v>
      </c>
      <c r="K154" s="27">
        <f t="shared" si="94"/>
        <v>0</v>
      </c>
      <c r="L154" s="27">
        <f t="shared" si="94"/>
        <v>0</v>
      </c>
      <c r="M154" s="27">
        <f t="shared" si="94"/>
        <v>0</v>
      </c>
      <c r="N154" s="27">
        <f t="shared" si="94"/>
        <v>0</v>
      </c>
      <c r="O154" s="27">
        <f t="shared" si="94"/>
        <v>0</v>
      </c>
      <c r="P154" s="27">
        <f t="shared" si="94"/>
        <v>0</v>
      </c>
      <c r="Q154" s="27">
        <f t="shared" si="94"/>
        <v>0</v>
      </c>
      <c r="R154" s="27">
        <f t="shared" si="94"/>
        <v>0</v>
      </c>
      <c r="S154" s="27">
        <f t="shared" si="94"/>
        <v>0</v>
      </c>
      <c r="T154" s="27">
        <f t="shared" si="94"/>
        <v>0</v>
      </c>
      <c r="U154" s="27">
        <f t="shared" si="94"/>
        <v>0</v>
      </c>
      <c r="V154" s="27">
        <f t="shared" si="94"/>
        <v>0</v>
      </c>
      <c r="W154" s="27">
        <f t="shared" si="94"/>
        <v>0</v>
      </c>
      <c r="X154" s="27">
        <f t="shared" si="94"/>
        <v>0</v>
      </c>
      <c r="Y154" s="27">
        <f t="shared" si="94"/>
        <v>0</v>
      </c>
      <c r="Z154" s="27">
        <f t="shared" si="94"/>
        <v>0</v>
      </c>
      <c r="AA154" s="27">
        <f t="shared" si="94"/>
        <v>0</v>
      </c>
      <c r="AB154" s="27">
        <f t="shared" si="94"/>
        <v>0</v>
      </c>
      <c r="AC154" s="27">
        <f t="shared" si="94"/>
        <v>0</v>
      </c>
      <c r="AD154" s="27">
        <f t="shared" si="94"/>
        <v>0</v>
      </c>
      <c r="AE154" s="27">
        <f t="shared" si="94"/>
        <v>0</v>
      </c>
      <c r="AF154" s="27">
        <f t="shared" si="94"/>
        <v>0</v>
      </c>
      <c r="AG154" s="27">
        <f t="shared" si="94"/>
        <v>0</v>
      </c>
      <c r="AH154" s="27">
        <f t="shared" si="94"/>
        <v>0</v>
      </c>
      <c r="AI154" s="27">
        <f t="shared" si="94"/>
        <v>0</v>
      </c>
      <c r="AJ154" s="27">
        <f t="shared" si="94"/>
        <v>0</v>
      </c>
      <c r="AK154" s="27">
        <f t="shared" si="94"/>
        <v>0</v>
      </c>
      <c r="AL154" s="27">
        <f t="shared" si="94"/>
        <v>0</v>
      </c>
      <c r="AM154" s="27">
        <f t="shared" si="94"/>
        <v>0</v>
      </c>
      <c r="AN154" s="27">
        <f t="shared" si="94"/>
        <v>0</v>
      </c>
      <c r="AO154" s="27">
        <f t="shared" si="94"/>
        <v>0</v>
      </c>
      <c r="AP154" s="27">
        <f t="shared" si="94"/>
        <v>0</v>
      </c>
      <c r="AQ154" s="27">
        <f t="shared" si="94"/>
        <v>0</v>
      </c>
      <c r="AR154" s="27">
        <f t="shared" si="94"/>
        <v>0</v>
      </c>
      <c r="AS154" s="27">
        <f t="shared" si="94"/>
        <v>0</v>
      </c>
      <c r="AT154" s="27">
        <f t="shared" si="94"/>
        <v>0</v>
      </c>
      <c r="AU154" s="27">
        <f t="shared" si="94"/>
        <v>0</v>
      </c>
      <c r="AV154" s="27">
        <f t="shared" si="94"/>
        <v>0</v>
      </c>
      <c r="AW154" s="27">
        <f t="shared" si="94"/>
        <v>0</v>
      </c>
      <c r="AX154" s="27">
        <f t="shared" si="94"/>
        <v>0</v>
      </c>
      <c r="AY154" s="27">
        <f t="shared" si="94"/>
        <v>0</v>
      </c>
      <c r="AZ154" s="27">
        <f t="shared" si="94"/>
        <v>0</v>
      </c>
      <c r="BA154" s="27">
        <f t="shared" si="94"/>
        <v>0</v>
      </c>
      <c r="BB154" s="27">
        <f t="shared" si="94"/>
        <v>0</v>
      </c>
      <c r="BC154" s="27">
        <f t="shared" si="94"/>
        <v>0</v>
      </c>
      <c r="BD154" s="27">
        <f t="shared" si="94"/>
        <v>0</v>
      </c>
      <c r="BE154" s="27">
        <f t="shared" si="94"/>
        <v>0</v>
      </c>
      <c r="BF154" s="27">
        <f t="shared" si="94"/>
        <v>0</v>
      </c>
      <c r="BG154" s="27">
        <f t="shared" si="94"/>
        <v>0</v>
      </c>
      <c r="BH154" s="27">
        <f t="shared" si="94"/>
        <v>0</v>
      </c>
      <c r="BI154" s="27">
        <f t="shared" si="94"/>
        <v>0</v>
      </c>
      <c r="BJ154" s="27">
        <f t="shared" si="94"/>
        <v>0</v>
      </c>
      <c r="BK154" s="27">
        <f t="shared" si="94"/>
        <v>0</v>
      </c>
    </row>
    <row r="155" spans="1:63" ht="15.75" hidden="1" customHeight="1" x14ac:dyDescent="0.35">
      <c r="A155" s="677"/>
      <c r="B155" s="3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t="15.75" hidden="1" customHeight="1" x14ac:dyDescent="0.35">
      <c r="A156" s="677"/>
      <c r="B156" s="32" t="s">
        <v>26</v>
      </c>
      <c r="C156" s="27">
        <f>SUM(C142:C155)</f>
        <v>0</v>
      </c>
      <c r="D156" s="27">
        <f>SUM(D142:D155)</f>
        <v>0</v>
      </c>
      <c r="E156" s="27">
        <f t="shared" ref="E156:BK156" si="95">SUM(E142:E155)</f>
        <v>0</v>
      </c>
      <c r="F156" s="27">
        <f t="shared" si="95"/>
        <v>0</v>
      </c>
      <c r="G156" s="27">
        <f t="shared" si="95"/>
        <v>0</v>
      </c>
      <c r="H156" s="27">
        <f t="shared" si="95"/>
        <v>0</v>
      </c>
      <c r="I156" s="27">
        <f t="shared" si="95"/>
        <v>0</v>
      </c>
      <c r="J156" s="27">
        <f t="shared" si="95"/>
        <v>0</v>
      </c>
      <c r="K156" s="27">
        <f t="shared" si="95"/>
        <v>0</v>
      </c>
      <c r="L156" s="139">
        <f t="shared" si="95"/>
        <v>38.221189179186602</v>
      </c>
      <c r="M156" s="139">
        <f t="shared" si="95"/>
        <v>221.60070749817618</v>
      </c>
      <c r="N156" s="139">
        <f t="shared" si="95"/>
        <v>700.4540619300567</v>
      </c>
      <c r="O156" s="139">
        <f t="shared" si="95"/>
        <v>1048.0183154769179</v>
      </c>
      <c r="P156" s="139">
        <f t="shared" si="95"/>
        <v>838.3736789749546</v>
      </c>
      <c r="Q156" s="139">
        <f t="shared" si="95"/>
        <v>845.83822527104076</v>
      </c>
      <c r="R156" s="139">
        <f t="shared" si="95"/>
        <v>31.218200738258641</v>
      </c>
      <c r="S156" s="139">
        <f t="shared" si="95"/>
        <v>40.734875691250494</v>
      </c>
      <c r="T156" s="139">
        <f t="shared" si="95"/>
        <v>58.816017316243837</v>
      </c>
      <c r="U156" s="139">
        <f t="shared" si="95"/>
        <v>72.808505529568436</v>
      </c>
      <c r="V156" s="139">
        <f t="shared" si="95"/>
        <v>59.778483567609292</v>
      </c>
      <c r="W156" s="139">
        <f t="shared" si="95"/>
        <v>60.481804403394555</v>
      </c>
      <c r="X156" s="139">
        <f t="shared" si="95"/>
        <v>39.556347044977123</v>
      </c>
      <c r="Y156" s="139">
        <f t="shared" si="95"/>
        <v>32.12420838375683</v>
      </c>
      <c r="Z156" s="139">
        <f t="shared" si="95"/>
        <v>32.93918328126091</v>
      </c>
      <c r="AA156" s="139">
        <f t="shared" si="95"/>
        <v>36.469053316791545</v>
      </c>
      <c r="AB156" s="139">
        <f t="shared" si="95"/>
        <v>28.512767406731676</v>
      </c>
      <c r="AC156" s="139">
        <f t="shared" si="95"/>
        <v>31.95496999143435</v>
      </c>
      <c r="AD156" s="139">
        <f t="shared" si="95"/>
        <v>31.218200738258641</v>
      </c>
      <c r="AE156" s="139">
        <f t="shared" si="95"/>
        <v>40.734875691250494</v>
      </c>
      <c r="AF156" s="139">
        <f t="shared" si="95"/>
        <v>58.816017316243837</v>
      </c>
      <c r="AG156" s="139">
        <f t="shared" si="95"/>
        <v>72.808505529568436</v>
      </c>
      <c r="AH156" s="139">
        <f t="shared" si="95"/>
        <v>59.778483567609292</v>
      </c>
      <c r="AI156" s="139">
        <f t="shared" si="95"/>
        <v>60.481804403394555</v>
      </c>
      <c r="AJ156" s="139">
        <f t="shared" si="95"/>
        <v>39.556347044977123</v>
      </c>
      <c r="AK156" s="139">
        <f t="shared" si="95"/>
        <v>32.12420838375683</v>
      </c>
      <c r="AL156" s="139">
        <f t="shared" si="95"/>
        <v>32.93918328126091</v>
      </c>
      <c r="AM156" s="139">
        <f t="shared" si="95"/>
        <v>36.469053316791545</v>
      </c>
      <c r="AN156" s="139">
        <f t="shared" si="95"/>
        <v>28.512767406731676</v>
      </c>
      <c r="AO156" s="139">
        <f t="shared" si="95"/>
        <v>0</v>
      </c>
      <c r="AP156" s="139">
        <f t="shared" si="95"/>
        <v>0</v>
      </c>
      <c r="AQ156" s="139">
        <f t="shared" si="95"/>
        <v>0</v>
      </c>
      <c r="AR156" s="139">
        <f t="shared" si="95"/>
        <v>0</v>
      </c>
      <c r="AS156" s="139">
        <f t="shared" si="95"/>
        <v>0</v>
      </c>
      <c r="AT156" s="139">
        <f t="shared" si="95"/>
        <v>0</v>
      </c>
      <c r="AU156" s="139">
        <f t="shared" si="95"/>
        <v>0</v>
      </c>
      <c r="AV156" s="139">
        <f t="shared" si="95"/>
        <v>0</v>
      </c>
      <c r="AW156" s="139">
        <f t="shared" si="95"/>
        <v>0</v>
      </c>
      <c r="AX156" s="139">
        <f t="shared" si="95"/>
        <v>0</v>
      </c>
      <c r="AY156" s="139">
        <f t="shared" si="95"/>
        <v>0</v>
      </c>
      <c r="AZ156" s="139">
        <f t="shared" si="95"/>
        <v>0</v>
      </c>
      <c r="BA156" s="139">
        <f t="shared" si="95"/>
        <v>0</v>
      </c>
      <c r="BB156" s="139">
        <f t="shared" si="95"/>
        <v>0</v>
      </c>
      <c r="BC156" s="139">
        <f t="shared" si="95"/>
        <v>0</v>
      </c>
      <c r="BD156" s="139">
        <f t="shared" si="95"/>
        <v>0</v>
      </c>
      <c r="BE156" s="139">
        <f t="shared" si="95"/>
        <v>0</v>
      </c>
      <c r="BF156" s="139">
        <f t="shared" si="95"/>
        <v>0</v>
      </c>
      <c r="BG156" s="139">
        <f t="shared" si="95"/>
        <v>0</v>
      </c>
      <c r="BH156" s="139">
        <f t="shared" si="95"/>
        <v>0</v>
      </c>
      <c r="BI156" s="139">
        <f t="shared" si="95"/>
        <v>0</v>
      </c>
      <c r="BJ156" s="139">
        <f t="shared" si="95"/>
        <v>0</v>
      </c>
      <c r="BK156" s="139">
        <f t="shared" si="95"/>
        <v>0</v>
      </c>
    </row>
    <row r="157" spans="1:63" ht="16.5" hidden="1" customHeight="1" thickBot="1" x14ac:dyDescent="0.4">
      <c r="A157" s="678"/>
      <c r="B157" s="49" t="s">
        <v>27</v>
      </c>
      <c r="C157" s="28">
        <f>C156</f>
        <v>0</v>
      </c>
      <c r="D157" s="28">
        <f>C157+D156</f>
        <v>0</v>
      </c>
      <c r="E157" s="28">
        <f t="shared" ref="E157:BK157" si="96">D157+E156</f>
        <v>0</v>
      </c>
      <c r="F157" s="28">
        <f t="shared" si="96"/>
        <v>0</v>
      </c>
      <c r="G157" s="28">
        <f t="shared" si="96"/>
        <v>0</v>
      </c>
      <c r="H157" s="28">
        <f t="shared" si="96"/>
        <v>0</v>
      </c>
      <c r="I157" s="28">
        <f t="shared" si="96"/>
        <v>0</v>
      </c>
      <c r="J157" s="28">
        <f t="shared" si="96"/>
        <v>0</v>
      </c>
      <c r="K157" s="28">
        <f t="shared" si="96"/>
        <v>0</v>
      </c>
      <c r="L157" s="28">
        <f t="shared" si="96"/>
        <v>38.221189179186602</v>
      </c>
      <c r="M157" s="28">
        <f t="shared" si="96"/>
        <v>259.82189667736276</v>
      </c>
      <c r="N157" s="28">
        <f t="shared" si="96"/>
        <v>960.2759586074194</v>
      </c>
      <c r="O157" s="28">
        <f t="shared" si="96"/>
        <v>2008.2942740843373</v>
      </c>
      <c r="P157" s="28">
        <f t="shared" si="96"/>
        <v>2846.6679530592919</v>
      </c>
      <c r="Q157" s="28">
        <f t="shared" si="96"/>
        <v>3692.5061783303327</v>
      </c>
      <c r="R157" s="28">
        <f t="shared" si="96"/>
        <v>3723.7243790685911</v>
      </c>
      <c r="S157" s="28">
        <f t="shared" si="96"/>
        <v>3764.4592547598418</v>
      </c>
      <c r="T157" s="28">
        <f t="shared" si="96"/>
        <v>3823.2752720760855</v>
      </c>
      <c r="U157" s="28">
        <f t="shared" si="96"/>
        <v>3896.0837776056537</v>
      </c>
      <c r="V157" s="28">
        <f t="shared" si="96"/>
        <v>3955.8622611732631</v>
      </c>
      <c r="W157" s="28">
        <f t="shared" si="96"/>
        <v>4016.3440655766576</v>
      </c>
      <c r="X157" s="28">
        <f t="shared" si="96"/>
        <v>4055.9004126216346</v>
      </c>
      <c r="Y157" s="28">
        <f t="shared" si="96"/>
        <v>4088.0246210053915</v>
      </c>
      <c r="Z157" s="28">
        <f t="shared" si="96"/>
        <v>4120.9638042866527</v>
      </c>
      <c r="AA157" s="28">
        <f t="shared" si="96"/>
        <v>4157.4328576034441</v>
      </c>
      <c r="AB157" s="28">
        <f t="shared" si="96"/>
        <v>4185.9456250101757</v>
      </c>
      <c r="AC157" s="28">
        <f t="shared" si="96"/>
        <v>4217.9005950016099</v>
      </c>
      <c r="AD157" s="28">
        <f t="shared" si="96"/>
        <v>4249.1187957398688</v>
      </c>
      <c r="AE157" s="28">
        <f t="shared" si="96"/>
        <v>4289.8536714311194</v>
      </c>
      <c r="AF157" s="28">
        <f t="shared" si="96"/>
        <v>4348.6696887473636</v>
      </c>
      <c r="AG157" s="28">
        <f t="shared" si="96"/>
        <v>4421.4781942769323</v>
      </c>
      <c r="AH157" s="28">
        <f t="shared" si="96"/>
        <v>4481.2566778445416</v>
      </c>
      <c r="AI157" s="28">
        <f t="shared" si="96"/>
        <v>4541.7384822479362</v>
      </c>
      <c r="AJ157" s="28">
        <f t="shared" si="96"/>
        <v>4581.2948292929132</v>
      </c>
      <c r="AK157" s="28">
        <f t="shared" si="96"/>
        <v>4613.4190376766701</v>
      </c>
      <c r="AL157" s="28">
        <f t="shared" si="96"/>
        <v>4646.3582209579308</v>
      </c>
      <c r="AM157" s="28">
        <f t="shared" si="96"/>
        <v>4682.8272742747222</v>
      </c>
      <c r="AN157" s="28">
        <f t="shared" si="96"/>
        <v>4711.3400416814538</v>
      </c>
      <c r="AO157" s="28">
        <f t="shared" si="96"/>
        <v>4711.3400416814538</v>
      </c>
      <c r="AP157" s="28">
        <f t="shared" si="96"/>
        <v>4711.3400416814538</v>
      </c>
      <c r="AQ157" s="28">
        <f t="shared" si="96"/>
        <v>4711.3400416814538</v>
      </c>
      <c r="AR157" s="28">
        <f t="shared" si="96"/>
        <v>4711.3400416814538</v>
      </c>
      <c r="AS157" s="28">
        <f t="shared" si="96"/>
        <v>4711.3400416814538</v>
      </c>
      <c r="AT157" s="28">
        <f t="shared" si="96"/>
        <v>4711.3400416814538</v>
      </c>
      <c r="AU157" s="28">
        <f t="shared" si="96"/>
        <v>4711.3400416814538</v>
      </c>
      <c r="AV157" s="28">
        <f t="shared" si="96"/>
        <v>4711.3400416814538</v>
      </c>
      <c r="AW157" s="28">
        <f t="shared" si="96"/>
        <v>4711.3400416814538</v>
      </c>
      <c r="AX157" s="28">
        <f t="shared" si="96"/>
        <v>4711.3400416814538</v>
      </c>
      <c r="AY157" s="28">
        <f t="shared" si="96"/>
        <v>4711.3400416814538</v>
      </c>
      <c r="AZ157" s="28">
        <f t="shared" si="96"/>
        <v>4711.3400416814538</v>
      </c>
      <c r="BA157" s="28">
        <f t="shared" si="96"/>
        <v>4711.3400416814538</v>
      </c>
      <c r="BB157" s="28">
        <f t="shared" si="96"/>
        <v>4711.3400416814538</v>
      </c>
      <c r="BC157" s="28">
        <f t="shared" si="96"/>
        <v>4711.3400416814538</v>
      </c>
      <c r="BD157" s="28">
        <f t="shared" si="96"/>
        <v>4711.3400416814538</v>
      </c>
      <c r="BE157" s="28">
        <f t="shared" si="96"/>
        <v>4711.3400416814538</v>
      </c>
      <c r="BF157" s="28">
        <f t="shared" si="96"/>
        <v>4711.3400416814538</v>
      </c>
      <c r="BG157" s="28">
        <f t="shared" si="96"/>
        <v>4711.3400416814538</v>
      </c>
      <c r="BH157" s="28">
        <f t="shared" si="96"/>
        <v>4711.3400416814538</v>
      </c>
      <c r="BI157" s="28">
        <f t="shared" si="96"/>
        <v>4711.3400416814538</v>
      </c>
      <c r="BJ157" s="28">
        <f t="shared" si="96"/>
        <v>4711.3400416814538</v>
      </c>
      <c r="BK157" s="28">
        <f t="shared" si="96"/>
        <v>4711.3400416814538</v>
      </c>
    </row>
    <row r="158" spans="1:63" s="200" customFormat="1" hidden="1" x14ac:dyDescent="0.35">
      <c r="C158" s="251"/>
      <c r="D158" s="251"/>
      <c r="E158" s="251"/>
      <c r="F158" s="251"/>
      <c r="G158" s="251"/>
      <c r="H158" s="251"/>
      <c r="I158" s="251"/>
      <c r="J158" s="251"/>
      <c r="K158" s="251"/>
      <c r="L158" s="251"/>
      <c r="M158" s="251"/>
      <c r="N158" s="251"/>
    </row>
    <row r="159" spans="1:63" hidden="1" x14ac:dyDescent="0.35">
      <c r="A159" s="126"/>
      <c r="B159" s="126"/>
      <c r="C159" s="135"/>
      <c r="D159" s="135"/>
      <c r="E159" s="135"/>
      <c r="F159" s="135"/>
      <c r="G159" s="135"/>
      <c r="H159" s="135"/>
      <c r="I159" s="135"/>
      <c r="J159" s="135"/>
      <c r="K159" s="135"/>
      <c r="L159" s="135"/>
      <c r="M159" s="135"/>
      <c r="N159" s="135"/>
      <c r="O159" s="126"/>
    </row>
    <row r="160" spans="1:63" ht="15.75" hidden="1" customHeight="1" x14ac:dyDescent="0.35">
      <c r="A160" s="676" t="s">
        <v>118</v>
      </c>
      <c r="B160" s="136" t="s">
        <v>114</v>
      </c>
      <c r="C160" s="137">
        <v>43466</v>
      </c>
      <c r="D160" s="137">
        <v>43497</v>
      </c>
      <c r="E160" s="137">
        <v>43525</v>
      </c>
      <c r="F160" s="137">
        <v>43556</v>
      </c>
      <c r="G160" s="137">
        <v>43586</v>
      </c>
      <c r="H160" s="137">
        <v>43617</v>
      </c>
      <c r="I160" s="137">
        <v>43647</v>
      </c>
      <c r="J160" s="137">
        <v>43678</v>
      </c>
      <c r="K160" s="137">
        <v>43709</v>
      </c>
      <c r="L160" s="137">
        <v>43739</v>
      </c>
      <c r="M160" s="137">
        <v>43770</v>
      </c>
      <c r="N160" s="137">
        <v>43800</v>
      </c>
      <c r="O160" s="137">
        <v>43831</v>
      </c>
      <c r="P160" s="137">
        <v>43862</v>
      </c>
      <c r="Q160" s="137">
        <v>43891</v>
      </c>
      <c r="R160" s="137">
        <v>43922</v>
      </c>
      <c r="S160" s="137">
        <v>43952</v>
      </c>
      <c r="T160" s="137">
        <v>43983</v>
      </c>
      <c r="U160" s="137">
        <v>44013</v>
      </c>
      <c r="V160" s="137">
        <v>44044</v>
      </c>
      <c r="W160" s="137">
        <v>44075</v>
      </c>
      <c r="X160" s="137">
        <v>44105</v>
      </c>
      <c r="Y160" s="137">
        <v>44136</v>
      </c>
      <c r="Z160" s="137">
        <v>44166</v>
      </c>
      <c r="AA160" s="137">
        <v>44197</v>
      </c>
      <c r="AB160" s="137">
        <v>44228</v>
      </c>
      <c r="AC160" s="137">
        <v>44256</v>
      </c>
      <c r="AD160" s="137">
        <v>44287</v>
      </c>
      <c r="AE160" s="137">
        <v>44317</v>
      </c>
      <c r="AF160" s="137">
        <v>44348</v>
      </c>
      <c r="AG160" s="137">
        <v>44378</v>
      </c>
      <c r="AH160" s="137">
        <v>44409</v>
      </c>
      <c r="AI160" s="137">
        <v>44440</v>
      </c>
      <c r="AJ160" s="137">
        <v>44470</v>
      </c>
      <c r="AK160" s="137">
        <v>44501</v>
      </c>
      <c r="AL160" s="137">
        <v>44531</v>
      </c>
      <c r="AM160" s="137">
        <v>44562</v>
      </c>
      <c r="AN160" s="137">
        <v>44593</v>
      </c>
      <c r="AO160" s="137">
        <v>44621</v>
      </c>
      <c r="AP160" s="137">
        <v>44652</v>
      </c>
      <c r="AQ160" s="137">
        <v>44682</v>
      </c>
      <c r="AR160" s="137">
        <v>44713</v>
      </c>
      <c r="AS160" s="137">
        <v>44743</v>
      </c>
      <c r="AT160" s="137">
        <v>44774</v>
      </c>
      <c r="AU160" s="137">
        <v>44805</v>
      </c>
      <c r="AV160" s="137">
        <v>44835</v>
      </c>
      <c r="AW160" s="137">
        <v>44866</v>
      </c>
      <c r="AX160" s="137">
        <v>44896</v>
      </c>
      <c r="AY160" s="137">
        <v>44927</v>
      </c>
      <c r="AZ160" s="137">
        <v>44958</v>
      </c>
      <c r="BA160" s="137">
        <v>44986</v>
      </c>
      <c r="BB160" s="137">
        <v>45017</v>
      </c>
      <c r="BC160" s="137">
        <v>45047</v>
      </c>
      <c r="BD160" s="137">
        <v>45078</v>
      </c>
      <c r="BE160" s="137">
        <v>45108</v>
      </c>
      <c r="BF160" s="137">
        <v>45139</v>
      </c>
      <c r="BG160" s="137">
        <v>45170</v>
      </c>
      <c r="BH160" s="137">
        <v>45200</v>
      </c>
      <c r="BI160" s="137">
        <v>45231</v>
      </c>
      <c r="BJ160" s="137">
        <v>45261</v>
      </c>
      <c r="BK160" s="137">
        <v>45292</v>
      </c>
    </row>
    <row r="161" spans="1:63" hidden="1" x14ac:dyDescent="0.35">
      <c r="A161" s="677"/>
      <c r="B161" s="138" t="s">
        <v>20</v>
      </c>
      <c r="C161" s="27">
        <f>IF(C23=0,0,((C5*0.5)-C41)*C78*C127*C$2)</f>
        <v>0</v>
      </c>
      <c r="D161" s="27">
        <f>IF(D23=0,0,((D5*0.5)+C23-D41)*D78*D127*D$2)</f>
        <v>0</v>
      </c>
      <c r="E161" s="27">
        <f t="shared" ref="E161:BK161" si="97">IF(E23=0,0,((E5*0.5)+D23-E41)*E78*E127*E$2)</f>
        <v>0</v>
      </c>
      <c r="F161" s="27">
        <f t="shared" si="97"/>
        <v>0</v>
      </c>
      <c r="G161" s="27">
        <f t="shared" si="97"/>
        <v>0</v>
      </c>
      <c r="H161" s="27">
        <f t="shared" si="97"/>
        <v>0</v>
      </c>
      <c r="I161" s="27">
        <f t="shared" si="97"/>
        <v>0</v>
      </c>
      <c r="J161" s="27">
        <f t="shared" si="97"/>
        <v>0</v>
      </c>
      <c r="K161" s="27">
        <f t="shared" si="97"/>
        <v>0</v>
      </c>
      <c r="L161" s="27">
        <f t="shared" si="97"/>
        <v>0</v>
      </c>
      <c r="M161" s="27">
        <f t="shared" si="97"/>
        <v>0</v>
      </c>
      <c r="N161" s="27">
        <f t="shared" si="97"/>
        <v>0</v>
      </c>
      <c r="O161" s="27">
        <f t="shared" si="97"/>
        <v>0</v>
      </c>
      <c r="P161" s="27">
        <f t="shared" si="97"/>
        <v>0</v>
      </c>
      <c r="Q161" s="27">
        <f t="shared" si="97"/>
        <v>0</v>
      </c>
      <c r="R161" s="27">
        <f t="shared" si="97"/>
        <v>0</v>
      </c>
      <c r="S161" s="27">
        <f t="shared" si="97"/>
        <v>0</v>
      </c>
      <c r="T161" s="27">
        <f t="shared" si="97"/>
        <v>0</v>
      </c>
      <c r="U161" s="27">
        <f t="shared" si="97"/>
        <v>0</v>
      </c>
      <c r="V161" s="27">
        <f t="shared" si="97"/>
        <v>0</v>
      </c>
      <c r="W161" s="27">
        <f t="shared" si="97"/>
        <v>0</v>
      </c>
      <c r="X161" s="27">
        <f t="shared" si="97"/>
        <v>0</v>
      </c>
      <c r="Y161" s="27">
        <f t="shared" si="97"/>
        <v>0</v>
      </c>
      <c r="Z161" s="27">
        <f t="shared" si="97"/>
        <v>0</v>
      </c>
      <c r="AA161" s="27">
        <f t="shared" si="97"/>
        <v>0</v>
      </c>
      <c r="AB161" s="27">
        <f t="shared" si="97"/>
        <v>0</v>
      </c>
      <c r="AC161" s="27">
        <f t="shared" si="97"/>
        <v>0</v>
      </c>
      <c r="AD161" s="27">
        <f t="shared" si="97"/>
        <v>0</v>
      </c>
      <c r="AE161" s="27">
        <f t="shared" si="97"/>
        <v>0</v>
      </c>
      <c r="AF161" s="27">
        <f t="shared" si="97"/>
        <v>0</v>
      </c>
      <c r="AG161" s="27">
        <f t="shared" si="97"/>
        <v>0</v>
      </c>
      <c r="AH161" s="27">
        <f t="shared" si="97"/>
        <v>0</v>
      </c>
      <c r="AI161" s="27">
        <f t="shared" si="97"/>
        <v>0</v>
      </c>
      <c r="AJ161" s="27">
        <f t="shared" si="97"/>
        <v>0</v>
      </c>
      <c r="AK161" s="27">
        <f t="shared" si="97"/>
        <v>0</v>
      </c>
      <c r="AL161" s="27">
        <f t="shared" si="97"/>
        <v>0</v>
      </c>
      <c r="AM161" s="27">
        <f t="shared" si="97"/>
        <v>0</v>
      </c>
      <c r="AN161" s="27">
        <f t="shared" si="97"/>
        <v>0</v>
      </c>
      <c r="AO161" s="27">
        <f t="shared" si="97"/>
        <v>0</v>
      </c>
      <c r="AP161" s="27">
        <f t="shared" si="97"/>
        <v>0</v>
      </c>
      <c r="AQ161" s="27">
        <f t="shared" si="97"/>
        <v>0</v>
      </c>
      <c r="AR161" s="27">
        <f t="shared" si="97"/>
        <v>0</v>
      </c>
      <c r="AS161" s="27">
        <f t="shared" si="97"/>
        <v>0</v>
      </c>
      <c r="AT161" s="27">
        <f t="shared" si="97"/>
        <v>0</v>
      </c>
      <c r="AU161" s="27">
        <f t="shared" si="97"/>
        <v>0</v>
      </c>
      <c r="AV161" s="27">
        <f t="shared" si="97"/>
        <v>0</v>
      </c>
      <c r="AW161" s="27">
        <f t="shared" si="97"/>
        <v>0</v>
      </c>
      <c r="AX161" s="27">
        <f t="shared" si="97"/>
        <v>0</v>
      </c>
      <c r="AY161" s="27">
        <f t="shared" si="97"/>
        <v>0</v>
      </c>
      <c r="AZ161" s="27">
        <f t="shared" si="97"/>
        <v>0</v>
      </c>
      <c r="BA161" s="27">
        <f t="shared" si="97"/>
        <v>0</v>
      </c>
      <c r="BB161" s="27">
        <f t="shared" si="97"/>
        <v>0</v>
      </c>
      <c r="BC161" s="27">
        <f t="shared" si="97"/>
        <v>0</v>
      </c>
      <c r="BD161" s="27">
        <f t="shared" si="97"/>
        <v>0</v>
      </c>
      <c r="BE161" s="27">
        <f t="shared" si="97"/>
        <v>0</v>
      </c>
      <c r="BF161" s="27">
        <f t="shared" si="97"/>
        <v>0</v>
      </c>
      <c r="BG161" s="27">
        <f t="shared" si="97"/>
        <v>0</v>
      </c>
      <c r="BH161" s="27">
        <f t="shared" si="97"/>
        <v>0</v>
      </c>
      <c r="BI161" s="27">
        <f t="shared" si="97"/>
        <v>0</v>
      </c>
      <c r="BJ161" s="27">
        <f t="shared" si="97"/>
        <v>0</v>
      </c>
      <c r="BK161" s="27">
        <f t="shared" si="97"/>
        <v>0</v>
      </c>
    </row>
    <row r="162" spans="1:63" hidden="1" x14ac:dyDescent="0.35">
      <c r="A162" s="677"/>
      <c r="B162" s="138" t="s">
        <v>0</v>
      </c>
      <c r="C162" s="27">
        <f t="shared" ref="C162:C173" si="98">IF(C24=0,0,((C6*0.5)-C42)*C79*C128*C$2)</f>
        <v>0</v>
      </c>
      <c r="D162" s="27">
        <f t="shared" ref="D162:D173" si="99">IF(D24=0,0,((D6*0.5)+C24-D42)*D79*D128*D$2)</f>
        <v>0</v>
      </c>
      <c r="E162" s="27">
        <f t="shared" ref="E162:BK162" si="100">IF(E24=0,0,((E6*0.5)+D24-E42)*E79*E128*E$2)</f>
        <v>0</v>
      </c>
      <c r="F162" s="27">
        <f t="shared" si="100"/>
        <v>0</v>
      </c>
      <c r="G162" s="27">
        <f t="shared" si="100"/>
        <v>0</v>
      </c>
      <c r="H162" s="27">
        <f t="shared" si="100"/>
        <v>0</v>
      </c>
      <c r="I162" s="27">
        <f t="shared" si="100"/>
        <v>0</v>
      </c>
      <c r="J162" s="27">
        <f t="shared" si="100"/>
        <v>0</v>
      </c>
      <c r="K162" s="27">
        <f t="shared" si="100"/>
        <v>0</v>
      </c>
      <c r="L162" s="27">
        <f t="shared" si="100"/>
        <v>0</v>
      </c>
      <c r="M162" s="27">
        <f t="shared" si="100"/>
        <v>0</v>
      </c>
      <c r="N162" s="27">
        <f t="shared" si="100"/>
        <v>0</v>
      </c>
      <c r="O162" s="27">
        <f t="shared" si="100"/>
        <v>0</v>
      </c>
      <c r="P162" s="27">
        <f t="shared" si="100"/>
        <v>0</v>
      </c>
      <c r="Q162" s="27">
        <f t="shared" si="100"/>
        <v>0</v>
      </c>
      <c r="R162" s="27">
        <f t="shared" si="100"/>
        <v>0</v>
      </c>
      <c r="S162" s="27">
        <f t="shared" si="100"/>
        <v>0</v>
      </c>
      <c r="T162" s="27">
        <f t="shared" si="100"/>
        <v>0</v>
      </c>
      <c r="U162" s="27">
        <f t="shared" si="100"/>
        <v>0</v>
      </c>
      <c r="V162" s="27">
        <f t="shared" si="100"/>
        <v>0</v>
      </c>
      <c r="W162" s="27">
        <f t="shared" si="100"/>
        <v>0</v>
      </c>
      <c r="X162" s="27">
        <f t="shared" si="100"/>
        <v>0</v>
      </c>
      <c r="Y162" s="27">
        <f t="shared" si="100"/>
        <v>0</v>
      </c>
      <c r="Z162" s="27">
        <f t="shared" si="100"/>
        <v>0</v>
      </c>
      <c r="AA162" s="27">
        <f t="shared" si="100"/>
        <v>0</v>
      </c>
      <c r="AB162" s="27">
        <f t="shared" si="100"/>
        <v>0</v>
      </c>
      <c r="AC162" s="27">
        <f t="shared" si="100"/>
        <v>0</v>
      </c>
      <c r="AD162" s="27">
        <f t="shared" si="100"/>
        <v>0</v>
      </c>
      <c r="AE162" s="27">
        <f t="shared" si="100"/>
        <v>0</v>
      </c>
      <c r="AF162" s="27">
        <f t="shared" si="100"/>
        <v>0</v>
      </c>
      <c r="AG162" s="27">
        <f t="shared" si="100"/>
        <v>0</v>
      </c>
      <c r="AH162" s="27">
        <f t="shared" si="100"/>
        <v>0</v>
      </c>
      <c r="AI162" s="27">
        <f t="shared" si="100"/>
        <v>0</v>
      </c>
      <c r="AJ162" s="27">
        <f t="shared" si="100"/>
        <v>0</v>
      </c>
      <c r="AK162" s="27">
        <f t="shared" si="100"/>
        <v>0</v>
      </c>
      <c r="AL162" s="27">
        <f t="shared" si="100"/>
        <v>0</v>
      </c>
      <c r="AM162" s="27">
        <f t="shared" si="100"/>
        <v>0</v>
      </c>
      <c r="AN162" s="27">
        <f t="shared" si="100"/>
        <v>0</v>
      </c>
      <c r="AO162" s="27">
        <f t="shared" si="100"/>
        <v>0</v>
      </c>
      <c r="AP162" s="27">
        <f t="shared" si="100"/>
        <v>0</v>
      </c>
      <c r="AQ162" s="27">
        <f t="shared" si="100"/>
        <v>0</v>
      </c>
      <c r="AR162" s="27">
        <f t="shared" si="100"/>
        <v>0</v>
      </c>
      <c r="AS162" s="27">
        <f t="shared" si="100"/>
        <v>0</v>
      </c>
      <c r="AT162" s="27">
        <f t="shared" si="100"/>
        <v>0</v>
      </c>
      <c r="AU162" s="27">
        <f t="shared" si="100"/>
        <v>0</v>
      </c>
      <c r="AV162" s="27">
        <f t="shared" si="100"/>
        <v>0</v>
      </c>
      <c r="AW162" s="27">
        <f t="shared" si="100"/>
        <v>0</v>
      </c>
      <c r="AX162" s="27">
        <f t="shared" si="100"/>
        <v>0</v>
      </c>
      <c r="AY162" s="27">
        <f t="shared" si="100"/>
        <v>0</v>
      </c>
      <c r="AZ162" s="27">
        <f t="shared" si="100"/>
        <v>0</v>
      </c>
      <c r="BA162" s="27">
        <f t="shared" si="100"/>
        <v>0</v>
      </c>
      <c r="BB162" s="27">
        <f t="shared" si="100"/>
        <v>0</v>
      </c>
      <c r="BC162" s="27">
        <f t="shared" si="100"/>
        <v>0</v>
      </c>
      <c r="BD162" s="27">
        <f t="shared" si="100"/>
        <v>0</v>
      </c>
      <c r="BE162" s="27">
        <f t="shared" si="100"/>
        <v>0</v>
      </c>
      <c r="BF162" s="27">
        <f t="shared" si="100"/>
        <v>0</v>
      </c>
      <c r="BG162" s="27">
        <f t="shared" si="100"/>
        <v>0</v>
      </c>
      <c r="BH162" s="27">
        <f t="shared" si="100"/>
        <v>0</v>
      </c>
      <c r="BI162" s="27">
        <f t="shared" si="100"/>
        <v>0</v>
      </c>
      <c r="BJ162" s="27">
        <f t="shared" si="100"/>
        <v>0</v>
      </c>
      <c r="BK162" s="27">
        <f t="shared" si="100"/>
        <v>0</v>
      </c>
    </row>
    <row r="163" spans="1:63" hidden="1" x14ac:dyDescent="0.35">
      <c r="A163" s="677"/>
      <c r="B163" s="138" t="s">
        <v>21</v>
      </c>
      <c r="C163" s="27">
        <f t="shared" si="98"/>
        <v>0</v>
      </c>
      <c r="D163" s="27">
        <f t="shared" si="99"/>
        <v>0</v>
      </c>
      <c r="E163" s="27">
        <f t="shared" ref="E163:BK163" si="101">IF(E25=0,0,((E7*0.5)+D25-E43)*E80*E129*E$2)</f>
        <v>0</v>
      </c>
      <c r="F163" s="27">
        <f t="shared" si="101"/>
        <v>0</v>
      </c>
      <c r="G163" s="27">
        <f t="shared" si="101"/>
        <v>0</v>
      </c>
      <c r="H163" s="27">
        <f t="shared" si="101"/>
        <v>0</v>
      </c>
      <c r="I163" s="27">
        <f t="shared" si="101"/>
        <v>0</v>
      </c>
      <c r="J163" s="27">
        <f t="shared" si="101"/>
        <v>0</v>
      </c>
      <c r="K163" s="27">
        <f t="shared" si="101"/>
        <v>0</v>
      </c>
      <c r="L163" s="27">
        <f t="shared" si="101"/>
        <v>0</v>
      </c>
      <c r="M163" s="27">
        <f t="shared" si="101"/>
        <v>0</v>
      </c>
      <c r="N163" s="27">
        <f t="shared" si="101"/>
        <v>0</v>
      </c>
      <c r="O163" s="27">
        <f t="shared" si="101"/>
        <v>0</v>
      </c>
      <c r="P163" s="27">
        <f t="shared" si="101"/>
        <v>0</v>
      </c>
      <c r="Q163" s="27">
        <f t="shared" si="101"/>
        <v>0</v>
      </c>
      <c r="R163" s="27">
        <f t="shared" si="101"/>
        <v>0</v>
      </c>
      <c r="S163" s="27">
        <f t="shared" si="101"/>
        <v>0</v>
      </c>
      <c r="T163" s="27">
        <f t="shared" si="101"/>
        <v>0</v>
      </c>
      <c r="U163" s="27">
        <f t="shared" si="101"/>
        <v>0</v>
      </c>
      <c r="V163" s="27">
        <f t="shared" si="101"/>
        <v>0</v>
      </c>
      <c r="W163" s="27">
        <f t="shared" si="101"/>
        <v>0</v>
      </c>
      <c r="X163" s="27">
        <f t="shared" si="101"/>
        <v>0</v>
      </c>
      <c r="Y163" s="27">
        <f t="shared" si="101"/>
        <v>0</v>
      </c>
      <c r="Z163" s="27">
        <f t="shared" si="101"/>
        <v>0</v>
      </c>
      <c r="AA163" s="27">
        <f t="shared" si="101"/>
        <v>0</v>
      </c>
      <c r="AB163" s="27">
        <f t="shared" si="101"/>
        <v>0</v>
      </c>
      <c r="AC163" s="27">
        <f t="shared" si="101"/>
        <v>0</v>
      </c>
      <c r="AD163" s="27">
        <f t="shared" si="101"/>
        <v>0</v>
      </c>
      <c r="AE163" s="27">
        <f t="shared" si="101"/>
        <v>0</v>
      </c>
      <c r="AF163" s="27">
        <f t="shared" si="101"/>
        <v>0</v>
      </c>
      <c r="AG163" s="27">
        <f t="shared" si="101"/>
        <v>0</v>
      </c>
      <c r="AH163" s="27">
        <f t="shared" si="101"/>
        <v>0</v>
      </c>
      <c r="AI163" s="27">
        <f t="shared" si="101"/>
        <v>0</v>
      </c>
      <c r="AJ163" s="27">
        <f t="shared" si="101"/>
        <v>0</v>
      </c>
      <c r="AK163" s="27">
        <f t="shared" si="101"/>
        <v>0</v>
      </c>
      <c r="AL163" s="27">
        <f t="shared" si="101"/>
        <v>0</v>
      </c>
      <c r="AM163" s="27">
        <f t="shared" si="101"/>
        <v>0</v>
      </c>
      <c r="AN163" s="27">
        <f t="shared" si="101"/>
        <v>0</v>
      </c>
      <c r="AO163" s="27">
        <f t="shared" si="101"/>
        <v>0</v>
      </c>
      <c r="AP163" s="27">
        <f t="shared" si="101"/>
        <v>0</v>
      </c>
      <c r="AQ163" s="27">
        <f t="shared" si="101"/>
        <v>0</v>
      </c>
      <c r="AR163" s="27">
        <f t="shared" si="101"/>
        <v>0</v>
      </c>
      <c r="AS163" s="27">
        <f t="shared" si="101"/>
        <v>0</v>
      </c>
      <c r="AT163" s="27">
        <f t="shared" si="101"/>
        <v>0</v>
      </c>
      <c r="AU163" s="27">
        <f t="shared" si="101"/>
        <v>0</v>
      </c>
      <c r="AV163" s="27">
        <f t="shared" si="101"/>
        <v>0</v>
      </c>
      <c r="AW163" s="27">
        <f t="shared" si="101"/>
        <v>0</v>
      </c>
      <c r="AX163" s="27">
        <f t="shared" si="101"/>
        <v>0</v>
      </c>
      <c r="AY163" s="27">
        <f t="shared" si="101"/>
        <v>0</v>
      </c>
      <c r="AZ163" s="27">
        <f t="shared" si="101"/>
        <v>0</v>
      </c>
      <c r="BA163" s="27">
        <f t="shared" si="101"/>
        <v>0</v>
      </c>
      <c r="BB163" s="27">
        <f t="shared" si="101"/>
        <v>0</v>
      </c>
      <c r="BC163" s="27">
        <f t="shared" si="101"/>
        <v>0</v>
      </c>
      <c r="BD163" s="27">
        <f t="shared" si="101"/>
        <v>0</v>
      </c>
      <c r="BE163" s="27">
        <f t="shared" si="101"/>
        <v>0</v>
      </c>
      <c r="BF163" s="27">
        <f t="shared" si="101"/>
        <v>0</v>
      </c>
      <c r="BG163" s="27">
        <f t="shared" si="101"/>
        <v>0</v>
      </c>
      <c r="BH163" s="27">
        <f t="shared" si="101"/>
        <v>0</v>
      </c>
      <c r="BI163" s="27">
        <f t="shared" si="101"/>
        <v>0</v>
      </c>
      <c r="BJ163" s="27">
        <f t="shared" si="101"/>
        <v>0</v>
      </c>
      <c r="BK163" s="27">
        <f t="shared" si="101"/>
        <v>0</v>
      </c>
    </row>
    <row r="164" spans="1:63" hidden="1" x14ac:dyDescent="0.35">
      <c r="A164" s="677"/>
      <c r="B164" s="138" t="s">
        <v>1</v>
      </c>
      <c r="C164" s="27">
        <f t="shared" si="98"/>
        <v>0</v>
      </c>
      <c r="D164" s="27">
        <f t="shared" si="99"/>
        <v>0</v>
      </c>
      <c r="E164" s="27">
        <f t="shared" ref="E164:BK164" si="102">IF(E26=0,0,((E8*0.5)+D26-E44)*E81*E130*E$2)</f>
        <v>0</v>
      </c>
      <c r="F164" s="27">
        <f t="shared" si="102"/>
        <v>0</v>
      </c>
      <c r="G164" s="27">
        <f t="shared" si="102"/>
        <v>0</v>
      </c>
      <c r="H164" s="27">
        <f t="shared" si="102"/>
        <v>0</v>
      </c>
      <c r="I164" s="27">
        <f t="shared" si="102"/>
        <v>0</v>
      </c>
      <c r="J164" s="27">
        <f t="shared" si="102"/>
        <v>0</v>
      </c>
      <c r="K164" s="27">
        <f t="shared" si="102"/>
        <v>0</v>
      </c>
      <c r="L164" s="27">
        <f t="shared" si="102"/>
        <v>0</v>
      </c>
      <c r="M164" s="27">
        <f t="shared" si="102"/>
        <v>0</v>
      </c>
      <c r="N164" s="27">
        <f t="shared" si="102"/>
        <v>0</v>
      </c>
      <c r="O164" s="27">
        <f t="shared" si="102"/>
        <v>0</v>
      </c>
      <c r="P164" s="27">
        <f t="shared" si="102"/>
        <v>0</v>
      </c>
      <c r="Q164" s="27">
        <f t="shared" si="102"/>
        <v>0</v>
      </c>
      <c r="R164" s="27">
        <f t="shared" si="102"/>
        <v>0</v>
      </c>
      <c r="S164" s="27">
        <f t="shared" si="102"/>
        <v>0</v>
      </c>
      <c r="T164" s="27">
        <f t="shared" si="102"/>
        <v>0</v>
      </c>
      <c r="U164" s="27">
        <f t="shared" si="102"/>
        <v>0</v>
      </c>
      <c r="V164" s="27">
        <f t="shared" si="102"/>
        <v>0</v>
      </c>
      <c r="W164" s="27">
        <f t="shared" si="102"/>
        <v>0</v>
      </c>
      <c r="X164" s="27">
        <f t="shared" si="102"/>
        <v>0</v>
      </c>
      <c r="Y164" s="27">
        <f t="shared" si="102"/>
        <v>0</v>
      </c>
      <c r="Z164" s="27">
        <f t="shared" si="102"/>
        <v>0</v>
      </c>
      <c r="AA164" s="27">
        <f t="shared" si="102"/>
        <v>0</v>
      </c>
      <c r="AB164" s="27">
        <f t="shared" si="102"/>
        <v>0</v>
      </c>
      <c r="AC164" s="27">
        <f t="shared" si="102"/>
        <v>0</v>
      </c>
      <c r="AD164" s="27">
        <f t="shared" si="102"/>
        <v>0</v>
      </c>
      <c r="AE164" s="27">
        <f t="shared" si="102"/>
        <v>0</v>
      </c>
      <c r="AF164" s="27">
        <f t="shared" si="102"/>
        <v>0</v>
      </c>
      <c r="AG164" s="27">
        <f t="shared" si="102"/>
        <v>0</v>
      </c>
      <c r="AH164" s="27">
        <f t="shared" si="102"/>
        <v>0</v>
      </c>
      <c r="AI164" s="27">
        <f t="shared" si="102"/>
        <v>0</v>
      </c>
      <c r="AJ164" s="27">
        <f t="shared" si="102"/>
        <v>0</v>
      </c>
      <c r="AK164" s="27">
        <f t="shared" si="102"/>
        <v>0</v>
      </c>
      <c r="AL164" s="27">
        <f t="shared" si="102"/>
        <v>0</v>
      </c>
      <c r="AM164" s="27">
        <f t="shared" si="102"/>
        <v>0</v>
      </c>
      <c r="AN164" s="27">
        <f t="shared" si="102"/>
        <v>0</v>
      </c>
      <c r="AO164" s="27">
        <f t="shared" si="102"/>
        <v>0</v>
      </c>
      <c r="AP164" s="27">
        <f t="shared" si="102"/>
        <v>0</v>
      </c>
      <c r="AQ164" s="27">
        <f t="shared" si="102"/>
        <v>0</v>
      </c>
      <c r="AR164" s="27">
        <f t="shared" si="102"/>
        <v>0</v>
      </c>
      <c r="AS164" s="27">
        <f t="shared" si="102"/>
        <v>0</v>
      </c>
      <c r="AT164" s="27">
        <f t="shared" si="102"/>
        <v>0</v>
      </c>
      <c r="AU164" s="27">
        <f t="shared" si="102"/>
        <v>0</v>
      </c>
      <c r="AV164" s="27">
        <f t="shared" si="102"/>
        <v>0</v>
      </c>
      <c r="AW164" s="27">
        <f t="shared" si="102"/>
        <v>0</v>
      </c>
      <c r="AX164" s="27">
        <f t="shared" si="102"/>
        <v>0</v>
      </c>
      <c r="AY164" s="27">
        <f t="shared" si="102"/>
        <v>0</v>
      </c>
      <c r="AZ164" s="27">
        <f t="shared" si="102"/>
        <v>0</v>
      </c>
      <c r="BA164" s="27">
        <f t="shared" si="102"/>
        <v>0</v>
      </c>
      <c r="BB164" s="27">
        <f t="shared" si="102"/>
        <v>0</v>
      </c>
      <c r="BC164" s="27">
        <f t="shared" si="102"/>
        <v>0</v>
      </c>
      <c r="BD164" s="27">
        <f t="shared" si="102"/>
        <v>0</v>
      </c>
      <c r="BE164" s="27">
        <f t="shared" si="102"/>
        <v>0</v>
      </c>
      <c r="BF164" s="27">
        <f t="shared" si="102"/>
        <v>0</v>
      </c>
      <c r="BG164" s="27">
        <f t="shared" si="102"/>
        <v>0</v>
      </c>
      <c r="BH164" s="27">
        <f t="shared" si="102"/>
        <v>0</v>
      </c>
      <c r="BI164" s="27">
        <f t="shared" si="102"/>
        <v>0</v>
      </c>
      <c r="BJ164" s="27">
        <f t="shared" si="102"/>
        <v>0</v>
      </c>
      <c r="BK164" s="27">
        <f t="shared" si="102"/>
        <v>0</v>
      </c>
    </row>
    <row r="165" spans="1:63" hidden="1" x14ac:dyDescent="0.35">
      <c r="A165" s="677"/>
      <c r="B165" s="138" t="s">
        <v>22</v>
      </c>
      <c r="C165" s="27">
        <f t="shared" si="98"/>
        <v>0</v>
      </c>
      <c r="D165" s="27">
        <f t="shared" si="99"/>
        <v>0</v>
      </c>
      <c r="E165" s="27">
        <f t="shared" ref="E165:BK165" si="103">IF(E27=0,0,((E9*0.5)+D27-E45)*E82*E131*E$2)</f>
        <v>0</v>
      </c>
      <c r="F165" s="27">
        <f t="shared" si="103"/>
        <v>0</v>
      </c>
      <c r="G165" s="27">
        <f t="shared" si="103"/>
        <v>0</v>
      </c>
      <c r="H165" s="27">
        <f t="shared" si="103"/>
        <v>0</v>
      </c>
      <c r="I165" s="27">
        <f t="shared" si="103"/>
        <v>0</v>
      </c>
      <c r="J165" s="27">
        <f t="shared" si="103"/>
        <v>0</v>
      </c>
      <c r="K165" s="27">
        <f t="shared" si="103"/>
        <v>0</v>
      </c>
      <c r="L165" s="27">
        <f t="shared" si="103"/>
        <v>0</v>
      </c>
      <c r="M165" s="27">
        <f t="shared" si="103"/>
        <v>0</v>
      </c>
      <c r="N165" s="27">
        <f t="shared" si="103"/>
        <v>0</v>
      </c>
      <c r="O165" s="27">
        <f t="shared" si="103"/>
        <v>0</v>
      </c>
      <c r="P165" s="27">
        <f t="shared" si="103"/>
        <v>0</v>
      </c>
      <c r="Q165" s="27">
        <f t="shared" si="103"/>
        <v>0</v>
      </c>
      <c r="R165" s="27">
        <f t="shared" si="103"/>
        <v>0</v>
      </c>
      <c r="S165" s="27">
        <f t="shared" si="103"/>
        <v>0</v>
      </c>
      <c r="T165" s="27">
        <f t="shared" si="103"/>
        <v>0</v>
      </c>
      <c r="U165" s="27">
        <f t="shared" si="103"/>
        <v>0</v>
      </c>
      <c r="V165" s="27">
        <f t="shared" si="103"/>
        <v>0</v>
      </c>
      <c r="W165" s="27">
        <f t="shared" si="103"/>
        <v>0</v>
      </c>
      <c r="X165" s="27">
        <f t="shared" si="103"/>
        <v>0</v>
      </c>
      <c r="Y165" s="27">
        <f t="shared" si="103"/>
        <v>0</v>
      </c>
      <c r="Z165" s="27">
        <f t="shared" si="103"/>
        <v>0</v>
      </c>
      <c r="AA165" s="27">
        <f t="shared" si="103"/>
        <v>0</v>
      </c>
      <c r="AB165" s="27">
        <f t="shared" si="103"/>
        <v>0</v>
      </c>
      <c r="AC165" s="27">
        <f t="shared" si="103"/>
        <v>0</v>
      </c>
      <c r="AD165" s="27">
        <f t="shared" si="103"/>
        <v>0</v>
      </c>
      <c r="AE165" s="27">
        <f t="shared" si="103"/>
        <v>0</v>
      </c>
      <c r="AF165" s="27">
        <f t="shared" si="103"/>
        <v>0</v>
      </c>
      <c r="AG165" s="27">
        <f t="shared" si="103"/>
        <v>0</v>
      </c>
      <c r="AH165" s="27">
        <f t="shared" si="103"/>
        <v>0</v>
      </c>
      <c r="AI165" s="27">
        <f t="shared" si="103"/>
        <v>0</v>
      </c>
      <c r="AJ165" s="27">
        <f t="shared" si="103"/>
        <v>0</v>
      </c>
      <c r="AK165" s="27">
        <f t="shared" si="103"/>
        <v>0</v>
      </c>
      <c r="AL165" s="27">
        <f t="shared" si="103"/>
        <v>0</v>
      </c>
      <c r="AM165" s="27">
        <f t="shared" si="103"/>
        <v>0</v>
      </c>
      <c r="AN165" s="27">
        <f t="shared" si="103"/>
        <v>0</v>
      </c>
      <c r="AO165" s="27">
        <f t="shared" si="103"/>
        <v>0</v>
      </c>
      <c r="AP165" s="27">
        <f t="shared" si="103"/>
        <v>0</v>
      </c>
      <c r="AQ165" s="27">
        <f t="shared" si="103"/>
        <v>0</v>
      </c>
      <c r="AR165" s="27">
        <f t="shared" si="103"/>
        <v>0</v>
      </c>
      <c r="AS165" s="27">
        <f t="shared" si="103"/>
        <v>0</v>
      </c>
      <c r="AT165" s="27">
        <f t="shared" si="103"/>
        <v>0</v>
      </c>
      <c r="AU165" s="27">
        <f t="shared" si="103"/>
        <v>0</v>
      </c>
      <c r="AV165" s="27">
        <f t="shared" si="103"/>
        <v>0</v>
      </c>
      <c r="AW165" s="27">
        <f t="shared" si="103"/>
        <v>0</v>
      </c>
      <c r="AX165" s="27">
        <f t="shared" si="103"/>
        <v>0</v>
      </c>
      <c r="AY165" s="27">
        <f t="shared" si="103"/>
        <v>0</v>
      </c>
      <c r="AZ165" s="27">
        <f t="shared" si="103"/>
        <v>0</v>
      </c>
      <c r="BA165" s="27">
        <f t="shared" si="103"/>
        <v>0</v>
      </c>
      <c r="BB165" s="27">
        <f t="shared" si="103"/>
        <v>0</v>
      </c>
      <c r="BC165" s="27">
        <f t="shared" si="103"/>
        <v>0</v>
      </c>
      <c r="BD165" s="27">
        <f t="shared" si="103"/>
        <v>0</v>
      </c>
      <c r="BE165" s="27">
        <f t="shared" si="103"/>
        <v>0</v>
      </c>
      <c r="BF165" s="27">
        <f t="shared" si="103"/>
        <v>0</v>
      </c>
      <c r="BG165" s="27">
        <f t="shared" si="103"/>
        <v>0</v>
      </c>
      <c r="BH165" s="27">
        <f t="shared" si="103"/>
        <v>0</v>
      </c>
      <c r="BI165" s="27">
        <f t="shared" si="103"/>
        <v>0</v>
      </c>
      <c r="BJ165" s="27">
        <f t="shared" si="103"/>
        <v>0</v>
      </c>
      <c r="BK165" s="27">
        <f t="shared" si="103"/>
        <v>0</v>
      </c>
    </row>
    <row r="166" spans="1:63" hidden="1" x14ac:dyDescent="0.35">
      <c r="A166" s="677"/>
      <c r="B166" s="38" t="s">
        <v>9</v>
      </c>
      <c r="C166" s="27">
        <f t="shared" si="98"/>
        <v>0</v>
      </c>
      <c r="D166" s="27">
        <f t="shared" si="99"/>
        <v>0</v>
      </c>
      <c r="E166" s="27">
        <f t="shared" ref="E166:BK166" si="104">IF(E28=0,0,((E10*0.5)+D28-E46)*E83*E132*E$2)</f>
        <v>0</v>
      </c>
      <c r="F166" s="27">
        <f t="shared" si="104"/>
        <v>0</v>
      </c>
      <c r="G166" s="27">
        <f t="shared" si="104"/>
        <v>0</v>
      </c>
      <c r="H166" s="27">
        <f t="shared" si="104"/>
        <v>0</v>
      </c>
      <c r="I166" s="27">
        <f t="shared" si="104"/>
        <v>0</v>
      </c>
      <c r="J166" s="27">
        <f t="shared" si="104"/>
        <v>0</v>
      </c>
      <c r="K166" s="27">
        <f t="shared" si="104"/>
        <v>0</v>
      </c>
      <c r="L166" s="27">
        <f t="shared" si="104"/>
        <v>0</v>
      </c>
      <c r="M166" s="27">
        <f t="shared" si="104"/>
        <v>0</v>
      </c>
      <c r="N166" s="27">
        <f t="shared" si="104"/>
        <v>0</v>
      </c>
      <c r="O166" s="27">
        <f t="shared" si="104"/>
        <v>0</v>
      </c>
      <c r="P166" s="27">
        <f t="shared" si="104"/>
        <v>0</v>
      </c>
      <c r="Q166" s="27">
        <f t="shared" si="104"/>
        <v>0</v>
      </c>
      <c r="R166" s="27">
        <f t="shared" si="104"/>
        <v>0</v>
      </c>
      <c r="S166" s="27">
        <f t="shared" si="104"/>
        <v>0</v>
      </c>
      <c r="T166" s="27">
        <f t="shared" si="104"/>
        <v>0</v>
      </c>
      <c r="U166" s="27">
        <f t="shared" si="104"/>
        <v>0</v>
      </c>
      <c r="V166" s="27">
        <f t="shared" si="104"/>
        <v>0</v>
      </c>
      <c r="W166" s="27">
        <f t="shared" si="104"/>
        <v>0</v>
      </c>
      <c r="X166" s="27">
        <f t="shared" si="104"/>
        <v>0</v>
      </c>
      <c r="Y166" s="27">
        <f t="shared" si="104"/>
        <v>0</v>
      </c>
      <c r="Z166" s="27">
        <f t="shared" si="104"/>
        <v>0</v>
      </c>
      <c r="AA166" s="27">
        <f t="shared" si="104"/>
        <v>0</v>
      </c>
      <c r="AB166" s="27">
        <f t="shared" si="104"/>
        <v>0</v>
      </c>
      <c r="AC166" s="27">
        <f t="shared" si="104"/>
        <v>0</v>
      </c>
      <c r="AD166" s="27">
        <f t="shared" si="104"/>
        <v>0</v>
      </c>
      <c r="AE166" s="27">
        <f t="shared" si="104"/>
        <v>0</v>
      </c>
      <c r="AF166" s="27">
        <f t="shared" si="104"/>
        <v>0</v>
      </c>
      <c r="AG166" s="27">
        <f t="shared" si="104"/>
        <v>0</v>
      </c>
      <c r="AH166" s="27">
        <f t="shared" si="104"/>
        <v>0</v>
      </c>
      <c r="AI166" s="27">
        <f t="shared" si="104"/>
        <v>0</v>
      </c>
      <c r="AJ166" s="27">
        <f t="shared" si="104"/>
        <v>0</v>
      </c>
      <c r="AK166" s="27">
        <f t="shared" si="104"/>
        <v>0</v>
      </c>
      <c r="AL166" s="27">
        <f t="shared" si="104"/>
        <v>0</v>
      </c>
      <c r="AM166" s="27">
        <f t="shared" si="104"/>
        <v>0</v>
      </c>
      <c r="AN166" s="27">
        <f t="shared" si="104"/>
        <v>0</v>
      </c>
      <c r="AO166" s="27">
        <f t="shared" si="104"/>
        <v>0</v>
      </c>
      <c r="AP166" s="27">
        <f t="shared" si="104"/>
        <v>0</v>
      </c>
      <c r="AQ166" s="27">
        <f t="shared" si="104"/>
        <v>0</v>
      </c>
      <c r="AR166" s="27">
        <f t="shared" si="104"/>
        <v>0</v>
      </c>
      <c r="AS166" s="27">
        <f t="shared" si="104"/>
        <v>0</v>
      </c>
      <c r="AT166" s="27">
        <f t="shared" si="104"/>
        <v>0</v>
      </c>
      <c r="AU166" s="27">
        <f t="shared" si="104"/>
        <v>0</v>
      </c>
      <c r="AV166" s="27">
        <f t="shared" si="104"/>
        <v>0</v>
      </c>
      <c r="AW166" s="27">
        <f t="shared" si="104"/>
        <v>0</v>
      </c>
      <c r="AX166" s="27">
        <f t="shared" si="104"/>
        <v>0</v>
      </c>
      <c r="AY166" s="27">
        <f t="shared" si="104"/>
        <v>0</v>
      </c>
      <c r="AZ166" s="27">
        <f t="shared" si="104"/>
        <v>0</v>
      </c>
      <c r="BA166" s="27">
        <f t="shared" si="104"/>
        <v>0</v>
      </c>
      <c r="BB166" s="27">
        <f t="shared" si="104"/>
        <v>0</v>
      </c>
      <c r="BC166" s="27">
        <f t="shared" si="104"/>
        <v>0</v>
      </c>
      <c r="BD166" s="27">
        <f t="shared" si="104"/>
        <v>0</v>
      </c>
      <c r="BE166" s="27">
        <f t="shared" si="104"/>
        <v>0</v>
      </c>
      <c r="BF166" s="27">
        <f t="shared" si="104"/>
        <v>0</v>
      </c>
      <c r="BG166" s="27">
        <f t="shared" si="104"/>
        <v>0</v>
      </c>
      <c r="BH166" s="27">
        <f t="shared" si="104"/>
        <v>0</v>
      </c>
      <c r="BI166" s="27">
        <f t="shared" si="104"/>
        <v>0</v>
      </c>
      <c r="BJ166" s="27">
        <f t="shared" si="104"/>
        <v>0</v>
      </c>
      <c r="BK166" s="27">
        <f t="shared" si="104"/>
        <v>0</v>
      </c>
    </row>
    <row r="167" spans="1:63" hidden="1" x14ac:dyDescent="0.35">
      <c r="A167" s="677"/>
      <c r="B167" s="38" t="s">
        <v>3</v>
      </c>
      <c r="C167" s="27">
        <f t="shared" si="98"/>
        <v>0</v>
      </c>
      <c r="D167" s="27">
        <f t="shared" si="99"/>
        <v>0</v>
      </c>
      <c r="E167" s="27">
        <f t="shared" ref="E167:BK167" si="105">IF(E29=0,0,((E11*0.5)+D29-E47)*E84*E133*E$2)</f>
        <v>0</v>
      </c>
      <c r="F167" s="27">
        <f t="shared" si="105"/>
        <v>0</v>
      </c>
      <c r="G167" s="27">
        <f t="shared" si="105"/>
        <v>0</v>
      </c>
      <c r="H167" s="27">
        <f t="shared" si="105"/>
        <v>0</v>
      </c>
      <c r="I167" s="27">
        <f t="shared" si="105"/>
        <v>0</v>
      </c>
      <c r="J167" s="27">
        <f t="shared" si="105"/>
        <v>0</v>
      </c>
      <c r="K167" s="27">
        <f t="shared" si="105"/>
        <v>0</v>
      </c>
      <c r="L167" s="27">
        <f t="shared" si="105"/>
        <v>0</v>
      </c>
      <c r="M167" s="27">
        <f t="shared" si="105"/>
        <v>0</v>
      </c>
      <c r="N167" s="27">
        <f t="shared" si="105"/>
        <v>0</v>
      </c>
      <c r="O167" s="27">
        <f t="shared" si="105"/>
        <v>0</v>
      </c>
      <c r="P167" s="27">
        <f t="shared" si="105"/>
        <v>0</v>
      </c>
      <c r="Q167" s="27">
        <f t="shared" si="105"/>
        <v>0</v>
      </c>
      <c r="R167" s="27">
        <f t="shared" si="105"/>
        <v>0</v>
      </c>
      <c r="S167" s="27">
        <f t="shared" si="105"/>
        <v>0</v>
      </c>
      <c r="T167" s="27">
        <f t="shared" si="105"/>
        <v>0</v>
      </c>
      <c r="U167" s="27">
        <f t="shared" si="105"/>
        <v>0</v>
      </c>
      <c r="V167" s="27">
        <f t="shared" si="105"/>
        <v>0</v>
      </c>
      <c r="W167" s="27">
        <f t="shared" si="105"/>
        <v>0</v>
      </c>
      <c r="X167" s="27">
        <f t="shared" si="105"/>
        <v>0</v>
      </c>
      <c r="Y167" s="27">
        <f t="shared" si="105"/>
        <v>0</v>
      </c>
      <c r="Z167" s="27">
        <f t="shared" si="105"/>
        <v>0</v>
      </c>
      <c r="AA167" s="27">
        <f t="shared" si="105"/>
        <v>0</v>
      </c>
      <c r="AB167" s="27">
        <f t="shared" si="105"/>
        <v>0</v>
      </c>
      <c r="AC167" s="27">
        <f t="shared" si="105"/>
        <v>0</v>
      </c>
      <c r="AD167" s="27">
        <f t="shared" si="105"/>
        <v>0</v>
      </c>
      <c r="AE167" s="27">
        <f t="shared" si="105"/>
        <v>0</v>
      </c>
      <c r="AF167" s="27">
        <f t="shared" si="105"/>
        <v>0</v>
      </c>
      <c r="AG167" s="27">
        <f t="shared" si="105"/>
        <v>0</v>
      </c>
      <c r="AH167" s="27">
        <f t="shared" si="105"/>
        <v>0</v>
      </c>
      <c r="AI167" s="27">
        <f t="shared" si="105"/>
        <v>0</v>
      </c>
      <c r="AJ167" s="27">
        <f t="shared" si="105"/>
        <v>0</v>
      </c>
      <c r="AK167" s="27">
        <f t="shared" si="105"/>
        <v>0</v>
      </c>
      <c r="AL167" s="27">
        <f t="shared" si="105"/>
        <v>0</v>
      </c>
      <c r="AM167" s="27">
        <f t="shared" si="105"/>
        <v>0</v>
      </c>
      <c r="AN167" s="27">
        <f t="shared" si="105"/>
        <v>0</v>
      </c>
      <c r="AO167" s="27">
        <f t="shared" si="105"/>
        <v>0</v>
      </c>
      <c r="AP167" s="27">
        <f t="shared" si="105"/>
        <v>0</v>
      </c>
      <c r="AQ167" s="27">
        <f t="shared" si="105"/>
        <v>0</v>
      </c>
      <c r="AR167" s="27">
        <f t="shared" si="105"/>
        <v>0</v>
      </c>
      <c r="AS167" s="27">
        <f t="shared" si="105"/>
        <v>0</v>
      </c>
      <c r="AT167" s="27">
        <f t="shared" si="105"/>
        <v>0</v>
      </c>
      <c r="AU167" s="27">
        <f t="shared" si="105"/>
        <v>0</v>
      </c>
      <c r="AV167" s="27">
        <f t="shared" si="105"/>
        <v>0</v>
      </c>
      <c r="AW167" s="27">
        <f t="shared" si="105"/>
        <v>0</v>
      </c>
      <c r="AX167" s="27">
        <f t="shared" si="105"/>
        <v>0</v>
      </c>
      <c r="AY167" s="27">
        <f t="shared" si="105"/>
        <v>0</v>
      </c>
      <c r="AZ167" s="27">
        <f t="shared" si="105"/>
        <v>0</v>
      </c>
      <c r="BA167" s="27">
        <f t="shared" si="105"/>
        <v>0</v>
      </c>
      <c r="BB167" s="27">
        <f t="shared" si="105"/>
        <v>0</v>
      </c>
      <c r="BC167" s="27">
        <f t="shared" si="105"/>
        <v>0</v>
      </c>
      <c r="BD167" s="27">
        <f t="shared" si="105"/>
        <v>0</v>
      </c>
      <c r="BE167" s="27">
        <f t="shared" si="105"/>
        <v>0</v>
      </c>
      <c r="BF167" s="27">
        <f t="shared" si="105"/>
        <v>0</v>
      </c>
      <c r="BG167" s="27">
        <f t="shared" si="105"/>
        <v>0</v>
      </c>
      <c r="BH167" s="27">
        <f t="shared" si="105"/>
        <v>0</v>
      </c>
      <c r="BI167" s="27">
        <f t="shared" si="105"/>
        <v>0</v>
      </c>
      <c r="BJ167" s="27">
        <f t="shared" si="105"/>
        <v>0</v>
      </c>
      <c r="BK167" s="27">
        <f t="shared" si="105"/>
        <v>0</v>
      </c>
    </row>
    <row r="168" spans="1:63" ht="15.75" hidden="1" customHeight="1" x14ac:dyDescent="0.35">
      <c r="A168" s="677"/>
      <c r="B168" s="38" t="s">
        <v>4</v>
      </c>
      <c r="C168" s="27">
        <f t="shared" si="98"/>
        <v>0</v>
      </c>
      <c r="D168" s="27">
        <f t="shared" si="99"/>
        <v>0</v>
      </c>
      <c r="E168" s="27">
        <f t="shared" ref="E168:BK168" si="106">IF(E30=0,0,((E12*0.5)+D30-E48)*E85*E134*E$2)</f>
        <v>0</v>
      </c>
      <c r="F168" s="27">
        <f t="shared" si="106"/>
        <v>0</v>
      </c>
      <c r="G168" s="27">
        <f t="shared" si="106"/>
        <v>0</v>
      </c>
      <c r="H168" s="27">
        <f t="shared" si="106"/>
        <v>0</v>
      </c>
      <c r="I168" s="27">
        <f t="shared" si="106"/>
        <v>0</v>
      </c>
      <c r="J168" s="27">
        <f t="shared" si="106"/>
        <v>0</v>
      </c>
      <c r="K168" s="27">
        <f t="shared" si="106"/>
        <v>0</v>
      </c>
      <c r="L168" s="27">
        <f t="shared" si="106"/>
        <v>4.8951726626504763</v>
      </c>
      <c r="M168" s="27">
        <f t="shared" si="106"/>
        <v>24.964669646605202</v>
      </c>
      <c r="N168" s="27">
        <f t="shared" si="106"/>
        <v>76.295761624735007</v>
      </c>
      <c r="O168" s="27">
        <f t="shared" si="106"/>
        <v>121.16977103884933</v>
      </c>
      <c r="P168" s="27">
        <f t="shared" si="106"/>
        <v>100.26003968028795</v>
      </c>
      <c r="Q168" s="27">
        <f t="shared" si="106"/>
        <v>92.715826990512937</v>
      </c>
      <c r="R168" s="27">
        <f t="shared" si="106"/>
        <v>3.3417568646199167</v>
      </c>
      <c r="S168" s="27">
        <f t="shared" si="106"/>
        <v>5.2590702913898451</v>
      </c>
      <c r="T168" s="27">
        <f t="shared" si="106"/>
        <v>10.508443079687872</v>
      </c>
      <c r="U168" s="27">
        <f t="shared" si="106"/>
        <v>12.276262915546502</v>
      </c>
      <c r="V168" s="27">
        <f t="shared" si="106"/>
        <v>10.498439905452475</v>
      </c>
      <c r="W168" s="27">
        <f t="shared" si="106"/>
        <v>9.5047708799101187</v>
      </c>
      <c r="X168" s="27">
        <f t="shared" si="106"/>
        <v>5.2850227865023216</v>
      </c>
      <c r="Y168" s="27">
        <f t="shared" si="106"/>
        <v>3.9182080917902855</v>
      </c>
      <c r="Z168" s="27">
        <f t="shared" si="106"/>
        <v>3.1863794332544111</v>
      </c>
      <c r="AA168" s="27">
        <f t="shared" si="106"/>
        <v>3.9752226956336814</v>
      </c>
      <c r="AB168" s="27">
        <f t="shared" si="106"/>
        <v>3.029391305310619</v>
      </c>
      <c r="AC168" s="27">
        <f t="shared" si="106"/>
        <v>3.5460418688002373</v>
      </c>
      <c r="AD168" s="27">
        <f t="shared" si="106"/>
        <v>3.3417568646199167</v>
      </c>
      <c r="AE168" s="27">
        <f t="shared" si="106"/>
        <v>5.2590702913898451</v>
      </c>
      <c r="AF168" s="27">
        <f t="shared" si="106"/>
        <v>10.508443079687872</v>
      </c>
      <c r="AG168" s="27">
        <f t="shared" si="106"/>
        <v>12.276262915546502</v>
      </c>
      <c r="AH168" s="27">
        <f t="shared" si="106"/>
        <v>10.498439905452475</v>
      </c>
      <c r="AI168" s="27">
        <f t="shared" si="106"/>
        <v>9.5047708799101187</v>
      </c>
      <c r="AJ168" s="27">
        <f t="shared" si="106"/>
        <v>5.2850227865023216</v>
      </c>
      <c r="AK168" s="27">
        <f t="shared" si="106"/>
        <v>3.9182080917902855</v>
      </c>
      <c r="AL168" s="27">
        <f t="shared" si="106"/>
        <v>3.1863794332544111</v>
      </c>
      <c r="AM168" s="27">
        <f t="shared" si="106"/>
        <v>3.9752226956336814</v>
      </c>
      <c r="AN168" s="27">
        <f t="shared" si="106"/>
        <v>3.029391305310619</v>
      </c>
      <c r="AO168" s="27">
        <f t="shared" si="106"/>
        <v>0</v>
      </c>
      <c r="AP168" s="27">
        <f t="shared" si="106"/>
        <v>0</v>
      </c>
      <c r="AQ168" s="27">
        <f t="shared" si="106"/>
        <v>0</v>
      </c>
      <c r="AR168" s="27">
        <f t="shared" si="106"/>
        <v>0</v>
      </c>
      <c r="AS168" s="27">
        <f t="shared" si="106"/>
        <v>0</v>
      </c>
      <c r="AT168" s="27">
        <f t="shared" si="106"/>
        <v>0</v>
      </c>
      <c r="AU168" s="27">
        <f t="shared" si="106"/>
        <v>0</v>
      </c>
      <c r="AV168" s="27">
        <f t="shared" si="106"/>
        <v>0</v>
      </c>
      <c r="AW168" s="27">
        <f t="shared" si="106"/>
        <v>0</v>
      </c>
      <c r="AX168" s="27">
        <f t="shared" si="106"/>
        <v>0</v>
      </c>
      <c r="AY168" s="27">
        <f t="shared" si="106"/>
        <v>0</v>
      </c>
      <c r="AZ168" s="27">
        <f t="shared" si="106"/>
        <v>0</v>
      </c>
      <c r="BA168" s="27">
        <f t="shared" si="106"/>
        <v>0</v>
      </c>
      <c r="BB168" s="27">
        <f t="shared" si="106"/>
        <v>0</v>
      </c>
      <c r="BC168" s="27">
        <f t="shared" si="106"/>
        <v>0</v>
      </c>
      <c r="BD168" s="27">
        <f t="shared" si="106"/>
        <v>0</v>
      </c>
      <c r="BE168" s="27">
        <f t="shared" si="106"/>
        <v>0</v>
      </c>
      <c r="BF168" s="27">
        <f t="shared" si="106"/>
        <v>0</v>
      </c>
      <c r="BG168" s="27">
        <f t="shared" si="106"/>
        <v>0</v>
      </c>
      <c r="BH168" s="27">
        <f t="shared" si="106"/>
        <v>0</v>
      </c>
      <c r="BI168" s="27">
        <f t="shared" si="106"/>
        <v>0</v>
      </c>
      <c r="BJ168" s="27">
        <f t="shared" si="106"/>
        <v>0</v>
      </c>
      <c r="BK168" s="27">
        <f t="shared" si="106"/>
        <v>0</v>
      </c>
    </row>
    <row r="169" spans="1:63" hidden="1" x14ac:dyDescent="0.35">
      <c r="A169" s="677"/>
      <c r="B169" s="38" t="s">
        <v>5</v>
      </c>
      <c r="C169" s="27">
        <f t="shared" si="98"/>
        <v>0</v>
      </c>
      <c r="D169" s="27">
        <f t="shared" si="99"/>
        <v>0</v>
      </c>
      <c r="E169" s="27">
        <f t="shared" ref="E169:BK169" si="107">IF(E31=0,0,((E13*0.5)+D31-E49)*E86*E135*E$2)</f>
        <v>0</v>
      </c>
      <c r="F169" s="27">
        <f t="shared" si="107"/>
        <v>0</v>
      </c>
      <c r="G169" s="27">
        <f t="shared" si="107"/>
        <v>0</v>
      </c>
      <c r="H169" s="27">
        <f t="shared" si="107"/>
        <v>0</v>
      </c>
      <c r="I169" s="27">
        <f t="shared" si="107"/>
        <v>0</v>
      </c>
      <c r="J169" s="27">
        <f t="shared" si="107"/>
        <v>0</v>
      </c>
      <c r="K169" s="27">
        <f t="shared" si="107"/>
        <v>0</v>
      </c>
      <c r="L169" s="27">
        <f t="shared" si="107"/>
        <v>0</v>
      </c>
      <c r="M169" s="27">
        <f t="shared" si="107"/>
        <v>0</v>
      </c>
      <c r="N169" s="27">
        <f t="shared" si="107"/>
        <v>0</v>
      </c>
      <c r="O169" s="27">
        <f t="shared" si="107"/>
        <v>0</v>
      </c>
      <c r="P169" s="27">
        <f t="shared" si="107"/>
        <v>0</v>
      </c>
      <c r="Q169" s="27">
        <f t="shared" si="107"/>
        <v>0</v>
      </c>
      <c r="R169" s="27">
        <f t="shared" si="107"/>
        <v>0</v>
      </c>
      <c r="S169" s="27">
        <f t="shared" si="107"/>
        <v>0</v>
      </c>
      <c r="T169" s="27">
        <f t="shared" si="107"/>
        <v>0</v>
      </c>
      <c r="U169" s="27">
        <f t="shared" si="107"/>
        <v>0</v>
      </c>
      <c r="V169" s="27">
        <f t="shared" si="107"/>
        <v>0</v>
      </c>
      <c r="W169" s="27">
        <f t="shared" si="107"/>
        <v>0</v>
      </c>
      <c r="X169" s="27">
        <f t="shared" si="107"/>
        <v>0</v>
      </c>
      <c r="Y169" s="27">
        <f t="shared" si="107"/>
        <v>0</v>
      </c>
      <c r="Z169" s="27">
        <f t="shared" si="107"/>
        <v>0</v>
      </c>
      <c r="AA169" s="27">
        <f t="shared" si="107"/>
        <v>0</v>
      </c>
      <c r="AB169" s="27">
        <f t="shared" si="107"/>
        <v>0</v>
      </c>
      <c r="AC169" s="27">
        <f t="shared" si="107"/>
        <v>0</v>
      </c>
      <c r="AD169" s="27">
        <f t="shared" si="107"/>
        <v>0</v>
      </c>
      <c r="AE169" s="27">
        <f t="shared" si="107"/>
        <v>0</v>
      </c>
      <c r="AF169" s="27">
        <f t="shared" si="107"/>
        <v>0</v>
      </c>
      <c r="AG169" s="27">
        <f t="shared" si="107"/>
        <v>0</v>
      </c>
      <c r="AH169" s="27">
        <f t="shared" si="107"/>
        <v>0</v>
      </c>
      <c r="AI169" s="27">
        <f t="shared" si="107"/>
        <v>0</v>
      </c>
      <c r="AJ169" s="27">
        <f t="shared" si="107"/>
        <v>0</v>
      </c>
      <c r="AK169" s="27">
        <f t="shared" si="107"/>
        <v>0</v>
      </c>
      <c r="AL169" s="27">
        <f t="shared" si="107"/>
        <v>0</v>
      </c>
      <c r="AM169" s="27">
        <f t="shared" si="107"/>
        <v>0</v>
      </c>
      <c r="AN169" s="27">
        <f t="shared" si="107"/>
        <v>0</v>
      </c>
      <c r="AO169" s="27">
        <f t="shared" si="107"/>
        <v>0</v>
      </c>
      <c r="AP169" s="27">
        <f t="shared" si="107"/>
        <v>0</v>
      </c>
      <c r="AQ169" s="27">
        <f t="shared" si="107"/>
        <v>0</v>
      </c>
      <c r="AR169" s="27">
        <f t="shared" si="107"/>
        <v>0</v>
      </c>
      <c r="AS169" s="27">
        <f t="shared" si="107"/>
        <v>0</v>
      </c>
      <c r="AT169" s="27">
        <f t="shared" si="107"/>
        <v>0</v>
      </c>
      <c r="AU169" s="27">
        <f t="shared" si="107"/>
        <v>0</v>
      </c>
      <c r="AV169" s="27">
        <f t="shared" si="107"/>
        <v>0</v>
      </c>
      <c r="AW169" s="27">
        <f t="shared" si="107"/>
        <v>0</v>
      </c>
      <c r="AX169" s="27">
        <f t="shared" si="107"/>
        <v>0</v>
      </c>
      <c r="AY169" s="27">
        <f t="shared" si="107"/>
        <v>0</v>
      </c>
      <c r="AZ169" s="27">
        <f t="shared" si="107"/>
        <v>0</v>
      </c>
      <c r="BA169" s="27">
        <f t="shared" si="107"/>
        <v>0</v>
      </c>
      <c r="BB169" s="27">
        <f t="shared" si="107"/>
        <v>0</v>
      </c>
      <c r="BC169" s="27">
        <f t="shared" si="107"/>
        <v>0</v>
      </c>
      <c r="BD169" s="27">
        <f t="shared" si="107"/>
        <v>0</v>
      </c>
      <c r="BE169" s="27">
        <f t="shared" si="107"/>
        <v>0</v>
      </c>
      <c r="BF169" s="27">
        <f t="shared" si="107"/>
        <v>0</v>
      </c>
      <c r="BG169" s="27">
        <f t="shared" si="107"/>
        <v>0</v>
      </c>
      <c r="BH169" s="27">
        <f t="shared" si="107"/>
        <v>0</v>
      </c>
      <c r="BI169" s="27">
        <f t="shared" si="107"/>
        <v>0</v>
      </c>
      <c r="BJ169" s="27">
        <f t="shared" si="107"/>
        <v>0</v>
      </c>
      <c r="BK169" s="27">
        <f t="shared" si="107"/>
        <v>0</v>
      </c>
    </row>
    <row r="170" spans="1:63" hidden="1" x14ac:dyDescent="0.35">
      <c r="A170" s="677"/>
      <c r="B170" s="38" t="s">
        <v>23</v>
      </c>
      <c r="C170" s="27">
        <f t="shared" si="98"/>
        <v>0</v>
      </c>
      <c r="D170" s="27">
        <f t="shared" si="99"/>
        <v>0</v>
      </c>
      <c r="E170" s="27">
        <f t="shared" ref="E170:BK170" si="108">IF(E32=0,0,((E14*0.5)+D32-E50)*E87*E136*E$2)</f>
        <v>0</v>
      </c>
      <c r="F170" s="27">
        <f t="shared" si="108"/>
        <v>0</v>
      </c>
      <c r="G170" s="27">
        <f t="shared" si="108"/>
        <v>0</v>
      </c>
      <c r="H170" s="27">
        <f t="shared" si="108"/>
        <v>0</v>
      </c>
      <c r="I170" s="27">
        <f t="shared" si="108"/>
        <v>0</v>
      </c>
      <c r="J170" s="27">
        <f t="shared" si="108"/>
        <v>0</v>
      </c>
      <c r="K170" s="27">
        <f t="shared" si="108"/>
        <v>0</v>
      </c>
      <c r="L170" s="27">
        <f t="shared" si="108"/>
        <v>0</v>
      </c>
      <c r="M170" s="27">
        <f t="shared" si="108"/>
        <v>0</v>
      </c>
      <c r="N170" s="27">
        <f t="shared" si="108"/>
        <v>0</v>
      </c>
      <c r="O170" s="27">
        <f t="shared" si="108"/>
        <v>0</v>
      </c>
      <c r="P170" s="27">
        <f t="shared" si="108"/>
        <v>0</v>
      </c>
      <c r="Q170" s="27">
        <f t="shared" si="108"/>
        <v>0</v>
      </c>
      <c r="R170" s="27">
        <f t="shared" si="108"/>
        <v>0</v>
      </c>
      <c r="S170" s="27">
        <f t="shared" si="108"/>
        <v>0</v>
      </c>
      <c r="T170" s="27">
        <f t="shared" si="108"/>
        <v>0</v>
      </c>
      <c r="U170" s="27">
        <f t="shared" si="108"/>
        <v>0</v>
      </c>
      <c r="V170" s="27">
        <f t="shared" si="108"/>
        <v>0</v>
      </c>
      <c r="W170" s="27">
        <f t="shared" si="108"/>
        <v>0</v>
      </c>
      <c r="X170" s="27">
        <f t="shared" si="108"/>
        <v>0</v>
      </c>
      <c r="Y170" s="27">
        <f t="shared" si="108"/>
        <v>0</v>
      </c>
      <c r="Z170" s="27">
        <f t="shared" si="108"/>
        <v>0</v>
      </c>
      <c r="AA170" s="27">
        <f t="shared" si="108"/>
        <v>0</v>
      </c>
      <c r="AB170" s="27">
        <f t="shared" si="108"/>
        <v>0</v>
      </c>
      <c r="AC170" s="27">
        <f t="shared" si="108"/>
        <v>0</v>
      </c>
      <c r="AD170" s="27">
        <f t="shared" si="108"/>
        <v>0</v>
      </c>
      <c r="AE170" s="27">
        <f t="shared" si="108"/>
        <v>0</v>
      </c>
      <c r="AF170" s="27">
        <f t="shared" si="108"/>
        <v>0</v>
      </c>
      <c r="AG170" s="27">
        <f t="shared" si="108"/>
        <v>0</v>
      </c>
      <c r="AH170" s="27">
        <f t="shared" si="108"/>
        <v>0</v>
      </c>
      <c r="AI170" s="27">
        <f t="shared" si="108"/>
        <v>0</v>
      </c>
      <c r="AJ170" s="27">
        <f t="shared" si="108"/>
        <v>0</v>
      </c>
      <c r="AK170" s="27">
        <f t="shared" si="108"/>
        <v>0</v>
      </c>
      <c r="AL170" s="27">
        <f t="shared" si="108"/>
        <v>0</v>
      </c>
      <c r="AM170" s="27">
        <f t="shared" si="108"/>
        <v>0</v>
      </c>
      <c r="AN170" s="27">
        <f t="shared" si="108"/>
        <v>0</v>
      </c>
      <c r="AO170" s="27">
        <f t="shared" si="108"/>
        <v>0</v>
      </c>
      <c r="AP170" s="27">
        <f t="shared" si="108"/>
        <v>0</v>
      </c>
      <c r="AQ170" s="27">
        <f t="shared" si="108"/>
        <v>0</v>
      </c>
      <c r="AR170" s="27">
        <f t="shared" si="108"/>
        <v>0</v>
      </c>
      <c r="AS170" s="27">
        <f t="shared" si="108"/>
        <v>0</v>
      </c>
      <c r="AT170" s="27">
        <f t="shared" si="108"/>
        <v>0</v>
      </c>
      <c r="AU170" s="27">
        <f t="shared" si="108"/>
        <v>0</v>
      </c>
      <c r="AV170" s="27">
        <f t="shared" si="108"/>
        <v>0</v>
      </c>
      <c r="AW170" s="27">
        <f t="shared" si="108"/>
        <v>0</v>
      </c>
      <c r="AX170" s="27">
        <f t="shared" si="108"/>
        <v>0</v>
      </c>
      <c r="AY170" s="27">
        <f t="shared" si="108"/>
        <v>0</v>
      </c>
      <c r="AZ170" s="27">
        <f t="shared" si="108"/>
        <v>0</v>
      </c>
      <c r="BA170" s="27">
        <f t="shared" si="108"/>
        <v>0</v>
      </c>
      <c r="BB170" s="27">
        <f t="shared" si="108"/>
        <v>0</v>
      </c>
      <c r="BC170" s="27">
        <f t="shared" si="108"/>
        <v>0</v>
      </c>
      <c r="BD170" s="27">
        <f t="shared" si="108"/>
        <v>0</v>
      </c>
      <c r="BE170" s="27">
        <f t="shared" si="108"/>
        <v>0</v>
      </c>
      <c r="BF170" s="27">
        <f t="shared" si="108"/>
        <v>0</v>
      </c>
      <c r="BG170" s="27">
        <f t="shared" si="108"/>
        <v>0</v>
      </c>
      <c r="BH170" s="27">
        <f t="shared" si="108"/>
        <v>0</v>
      </c>
      <c r="BI170" s="27">
        <f t="shared" si="108"/>
        <v>0</v>
      </c>
      <c r="BJ170" s="27">
        <f t="shared" si="108"/>
        <v>0</v>
      </c>
      <c r="BK170" s="27">
        <f t="shared" si="108"/>
        <v>0</v>
      </c>
    </row>
    <row r="171" spans="1:63" hidden="1" x14ac:dyDescent="0.35">
      <c r="A171" s="677"/>
      <c r="B171" s="38" t="s">
        <v>24</v>
      </c>
      <c r="C171" s="27">
        <f t="shared" si="98"/>
        <v>0</v>
      </c>
      <c r="D171" s="27">
        <f t="shared" si="99"/>
        <v>0</v>
      </c>
      <c r="E171" s="27">
        <f t="shared" ref="E171:BK171" si="109">IF(E33=0,0,((E15*0.5)+D33-E51)*E88*E137*E$2)</f>
        <v>0</v>
      </c>
      <c r="F171" s="27">
        <f t="shared" si="109"/>
        <v>0</v>
      </c>
      <c r="G171" s="27">
        <f t="shared" si="109"/>
        <v>0</v>
      </c>
      <c r="H171" s="27">
        <f t="shared" si="109"/>
        <v>0</v>
      </c>
      <c r="I171" s="27">
        <f t="shared" si="109"/>
        <v>0</v>
      </c>
      <c r="J171" s="27">
        <f t="shared" si="109"/>
        <v>0</v>
      </c>
      <c r="K171" s="27">
        <f t="shared" si="109"/>
        <v>0</v>
      </c>
      <c r="L171" s="27">
        <f t="shared" si="109"/>
        <v>0</v>
      </c>
      <c r="M171" s="27">
        <f t="shared" si="109"/>
        <v>0</v>
      </c>
      <c r="N171" s="27">
        <f t="shared" si="109"/>
        <v>0</v>
      </c>
      <c r="O171" s="27">
        <f t="shared" si="109"/>
        <v>0</v>
      </c>
      <c r="P171" s="27">
        <f t="shared" si="109"/>
        <v>0</v>
      </c>
      <c r="Q171" s="27">
        <f t="shared" si="109"/>
        <v>0</v>
      </c>
      <c r="R171" s="27">
        <f t="shared" si="109"/>
        <v>0</v>
      </c>
      <c r="S171" s="27">
        <f t="shared" si="109"/>
        <v>0</v>
      </c>
      <c r="T171" s="27">
        <f t="shared" si="109"/>
        <v>0</v>
      </c>
      <c r="U171" s="27">
        <f t="shared" si="109"/>
        <v>0</v>
      </c>
      <c r="V171" s="27">
        <f t="shared" si="109"/>
        <v>0</v>
      </c>
      <c r="W171" s="27">
        <f t="shared" si="109"/>
        <v>0</v>
      </c>
      <c r="X171" s="27">
        <f t="shared" si="109"/>
        <v>0</v>
      </c>
      <c r="Y171" s="27">
        <f t="shared" si="109"/>
        <v>0</v>
      </c>
      <c r="Z171" s="27">
        <f t="shared" si="109"/>
        <v>0</v>
      </c>
      <c r="AA171" s="27">
        <f t="shared" si="109"/>
        <v>0</v>
      </c>
      <c r="AB171" s="27">
        <f t="shared" si="109"/>
        <v>0</v>
      </c>
      <c r="AC171" s="27">
        <f t="shared" si="109"/>
        <v>0</v>
      </c>
      <c r="AD171" s="27">
        <f t="shared" si="109"/>
        <v>0</v>
      </c>
      <c r="AE171" s="27">
        <f t="shared" si="109"/>
        <v>0</v>
      </c>
      <c r="AF171" s="27">
        <f t="shared" si="109"/>
        <v>0</v>
      </c>
      <c r="AG171" s="27">
        <f t="shared" si="109"/>
        <v>0</v>
      </c>
      <c r="AH171" s="27">
        <f t="shared" si="109"/>
        <v>0</v>
      </c>
      <c r="AI171" s="27">
        <f t="shared" si="109"/>
        <v>0</v>
      </c>
      <c r="AJ171" s="27">
        <f t="shared" si="109"/>
        <v>0</v>
      </c>
      <c r="AK171" s="27">
        <f t="shared" si="109"/>
        <v>0</v>
      </c>
      <c r="AL171" s="27">
        <f t="shared" si="109"/>
        <v>0</v>
      </c>
      <c r="AM171" s="27">
        <f t="shared" si="109"/>
        <v>0</v>
      </c>
      <c r="AN171" s="27">
        <f t="shared" si="109"/>
        <v>0</v>
      </c>
      <c r="AO171" s="27">
        <f t="shared" si="109"/>
        <v>0</v>
      </c>
      <c r="AP171" s="27">
        <f t="shared" si="109"/>
        <v>0</v>
      </c>
      <c r="AQ171" s="27">
        <f t="shared" si="109"/>
        <v>0</v>
      </c>
      <c r="AR171" s="27">
        <f t="shared" si="109"/>
        <v>0</v>
      </c>
      <c r="AS171" s="27">
        <f t="shared" si="109"/>
        <v>0</v>
      </c>
      <c r="AT171" s="27">
        <f t="shared" si="109"/>
        <v>0</v>
      </c>
      <c r="AU171" s="27">
        <f t="shared" si="109"/>
        <v>0</v>
      </c>
      <c r="AV171" s="27">
        <f t="shared" si="109"/>
        <v>0</v>
      </c>
      <c r="AW171" s="27">
        <f t="shared" si="109"/>
        <v>0</v>
      </c>
      <c r="AX171" s="27">
        <f t="shared" si="109"/>
        <v>0</v>
      </c>
      <c r="AY171" s="27">
        <f t="shared" si="109"/>
        <v>0</v>
      </c>
      <c r="AZ171" s="27">
        <f t="shared" si="109"/>
        <v>0</v>
      </c>
      <c r="BA171" s="27">
        <f t="shared" si="109"/>
        <v>0</v>
      </c>
      <c r="BB171" s="27">
        <f t="shared" si="109"/>
        <v>0</v>
      </c>
      <c r="BC171" s="27">
        <f t="shared" si="109"/>
        <v>0</v>
      </c>
      <c r="BD171" s="27">
        <f t="shared" si="109"/>
        <v>0</v>
      </c>
      <c r="BE171" s="27">
        <f t="shared" si="109"/>
        <v>0</v>
      </c>
      <c r="BF171" s="27">
        <f t="shared" si="109"/>
        <v>0</v>
      </c>
      <c r="BG171" s="27">
        <f t="shared" si="109"/>
        <v>0</v>
      </c>
      <c r="BH171" s="27">
        <f t="shared" si="109"/>
        <v>0</v>
      </c>
      <c r="BI171" s="27">
        <f t="shared" si="109"/>
        <v>0</v>
      </c>
      <c r="BJ171" s="27">
        <f t="shared" si="109"/>
        <v>0</v>
      </c>
      <c r="BK171" s="27">
        <f t="shared" si="109"/>
        <v>0</v>
      </c>
    </row>
    <row r="172" spans="1:63" ht="15.75" hidden="1" customHeight="1" x14ac:dyDescent="0.35">
      <c r="A172" s="677"/>
      <c r="B172" s="38" t="s">
        <v>7</v>
      </c>
      <c r="C172" s="27">
        <f t="shared" si="98"/>
        <v>0</v>
      </c>
      <c r="D172" s="27">
        <f t="shared" si="99"/>
        <v>0</v>
      </c>
      <c r="E172" s="27">
        <f t="shared" ref="E172:BK172" si="110">IF(E34=0,0,((E16*0.5)+D34-E52)*E89*E138*E$2)</f>
        <v>0</v>
      </c>
      <c r="F172" s="27">
        <f t="shared" si="110"/>
        <v>0</v>
      </c>
      <c r="G172" s="27">
        <f t="shared" si="110"/>
        <v>0</v>
      </c>
      <c r="H172" s="27">
        <f t="shared" si="110"/>
        <v>0</v>
      </c>
      <c r="I172" s="27">
        <f t="shared" si="110"/>
        <v>0</v>
      </c>
      <c r="J172" s="27">
        <f t="shared" si="110"/>
        <v>0</v>
      </c>
      <c r="K172" s="27">
        <f t="shared" si="110"/>
        <v>0</v>
      </c>
      <c r="L172" s="27">
        <f t="shared" si="110"/>
        <v>0</v>
      </c>
      <c r="M172" s="27">
        <f t="shared" si="110"/>
        <v>0</v>
      </c>
      <c r="N172" s="27">
        <f t="shared" si="110"/>
        <v>0</v>
      </c>
      <c r="O172" s="27">
        <f t="shared" si="110"/>
        <v>0</v>
      </c>
      <c r="P172" s="27">
        <f t="shared" si="110"/>
        <v>0</v>
      </c>
      <c r="Q172" s="27">
        <f t="shared" si="110"/>
        <v>0</v>
      </c>
      <c r="R172" s="27">
        <f t="shared" si="110"/>
        <v>0</v>
      </c>
      <c r="S172" s="27">
        <f t="shared" si="110"/>
        <v>0</v>
      </c>
      <c r="T172" s="27">
        <f t="shared" si="110"/>
        <v>0</v>
      </c>
      <c r="U172" s="27">
        <f t="shared" si="110"/>
        <v>0</v>
      </c>
      <c r="V172" s="27">
        <f t="shared" si="110"/>
        <v>0</v>
      </c>
      <c r="W172" s="27">
        <f t="shared" si="110"/>
        <v>0</v>
      </c>
      <c r="X172" s="27">
        <f t="shared" si="110"/>
        <v>0</v>
      </c>
      <c r="Y172" s="27">
        <f t="shared" si="110"/>
        <v>0</v>
      </c>
      <c r="Z172" s="27">
        <f t="shared" si="110"/>
        <v>0</v>
      </c>
      <c r="AA172" s="27">
        <f t="shared" si="110"/>
        <v>0</v>
      </c>
      <c r="AB172" s="27">
        <f t="shared" si="110"/>
        <v>0</v>
      </c>
      <c r="AC172" s="27">
        <f t="shared" si="110"/>
        <v>0</v>
      </c>
      <c r="AD172" s="27">
        <f t="shared" si="110"/>
        <v>0</v>
      </c>
      <c r="AE172" s="27">
        <f t="shared" si="110"/>
        <v>0</v>
      </c>
      <c r="AF172" s="27">
        <f t="shared" si="110"/>
        <v>0</v>
      </c>
      <c r="AG172" s="27">
        <f t="shared" si="110"/>
        <v>0</v>
      </c>
      <c r="AH172" s="27">
        <f t="shared" si="110"/>
        <v>0</v>
      </c>
      <c r="AI172" s="27">
        <f t="shared" si="110"/>
        <v>0</v>
      </c>
      <c r="AJ172" s="27">
        <f t="shared" si="110"/>
        <v>0</v>
      </c>
      <c r="AK172" s="27">
        <f t="shared" si="110"/>
        <v>0</v>
      </c>
      <c r="AL172" s="27">
        <f t="shared" si="110"/>
        <v>0</v>
      </c>
      <c r="AM172" s="27">
        <f t="shared" si="110"/>
        <v>0</v>
      </c>
      <c r="AN172" s="27">
        <f t="shared" si="110"/>
        <v>0</v>
      </c>
      <c r="AO172" s="27">
        <f t="shared" si="110"/>
        <v>0</v>
      </c>
      <c r="AP172" s="27">
        <f t="shared" si="110"/>
        <v>0</v>
      </c>
      <c r="AQ172" s="27">
        <f t="shared" si="110"/>
        <v>0</v>
      </c>
      <c r="AR172" s="27">
        <f t="shared" si="110"/>
        <v>0</v>
      </c>
      <c r="AS172" s="27">
        <f t="shared" si="110"/>
        <v>0</v>
      </c>
      <c r="AT172" s="27">
        <f t="shared" si="110"/>
        <v>0</v>
      </c>
      <c r="AU172" s="27">
        <f t="shared" si="110"/>
        <v>0</v>
      </c>
      <c r="AV172" s="27">
        <f t="shared" si="110"/>
        <v>0</v>
      </c>
      <c r="AW172" s="27">
        <f t="shared" si="110"/>
        <v>0</v>
      </c>
      <c r="AX172" s="27">
        <f t="shared" si="110"/>
        <v>0</v>
      </c>
      <c r="AY172" s="27">
        <f t="shared" si="110"/>
        <v>0</v>
      </c>
      <c r="AZ172" s="27">
        <f t="shared" si="110"/>
        <v>0</v>
      </c>
      <c r="BA172" s="27">
        <f t="shared" si="110"/>
        <v>0</v>
      </c>
      <c r="BB172" s="27">
        <f t="shared" si="110"/>
        <v>0</v>
      </c>
      <c r="BC172" s="27">
        <f t="shared" si="110"/>
        <v>0</v>
      </c>
      <c r="BD172" s="27">
        <f t="shared" si="110"/>
        <v>0</v>
      </c>
      <c r="BE172" s="27">
        <f t="shared" si="110"/>
        <v>0</v>
      </c>
      <c r="BF172" s="27">
        <f t="shared" si="110"/>
        <v>0</v>
      </c>
      <c r="BG172" s="27">
        <f t="shared" si="110"/>
        <v>0</v>
      </c>
      <c r="BH172" s="27">
        <f t="shared" si="110"/>
        <v>0</v>
      </c>
      <c r="BI172" s="27">
        <f t="shared" si="110"/>
        <v>0</v>
      </c>
      <c r="BJ172" s="27">
        <f t="shared" si="110"/>
        <v>0</v>
      </c>
      <c r="BK172" s="27">
        <f t="shared" si="110"/>
        <v>0</v>
      </c>
    </row>
    <row r="173" spans="1:63" ht="15.75" hidden="1" customHeight="1" x14ac:dyDescent="0.35">
      <c r="A173" s="677"/>
      <c r="B173" s="38" t="s">
        <v>8</v>
      </c>
      <c r="C173" s="27">
        <f t="shared" si="98"/>
        <v>0</v>
      </c>
      <c r="D173" s="27">
        <f t="shared" si="99"/>
        <v>0</v>
      </c>
      <c r="E173" s="27">
        <f t="shared" ref="E173:BK173" si="111">IF(E35=0,0,((E17*0.5)+D35-E53)*E90*E139*E$2)</f>
        <v>0</v>
      </c>
      <c r="F173" s="27">
        <f t="shared" si="111"/>
        <v>0</v>
      </c>
      <c r="G173" s="27">
        <f t="shared" si="111"/>
        <v>0</v>
      </c>
      <c r="H173" s="27">
        <f t="shared" si="111"/>
        <v>0</v>
      </c>
      <c r="I173" s="27">
        <f t="shared" si="111"/>
        <v>0</v>
      </c>
      <c r="J173" s="27">
        <f t="shared" si="111"/>
        <v>0</v>
      </c>
      <c r="K173" s="27">
        <f t="shared" si="111"/>
        <v>0</v>
      </c>
      <c r="L173" s="27">
        <f t="shared" si="111"/>
        <v>0</v>
      </c>
      <c r="M173" s="27">
        <f t="shared" si="111"/>
        <v>0</v>
      </c>
      <c r="N173" s="27">
        <f t="shared" si="111"/>
        <v>0</v>
      </c>
      <c r="O173" s="27">
        <f t="shared" si="111"/>
        <v>0</v>
      </c>
      <c r="P173" s="27">
        <f t="shared" si="111"/>
        <v>0</v>
      </c>
      <c r="Q173" s="27">
        <f t="shared" si="111"/>
        <v>0</v>
      </c>
      <c r="R173" s="27">
        <f t="shared" si="111"/>
        <v>0</v>
      </c>
      <c r="S173" s="27">
        <f t="shared" si="111"/>
        <v>0</v>
      </c>
      <c r="T173" s="27">
        <f t="shared" si="111"/>
        <v>0</v>
      </c>
      <c r="U173" s="27">
        <f t="shared" si="111"/>
        <v>0</v>
      </c>
      <c r="V173" s="27">
        <f t="shared" si="111"/>
        <v>0</v>
      </c>
      <c r="W173" s="27">
        <f t="shared" si="111"/>
        <v>0</v>
      </c>
      <c r="X173" s="27">
        <f t="shared" si="111"/>
        <v>0</v>
      </c>
      <c r="Y173" s="27">
        <f t="shared" si="111"/>
        <v>0</v>
      </c>
      <c r="Z173" s="27">
        <f t="shared" si="111"/>
        <v>0</v>
      </c>
      <c r="AA173" s="27">
        <f t="shared" si="111"/>
        <v>0</v>
      </c>
      <c r="AB173" s="27">
        <f t="shared" si="111"/>
        <v>0</v>
      </c>
      <c r="AC173" s="27">
        <f t="shared" si="111"/>
        <v>0</v>
      </c>
      <c r="AD173" s="27">
        <f t="shared" si="111"/>
        <v>0</v>
      </c>
      <c r="AE173" s="27">
        <f t="shared" si="111"/>
        <v>0</v>
      </c>
      <c r="AF173" s="27">
        <f t="shared" si="111"/>
        <v>0</v>
      </c>
      <c r="AG173" s="27">
        <f t="shared" si="111"/>
        <v>0</v>
      </c>
      <c r="AH173" s="27">
        <f t="shared" si="111"/>
        <v>0</v>
      </c>
      <c r="AI173" s="27">
        <f t="shared" si="111"/>
        <v>0</v>
      </c>
      <c r="AJ173" s="27">
        <f t="shared" si="111"/>
        <v>0</v>
      </c>
      <c r="AK173" s="27">
        <f t="shared" si="111"/>
        <v>0</v>
      </c>
      <c r="AL173" s="27">
        <f t="shared" si="111"/>
        <v>0</v>
      </c>
      <c r="AM173" s="27">
        <f t="shared" si="111"/>
        <v>0</v>
      </c>
      <c r="AN173" s="27">
        <f t="shared" si="111"/>
        <v>0</v>
      </c>
      <c r="AO173" s="27">
        <f t="shared" si="111"/>
        <v>0</v>
      </c>
      <c r="AP173" s="27">
        <f t="shared" si="111"/>
        <v>0</v>
      </c>
      <c r="AQ173" s="27">
        <f t="shared" si="111"/>
        <v>0</v>
      </c>
      <c r="AR173" s="27">
        <f t="shared" si="111"/>
        <v>0</v>
      </c>
      <c r="AS173" s="27">
        <f t="shared" si="111"/>
        <v>0</v>
      </c>
      <c r="AT173" s="27">
        <f t="shared" si="111"/>
        <v>0</v>
      </c>
      <c r="AU173" s="27">
        <f t="shared" si="111"/>
        <v>0</v>
      </c>
      <c r="AV173" s="27">
        <f t="shared" si="111"/>
        <v>0</v>
      </c>
      <c r="AW173" s="27">
        <f t="shared" si="111"/>
        <v>0</v>
      </c>
      <c r="AX173" s="27">
        <f t="shared" si="111"/>
        <v>0</v>
      </c>
      <c r="AY173" s="27">
        <f t="shared" si="111"/>
        <v>0</v>
      </c>
      <c r="AZ173" s="27">
        <f t="shared" si="111"/>
        <v>0</v>
      </c>
      <c r="BA173" s="27">
        <f t="shared" si="111"/>
        <v>0</v>
      </c>
      <c r="BB173" s="27">
        <f t="shared" si="111"/>
        <v>0</v>
      </c>
      <c r="BC173" s="27">
        <f t="shared" si="111"/>
        <v>0</v>
      </c>
      <c r="BD173" s="27">
        <f t="shared" si="111"/>
        <v>0</v>
      </c>
      <c r="BE173" s="27">
        <f t="shared" si="111"/>
        <v>0</v>
      </c>
      <c r="BF173" s="27">
        <f t="shared" si="111"/>
        <v>0</v>
      </c>
      <c r="BG173" s="27">
        <f t="shared" si="111"/>
        <v>0</v>
      </c>
      <c r="BH173" s="27">
        <f t="shared" si="111"/>
        <v>0</v>
      </c>
      <c r="BI173" s="27">
        <f t="shared" si="111"/>
        <v>0</v>
      </c>
      <c r="BJ173" s="27">
        <f t="shared" si="111"/>
        <v>0</v>
      </c>
      <c r="BK173" s="27">
        <f t="shared" si="111"/>
        <v>0</v>
      </c>
    </row>
    <row r="174" spans="1:63" ht="15.75" hidden="1" customHeight="1" x14ac:dyDescent="0.35">
      <c r="A174" s="677"/>
      <c r="B174" s="3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t="15.75" hidden="1" customHeight="1" x14ac:dyDescent="0.35">
      <c r="A175" s="677"/>
      <c r="B175" s="32" t="s">
        <v>26</v>
      </c>
      <c r="C175" s="27">
        <f>SUM(C161:C174)</f>
        <v>0</v>
      </c>
      <c r="D175" s="27">
        <f>SUM(D161:D174)</f>
        <v>0</v>
      </c>
      <c r="E175" s="27">
        <f t="shared" ref="E175:BK175" si="112">SUM(E161:E174)</f>
        <v>0</v>
      </c>
      <c r="F175" s="27">
        <f t="shared" si="112"/>
        <v>0</v>
      </c>
      <c r="G175" s="27">
        <f t="shared" si="112"/>
        <v>0</v>
      </c>
      <c r="H175" s="27">
        <f t="shared" si="112"/>
        <v>0</v>
      </c>
      <c r="I175" s="27">
        <f t="shared" si="112"/>
        <v>0</v>
      </c>
      <c r="J175" s="27">
        <f t="shared" si="112"/>
        <v>0</v>
      </c>
      <c r="K175" s="27">
        <f t="shared" si="112"/>
        <v>0</v>
      </c>
      <c r="L175" s="27">
        <f t="shared" si="112"/>
        <v>4.8951726626504763</v>
      </c>
      <c r="M175" s="27">
        <f t="shared" si="112"/>
        <v>24.964669646605202</v>
      </c>
      <c r="N175" s="27">
        <f t="shared" si="112"/>
        <v>76.295761624735007</v>
      </c>
      <c r="O175" s="27">
        <f t="shared" si="112"/>
        <v>121.16977103884933</v>
      </c>
      <c r="P175" s="27">
        <f t="shared" si="112"/>
        <v>100.26003968028795</v>
      </c>
      <c r="Q175" s="27">
        <f t="shared" si="112"/>
        <v>92.715826990512937</v>
      </c>
      <c r="R175" s="27">
        <f t="shared" si="112"/>
        <v>3.3417568646199167</v>
      </c>
      <c r="S175" s="27">
        <f t="shared" si="112"/>
        <v>5.2590702913898451</v>
      </c>
      <c r="T175" s="27">
        <f t="shared" si="112"/>
        <v>10.508443079687872</v>
      </c>
      <c r="U175" s="27">
        <f t="shared" si="112"/>
        <v>12.276262915546502</v>
      </c>
      <c r="V175" s="27">
        <f t="shared" si="112"/>
        <v>10.498439905452475</v>
      </c>
      <c r="W175" s="27">
        <f t="shared" si="112"/>
        <v>9.5047708799101187</v>
      </c>
      <c r="X175" s="27">
        <f t="shared" si="112"/>
        <v>5.2850227865023216</v>
      </c>
      <c r="Y175" s="27">
        <f t="shared" si="112"/>
        <v>3.9182080917902855</v>
      </c>
      <c r="Z175" s="27">
        <f t="shared" si="112"/>
        <v>3.1863794332544111</v>
      </c>
      <c r="AA175" s="27">
        <f t="shared" si="112"/>
        <v>3.9752226956336814</v>
      </c>
      <c r="AB175" s="27">
        <f t="shared" si="112"/>
        <v>3.029391305310619</v>
      </c>
      <c r="AC175" s="27">
        <f t="shared" si="112"/>
        <v>3.5460418688002373</v>
      </c>
      <c r="AD175" s="27">
        <f t="shared" si="112"/>
        <v>3.3417568646199167</v>
      </c>
      <c r="AE175" s="27">
        <f t="shared" si="112"/>
        <v>5.2590702913898451</v>
      </c>
      <c r="AF175" s="27">
        <f t="shared" si="112"/>
        <v>10.508443079687872</v>
      </c>
      <c r="AG175" s="27">
        <f t="shared" si="112"/>
        <v>12.276262915546502</v>
      </c>
      <c r="AH175" s="27">
        <f t="shared" si="112"/>
        <v>10.498439905452475</v>
      </c>
      <c r="AI175" s="27">
        <f t="shared" si="112"/>
        <v>9.5047708799101187</v>
      </c>
      <c r="AJ175" s="27">
        <f t="shared" si="112"/>
        <v>5.2850227865023216</v>
      </c>
      <c r="AK175" s="27">
        <f t="shared" si="112"/>
        <v>3.9182080917902855</v>
      </c>
      <c r="AL175" s="27">
        <f t="shared" si="112"/>
        <v>3.1863794332544111</v>
      </c>
      <c r="AM175" s="27">
        <f t="shared" si="112"/>
        <v>3.9752226956336814</v>
      </c>
      <c r="AN175" s="27">
        <f t="shared" si="112"/>
        <v>3.029391305310619</v>
      </c>
      <c r="AO175" s="27">
        <f t="shared" si="112"/>
        <v>0</v>
      </c>
      <c r="AP175" s="27">
        <f t="shared" si="112"/>
        <v>0</v>
      </c>
      <c r="AQ175" s="27">
        <f t="shared" si="112"/>
        <v>0</v>
      </c>
      <c r="AR175" s="27">
        <f t="shared" si="112"/>
        <v>0</v>
      </c>
      <c r="AS175" s="27">
        <f t="shared" si="112"/>
        <v>0</v>
      </c>
      <c r="AT175" s="27">
        <f t="shared" si="112"/>
        <v>0</v>
      </c>
      <c r="AU175" s="27">
        <f t="shared" si="112"/>
        <v>0</v>
      </c>
      <c r="AV175" s="27">
        <f t="shared" si="112"/>
        <v>0</v>
      </c>
      <c r="AW175" s="27">
        <f t="shared" si="112"/>
        <v>0</v>
      </c>
      <c r="AX175" s="27">
        <f t="shared" si="112"/>
        <v>0</v>
      </c>
      <c r="AY175" s="27">
        <f t="shared" si="112"/>
        <v>0</v>
      </c>
      <c r="AZ175" s="27">
        <f t="shared" si="112"/>
        <v>0</v>
      </c>
      <c r="BA175" s="27">
        <f t="shared" si="112"/>
        <v>0</v>
      </c>
      <c r="BB175" s="27">
        <f t="shared" si="112"/>
        <v>0</v>
      </c>
      <c r="BC175" s="27">
        <f t="shared" si="112"/>
        <v>0</v>
      </c>
      <c r="BD175" s="27">
        <f t="shared" si="112"/>
        <v>0</v>
      </c>
      <c r="BE175" s="27">
        <f t="shared" si="112"/>
        <v>0</v>
      </c>
      <c r="BF175" s="27">
        <f t="shared" si="112"/>
        <v>0</v>
      </c>
      <c r="BG175" s="27">
        <f t="shared" si="112"/>
        <v>0</v>
      </c>
      <c r="BH175" s="27">
        <f t="shared" si="112"/>
        <v>0</v>
      </c>
      <c r="BI175" s="27">
        <f t="shared" si="112"/>
        <v>0</v>
      </c>
      <c r="BJ175" s="27">
        <f t="shared" si="112"/>
        <v>0</v>
      </c>
      <c r="BK175" s="27">
        <f t="shared" si="112"/>
        <v>0</v>
      </c>
    </row>
    <row r="176" spans="1:63" ht="16.5" hidden="1" customHeight="1" thickBot="1" x14ac:dyDescent="0.4">
      <c r="A176" s="678"/>
      <c r="B176" s="49" t="s">
        <v>27</v>
      </c>
      <c r="C176" s="28">
        <f>C175</f>
        <v>0</v>
      </c>
      <c r="D176" s="28">
        <f>C176+D175</f>
        <v>0</v>
      </c>
      <c r="E176" s="28">
        <f t="shared" ref="E176:BK176" si="113">D176+E175</f>
        <v>0</v>
      </c>
      <c r="F176" s="28">
        <f t="shared" si="113"/>
        <v>0</v>
      </c>
      <c r="G176" s="28">
        <f t="shared" si="113"/>
        <v>0</v>
      </c>
      <c r="H176" s="28">
        <f t="shared" si="113"/>
        <v>0</v>
      </c>
      <c r="I176" s="28">
        <f t="shared" si="113"/>
        <v>0</v>
      </c>
      <c r="J176" s="28">
        <f t="shared" si="113"/>
        <v>0</v>
      </c>
      <c r="K176" s="28">
        <f t="shared" si="113"/>
        <v>0</v>
      </c>
      <c r="L176" s="28">
        <f t="shared" si="113"/>
        <v>4.8951726626504763</v>
      </c>
      <c r="M176" s="28">
        <f t="shared" si="113"/>
        <v>29.859842309255679</v>
      </c>
      <c r="N176" s="28">
        <f t="shared" si="113"/>
        <v>106.15560393399069</v>
      </c>
      <c r="O176" s="28">
        <f t="shared" si="113"/>
        <v>227.32537497284002</v>
      </c>
      <c r="P176" s="28">
        <f t="shared" si="113"/>
        <v>327.58541465312794</v>
      </c>
      <c r="Q176" s="28">
        <f t="shared" si="113"/>
        <v>420.30124164364088</v>
      </c>
      <c r="R176" s="28">
        <f t="shared" si="113"/>
        <v>423.6429985082608</v>
      </c>
      <c r="S176" s="28">
        <f t="shared" si="113"/>
        <v>428.90206879965064</v>
      </c>
      <c r="T176" s="28">
        <f t="shared" si="113"/>
        <v>439.41051187933851</v>
      </c>
      <c r="U176" s="28">
        <f t="shared" si="113"/>
        <v>451.68677479488503</v>
      </c>
      <c r="V176" s="28">
        <f t="shared" si="113"/>
        <v>462.1852147003375</v>
      </c>
      <c r="W176" s="28">
        <f t="shared" si="113"/>
        <v>471.68998558024759</v>
      </c>
      <c r="X176" s="28">
        <f t="shared" si="113"/>
        <v>476.97500836674993</v>
      </c>
      <c r="Y176" s="28">
        <f t="shared" si="113"/>
        <v>480.89321645854022</v>
      </c>
      <c r="Z176" s="28">
        <f t="shared" si="113"/>
        <v>484.07959589179461</v>
      </c>
      <c r="AA176" s="28">
        <f t="shared" si="113"/>
        <v>488.05481858742831</v>
      </c>
      <c r="AB176" s="28">
        <f t="shared" si="113"/>
        <v>491.08420989273895</v>
      </c>
      <c r="AC176" s="28">
        <f t="shared" si="113"/>
        <v>494.63025176153917</v>
      </c>
      <c r="AD176" s="28">
        <f t="shared" si="113"/>
        <v>497.9720086261591</v>
      </c>
      <c r="AE176" s="28">
        <f t="shared" si="113"/>
        <v>503.23107891754893</v>
      </c>
      <c r="AF176" s="28">
        <f t="shared" si="113"/>
        <v>513.73952199723681</v>
      </c>
      <c r="AG176" s="28">
        <f t="shared" si="113"/>
        <v>526.01578491278326</v>
      </c>
      <c r="AH176" s="28">
        <f t="shared" si="113"/>
        <v>536.51422481823579</v>
      </c>
      <c r="AI176" s="28">
        <f t="shared" si="113"/>
        <v>546.01899569814589</v>
      </c>
      <c r="AJ176" s="28">
        <f t="shared" si="113"/>
        <v>551.30401848464817</v>
      </c>
      <c r="AK176" s="28">
        <f t="shared" si="113"/>
        <v>555.2222265764384</v>
      </c>
      <c r="AL176" s="28">
        <f t="shared" si="113"/>
        <v>558.40860600969279</v>
      </c>
      <c r="AM176" s="28">
        <f t="shared" si="113"/>
        <v>562.38382870532644</v>
      </c>
      <c r="AN176" s="28">
        <f t="shared" si="113"/>
        <v>565.41322001063702</v>
      </c>
      <c r="AO176" s="28">
        <f t="shared" si="113"/>
        <v>565.41322001063702</v>
      </c>
      <c r="AP176" s="28">
        <f t="shared" si="113"/>
        <v>565.41322001063702</v>
      </c>
      <c r="AQ176" s="28">
        <f t="shared" si="113"/>
        <v>565.41322001063702</v>
      </c>
      <c r="AR176" s="28">
        <f t="shared" si="113"/>
        <v>565.41322001063702</v>
      </c>
      <c r="AS176" s="28">
        <f t="shared" si="113"/>
        <v>565.41322001063702</v>
      </c>
      <c r="AT176" s="28">
        <f t="shared" si="113"/>
        <v>565.41322001063702</v>
      </c>
      <c r="AU176" s="28">
        <f t="shared" si="113"/>
        <v>565.41322001063702</v>
      </c>
      <c r="AV176" s="28">
        <f t="shared" si="113"/>
        <v>565.41322001063702</v>
      </c>
      <c r="AW176" s="28">
        <f t="shared" si="113"/>
        <v>565.41322001063702</v>
      </c>
      <c r="AX176" s="28">
        <f t="shared" si="113"/>
        <v>565.41322001063702</v>
      </c>
      <c r="AY176" s="28">
        <f t="shared" si="113"/>
        <v>565.41322001063702</v>
      </c>
      <c r="AZ176" s="28">
        <f t="shared" si="113"/>
        <v>565.41322001063702</v>
      </c>
      <c r="BA176" s="28">
        <f t="shared" si="113"/>
        <v>565.41322001063702</v>
      </c>
      <c r="BB176" s="28">
        <f t="shared" si="113"/>
        <v>565.41322001063702</v>
      </c>
      <c r="BC176" s="28">
        <f t="shared" si="113"/>
        <v>565.41322001063702</v>
      </c>
      <c r="BD176" s="28">
        <f t="shared" si="113"/>
        <v>565.41322001063702</v>
      </c>
      <c r="BE176" s="28">
        <f t="shared" si="113"/>
        <v>565.41322001063702</v>
      </c>
      <c r="BF176" s="28">
        <f t="shared" si="113"/>
        <v>565.41322001063702</v>
      </c>
      <c r="BG176" s="28">
        <f t="shared" si="113"/>
        <v>565.41322001063702</v>
      </c>
      <c r="BH176" s="28">
        <f t="shared" si="113"/>
        <v>565.41322001063702</v>
      </c>
      <c r="BI176" s="28">
        <f t="shared" si="113"/>
        <v>565.41322001063702</v>
      </c>
      <c r="BJ176" s="28">
        <f t="shared" si="113"/>
        <v>565.41322001063702</v>
      </c>
      <c r="BK176" s="28">
        <f t="shared" si="113"/>
        <v>565.41322001063702</v>
      </c>
    </row>
    <row r="177" spans="1:63" hidden="1" x14ac:dyDescent="0.35">
      <c r="A177" s="126"/>
      <c r="B177" s="126" t="s">
        <v>119</v>
      </c>
      <c r="C177" s="140">
        <f>C156+C175</f>
        <v>0</v>
      </c>
      <c r="D177" s="140">
        <f t="shared" ref="D177:BK177" si="114">D156+D175</f>
        <v>0</v>
      </c>
      <c r="E177" s="140">
        <f t="shared" si="114"/>
        <v>0</v>
      </c>
      <c r="F177" s="140">
        <f t="shared" si="114"/>
        <v>0</v>
      </c>
      <c r="G177" s="140">
        <f t="shared" si="114"/>
        <v>0</v>
      </c>
      <c r="H177" s="140">
        <f t="shared" si="114"/>
        <v>0</v>
      </c>
      <c r="I177" s="140">
        <f t="shared" si="114"/>
        <v>0</v>
      </c>
      <c r="J177" s="140">
        <f t="shared" si="114"/>
        <v>0</v>
      </c>
      <c r="K177" s="140">
        <f t="shared" si="114"/>
        <v>0</v>
      </c>
      <c r="L177" s="140">
        <f t="shared" si="114"/>
        <v>43.116361841837076</v>
      </c>
      <c r="M177" s="140">
        <f t="shared" si="114"/>
        <v>246.56537714478139</v>
      </c>
      <c r="N177" s="140">
        <f t="shared" si="114"/>
        <v>776.74982355479165</v>
      </c>
      <c r="O177" s="140">
        <f t="shared" si="114"/>
        <v>1169.1880865157673</v>
      </c>
      <c r="P177" s="140">
        <f t="shared" si="114"/>
        <v>938.63371865524255</v>
      </c>
      <c r="Q177" s="140">
        <f t="shared" si="114"/>
        <v>938.55405226155369</v>
      </c>
      <c r="R177" s="140">
        <f t="shared" si="114"/>
        <v>34.559957602878555</v>
      </c>
      <c r="S177" s="140">
        <f t="shared" si="114"/>
        <v>45.993945982640341</v>
      </c>
      <c r="T177" s="140">
        <f t="shared" si="114"/>
        <v>69.324460395931709</v>
      </c>
      <c r="U177" s="140">
        <f t="shared" si="114"/>
        <v>85.084768445114932</v>
      </c>
      <c r="V177" s="140">
        <f t="shared" si="114"/>
        <v>70.276923473061771</v>
      </c>
      <c r="W177" s="140">
        <f t="shared" si="114"/>
        <v>69.986575283304674</v>
      </c>
      <c r="X177" s="140">
        <f t="shared" si="114"/>
        <v>44.841369831479447</v>
      </c>
      <c r="Y177" s="140">
        <f t="shared" si="114"/>
        <v>36.042416475547114</v>
      </c>
      <c r="Z177" s="140">
        <f t="shared" si="114"/>
        <v>36.125562714515318</v>
      </c>
      <c r="AA177" s="140">
        <f t="shared" si="114"/>
        <v>40.444276012425227</v>
      </c>
      <c r="AB177" s="140">
        <f t="shared" si="114"/>
        <v>31.542158712042294</v>
      </c>
      <c r="AC177" s="140">
        <f t="shared" si="114"/>
        <v>35.501011860234584</v>
      </c>
      <c r="AD177" s="140">
        <f t="shared" si="114"/>
        <v>34.559957602878555</v>
      </c>
      <c r="AE177" s="140">
        <f t="shared" si="114"/>
        <v>45.993945982640341</v>
      </c>
      <c r="AF177" s="140">
        <f t="shared" si="114"/>
        <v>69.324460395931709</v>
      </c>
      <c r="AG177" s="140">
        <f t="shared" si="114"/>
        <v>85.084768445114932</v>
      </c>
      <c r="AH177" s="140">
        <f t="shared" si="114"/>
        <v>70.276923473061771</v>
      </c>
      <c r="AI177" s="140">
        <f t="shared" si="114"/>
        <v>69.986575283304674</v>
      </c>
      <c r="AJ177" s="140">
        <f t="shared" si="114"/>
        <v>44.841369831479447</v>
      </c>
      <c r="AK177" s="140">
        <f t="shared" si="114"/>
        <v>36.042416475547114</v>
      </c>
      <c r="AL177" s="140">
        <f t="shared" si="114"/>
        <v>36.125562714515318</v>
      </c>
      <c r="AM177" s="140">
        <f t="shared" si="114"/>
        <v>40.444276012425227</v>
      </c>
      <c r="AN177" s="140">
        <f t="shared" si="114"/>
        <v>31.542158712042294</v>
      </c>
      <c r="AO177" s="140">
        <f t="shared" si="114"/>
        <v>0</v>
      </c>
      <c r="AP177" s="140">
        <f t="shared" si="114"/>
        <v>0</v>
      </c>
      <c r="AQ177" s="140">
        <f t="shared" si="114"/>
        <v>0</v>
      </c>
      <c r="AR177" s="140">
        <f t="shared" si="114"/>
        <v>0</v>
      </c>
      <c r="AS177" s="140">
        <f t="shared" si="114"/>
        <v>0</v>
      </c>
      <c r="AT177" s="140">
        <f t="shared" si="114"/>
        <v>0</v>
      </c>
      <c r="AU177" s="140">
        <f t="shared" si="114"/>
        <v>0</v>
      </c>
      <c r="AV177" s="140">
        <f t="shared" si="114"/>
        <v>0</v>
      </c>
      <c r="AW177" s="140">
        <f t="shared" si="114"/>
        <v>0</v>
      </c>
      <c r="AX177" s="140">
        <f t="shared" si="114"/>
        <v>0</v>
      </c>
      <c r="AY177" s="140">
        <f t="shared" si="114"/>
        <v>0</v>
      </c>
      <c r="AZ177" s="140">
        <f t="shared" si="114"/>
        <v>0</v>
      </c>
      <c r="BA177" s="140">
        <f t="shared" si="114"/>
        <v>0</v>
      </c>
      <c r="BB177" s="140">
        <f t="shared" si="114"/>
        <v>0</v>
      </c>
      <c r="BC177" s="140">
        <f t="shared" si="114"/>
        <v>0</v>
      </c>
      <c r="BD177" s="140">
        <f t="shared" si="114"/>
        <v>0</v>
      </c>
      <c r="BE177" s="140">
        <f t="shared" si="114"/>
        <v>0</v>
      </c>
      <c r="BF177" s="140">
        <f t="shared" si="114"/>
        <v>0</v>
      </c>
      <c r="BG177" s="140">
        <f t="shared" si="114"/>
        <v>0</v>
      </c>
      <c r="BH177" s="140">
        <f t="shared" si="114"/>
        <v>0</v>
      </c>
      <c r="BI177" s="140">
        <f t="shared" si="114"/>
        <v>0</v>
      </c>
      <c r="BJ177" s="140">
        <f t="shared" si="114"/>
        <v>0</v>
      </c>
      <c r="BK177" s="140">
        <f t="shared" si="114"/>
        <v>0</v>
      </c>
    </row>
    <row r="178" spans="1:63" hidden="1" x14ac:dyDescent="0.35">
      <c r="A178" s="126"/>
      <c r="B178" s="126" t="s">
        <v>145</v>
      </c>
      <c r="C178" s="135">
        <f>C177-C73</f>
        <v>0</v>
      </c>
      <c r="D178" s="135">
        <f t="shared" ref="D178:BK178" si="115">D177-D73</f>
        <v>0</v>
      </c>
      <c r="E178" s="135">
        <f t="shared" si="115"/>
        <v>0</v>
      </c>
      <c r="F178" s="135">
        <f t="shared" si="115"/>
        <v>0</v>
      </c>
      <c r="G178" s="135">
        <f t="shared" si="115"/>
        <v>0</v>
      </c>
      <c r="H178" s="135">
        <f t="shared" si="115"/>
        <v>0</v>
      </c>
      <c r="I178" s="135">
        <f t="shared" si="115"/>
        <v>0</v>
      </c>
      <c r="J178" s="135">
        <f t="shared" si="115"/>
        <v>0</v>
      </c>
      <c r="K178" s="135">
        <f t="shared" si="115"/>
        <v>0</v>
      </c>
      <c r="L178" s="135">
        <f t="shared" si="115"/>
        <v>0</v>
      </c>
      <c r="M178" s="135">
        <f t="shared" si="115"/>
        <v>0</v>
      </c>
      <c r="N178" s="135">
        <f t="shared" si="115"/>
        <v>0</v>
      </c>
      <c r="O178" s="135">
        <f t="shared" si="115"/>
        <v>0</v>
      </c>
      <c r="P178" s="135">
        <f t="shared" si="115"/>
        <v>0</v>
      </c>
      <c r="Q178" s="135">
        <f t="shared" si="115"/>
        <v>0</v>
      </c>
      <c r="R178" s="135">
        <f t="shared" si="115"/>
        <v>3.7987163970143456E-4</v>
      </c>
      <c r="S178" s="135">
        <f t="shared" si="115"/>
        <v>-5.5400284217910212E-4</v>
      </c>
      <c r="T178" s="135">
        <f t="shared" si="115"/>
        <v>1.188372696958595E-4</v>
      </c>
      <c r="U178" s="135">
        <f t="shared" si="115"/>
        <v>-4.5991847245829831E-4</v>
      </c>
      <c r="V178" s="135">
        <f t="shared" si="115"/>
        <v>1.9895822237003813E-4</v>
      </c>
      <c r="W178" s="135">
        <f t="shared" si="115"/>
        <v>-1.1553315999890401E-5</v>
      </c>
      <c r="X178" s="135">
        <f t="shared" si="115"/>
        <v>2.3146517241201536E-4</v>
      </c>
      <c r="Y178" s="135">
        <f t="shared" si="115"/>
        <v>-4.9732531714141714E-5</v>
      </c>
      <c r="Z178" s="135">
        <f t="shared" si="115"/>
        <v>4.9141111260553316E-4</v>
      </c>
      <c r="AA178" s="135">
        <f t="shared" si="115"/>
        <v>5.0003784294716525E-4</v>
      </c>
      <c r="AB178" s="135">
        <f t="shared" si="115"/>
        <v>-2.252226917534017E-4</v>
      </c>
      <c r="AC178" s="135">
        <f t="shared" si="115"/>
        <v>-7.4720528857596946E-5</v>
      </c>
      <c r="AD178" s="135">
        <f t="shared" si="115"/>
        <v>3.7987163970143456E-4</v>
      </c>
      <c r="AE178" s="135">
        <f t="shared" si="115"/>
        <v>-5.5400284217910212E-4</v>
      </c>
      <c r="AF178" s="135">
        <f t="shared" si="115"/>
        <v>1.188372696958595E-4</v>
      </c>
      <c r="AG178" s="135">
        <f t="shared" si="115"/>
        <v>-4.5991847245829831E-4</v>
      </c>
      <c r="AH178" s="135">
        <f t="shared" si="115"/>
        <v>1.9895822237003813E-4</v>
      </c>
      <c r="AI178" s="135">
        <f t="shared" si="115"/>
        <v>-1.1553315999890401E-5</v>
      </c>
      <c r="AJ178" s="135">
        <f t="shared" si="115"/>
        <v>2.3146517241201536E-4</v>
      </c>
      <c r="AK178" s="135">
        <f t="shared" si="115"/>
        <v>-4.9732531714141714E-5</v>
      </c>
      <c r="AL178" s="135">
        <f t="shared" si="115"/>
        <v>4.9141111260553316E-4</v>
      </c>
      <c r="AM178" s="135">
        <f t="shared" si="115"/>
        <v>5.0003784294716525E-4</v>
      </c>
      <c r="AN178" s="135">
        <f t="shared" si="115"/>
        <v>-2.252226917534017E-4</v>
      </c>
      <c r="AO178" s="135">
        <f t="shared" si="115"/>
        <v>0</v>
      </c>
      <c r="AP178" s="135">
        <f t="shared" si="115"/>
        <v>0</v>
      </c>
      <c r="AQ178" s="135">
        <f t="shared" si="115"/>
        <v>0</v>
      </c>
      <c r="AR178" s="135">
        <f t="shared" si="115"/>
        <v>0</v>
      </c>
      <c r="AS178" s="135">
        <f t="shared" si="115"/>
        <v>0</v>
      </c>
      <c r="AT178" s="135">
        <f t="shared" si="115"/>
        <v>0</v>
      </c>
      <c r="AU178" s="135">
        <f t="shared" si="115"/>
        <v>0</v>
      </c>
      <c r="AV178" s="135">
        <f t="shared" si="115"/>
        <v>0</v>
      </c>
      <c r="AW178" s="135">
        <f t="shared" si="115"/>
        <v>0</v>
      </c>
      <c r="AX178" s="135">
        <f t="shared" si="115"/>
        <v>0</v>
      </c>
      <c r="AY178" s="135">
        <f t="shared" si="115"/>
        <v>0</v>
      </c>
      <c r="AZ178" s="135">
        <f t="shared" si="115"/>
        <v>0</v>
      </c>
      <c r="BA178" s="135">
        <f t="shared" si="115"/>
        <v>0</v>
      </c>
      <c r="BB178" s="135">
        <f t="shared" si="115"/>
        <v>0</v>
      </c>
      <c r="BC178" s="135">
        <f t="shared" si="115"/>
        <v>0</v>
      </c>
      <c r="BD178" s="135">
        <f t="shared" si="115"/>
        <v>0</v>
      </c>
      <c r="BE178" s="135">
        <f t="shared" si="115"/>
        <v>0</v>
      </c>
      <c r="BF178" s="135">
        <f t="shared" si="115"/>
        <v>0</v>
      </c>
      <c r="BG178" s="135">
        <f t="shared" si="115"/>
        <v>0</v>
      </c>
      <c r="BH178" s="135">
        <f t="shared" si="115"/>
        <v>0</v>
      </c>
      <c r="BI178" s="135">
        <f t="shared" si="115"/>
        <v>0</v>
      </c>
      <c r="BJ178" s="135">
        <f t="shared" si="115"/>
        <v>0</v>
      </c>
      <c r="BK178" s="135">
        <f t="shared" si="115"/>
        <v>0</v>
      </c>
    </row>
    <row r="179" spans="1:63" hidden="1" x14ac:dyDescent="0.35">
      <c r="A179" s="236" t="s">
        <v>144</v>
      </c>
      <c r="B179" s="126"/>
      <c r="C179" s="252"/>
      <c r="D179" s="252"/>
      <c r="E179" s="252"/>
      <c r="F179" s="252"/>
      <c r="G179" s="252"/>
      <c r="H179" s="252"/>
      <c r="I179" s="252"/>
      <c r="J179" s="252"/>
      <c r="K179" s="252"/>
      <c r="L179" s="252"/>
      <c r="M179" s="252"/>
      <c r="N179" s="252"/>
      <c r="O179" s="252"/>
      <c r="P179" s="252"/>
      <c r="Q179" s="252"/>
      <c r="R179" s="252"/>
      <c r="S179" s="252"/>
      <c r="T179" s="252"/>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row>
    <row r="180" spans="1:63" ht="15" hidden="1" thickBot="1" x14ac:dyDescent="0.4">
      <c r="A180" s="126"/>
      <c r="B180" s="141" t="s">
        <v>40</v>
      </c>
      <c r="C180" s="142">
        <v>43466</v>
      </c>
      <c r="D180" s="143">
        <v>43497</v>
      </c>
      <c r="E180" s="143">
        <v>43525</v>
      </c>
      <c r="F180" s="143">
        <v>43556</v>
      </c>
      <c r="G180" s="143">
        <v>43586</v>
      </c>
      <c r="H180" s="143">
        <v>43617</v>
      </c>
      <c r="I180" s="143">
        <v>43647</v>
      </c>
      <c r="J180" s="143">
        <v>43678</v>
      </c>
      <c r="K180" s="143">
        <v>43709</v>
      </c>
      <c r="L180" s="143">
        <v>43739</v>
      </c>
      <c r="M180" s="143">
        <v>43770</v>
      </c>
      <c r="N180" s="145">
        <v>43800</v>
      </c>
      <c r="O180" s="142">
        <v>43831</v>
      </c>
      <c r="P180" s="143">
        <v>43862</v>
      </c>
      <c r="Q180" s="143">
        <v>43891</v>
      </c>
      <c r="R180" s="143">
        <v>43922</v>
      </c>
      <c r="S180" s="143">
        <v>43952</v>
      </c>
      <c r="T180" s="143">
        <v>43983</v>
      </c>
      <c r="U180" s="143">
        <v>44013</v>
      </c>
      <c r="V180" s="143">
        <v>44044</v>
      </c>
      <c r="W180" s="143">
        <v>44075</v>
      </c>
      <c r="X180" s="143">
        <v>44105</v>
      </c>
      <c r="Y180" s="143">
        <v>44136</v>
      </c>
      <c r="Z180" s="144">
        <v>44166</v>
      </c>
      <c r="AA180" s="142">
        <v>44197</v>
      </c>
      <c r="AB180" s="143">
        <v>44228</v>
      </c>
      <c r="AC180" s="143">
        <v>44256</v>
      </c>
      <c r="AD180" s="143">
        <v>44287</v>
      </c>
      <c r="AE180" s="143">
        <v>44317</v>
      </c>
      <c r="AF180" s="143">
        <v>44348</v>
      </c>
      <c r="AG180" s="143">
        <v>44378</v>
      </c>
      <c r="AH180" s="143">
        <v>44409</v>
      </c>
      <c r="AI180" s="143">
        <v>44440</v>
      </c>
      <c r="AJ180" s="143">
        <v>44470</v>
      </c>
      <c r="AK180" s="143">
        <v>44501</v>
      </c>
      <c r="AL180" s="145">
        <v>44531</v>
      </c>
      <c r="AM180" s="142">
        <v>44562</v>
      </c>
      <c r="AN180" s="143">
        <v>44593</v>
      </c>
      <c r="AO180" s="143">
        <v>44621</v>
      </c>
      <c r="AP180" s="143">
        <v>44652</v>
      </c>
      <c r="AQ180" s="143">
        <v>44682</v>
      </c>
      <c r="AR180" s="143">
        <v>44713</v>
      </c>
      <c r="AS180" s="143">
        <v>44743</v>
      </c>
      <c r="AT180" s="143">
        <v>44774</v>
      </c>
      <c r="AU180" s="143">
        <v>44805</v>
      </c>
      <c r="AV180" s="143">
        <v>44835</v>
      </c>
      <c r="AW180" s="143">
        <v>44866</v>
      </c>
      <c r="AX180" s="145">
        <v>44896</v>
      </c>
      <c r="AY180" s="142">
        <v>44927</v>
      </c>
      <c r="AZ180" s="143">
        <v>44958</v>
      </c>
      <c r="BA180" s="143">
        <v>44986</v>
      </c>
      <c r="BB180" s="143">
        <v>45017</v>
      </c>
      <c r="BC180" s="143">
        <v>45047</v>
      </c>
      <c r="BD180" s="143">
        <v>45078</v>
      </c>
      <c r="BE180" s="143">
        <v>45108</v>
      </c>
      <c r="BF180" s="143">
        <v>45139</v>
      </c>
      <c r="BG180" s="143">
        <v>45170</v>
      </c>
      <c r="BH180" s="143">
        <v>45200</v>
      </c>
      <c r="BI180" s="143">
        <v>45231</v>
      </c>
      <c r="BJ180" s="145">
        <v>45261</v>
      </c>
      <c r="BK180" s="142">
        <v>45292</v>
      </c>
    </row>
    <row r="181" spans="1:63" hidden="1" x14ac:dyDescent="0.35">
      <c r="A181" s="126"/>
      <c r="B181" s="146" t="s">
        <v>120</v>
      </c>
      <c r="C181" s="147">
        <f>C156*SUMMARY!C38</f>
        <v>0</v>
      </c>
      <c r="D181" s="147">
        <f>D156*SUMMARY!D38</f>
        <v>0</v>
      </c>
      <c r="E181" s="147">
        <f>E156*SUMMARY!E38</f>
        <v>0</v>
      </c>
      <c r="F181" s="147">
        <f>F156*SUMMARY!F38</f>
        <v>0</v>
      </c>
      <c r="G181" s="147">
        <f>G156*SUMMARY!G38</f>
        <v>0</v>
      </c>
      <c r="H181" s="147">
        <f>H156*SUMMARY!H38</f>
        <v>0</v>
      </c>
      <c r="I181" s="147">
        <f>I156*SUMMARY!I38</f>
        <v>0</v>
      </c>
      <c r="J181" s="147">
        <f>J156*SUMMARY!J38</f>
        <v>0</v>
      </c>
      <c r="K181" s="147">
        <f>K156*SUMMARY!K38</f>
        <v>0</v>
      </c>
      <c r="L181" s="147">
        <f>L156*SUMMARY!L38</f>
        <v>33.252434585892345</v>
      </c>
      <c r="M181" s="147">
        <f>M156*SUMMARY!M38</f>
        <v>195.00862259839505</v>
      </c>
      <c r="N181" s="147">
        <f>N156*SUMMARY!N38</f>
        <v>627.70970281131895</v>
      </c>
      <c r="O181" s="212">
        <f>O156*SUMMARY!O38</f>
        <v>0</v>
      </c>
      <c r="P181" s="212">
        <f>P156*SUMMARY!P38</f>
        <v>0</v>
      </c>
      <c r="Q181" s="212">
        <f>Q156*SUMMARY!Q38</f>
        <v>0</v>
      </c>
      <c r="R181" s="212">
        <f>R156*SUMMARY!R38</f>
        <v>0</v>
      </c>
      <c r="S181" s="212">
        <f>S156*SUMMARY!S38</f>
        <v>0</v>
      </c>
      <c r="T181" s="212">
        <f>T156*SUMMARY!T38</f>
        <v>0</v>
      </c>
      <c r="U181" s="212">
        <f>U156*SUMMARY!U38</f>
        <v>0</v>
      </c>
      <c r="V181" s="212">
        <f>V156*SUMMARY!V38</f>
        <v>0</v>
      </c>
      <c r="W181" s="212">
        <f>W156*SUMMARY!W38</f>
        <v>0</v>
      </c>
      <c r="X181" s="212">
        <f>X156*SUMMARY!X38</f>
        <v>0</v>
      </c>
      <c r="Y181" s="212">
        <f>Y156*SUMMARY!Y38</f>
        <v>0</v>
      </c>
      <c r="Z181" s="212">
        <f>Z156*SUMMARY!Z38</f>
        <v>0</v>
      </c>
      <c r="AA181" s="212">
        <f>AA156*SUMMARY!AA38</f>
        <v>0</v>
      </c>
      <c r="AB181" s="212">
        <f>AB156*SUMMARY!AB38</f>
        <v>0</v>
      </c>
      <c r="AC181" s="212">
        <f>AC156*SUMMARY!AC38</f>
        <v>0</v>
      </c>
      <c r="AD181" s="212">
        <f>AD156*SUMMARY!AD38</f>
        <v>0</v>
      </c>
      <c r="AE181" s="212">
        <f>AE156*SUMMARY!AE38</f>
        <v>0</v>
      </c>
      <c r="AF181" s="212">
        <f>AF156*SUMMARY!AF38</f>
        <v>0</v>
      </c>
      <c r="AG181" s="212">
        <f>AG156*SUMMARY!AG38</f>
        <v>0</v>
      </c>
      <c r="AH181" s="212">
        <f>AH156*SUMMARY!AH38</f>
        <v>0</v>
      </c>
      <c r="AI181" s="212">
        <f>AI156*SUMMARY!AI38</f>
        <v>0</v>
      </c>
      <c r="AJ181" s="212">
        <f>AJ156*SUMMARY!AJ38</f>
        <v>0</v>
      </c>
      <c r="AK181" s="212">
        <f>AK156*SUMMARY!AK38</f>
        <v>0</v>
      </c>
      <c r="AL181" s="212">
        <f>AL156*SUMMARY!AL38</f>
        <v>0</v>
      </c>
      <c r="AM181" s="212">
        <f>AM156*SUMMARY!AM38</f>
        <v>0</v>
      </c>
      <c r="AN181" s="212">
        <f>AN156*SUMMARY!AN38</f>
        <v>0</v>
      </c>
      <c r="AO181" s="212">
        <f>AO156*SUMMARY!AO38</f>
        <v>0</v>
      </c>
      <c r="AP181" s="212">
        <f>AP156*SUMMARY!AP38</f>
        <v>0</v>
      </c>
      <c r="AQ181" s="212">
        <f>AQ156*SUMMARY!AQ38</f>
        <v>0</v>
      </c>
      <c r="AR181" s="212">
        <f>AR156*SUMMARY!AR38</f>
        <v>0</v>
      </c>
      <c r="AS181" s="212">
        <f>AS156*SUMMARY!AS38</f>
        <v>0</v>
      </c>
      <c r="AT181" s="212">
        <f>AT156*SUMMARY!AT38</f>
        <v>0</v>
      </c>
      <c r="AU181" s="212">
        <f>AU156*SUMMARY!AU38</f>
        <v>0</v>
      </c>
      <c r="AV181" s="212">
        <f>AV156*SUMMARY!AV38</f>
        <v>0</v>
      </c>
      <c r="AW181" s="212">
        <f>AW156*SUMMARY!AW38</f>
        <v>0</v>
      </c>
      <c r="AX181" s="212">
        <f>AX156*SUMMARY!AX38</f>
        <v>0</v>
      </c>
      <c r="AY181" s="212">
        <f>AY156*SUMMARY!AY38</f>
        <v>0</v>
      </c>
      <c r="AZ181" s="212">
        <f>AZ156*SUMMARY!AZ38</f>
        <v>0</v>
      </c>
      <c r="BA181" s="212">
        <f>BA156*SUMMARY!BA38</f>
        <v>0</v>
      </c>
      <c r="BB181" s="212">
        <f>BB156*SUMMARY!BB38</f>
        <v>0</v>
      </c>
      <c r="BC181" s="212">
        <f>BC156*SUMMARY!BC38</f>
        <v>0</v>
      </c>
      <c r="BD181" s="212">
        <f>BD156*SUMMARY!BD38</f>
        <v>0</v>
      </c>
      <c r="BE181" s="212">
        <f>BE156*SUMMARY!BE38</f>
        <v>0</v>
      </c>
      <c r="BF181" s="212">
        <f>BF156*SUMMARY!BF38</f>
        <v>0</v>
      </c>
      <c r="BG181" s="212">
        <f>BG156*SUMMARY!BG38</f>
        <v>0</v>
      </c>
      <c r="BH181" s="212">
        <f>BH156*SUMMARY!BH38</f>
        <v>0</v>
      </c>
      <c r="BI181" s="212">
        <f>BI156*SUMMARY!BI38</f>
        <v>0</v>
      </c>
      <c r="BJ181" s="212">
        <f>BJ156*SUMMARY!BJ38</f>
        <v>0</v>
      </c>
      <c r="BK181" s="212">
        <f>BK156*SUMMARY!BK38</f>
        <v>0</v>
      </c>
    </row>
    <row r="182" spans="1:63" ht="15" hidden="1" thickBot="1" x14ac:dyDescent="0.4">
      <c r="A182" s="126"/>
      <c r="B182" s="148" t="s">
        <v>121</v>
      </c>
      <c r="C182" s="149">
        <f>C175*SUMMARY!C38</f>
        <v>0</v>
      </c>
      <c r="D182" s="149">
        <f>D175*SUMMARY!D38</f>
        <v>0</v>
      </c>
      <c r="E182" s="149">
        <f>E175*SUMMARY!E38</f>
        <v>0</v>
      </c>
      <c r="F182" s="149">
        <f>F175*SUMMARY!F38</f>
        <v>0</v>
      </c>
      <c r="G182" s="149">
        <f>G175*SUMMARY!G38</f>
        <v>0</v>
      </c>
      <c r="H182" s="149">
        <f>H175*SUMMARY!H38</f>
        <v>0</v>
      </c>
      <c r="I182" s="149">
        <f>I175*SUMMARY!I38</f>
        <v>0</v>
      </c>
      <c r="J182" s="149">
        <f>J175*SUMMARY!J38</f>
        <v>0</v>
      </c>
      <c r="K182" s="149">
        <f>K175*SUMMARY!K38</f>
        <v>0</v>
      </c>
      <c r="L182" s="149">
        <f>L175*SUMMARY!L38</f>
        <v>4.2588002165059144</v>
      </c>
      <c r="M182" s="149">
        <f>M175*SUMMARY!M38</f>
        <v>21.968909289012579</v>
      </c>
      <c r="N182" s="149">
        <f>N175*SUMMARY!N38</f>
        <v>68.372206627317439</v>
      </c>
      <c r="O182" s="214">
        <f>O175*SUMMARY!O38</f>
        <v>0</v>
      </c>
      <c r="P182" s="214">
        <f>P175*SUMMARY!P38</f>
        <v>0</v>
      </c>
      <c r="Q182" s="214">
        <f>Q175*SUMMARY!Q38</f>
        <v>0</v>
      </c>
      <c r="R182" s="214">
        <f>R175*SUMMARY!R38</f>
        <v>0</v>
      </c>
      <c r="S182" s="214">
        <f>S175*SUMMARY!S38</f>
        <v>0</v>
      </c>
      <c r="T182" s="214">
        <f>T175*SUMMARY!T38</f>
        <v>0</v>
      </c>
      <c r="U182" s="214">
        <f>U175*SUMMARY!U38</f>
        <v>0</v>
      </c>
      <c r="V182" s="214">
        <f>V175*SUMMARY!V38</f>
        <v>0</v>
      </c>
      <c r="W182" s="214">
        <f>W175*SUMMARY!W38</f>
        <v>0</v>
      </c>
      <c r="X182" s="214">
        <f>X175*SUMMARY!X38</f>
        <v>0</v>
      </c>
      <c r="Y182" s="214">
        <f>Y175*SUMMARY!Y38</f>
        <v>0</v>
      </c>
      <c r="Z182" s="214">
        <f>Z175*SUMMARY!Z38</f>
        <v>0</v>
      </c>
      <c r="AA182" s="214">
        <f>AA175*SUMMARY!AA38</f>
        <v>0</v>
      </c>
      <c r="AB182" s="214">
        <f>AB175*SUMMARY!AB38</f>
        <v>0</v>
      </c>
      <c r="AC182" s="214">
        <f>AC175*SUMMARY!AC38</f>
        <v>0</v>
      </c>
      <c r="AD182" s="214">
        <f>AD175*SUMMARY!AD38</f>
        <v>0</v>
      </c>
      <c r="AE182" s="214">
        <f>AE175*SUMMARY!AE38</f>
        <v>0</v>
      </c>
      <c r="AF182" s="214">
        <f>AF175*SUMMARY!AF38</f>
        <v>0</v>
      </c>
      <c r="AG182" s="214">
        <f>AG175*SUMMARY!AG38</f>
        <v>0</v>
      </c>
      <c r="AH182" s="214">
        <f>AH175*SUMMARY!AH38</f>
        <v>0</v>
      </c>
      <c r="AI182" s="214">
        <f>AI175*SUMMARY!AI38</f>
        <v>0</v>
      </c>
      <c r="AJ182" s="214">
        <f>AJ175*SUMMARY!AJ38</f>
        <v>0</v>
      </c>
      <c r="AK182" s="214">
        <f>AK175*SUMMARY!AK38</f>
        <v>0</v>
      </c>
      <c r="AL182" s="214">
        <f>AL175*SUMMARY!AL38</f>
        <v>0</v>
      </c>
      <c r="AM182" s="214">
        <f>AM175*SUMMARY!AM38</f>
        <v>0</v>
      </c>
      <c r="AN182" s="214">
        <f>AN175*SUMMARY!AN38</f>
        <v>0</v>
      </c>
      <c r="AO182" s="214">
        <f>AO175*SUMMARY!AO38</f>
        <v>0</v>
      </c>
      <c r="AP182" s="214">
        <f>AP175*SUMMARY!AP38</f>
        <v>0</v>
      </c>
      <c r="AQ182" s="214">
        <f>AQ175*SUMMARY!AQ38</f>
        <v>0</v>
      </c>
      <c r="AR182" s="214">
        <f>AR175*SUMMARY!AR38</f>
        <v>0</v>
      </c>
      <c r="AS182" s="214">
        <f>AS175*SUMMARY!AS38</f>
        <v>0</v>
      </c>
      <c r="AT182" s="214">
        <f>AT175*SUMMARY!AT38</f>
        <v>0</v>
      </c>
      <c r="AU182" s="214">
        <f>AU175*SUMMARY!AU38</f>
        <v>0</v>
      </c>
      <c r="AV182" s="214">
        <f>AV175*SUMMARY!AV38</f>
        <v>0</v>
      </c>
      <c r="AW182" s="214">
        <f>AW175*SUMMARY!AW38</f>
        <v>0</v>
      </c>
      <c r="AX182" s="214">
        <f>AX175*SUMMARY!AX38</f>
        <v>0</v>
      </c>
      <c r="AY182" s="214">
        <f>AY175*SUMMARY!AY38</f>
        <v>0</v>
      </c>
      <c r="AZ182" s="214">
        <f>AZ175*SUMMARY!AZ38</f>
        <v>0</v>
      </c>
      <c r="BA182" s="214">
        <f>BA175*SUMMARY!BA38</f>
        <v>0</v>
      </c>
      <c r="BB182" s="214">
        <f>BB175*SUMMARY!BB38</f>
        <v>0</v>
      </c>
      <c r="BC182" s="214">
        <f>BC175*SUMMARY!BC38</f>
        <v>0</v>
      </c>
      <c r="BD182" s="214">
        <f>BD175*SUMMARY!BD38</f>
        <v>0</v>
      </c>
      <c r="BE182" s="214">
        <f>BE175*SUMMARY!BE38</f>
        <v>0</v>
      </c>
      <c r="BF182" s="214">
        <f>BF175*SUMMARY!BF38</f>
        <v>0</v>
      </c>
      <c r="BG182" s="214">
        <f>BG175*SUMMARY!BG38</f>
        <v>0</v>
      </c>
      <c r="BH182" s="214">
        <f>BH175*SUMMARY!BH38</f>
        <v>0</v>
      </c>
      <c r="BI182" s="214">
        <f>BI175*SUMMARY!BI38</f>
        <v>0</v>
      </c>
      <c r="BJ182" s="214">
        <f>BJ175*SUMMARY!BJ38</f>
        <v>0</v>
      </c>
      <c r="BK182" s="214">
        <f>BK175*SUMMARY!BK38</f>
        <v>0</v>
      </c>
    </row>
    <row r="183" spans="1:63" hidden="1" x14ac:dyDescent="0.35">
      <c r="A183" s="126"/>
      <c r="B183" s="146" t="s">
        <v>122</v>
      </c>
      <c r="C183" s="150">
        <f t="shared" ref="C183:D183" si="116">IFERROR(C181/C156,0)</f>
        <v>0</v>
      </c>
      <c r="D183" s="150">
        <f t="shared" si="116"/>
        <v>0</v>
      </c>
      <c r="E183" s="150">
        <f t="shared" ref="E183:K184" si="117">IFERROR(E181/E156,0)</f>
        <v>0</v>
      </c>
      <c r="F183" s="150">
        <f t="shared" si="117"/>
        <v>0</v>
      </c>
      <c r="G183" s="150">
        <f t="shared" si="117"/>
        <v>0</v>
      </c>
      <c r="H183" s="150">
        <f t="shared" si="117"/>
        <v>0</v>
      </c>
      <c r="I183" s="150">
        <f t="shared" si="117"/>
        <v>0</v>
      </c>
      <c r="J183" s="150">
        <f t="shared" si="117"/>
        <v>0</v>
      </c>
      <c r="K183" s="150">
        <f t="shared" si="117"/>
        <v>0</v>
      </c>
      <c r="L183" s="150">
        <f>L181/L73</f>
        <v>0.77122542731855759</v>
      </c>
      <c r="M183" s="150">
        <f>M181/M73</f>
        <v>0.79090026692550353</v>
      </c>
      <c r="N183" s="151">
        <f t="shared" ref="N183:AS183" si="118">IFERROR(N181/N73,0)</f>
        <v>0.80812339285589863</v>
      </c>
      <c r="O183" s="218">
        <f t="shared" si="118"/>
        <v>0</v>
      </c>
      <c r="P183" s="216">
        <f t="shared" si="118"/>
        <v>0</v>
      </c>
      <c r="Q183" s="216">
        <f t="shared" si="118"/>
        <v>0</v>
      </c>
      <c r="R183" s="216">
        <f t="shared" si="118"/>
        <v>0</v>
      </c>
      <c r="S183" s="216">
        <f t="shared" si="118"/>
        <v>0</v>
      </c>
      <c r="T183" s="216">
        <f t="shared" si="118"/>
        <v>0</v>
      </c>
      <c r="U183" s="216">
        <f t="shared" si="118"/>
        <v>0</v>
      </c>
      <c r="V183" s="216">
        <f t="shared" si="118"/>
        <v>0</v>
      </c>
      <c r="W183" s="216">
        <f t="shared" si="118"/>
        <v>0</v>
      </c>
      <c r="X183" s="216">
        <f t="shared" si="118"/>
        <v>0</v>
      </c>
      <c r="Y183" s="216">
        <f t="shared" si="118"/>
        <v>0</v>
      </c>
      <c r="Z183" s="217">
        <f t="shared" si="118"/>
        <v>0</v>
      </c>
      <c r="AA183" s="218">
        <f t="shared" si="118"/>
        <v>0</v>
      </c>
      <c r="AB183" s="216">
        <f t="shared" si="118"/>
        <v>0</v>
      </c>
      <c r="AC183" s="216">
        <f t="shared" si="118"/>
        <v>0</v>
      </c>
      <c r="AD183" s="216">
        <f t="shared" si="118"/>
        <v>0</v>
      </c>
      <c r="AE183" s="216">
        <f t="shared" si="118"/>
        <v>0</v>
      </c>
      <c r="AF183" s="216">
        <f t="shared" si="118"/>
        <v>0</v>
      </c>
      <c r="AG183" s="216">
        <f t="shared" si="118"/>
        <v>0</v>
      </c>
      <c r="AH183" s="216">
        <f t="shared" si="118"/>
        <v>0</v>
      </c>
      <c r="AI183" s="216">
        <f t="shared" si="118"/>
        <v>0</v>
      </c>
      <c r="AJ183" s="216">
        <f t="shared" si="118"/>
        <v>0</v>
      </c>
      <c r="AK183" s="216">
        <f t="shared" si="118"/>
        <v>0</v>
      </c>
      <c r="AL183" s="217">
        <f t="shared" si="118"/>
        <v>0</v>
      </c>
      <c r="AM183" s="218">
        <f t="shared" si="118"/>
        <v>0</v>
      </c>
      <c r="AN183" s="216">
        <f t="shared" si="118"/>
        <v>0</v>
      </c>
      <c r="AO183" s="216">
        <f t="shared" si="118"/>
        <v>0</v>
      </c>
      <c r="AP183" s="216">
        <f t="shared" si="118"/>
        <v>0</v>
      </c>
      <c r="AQ183" s="216">
        <f t="shared" si="118"/>
        <v>0</v>
      </c>
      <c r="AR183" s="216">
        <f t="shared" si="118"/>
        <v>0</v>
      </c>
      <c r="AS183" s="216">
        <f t="shared" si="118"/>
        <v>0</v>
      </c>
      <c r="AT183" s="216">
        <f t="shared" ref="AT183:BK183" si="119">IFERROR(AT181/AT73,0)</f>
        <v>0</v>
      </c>
      <c r="AU183" s="216">
        <f t="shared" si="119"/>
        <v>0</v>
      </c>
      <c r="AV183" s="216">
        <f t="shared" si="119"/>
        <v>0</v>
      </c>
      <c r="AW183" s="216">
        <f t="shared" si="119"/>
        <v>0</v>
      </c>
      <c r="AX183" s="217">
        <f t="shared" si="119"/>
        <v>0</v>
      </c>
      <c r="AY183" s="218">
        <f t="shared" si="119"/>
        <v>0</v>
      </c>
      <c r="AZ183" s="216">
        <f t="shared" si="119"/>
        <v>0</v>
      </c>
      <c r="BA183" s="216">
        <f t="shared" si="119"/>
        <v>0</v>
      </c>
      <c r="BB183" s="216">
        <f t="shared" si="119"/>
        <v>0</v>
      </c>
      <c r="BC183" s="216">
        <f t="shared" si="119"/>
        <v>0</v>
      </c>
      <c r="BD183" s="216">
        <f t="shared" si="119"/>
        <v>0</v>
      </c>
      <c r="BE183" s="216">
        <f t="shared" si="119"/>
        <v>0</v>
      </c>
      <c r="BF183" s="216">
        <f t="shared" si="119"/>
        <v>0</v>
      </c>
      <c r="BG183" s="216">
        <f t="shared" si="119"/>
        <v>0</v>
      </c>
      <c r="BH183" s="216">
        <f t="shared" si="119"/>
        <v>0</v>
      </c>
      <c r="BI183" s="216">
        <f t="shared" si="119"/>
        <v>0</v>
      </c>
      <c r="BJ183" s="217">
        <f t="shared" si="119"/>
        <v>0</v>
      </c>
      <c r="BK183" s="218">
        <f t="shared" si="119"/>
        <v>0</v>
      </c>
    </row>
    <row r="184" spans="1:63" ht="15" hidden="1" thickBot="1" x14ac:dyDescent="0.4">
      <c r="A184" s="126"/>
      <c r="B184" s="153" t="s">
        <v>123</v>
      </c>
      <c r="C184" s="154">
        <f t="shared" ref="C184:D184" si="120">IFERROR(C182/C157,0)</f>
        <v>0</v>
      </c>
      <c r="D184" s="154">
        <f t="shared" si="120"/>
        <v>0</v>
      </c>
      <c r="E184" s="154">
        <f t="shared" si="117"/>
        <v>0</v>
      </c>
      <c r="F184" s="154">
        <f t="shared" si="117"/>
        <v>0</v>
      </c>
      <c r="G184" s="154">
        <f t="shared" si="117"/>
        <v>0</v>
      </c>
      <c r="H184" s="154">
        <f t="shared" si="117"/>
        <v>0</v>
      </c>
      <c r="I184" s="154">
        <f t="shared" si="117"/>
        <v>0</v>
      </c>
      <c r="J184" s="154">
        <f t="shared" si="117"/>
        <v>0</v>
      </c>
      <c r="K184" s="154">
        <f t="shared" si="117"/>
        <v>0</v>
      </c>
      <c r="L184" s="154">
        <f>L182/L73</f>
        <v>9.8774572681442616E-2</v>
      </c>
      <c r="M184" s="154">
        <f>M182/M73</f>
        <v>8.9099733074496493E-2</v>
      </c>
      <c r="N184" s="155">
        <f>IFERROR(N182/N73,0)</f>
        <v>8.8023459489713657E-2</v>
      </c>
      <c r="O184" s="221">
        <f t="shared" ref="O184:AT184" si="121">IFERROR(O182/O73,0)</f>
        <v>0</v>
      </c>
      <c r="P184" s="219">
        <f t="shared" si="121"/>
        <v>0</v>
      </c>
      <c r="Q184" s="219">
        <f t="shared" si="121"/>
        <v>0</v>
      </c>
      <c r="R184" s="219">
        <f t="shared" si="121"/>
        <v>0</v>
      </c>
      <c r="S184" s="219">
        <f t="shared" si="121"/>
        <v>0</v>
      </c>
      <c r="T184" s="219">
        <f t="shared" si="121"/>
        <v>0</v>
      </c>
      <c r="U184" s="219">
        <f t="shared" si="121"/>
        <v>0</v>
      </c>
      <c r="V184" s="219">
        <f t="shared" si="121"/>
        <v>0</v>
      </c>
      <c r="W184" s="219">
        <f t="shared" si="121"/>
        <v>0</v>
      </c>
      <c r="X184" s="219">
        <f t="shared" si="121"/>
        <v>0</v>
      </c>
      <c r="Y184" s="220">
        <f t="shared" si="121"/>
        <v>0</v>
      </c>
      <c r="Z184" s="221">
        <f t="shared" si="121"/>
        <v>0</v>
      </c>
      <c r="AA184" s="221">
        <f t="shared" si="121"/>
        <v>0</v>
      </c>
      <c r="AB184" s="219">
        <f t="shared" si="121"/>
        <v>0</v>
      </c>
      <c r="AC184" s="219">
        <f t="shared" si="121"/>
        <v>0</v>
      </c>
      <c r="AD184" s="219">
        <f t="shared" si="121"/>
        <v>0</v>
      </c>
      <c r="AE184" s="219">
        <f t="shared" si="121"/>
        <v>0</v>
      </c>
      <c r="AF184" s="219">
        <f t="shared" si="121"/>
        <v>0</v>
      </c>
      <c r="AG184" s="219">
        <f t="shared" si="121"/>
        <v>0</v>
      </c>
      <c r="AH184" s="219">
        <f t="shared" si="121"/>
        <v>0</v>
      </c>
      <c r="AI184" s="219">
        <f t="shared" si="121"/>
        <v>0</v>
      </c>
      <c r="AJ184" s="219">
        <f t="shared" si="121"/>
        <v>0</v>
      </c>
      <c r="AK184" s="220">
        <f t="shared" si="121"/>
        <v>0</v>
      </c>
      <c r="AL184" s="221">
        <f t="shared" si="121"/>
        <v>0</v>
      </c>
      <c r="AM184" s="221">
        <f t="shared" si="121"/>
        <v>0</v>
      </c>
      <c r="AN184" s="219">
        <f t="shared" si="121"/>
        <v>0</v>
      </c>
      <c r="AO184" s="219">
        <f t="shared" si="121"/>
        <v>0</v>
      </c>
      <c r="AP184" s="219">
        <f t="shared" si="121"/>
        <v>0</v>
      </c>
      <c r="AQ184" s="219">
        <f t="shared" si="121"/>
        <v>0</v>
      </c>
      <c r="AR184" s="219">
        <f t="shared" si="121"/>
        <v>0</v>
      </c>
      <c r="AS184" s="219">
        <f t="shared" si="121"/>
        <v>0</v>
      </c>
      <c r="AT184" s="219">
        <f t="shared" si="121"/>
        <v>0</v>
      </c>
      <c r="AU184" s="219">
        <f t="shared" ref="AU184:BK184" si="122">IFERROR(AU182/AU73,0)</f>
        <v>0</v>
      </c>
      <c r="AV184" s="219">
        <f t="shared" si="122"/>
        <v>0</v>
      </c>
      <c r="AW184" s="220">
        <f t="shared" si="122"/>
        <v>0</v>
      </c>
      <c r="AX184" s="221">
        <f t="shared" si="122"/>
        <v>0</v>
      </c>
      <c r="AY184" s="221">
        <f t="shared" si="122"/>
        <v>0</v>
      </c>
      <c r="AZ184" s="219">
        <f t="shared" si="122"/>
        <v>0</v>
      </c>
      <c r="BA184" s="219">
        <f t="shared" si="122"/>
        <v>0</v>
      </c>
      <c r="BB184" s="219">
        <f t="shared" si="122"/>
        <v>0</v>
      </c>
      <c r="BC184" s="219">
        <f t="shared" si="122"/>
        <v>0</v>
      </c>
      <c r="BD184" s="219">
        <f t="shared" si="122"/>
        <v>0</v>
      </c>
      <c r="BE184" s="219">
        <f t="shared" si="122"/>
        <v>0</v>
      </c>
      <c r="BF184" s="219">
        <f t="shared" si="122"/>
        <v>0</v>
      </c>
      <c r="BG184" s="219">
        <f t="shared" si="122"/>
        <v>0</v>
      </c>
      <c r="BH184" s="219">
        <f t="shared" si="122"/>
        <v>0</v>
      </c>
      <c r="BI184" s="220">
        <f t="shared" si="122"/>
        <v>0</v>
      </c>
      <c r="BJ184" s="221">
        <f t="shared" si="122"/>
        <v>0</v>
      </c>
      <c r="BK184" s="221">
        <f t="shared" si="122"/>
        <v>0</v>
      </c>
    </row>
    <row r="185" spans="1:63" ht="15" hidden="1" thickBot="1" x14ac:dyDescent="0.4">
      <c r="A185" s="126"/>
      <c r="B185" s="158" t="s">
        <v>124</v>
      </c>
      <c r="C185" s="159">
        <f>C183+C184</f>
        <v>0</v>
      </c>
      <c r="D185" s="160">
        <f t="shared" ref="D185:N185" si="123">D183+D184</f>
        <v>0</v>
      </c>
      <c r="E185" s="161">
        <f t="shared" si="123"/>
        <v>0</v>
      </c>
      <c r="F185" s="161">
        <f t="shared" si="123"/>
        <v>0</v>
      </c>
      <c r="G185" s="161">
        <f t="shared" si="123"/>
        <v>0</v>
      </c>
      <c r="H185" s="161">
        <f t="shared" si="123"/>
        <v>0</v>
      </c>
      <c r="I185" s="161">
        <f t="shared" si="123"/>
        <v>0</v>
      </c>
      <c r="J185" s="161">
        <f t="shared" si="123"/>
        <v>0</v>
      </c>
      <c r="K185" s="161">
        <f t="shared" si="123"/>
        <v>0</v>
      </c>
      <c r="L185" s="161">
        <f t="shared" si="123"/>
        <v>0.87000000000000022</v>
      </c>
      <c r="M185" s="161">
        <f t="shared" si="123"/>
        <v>0.88</v>
      </c>
      <c r="N185" s="161">
        <f t="shared" si="123"/>
        <v>0.89614685234561231</v>
      </c>
      <c r="O185" s="222">
        <f>O183+O184</f>
        <v>0</v>
      </c>
      <c r="P185" s="222">
        <f t="shared" ref="P185:Z185" si="124">P183+P184</f>
        <v>0</v>
      </c>
      <c r="Q185" s="223">
        <f t="shared" si="124"/>
        <v>0</v>
      </c>
      <c r="R185" s="223">
        <f t="shared" si="124"/>
        <v>0</v>
      </c>
      <c r="S185" s="223">
        <f t="shared" si="124"/>
        <v>0</v>
      </c>
      <c r="T185" s="223">
        <f t="shared" si="124"/>
        <v>0</v>
      </c>
      <c r="U185" s="223">
        <f t="shared" si="124"/>
        <v>0</v>
      </c>
      <c r="V185" s="223">
        <f t="shared" si="124"/>
        <v>0</v>
      </c>
      <c r="W185" s="223">
        <f t="shared" si="124"/>
        <v>0</v>
      </c>
      <c r="X185" s="223">
        <f t="shared" si="124"/>
        <v>0</v>
      </c>
      <c r="Y185" s="237">
        <f t="shared" si="124"/>
        <v>0</v>
      </c>
      <c r="Z185" s="237">
        <f t="shared" si="124"/>
        <v>0</v>
      </c>
      <c r="AA185" s="222">
        <f>AA183+AA184</f>
        <v>0</v>
      </c>
      <c r="AB185" s="222">
        <f t="shared" ref="AB185:AL185" si="125">AB183+AB184</f>
        <v>0</v>
      </c>
      <c r="AC185" s="223">
        <f t="shared" si="125"/>
        <v>0</v>
      </c>
      <c r="AD185" s="223">
        <f t="shared" si="125"/>
        <v>0</v>
      </c>
      <c r="AE185" s="223">
        <f t="shared" si="125"/>
        <v>0</v>
      </c>
      <c r="AF185" s="223">
        <f t="shared" si="125"/>
        <v>0</v>
      </c>
      <c r="AG185" s="223">
        <f t="shared" si="125"/>
        <v>0</v>
      </c>
      <c r="AH185" s="223">
        <f t="shared" si="125"/>
        <v>0</v>
      </c>
      <c r="AI185" s="223">
        <f t="shared" si="125"/>
        <v>0</v>
      </c>
      <c r="AJ185" s="223">
        <f t="shared" si="125"/>
        <v>0</v>
      </c>
      <c r="AK185" s="237">
        <f t="shared" si="125"/>
        <v>0</v>
      </c>
      <c r="AL185" s="237">
        <f t="shared" si="125"/>
        <v>0</v>
      </c>
      <c r="AM185" s="222">
        <f>AM183+AM184</f>
        <v>0</v>
      </c>
      <c r="AN185" s="222">
        <f t="shared" ref="AN185:AX185" si="126">AN183+AN184</f>
        <v>0</v>
      </c>
      <c r="AO185" s="223">
        <f t="shared" si="126"/>
        <v>0</v>
      </c>
      <c r="AP185" s="223">
        <f t="shared" si="126"/>
        <v>0</v>
      </c>
      <c r="AQ185" s="223">
        <f t="shared" si="126"/>
        <v>0</v>
      </c>
      <c r="AR185" s="223">
        <f t="shared" si="126"/>
        <v>0</v>
      </c>
      <c r="AS185" s="223">
        <f t="shared" si="126"/>
        <v>0</v>
      </c>
      <c r="AT185" s="223">
        <f t="shared" si="126"/>
        <v>0</v>
      </c>
      <c r="AU185" s="223">
        <f t="shared" si="126"/>
        <v>0</v>
      </c>
      <c r="AV185" s="223">
        <f t="shared" si="126"/>
        <v>0</v>
      </c>
      <c r="AW185" s="237">
        <f t="shared" si="126"/>
        <v>0</v>
      </c>
      <c r="AX185" s="237">
        <f t="shared" si="126"/>
        <v>0</v>
      </c>
      <c r="AY185" s="222">
        <f>AY183+AY184</f>
        <v>0</v>
      </c>
      <c r="AZ185" s="222">
        <f t="shared" ref="AZ185:BJ185" si="127">AZ183+AZ184</f>
        <v>0</v>
      </c>
      <c r="BA185" s="223">
        <f t="shared" si="127"/>
        <v>0</v>
      </c>
      <c r="BB185" s="223">
        <f t="shared" si="127"/>
        <v>0</v>
      </c>
      <c r="BC185" s="223">
        <f t="shared" si="127"/>
        <v>0</v>
      </c>
      <c r="BD185" s="223">
        <f t="shared" si="127"/>
        <v>0</v>
      </c>
      <c r="BE185" s="223">
        <f t="shared" si="127"/>
        <v>0</v>
      </c>
      <c r="BF185" s="223">
        <f t="shared" si="127"/>
        <v>0</v>
      </c>
      <c r="BG185" s="223">
        <f t="shared" si="127"/>
        <v>0</v>
      </c>
      <c r="BH185" s="223">
        <f t="shared" si="127"/>
        <v>0</v>
      </c>
      <c r="BI185" s="237">
        <f t="shared" si="127"/>
        <v>0</v>
      </c>
      <c r="BJ185" s="237">
        <f t="shared" si="127"/>
        <v>0</v>
      </c>
      <c r="BK185" s="222">
        <f>BK183+BK184</f>
        <v>0</v>
      </c>
    </row>
    <row r="186" spans="1:63" hidden="1" x14ac:dyDescent="0.35">
      <c r="A186" s="126"/>
      <c r="B186" s="126"/>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row>
    <row r="187" spans="1:63" ht="15" hidden="1" thickBot="1" x14ac:dyDescent="0.4">
      <c r="A187" s="126"/>
      <c r="B187" s="141" t="s">
        <v>38</v>
      </c>
      <c r="C187" s="142">
        <v>43466</v>
      </c>
      <c r="D187" s="143">
        <v>43497</v>
      </c>
      <c r="E187" s="143">
        <v>43525</v>
      </c>
      <c r="F187" s="143">
        <v>43556</v>
      </c>
      <c r="G187" s="143">
        <v>43586</v>
      </c>
      <c r="H187" s="143">
        <v>43617</v>
      </c>
      <c r="I187" s="143">
        <v>43647</v>
      </c>
      <c r="J187" s="143">
        <v>43678</v>
      </c>
      <c r="K187" s="143">
        <v>43709</v>
      </c>
      <c r="L187" s="143">
        <v>43739</v>
      </c>
      <c r="M187" s="143">
        <v>43770</v>
      </c>
      <c r="N187" s="145">
        <v>43800</v>
      </c>
      <c r="O187" s="142">
        <v>43831</v>
      </c>
      <c r="P187" s="143">
        <v>43862</v>
      </c>
      <c r="Q187" s="143">
        <v>43891</v>
      </c>
      <c r="R187" s="143">
        <v>43922</v>
      </c>
      <c r="S187" s="143">
        <v>43952</v>
      </c>
      <c r="T187" s="143">
        <v>43983</v>
      </c>
      <c r="U187" s="143">
        <v>44013</v>
      </c>
      <c r="V187" s="143">
        <v>44044</v>
      </c>
      <c r="W187" s="143">
        <v>44075</v>
      </c>
      <c r="X187" s="143">
        <v>44105</v>
      </c>
      <c r="Y187" s="143">
        <v>44136</v>
      </c>
      <c r="Z187" s="144">
        <v>44166</v>
      </c>
      <c r="AA187" s="142">
        <v>44197</v>
      </c>
      <c r="AB187" s="143">
        <v>44228</v>
      </c>
      <c r="AC187" s="143">
        <v>44256</v>
      </c>
      <c r="AD187" s="143">
        <v>44287</v>
      </c>
      <c r="AE187" s="143">
        <v>44317</v>
      </c>
      <c r="AF187" s="143">
        <v>44348</v>
      </c>
      <c r="AG187" s="143">
        <v>44378</v>
      </c>
      <c r="AH187" s="143">
        <v>44409</v>
      </c>
      <c r="AI187" s="143">
        <v>44440</v>
      </c>
      <c r="AJ187" s="143">
        <v>44470</v>
      </c>
      <c r="AK187" s="143">
        <v>44501</v>
      </c>
      <c r="AL187" s="145">
        <v>44531</v>
      </c>
      <c r="AM187" s="142">
        <v>44562</v>
      </c>
      <c r="AN187" s="143">
        <v>44593</v>
      </c>
      <c r="AO187" s="143">
        <v>44621</v>
      </c>
      <c r="AP187" s="143">
        <v>44652</v>
      </c>
      <c r="AQ187" s="143">
        <v>44682</v>
      </c>
      <c r="AR187" s="143">
        <v>44713</v>
      </c>
      <c r="AS187" s="143">
        <v>44743</v>
      </c>
      <c r="AT187" s="143">
        <v>44774</v>
      </c>
      <c r="AU187" s="143">
        <v>44805</v>
      </c>
      <c r="AV187" s="143">
        <v>44835</v>
      </c>
      <c r="AW187" s="143">
        <v>44866</v>
      </c>
      <c r="AX187" s="145">
        <v>44896</v>
      </c>
      <c r="AY187" s="142">
        <v>44927</v>
      </c>
      <c r="AZ187" s="143">
        <v>44958</v>
      </c>
      <c r="BA187" s="143">
        <v>44986</v>
      </c>
      <c r="BB187" s="143">
        <v>45017</v>
      </c>
      <c r="BC187" s="143">
        <v>45047</v>
      </c>
      <c r="BD187" s="143">
        <v>45078</v>
      </c>
      <c r="BE187" s="143">
        <v>45108</v>
      </c>
      <c r="BF187" s="143">
        <v>45139</v>
      </c>
      <c r="BG187" s="143">
        <v>45170</v>
      </c>
      <c r="BH187" s="143">
        <v>45200</v>
      </c>
      <c r="BI187" s="143">
        <v>45231</v>
      </c>
      <c r="BJ187" s="145">
        <v>45261</v>
      </c>
      <c r="BK187" s="142">
        <v>45292</v>
      </c>
    </row>
    <row r="188" spans="1:63" hidden="1" x14ac:dyDescent="0.35">
      <c r="A188" s="126"/>
      <c r="B188" s="146" t="s">
        <v>125</v>
      </c>
      <c r="C188" s="147">
        <f>C156*SUMMARY!C39</f>
        <v>0</v>
      </c>
      <c r="D188" s="147">
        <f>D156*SUMMARY!D39</f>
        <v>0</v>
      </c>
      <c r="E188" s="147">
        <f>E156*SUMMARY!E39</f>
        <v>0</v>
      </c>
      <c r="F188" s="147">
        <f>F156*SUMMARY!F39</f>
        <v>0</v>
      </c>
      <c r="G188" s="147">
        <f>G156*SUMMARY!G39</f>
        <v>0</v>
      </c>
      <c r="H188" s="147">
        <f>H156*SUMMARY!H39</f>
        <v>0</v>
      </c>
      <c r="I188" s="147">
        <f>I156*SUMMARY!I39</f>
        <v>0</v>
      </c>
      <c r="J188" s="147">
        <f>J156*SUMMARY!J39</f>
        <v>0</v>
      </c>
      <c r="K188" s="147">
        <f>K156*SUMMARY!K39</f>
        <v>0</v>
      </c>
      <c r="L188" s="147">
        <f>L156*SUMMARY!L39</f>
        <v>4.9687545932942587</v>
      </c>
      <c r="M188" s="147">
        <f>M156*SUMMARY!M39</f>
        <v>26.592084899781142</v>
      </c>
      <c r="N188" s="147">
        <f>N156*SUMMARY!N39</f>
        <v>72.744359118737677</v>
      </c>
      <c r="O188" s="212">
        <f>O156*SUMMARY!O39</f>
        <v>0</v>
      </c>
      <c r="P188" s="212">
        <f>P156*SUMMARY!P39</f>
        <v>0</v>
      </c>
      <c r="Q188" s="212">
        <f>Q156*SUMMARY!Q39</f>
        <v>0</v>
      </c>
      <c r="R188" s="212">
        <f>R156*SUMMARY!R39</f>
        <v>0</v>
      </c>
      <c r="S188" s="212">
        <f>S156*SUMMARY!S39</f>
        <v>0</v>
      </c>
      <c r="T188" s="212">
        <f>T156*SUMMARY!T39</f>
        <v>0</v>
      </c>
      <c r="U188" s="212">
        <f>U156*SUMMARY!U39</f>
        <v>0</v>
      </c>
      <c r="V188" s="212">
        <f>V156*SUMMARY!V39</f>
        <v>0</v>
      </c>
      <c r="W188" s="212">
        <f>W156*SUMMARY!W39</f>
        <v>0</v>
      </c>
      <c r="X188" s="212">
        <f>X156*SUMMARY!X39</f>
        <v>0</v>
      </c>
      <c r="Y188" s="212">
        <f>Y156*SUMMARY!Y39</f>
        <v>0</v>
      </c>
      <c r="Z188" s="212">
        <f>Z156*SUMMARY!Z39</f>
        <v>0</v>
      </c>
      <c r="AA188" s="212">
        <f>AA156*SUMMARY!AA39</f>
        <v>0</v>
      </c>
      <c r="AB188" s="212">
        <f>AB156*SUMMARY!AB39</f>
        <v>0</v>
      </c>
      <c r="AC188" s="212">
        <f>AC156*SUMMARY!AC39</f>
        <v>0</v>
      </c>
      <c r="AD188" s="212">
        <f>AD156*SUMMARY!AD39</f>
        <v>0</v>
      </c>
      <c r="AE188" s="212">
        <f>AE156*SUMMARY!AE39</f>
        <v>0</v>
      </c>
      <c r="AF188" s="212">
        <f>AF156*SUMMARY!AF39</f>
        <v>0</v>
      </c>
      <c r="AG188" s="212">
        <f>AG156*SUMMARY!AG39</f>
        <v>0</v>
      </c>
      <c r="AH188" s="212">
        <f>AH156*SUMMARY!AH39</f>
        <v>0</v>
      </c>
      <c r="AI188" s="212">
        <f>AI156*SUMMARY!AI39</f>
        <v>0</v>
      </c>
      <c r="AJ188" s="212">
        <f>AJ156*SUMMARY!AJ39</f>
        <v>0</v>
      </c>
      <c r="AK188" s="212">
        <f>AK156*SUMMARY!AK39</f>
        <v>0</v>
      </c>
      <c r="AL188" s="212">
        <f>AL156*SUMMARY!AL39</f>
        <v>0</v>
      </c>
      <c r="AM188" s="212">
        <f>AM156*SUMMARY!AM39</f>
        <v>0</v>
      </c>
      <c r="AN188" s="212">
        <f>AN156*SUMMARY!AN39</f>
        <v>0</v>
      </c>
      <c r="AO188" s="212">
        <f>AO156*SUMMARY!AO39</f>
        <v>0</v>
      </c>
      <c r="AP188" s="212">
        <f>AP156*SUMMARY!AP39</f>
        <v>0</v>
      </c>
      <c r="AQ188" s="212">
        <f>AQ156*SUMMARY!AQ39</f>
        <v>0</v>
      </c>
      <c r="AR188" s="212">
        <f>AR156*SUMMARY!AR39</f>
        <v>0</v>
      </c>
      <c r="AS188" s="212">
        <f>AS156*SUMMARY!AS39</f>
        <v>0</v>
      </c>
      <c r="AT188" s="212">
        <f>AT156*SUMMARY!AT39</f>
        <v>0</v>
      </c>
      <c r="AU188" s="212">
        <f>AU156*SUMMARY!AU39</f>
        <v>0</v>
      </c>
      <c r="AV188" s="212">
        <f>AV156*SUMMARY!AV39</f>
        <v>0</v>
      </c>
      <c r="AW188" s="212">
        <f>AW156*SUMMARY!AW39</f>
        <v>0</v>
      </c>
      <c r="AX188" s="212">
        <f>AX156*SUMMARY!AX39</f>
        <v>0</v>
      </c>
      <c r="AY188" s="212">
        <f>AY156*SUMMARY!AY39</f>
        <v>0</v>
      </c>
      <c r="AZ188" s="212">
        <f>AZ156*SUMMARY!AZ39</f>
        <v>0</v>
      </c>
      <c r="BA188" s="212">
        <f>BA156*SUMMARY!BA39</f>
        <v>0</v>
      </c>
      <c r="BB188" s="212">
        <f>BB156*SUMMARY!BB39</f>
        <v>0</v>
      </c>
      <c r="BC188" s="212">
        <f>BC156*SUMMARY!BC39</f>
        <v>0</v>
      </c>
      <c r="BD188" s="212">
        <f>BD156*SUMMARY!BD39</f>
        <v>0</v>
      </c>
      <c r="BE188" s="212">
        <f>BE156*SUMMARY!BE39</f>
        <v>0</v>
      </c>
      <c r="BF188" s="212">
        <f>BF156*SUMMARY!BF39</f>
        <v>0</v>
      </c>
      <c r="BG188" s="212">
        <f>BG156*SUMMARY!BG39</f>
        <v>0</v>
      </c>
      <c r="BH188" s="212">
        <f>BH156*SUMMARY!BH39</f>
        <v>0</v>
      </c>
      <c r="BI188" s="212">
        <f>BI156*SUMMARY!BI39</f>
        <v>0</v>
      </c>
      <c r="BJ188" s="212">
        <f>BJ156*SUMMARY!BJ39</f>
        <v>0</v>
      </c>
      <c r="BK188" s="212">
        <f>BK156*SUMMARY!BK39</f>
        <v>0</v>
      </c>
    </row>
    <row r="189" spans="1:63" ht="15" hidden="1" thickBot="1" x14ac:dyDescent="0.4">
      <c r="A189" s="126"/>
      <c r="B189" s="148" t="s">
        <v>126</v>
      </c>
      <c r="C189" s="149">
        <f>C175*SUMMARY!C39</f>
        <v>0</v>
      </c>
      <c r="D189" s="149">
        <f>D175*SUMMARY!D39</f>
        <v>0</v>
      </c>
      <c r="E189" s="149">
        <f>E175*SUMMARY!E39</f>
        <v>0</v>
      </c>
      <c r="F189" s="149">
        <f>F175*SUMMARY!F39</f>
        <v>0</v>
      </c>
      <c r="G189" s="149">
        <f>G175*SUMMARY!G39</f>
        <v>0</v>
      </c>
      <c r="H189" s="149">
        <f>H175*SUMMARY!H39</f>
        <v>0</v>
      </c>
      <c r="I189" s="149">
        <f>I175*SUMMARY!I39</f>
        <v>0</v>
      </c>
      <c r="J189" s="149">
        <f>J175*SUMMARY!J39</f>
        <v>0</v>
      </c>
      <c r="K189" s="149">
        <f>K175*SUMMARY!K39</f>
        <v>0</v>
      </c>
      <c r="L189" s="149">
        <f>L175*SUMMARY!L39</f>
        <v>0.6363724461445619</v>
      </c>
      <c r="M189" s="149">
        <f>M175*SUMMARY!M39</f>
        <v>2.9957603575926242</v>
      </c>
      <c r="N189" s="149">
        <f>N175*SUMMARY!N39</f>
        <v>7.9235549974175576</v>
      </c>
      <c r="O189" s="214">
        <f>O175*SUMMARY!O39</f>
        <v>0</v>
      </c>
      <c r="P189" s="214">
        <f>P175*SUMMARY!P39</f>
        <v>0</v>
      </c>
      <c r="Q189" s="214">
        <f>Q175*SUMMARY!Q39</f>
        <v>0</v>
      </c>
      <c r="R189" s="214">
        <f>R175*SUMMARY!R39</f>
        <v>0</v>
      </c>
      <c r="S189" s="214">
        <f>S175*SUMMARY!S39</f>
        <v>0</v>
      </c>
      <c r="T189" s="214">
        <f>T175*SUMMARY!T39</f>
        <v>0</v>
      </c>
      <c r="U189" s="214">
        <f>U175*SUMMARY!U39</f>
        <v>0</v>
      </c>
      <c r="V189" s="214">
        <f>V175*SUMMARY!V39</f>
        <v>0</v>
      </c>
      <c r="W189" s="214">
        <f>W175*SUMMARY!W39</f>
        <v>0</v>
      </c>
      <c r="X189" s="214">
        <f>X175*SUMMARY!X39</f>
        <v>0</v>
      </c>
      <c r="Y189" s="214">
        <f>Y175*SUMMARY!Y39</f>
        <v>0</v>
      </c>
      <c r="Z189" s="214">
        <f>Z175*SUMMARY!Z39</f>
        <v>0</v>
      </c>
      <c r="AA189" s="214">
        <f>AA175*SUMMARY!AA39</f>
        <v>0</v>
      </c>
      <c r="AB189" s="214">
        <f>AB175*SUMMARY!AB39</f>
        <v>0</v>
      </c>
      <c r="AC189" s="214">
        <f>AC175*SUMMARY!AC39</f>
        <v>0</v>
      </c>
      <c r="AD189" s="214">
        <f>AD175*SUMMARY!AD39</f>
        <v>0</v>
      </c>
      <c r="AE189" s="214">
        <f>AE175*SUMMARY!AE39</f>
        <v>0</v>
      </c>
      <c r="AF189" s="214">
        <f>AF175*SUMMARY!AF39</f>
        <v>0</v>
      </c>
      <c r="AG189" s="214">
        <f>AG175*SUMMARY!AG39</f>
        <v>0</v>
      </c>
      <c r="AH189" s="214">
        <f>AH175*SUMMARY!AH39</f>
        <v>0</v>
      </c>
      <c r="AI189" s="214">
        <f>AI175*SUMMARY!AI39</f>
        <v>0</v>
      </c>
      <c r="AJ189" s="214">
        <f>AJ175*SUMMARY!AJ39</f>
        <v>0</v>
      </c>
      <c r="AK189" s="214">
        <f>AK175*SUMMARY!AK39</f>
        <v>0</v>
      </c>
      <c r="AL189" s="214">
        <f>AL175*SUMMARY!AL39</f>
        <v>0</v>
      </c>
      <c r="AM189" s="214">
        <f>AM175*SUMMARY!AM39</f>
        <v>0</v>
      </c>
      <c r="AN189" s="214">
        <f>AN175*SUMMARY!AN39</f>
        <v>0</v>
      </c>
      <c r="AO189" s="214">
        <f>AO175*SUMMARY!AO39</f>
        <v>0</v>
      </c>
      <c r="AP189" s="214">
        <f>AP175*SUMMARY!AP39</f>
        <v>0</v>
      </c>
      <c r="AQ189" s="214">
        <f>AQ175*SUMMARY!AQ39</f>
        <v>0</v>
      </c>
      <c r="AR189" s="214">
        <f>AR175*SUMMARY!AR39</f>
        <v>0</v>
      </c>
      <c r="AS189" s="214">
        <f>AS175*SUMMARY!AS39</f>
        <v>0</v>
      </c>
      <c r="AT189" s="214">
        <f>AT175*SUMMARY!AT39</f>
        <v>0</v>
      </c>
      <c r="AU189" s="214">
        <f>AU175*SUMMARY!AU39</f>
        <v>0</v>
      </c>
      <c r="AV189" s="214">
        <f>AV175*SUMMARY!AV39</f>
        <v>0</v>
      </c>
      <c r="AW189" s="214">
        <f>AW175*SUMMARY!AW39</f>
        <v>0</v>
      </c>
      <c r="AX189" s="214">
        <f>AX175*SUMMARY!AX39</f>
        <v>0</v>
      </c>
      <c r="AY189" s="214">
        <f>AY175*SUMMARY!AY39</f>
        <v>0</v>
      </c>
      <c r="AZ189" s="214">
        <f>AZ175*SUMMARY!AZ39</f>
        <v>0</v>
      </c>
      <c r="BA189" s="214">
        <f>BA175*SUMMARY!BA39</f>
        <v>0</v>
      </c>
      <c r="BB189" s="214">
        <f>BB175*SUMMARY!BB39</f>
        <v>0</v>
      </c>
      <c r="BC189" s="214">
        <f>BC175*SUMMARY!BC39</f>
        <v>0</v>
      </c>
      <c r="BD189" s="214">
        <f>BD175*SUMMARY!BD39</f>
        <v>0</v>
      </c>
      <c r="BE189" s="214">
        <f>BE175*SUMMARY!BE39</f>
        <v>0</v>
      </c>
      <c r="BF189" s="214">
        <f>BF175*SUMMARY!BF39</f>
        <v>0</v>
      </c>
      <c r="BG189" s="214">
        <f>BG175*SUMMARY!BG39</f>
        <v>0</v>
      </c>
      <c r="BH189" s="214">
        <f>BH175*SUMMARY!BH39</f>
        <v>0</v>
      </c>
      <c r="BI189" s="214">
        <f>BI175*SUMMARY!BI39</f>
        <v>0</v>
      </c>
      <c r="BJ189" s="214">
        <f>BJ175*SUMMARY!BJ39</f>
        <v>0</v>
      </c>
      <c r="BK189" s="214">
        <f>BK175*SUMMARY!BK39</f>
        <v>0</v>
      </c>
    </row>
    <row r="190" spans="1:63" hidden="1" x14ac:dyDescent="0.35">
      <c r="A190" s="126"/>
      <c r="B190" s="146" t="s">
        <v>127</v>
      </c>
      <c r="C190" s="152">
        <f t="shared" ref="C190:J190" si="128">IFERROR(C188/C73,0)</f>
        <v>0</v>
      </c>
      <c r="D190" s="152">
        <f t="shared" si="128"/>
        <v>0</v>
      </c>
      <c r="E190" s="152">
        <f t="shared" si="128"/>
        <v>0</v>
      </c>
      <c r="F190" s="152">
        <f t="shared" si="128"/>
        <v>0</v>
      </c>
      <c r="G190" s="152">
        <f t="shared" si="128"/>
        <v>0</v>
      </c>
      <c r="H190" s="152">
        <f t="shared" si="128"/>
        <v>0</v>
      </c>
      <c r="I190" s="152">
        <f t="shared" si="128"/>
        <v>0</v>
      </c>
      <c r="J190" s="152">
        <f t="shared" si="128"/>
        <v>0</v>
      </c>
      <c r="K190" s="152">
        <f>IFERROR(K188/K73,0)</f>
        <v>0</v>
      </c>
      <c r="L190" s="152">
        <f>L188/L73</f>
        <v>0.11524058109357758</v>
      </c>
      <c r="M190" s="152">
        <f>M188/M73</f>
        <v>0.10785003639893229</v>
      </c>
      <c r="N190" s="165">
        <f t="shared" ref="N190:Y190" si="129">IFERROR(N188/N73,0)</f>
        <v>9.3652237712553932E-2</v>
      </c>
      <c r="O190" s="229">
        <f t="shared" si="129"/>
        <v>0</v>
      </c>
      <c r="P190" s="229">
        <f t="shared" si="129"/>
        <v>0</v>
      </c>
      <c r="Q190" s="229">
        <f t="shared" si="129"/>
        <v>0</v>
      </c>
      <c r="R190" s="229">
        <f t="shared" si="129"/>
        <v>0</v>
      </c>
      <c r="S190" s="229">
        <f t="shared" si="129"/>
        <v>0</v>
      </c>
      <c r="T190" s="229">
        <f t="shared" si="129"/>
        <v>0</v>
      </c>
      <c r="U190" s="229">
        <f t="shared" si="129"/>
        <v>0</v>
      </c>
      <c r="V190" s="229">
        <f t="shared" si="129"/>
        <v>0</v>
      </c>
      <c r="W190" s="229">
        <f t="shared" si="129"/>
        <v>0</v>
      </c>
      <c r="X190" s="229">
        <f t="shared" si="129"/>
        <v>0</v>
      </c>
      <c r="Y190" s="229">
        <f t="shared" si="129"/>
        <v>0</v>
      </c>
      <c r="Z190" s="230">
        <f>IFERROR(Z188/Z80,0)</f>
        <v>0</v>
      </c>
      <c r="AA190" s="229">
        <f t="shared" ref="AA190:AK190" si="130">IFERROR(AA188/AA73,0)</f>
        <v>0</v>
      </c>
      <c r="AB190" s="229">
        <f t="shared" si="130"/>
        <v>0</v>
      </c>
      <c r="AC190" s="229">
        <f t="shared" si="130"/>
        <v>0</v>
      </c>
      <c r="AD190" s="229">
        <f t="shared" si="130"/>
        <v>0</v>
      </c>
      <c r="AE190" s="229">
        <f t="shared" si="130"/>
        <v>0</v>
      </c>
      <c r="AF190" s="229">
        <f t="shared" si="130"/>
        <v>0</v>
      </c>
      <c r="AG190" s="229">
        <f t="shared" si="130"/>
        <v>0</v>
      </c>
      <c r="AH190" s="229">
        <f t="shared" si="130"/>
        <v>0</v>
      </c>
      <c r="AI190" s="229">
        <f t="shared" si="130"/>
        <v>0</v>
      </c>
      <c r="AJ190" s="229">
        <f t="shared" si="130"/>
        <v>0</v>
      </c>
      <c r="AK190" s="229">
        <f t="shared" si="130"/>
        <v>0</v>
      </c>
      <c r="AL190" s="230">
        <f>IFERROR(AL188/AL80,0)</f>
        <v>0</v>
      </c>
      <c r="AM190" s="229">
        <f t="shared" ref="AM190:AW190" si="131">IFERROR(AM188/AM73,0)</f>
        <v>0</v>
      </c>
      <c r="AN190" s="229">
        <f t="shared" si="131"/>
        <v>0</v>
      </c>
      <c r="AO190" s="229">
        <f t="shared" si="131"/>
        <v>0</v>
      </c>
      <c r="AP190" s="229">
        <f t="shared" si="131"/>
        <v>0</v>
      </c>
      <c r="AQ190" s="229">
        <f t="shared" si="131"/>
        <v>0</v>
      </c>
      <c r="AR190" s="229">
        <f t="shared" si="131"/>
        <v>0</v>
      </c>
      <c r="AS190" s="229">
        <f t="shared" si="131"/>
        <v>0</v>
      </c>
      <c r="AT190" s="229">
        <f t="shared" si="131"/>
        <v>0</v>
      </c>
      <c r="AU190" s="229">
        <f t="shared" si="131"/>
        <v>0</v>
      </c>
      <c r="AV190" s="229">
        <f t="shared" si="131"/>
        <v>0</v>
      </c>
      <c r="AW190" s="229">
        <f t="shared" si="131"/>
        <v>0</v>
      </c>
      <c r="AX190" s="230">
        <f>IFERROR(AX188/AX80,0)</f>
        <v>0</v>
      </c>
      <c r="AY190" s="229">
        <f t="shared" ref="AY190:BI190" si="132">IFERROR(AY188/AY73,0)</f>
        <v>0</v>
      </c>
      <c r="AZ190" s="229">
        <f t="shared" si="132"/>
        <v>0</v>
      </c>
      <c r="BA190" s="229">
        <f t="shared" si="132"/>
        <v>0</v>
      </c>
      <c r="BB190" s="229">
        <f t="shared" si="132"/>
        <v>0</v>
      </c>
      <c r="BC190" s="229">
        <f t="shared" si="132"/>
        <v>0</v>
      </c>
      <c r="BD190" s="229">
        <f t="shared" si="132"/>
        <v>0</v>
      </c>
      <c r="BE190" s="229">
        <f t="shared" si="132"/>
        <v>0</v>
      </c>
      <c r="BF190" s="229">
        <f t="shared" si="132"/>
        <v>0</v>
      </c>
      <c r="BG190" s="229">
        <f t="shared" si="132"/>
        <v>0</v>
      </c>
      <c r="BH190" s="229">
        <f t="shared" si="132"/>
        <v>0</v>
      </c>
      <c r="BI190" s="229">
        <f t="shared" si="132"/>
        <v>0</v>
      </c>
      <c r="BJ190" s="230">
        <f>IFERROR(BJ188/BJ80,0)</f>
        <v>0</v>
      </c>
      <c r="BK190" s="229">
        <f t="shared" ref="BK190" si="133">IFERROR(BK188/BK73,0)</f>
        <v>0</v>
      </c>
    </row>
    <row r="191" spans="1:63" ht="15" hidden="1" thickBot="1" x14ac:dyDescent="0.4">
      <c r="A191" s="126"/>
      <c r="B191" s="153" t="s">
        <v>128</v>
      </c>
      <c r="C191" s="154">
        <f t="shared" ref="C191:J191" si="134">IFERROR(C189/C73,0)</f>
        <v>0</v>
      </c>
      <c r="D191" s="154">
        <f t="shared" si="134"/>
        <v>0</v>
      </c>
      <c r="E191" s="154">
        <f t="shared" si="134"/>
        <v>0</v>
      </c>
      <c r="F191" s="154">
        <f t="shared" si="134"/>
        <v>0</v>
      </c>
      <c r="G191" s="154">
        <f t="shared" si="134"/>
        <v>0</v>
      </c>
      <c r="H191" s="154">
        <f t="shared" si="134"/>
        <v>0</v>
      </c>
      <c r="I191" s="154">
        <f t="shared" si="134"/>
        <v>0</v>
      </c>
      <c r="J191" s="154">
        <f t="shared" si="134"/>
        <v>0</v>
      </c>
      <c r="K191" s="154">
        <f>IFERROR(K189/K73,0)</f>
        <v>0</v>
      </c>
      <c r="L191" s="154">
        <f>L189/L73</f>
        <v>1.475941890642246E-2</v>
      </c>
      <c r="M191" s="154">
        <f>M189/M73</f>
        <v>1.2149963601067702E-2</v>
      </c>
      <c r="N191" s="155">
        <f t="shared" ref="N191:Y191" si="135">IFERROR(N189/N73,0)</f>
        <v>1.0200909941833584E-2</v>
      </c>
      <c r="O191" s="219">
        <f t="shared" si="135"/>
        <v>0</v>
      </c>
      <c r="P191" s="219">
        <f t="shared" si="135"/>
        <v>0</v>
      </c>
      <c r="Q191" s="219">
        <f t="shared" si="135"/>
        <v>0</v>
      </c>
      <c r="R191" s="219">
        <f t="shared" si="135"/>
        <v>0</v>
      </c>
      <c r="S191" s="219">
        <f t="shared" si="135"/>
        <v>0</v>
      </c>
      <c r="T191" s="219">
        <f t="shared" si="135"/>
        <v>0</v>
      </c>
      <c r="U191" s="219">
        <f t="shared" si="135"/>
        <v>0</v>
      </c>
      <c r="V191" s="219">
        <f t="shared" si="135"/>
        <v>0</v>
      </c>
      <c r="W191" s="219">
        <f t="shared" si="135"/>
        <v>0</v>
      </c>
      <c r="X191" s="219">
        <f t="shared" si="135"/>
        <v>0</v>
      </c>
      <c r="Y191" s="219">
        <f t="shared" si="135"/>
        <v>0</v>
      </c>
      <c r="Z191" s="221">
        <f>IFERROR(Z189/Z81,0)</f>
        <v>0</v>
      </c>
      <c r="AA191" s="219">
        <f t="shared" ref="AA191:AK191" si="136">IFERROR(AA189/AA73,0)</f>
        <v>0</v>
      </c>
      <c r="AB191" s="219">
        <f t="shared" si="136"/>
        <v>0</v>
      </c>
      <c r="AC191" s="219">
        <f t="shared" si="136"/>
        <v>0</v>
      </c>
      <c r="AD191" s="219">
        <f t="shared" si="136"/>
        <v>0</v>
      </c>
      <c r="AE191" s="219">
        <f t="shared" si="136"/>
        <v>0</v>
      </c>
      <c r="AF191" s="219">
        <f t="shared" si="136"/>
        <v>0</v>
      </c>
      <c r="AG191" s="219">
        <f t="shared" si="136"/>
        <v>0</v>
      </c>
      <c r="AH191" s="219">
        <f t="shared" si="136"/>
        <v>0</v>
      </c>
      <c r="AI191" s="219">
        <f t="shared" si="136"/>
        <v>0</v>
      </c>
      <c r="AJ191" s="219">
        <f t="shared" si="136"/>
        <v>0</v>
      </c>
      <c r="AK191" s="219">
        <f t="shared" si="136"/>
        <v>0</v>
      </c>
      <c r="AL191" s="221">
        <f>IFERROR(AL189/AL81,0)</f>
        <v>0</v>
      </c>
      <c r="AM191" s="219">
        <f t="shared" ref="AM191:AW191" si="137">IFERROR(AM189/AM73,0)</f>
        <v>0</v>
      </c>
      <c r="AN191" s="219">
        <f t="shared" si="137"/>
        <v>0</v>
      </c>
      <c r="AO191" s="219">
        <f t="shared" si="137"/>
        <v>0</v>
      </c>
      <c r="AP191" s="219">
        <f t="shared" si="137"/>
        <v>0</v>
      </c>
      <c r="AQ191" s="219">
        <f t="shared" si="137"/>
        <v>0</v>
      </c>
      <c r="AR191" s="219">
        <f t="shared" si="137"/>
        <v>0</v>
      </c>
      <c r="AS191" s="219">
        <f t="shared" si="137"/>
        <v>0</v>
      </c>
      <c r="AT191" s="219">
        <f t="shared" si="137"/>
        <v>0</v>
      </c>
      <c r="AU191" s="219">
        <f t="shared" si="137"/>
        <v>0</v>
      </c>
      <c r="AV191" s="219">
        <f t="shared" si="137"/>
        <v>0</v>
      </c>
      <c r="AW191" s="219">
        <f t="shared" si="137"/>
        <v>0</v>
      </c>
      <c r="AX191" s="221">
        <f>IFERROR(AX189/AX81,0)</f>
        <v>0</v>
      </c>
      <c r="AY191" s="219">
        <f t="shared" ref="AY191:BI191" si="138">IFERROR(AY189/AY73,0)</f>
        <v>0</v>
      </c>
      <c r="AZ191" s="219">
        <f t="shared" si="138"/>
        <v>0</v>
      </c>
      <c r="BA191" s="219">
        <f t="shared" si="138"/>
        <v>0</v>
      </c>
      <c r="BB191" s="219">
        <f t="shared" si="138"/>
        <v>0</v>
      </c>
      <c r="BC191" s="219">
        <f t="shared" si="138"/>
        <v>0</v>
      </c>
      <c r="BD191" s="219">
        <f t="shared" si="138"/>
        <v>0</v>
      </c>
      <c r="BE191" s="219">
        <f t="shared" si="138"/>
        <v>0</v>
      </c>
      <c r="BF191" s="219">
        <f t="shared" si="138"/>
        <v>0</v>
      </c>
      <c r="BG191" s="219">
        <f t="shared" si="138"/>
        <v>0</v>
      </c>
      <c r="BH191" s="219">
        <f t="shared" si="138"/>
        <v>0</v>
      </c>
      <c r="BI191" s="219">
        <f t="shared" si="138"/>
        <v>0</v>
      </c>
      <c r="BJ191" s="221">
        <f>IFERROR(BJ189/BJ81,0)</f>
        <v>0</v>
      </c>
      <c r="BK191" s="219">
        <f t="shared" ref="BK191" si="139">IFERROR(BK189/BK73,0)</f>
        <v>0</v>
      </c>
    </row>
    <row r="192" spans="1:63" ht="15" hidden="1" thickBot="1" x14ac:dyDescent="0.4">
      <c r="A192" s="126"/>
      <c r="B192" s="158" t="s">
        <v>129</v>
      </c>
      <c r="C192" s="159">
        <f>C190+C191</f>
        <v>0</v>
      </c>
      <c r="D192" s="160">
        <f t="shared" ref="D192:L192" si="140">D190+D191</f>
        <v>0</v>
      </c>
      <c r="E192" s="161">
        <f t="shared" si="140"/>
        <v>0</v>
      </c>
      <c r="F192" s="161">
        <f t="shared" si="140"/>
        <v>0</v>
      </c>
      <c r="G192" s="161">
        <f t="shared" si="140"/>
        <v>0</v>
      </c>
      <c r="H192" s="161">
        <f t="shared" si="140"/>
        <v>0</v>
      </c>
      <c r="I192" s="161">
        <f t="shared" si="140"/>
        <v>0</v>
      </c>
      <c r="J192" s="161">
        <f t="shared" si="140"/>
        <v>0</v>
      </c>
      <c r="K192" s="161">
        <f t="shared" si="140"/>
        <v>0</v>
      </c>
      <c r="L192" s="161">
        <f t="shared" si="140"/>
        <v>0.13000000000000003</v>
      </c>
      <c r="M192" s="161">
        <f>M190+M191</f>
        <v>0.12</v>
      </c>
      <c r="N192" s="161">
        <f>N190+N191</f>
        <v>0.10385314765438752</v>
      </c>
      <c r="O192" s="222">
        <f>O190+O191</f>
        <v>0</v>
      </c>
      <c r="P192" s="222">
        <f t="shared" ref="P192:X192" si="141">P190+P191</f>
        <v>0</v>
      </c>
      <c r="Q192" s="223">
        <f t="shared" si="141"/>
        <v>0</v>
      </c>
      <c r="R192" s="223">
        <f t="shared" si="141"/>
        <v>0</v>
      </c>
      <c r="S192" s="223">
        <f t="shared" si="141"/>
        <v>0</v>
      </c>
      <c r="T192" s="223">
        <f t="shared" si="141"/>
        <v>0</v>
      </c>
      <c r="U192" s="223">
        <f t="shared" si="141"/>
        <v>0</v>
      </c>
      <c r="V192" s="223">
        <f t="shared" si="141"/>
        <v>0</v>
      </c>
      <c r="W192" s="223">
        <f t="shared" si="141"/>
        <v>0</v>
      </c>
      <c r="X192" s="223">
        <f t="shared" si="141"/>
        <v>0</v>
      </c>
      <c r="Y192" s="237">
        <f>Y190+Y191</f>
        <v>0</v>
      </c>
      <c r="Z192" s="237">
        <f>Z190+Z191</f>
        <v>0</v>
      </c>
      <c r="AA192" s="222">
        <f>AA190+AA191</f>
        <v>0</v>
      </c>
      <c r="AB192" s="222">
        <f t="shared" ref="AB192:AJ192" si="142">AB190+AB191</f>
        <v>0</v>
      </c>
      <c r="AC192" s="223">
        <f t="shared" si="142"/>
        <v>0</v>
      </c>
      <c r="AD192" s="223">
        <f t="shared" si="142"/>
        <v>0</v>
      </c>
      <c r="AE192" s="223">
        <f t="shared" si="142"/>
        <v>0</v>
      </c>
      <c r="AF192" s="223">
        <f t="shared" si="142"/>
        <v>0</v>
      </c>
      <c r="AG192" s="223">
        <f t="shared" si="142"/>
        <v>0</v>
      </c>
      <c r="AH192" s="223">
        <f t="shared" si="142"/>
        <v>0</v>
      </c>
      <c r="AI192" s="223">
        <f t="shared" si="142"/>
        <v>0</v>
      </c>
      <c r="AJ192" s="223">
        <f t="shared" si="142"/>
        <v>0</v>
      </c>
      <c r="AK192" s="237">
        <f>AK190+AK191</f>
        <v>0</v>
      </c>
      <c r="AL192" s="237">
        <f>AL190+AL191</f>
        <v>0</v>
      </c>
      <c r="AM192" s="222">
        <f>AM190+AM191</f>
        <v>0</v>
      </c>
      <c r="AN192" s="222">
        <f t="shared" ref="AN192:AV192" si="143">AN190+AN191</f>
        <v>0</v>
      </c>
      <c r="AO192" s="223">
        <f t="shared" si="143"/>
        <v>0</v>
      </c>
      <c r="AP192" s="223">
        <f t="shared" si="143"/>
        <v>0</v>
      </c>
      <c r="AQ192" s="223">
        <f t="shared" si="143"/>
        <v>0</v>
      </c>
      <c r="AR192" s="223">
        <f t="shared" si="143"/>
        <v>0</v>
      </c>
      <c r="AS192" s="223">
        <f t="shared" si="143"/>
        <v>0</v>
      </c>
      <c r="AT192" s="223">
        <f t="shared" si="143"/>
        <v>0</v>
      </c>
      <c r="AU192" s="223">
        <f t="shared" si="143"/>
        <v>0</v>
      </c>
      <c r="AV192" s="223">
        <f t="shared" si="143"/>
        <v>0</v>
      </c>
      <c r="AW192" s="237">
        <f>AW190+AW191</f>
        <v>0</v>
      </c>
      <c r="AX192" s="237">
        <f>AX190+AX191</f>
        <v>0</v>
      </c>
      <c r="AY192" s="222">
        <f>AY190+AY191</f>
        <v>0</v>
      </c>
      <c r="AZ192" s="222">
        <f t="shared" ref="AZ192:BH192" si="144">AZ190+AZ191</f>
        <v>0</v>
      </c>
      <c r="BA192" s="223">
        <f t="shared" si="144"/>
        <v>0</v>
      </c>
      <c r="BB192" s="223">
        <f t="shared" si="144"/>
        <v>0</v>
      </c>
      <c r="BC192" s="223">
        <f t="shared" si="144"/>
        <v>0</v>
      </c>
      <c r="BD192" s="223">
        <f t="shared" si="144"/>
        <v>0</v>
      </c>
      <c r="BE192" s="223">
        <f t="shared" si="144"/>
        <v>0</v>
      </c>
      <c r="BF192" s="223">
        <f t="shared" si="144"/>
        <v>0</v>
      </c>
      <c r="BG192" s="223">
        <f t="shared" si="144"/>
        <v>0</v>
      </c>
      <c r="BH192" s="223">
        <f t="shared" si="144"/>
        <v>0</v>
      </c>
      <c r="BI192" s="237">
        <f>BI190+BI191</f>
        <v>0</v>
      </c>
      <c r="BJ192" s="237">
        <f>BJ190+BJ191</f>
        <v>0</v>
      </c>
      <c r="BK192" s="222">
        <f>BK190+BK191</f>
        <v>0</v>
      </c>
    </row>
    <row r="193" spans="1:63" hidden="1" x14ac:dyDescent="0.35">
      <c r="A193" s="126"/>
      <c r="B193" s="126" t="s">
        <v>130</v>
      </c>
      <c r="C193" s="166">
        <f>C185+C192</f>
        <v>0</v>
      </c>
      <c r="D193" s="166">
        <f t="shared" ref="D193:N193" si="145">D185+D192</f>
        <v>0</v>
      </c>
      <c r="E193" s="166">
        <f t="shared" si="145"/>
        <v>0</v>
      </c>
      <c r="F193" s="166">
        <f t="shared" si="145"/>
        <v>0</v>
      </c>
      <c r="G193" s="166">
        <f t="shared" si="145"/>
        <v>0</v>
      </c>
      <c r="H193" s="166">
        <f t="shared" si="145"/>
        <v>0</v>
      </c>
      <c r="I193" s="166">
        <f t="shared" si="145"/>
        <v>0</v>
      </c>
      <c r="J193" s="166">
        <f t="shared" si="145"/>
        <v>0</v>
      </c>
      <c r="K193" s="166">
        <f t="shared" si="145"/>
        <v>0</v>
      </c>
      <c r="L193" s="166">
        <f t="shared" si="145"/>
        <v>1.0000000000000002</v>
      </c>
      <c r="M193" s="166">
        <f t="shared" si="145"/>
        <v>1</v>
      </c>
      <c r="N193" s="166">
        <f t="shared" si="145"/>
        <v>0.99999999999999978</v>
      </c>
      <c r="O193" s="238">
        <f>O185+O192</f>
        <v>0</v>
      </c>
      <c r="P193" s="238">
        <f t="shared" ref="P193:Z193" si="146">P185+P192</f>
        <v>0</v>
      </c>
      <c r="Q193" s="238">
        <f t="shared" si="146"/>
        <v>0</v>
      </c>
      <c r="R193" s="238">
        <f t="shared" si="146"/>
        <v>0</v>
      </c>
      <c r="S193" s="238">
        <f t="shared" si="146"/>
        <v>0</v>
      </c>
      <c r="T193" s="238">
        <f t="shared" si="146"/>
        <v>0</v>
      </c>
      <c r="U193" s="238">
        <f t="shared" si="146"/>
        <v>0</v>
      </c>
      <c r="V193" s="238">
        <f t="shared" si="146"/>
        <v>0</v>
      </c>
      <c r="W193" s="238">
        <f t="shared" si="146"/>
        <v>0</v>
      </c>
      <c r="X193" s="238">
        <f t="shared" si="146"/>
        <v>0</v>
      </c>
      <c r="Y193" s="238">
        <f t="shared" si="146"/>
        <v>0</v>
      </c>
      <c r="Z193" s="238">
        <f t="shared" si="146"/>
        <v>0</v>
      </c>
      <c r="AA193" s="238">
        <f>AA185+AA192</f>
        <v>0</v>
      </c>
      <c r="AB193" s="238">
        <f t="shared" ref="AB193:AL193" si="147">AB185+AB192</f>
        <v>0</v>
      </c>
      <c r="AC193" s="238">
        <f t="shared" si="147"/>
        <v>0</v>
      </c>
      <c r="AD193" s="238">
        <f t="shared" si="147"/>
        <v>0</v>
      </c>
      <c r="AE193" s="238">
        <f t="shared" si="147"/>
        <v>0</v>
      </c>
      <c r="AF193" s="238">
        <f t="shared" si="147"/>
        <v>0</v>
      </c>
      <c r="AG193" s="238">
        <f t="shared" si="147"/>
        <v>0</v>
      </c>
      <c r="AH193" s="238">
        <f t="shared" si="147"/>
        <v>0</v>
      </c>
      <c r="AI193" s="238">
        <f t="shared" si="147"/>
        <v>0</v>
      </c>
      <c r="AJ193" s="238">
        <f t="shared" si="147"/>
        <v>0</v>
      </c>
      <c r="AK193" s="238">
        <f t="shared" si="147"/>
        <v>0</v>
      </c>
      <c r="AL193" s="238">
        <f t="shared" si="147"/>
        <v>0</v>
      </c>
      <c r="AM193" s="238">
        <f>AM185+AM192</f>
        <v>0</v>
      </c>
      <c r="AN193" s="238">
        <f t="shared" ref="AN193:AX193" si="148">AN185+AN192</f>
        <v>0</v>
      </c>
      <c r="AO193" s="238">
        <f t="shared" si="148"/>
        <v>0</v>
      </c>
      <c r="AP193" s="238">
        <f t="shared" si="148"/>
        <v>0</v>
      </c>
      <c r="AQ193" s="238">
        <f t="shared" si="148"/>
        <v>0</v>
      </c>
      <c r="AR193" s="238">
        <f t="shared" si="148"/>
        <v>0</v>
      </c>
      <c r="AS193" s="238">
        <f t="shared" si="148"/>
        <v>0</v>
      </c>
      <c r="AT193" s="238">
        <f t="shared" si="148"/>
        <v>0</v>
      </c>
      <c r="AU193" s="238">
        <f t="shared" si="148"/>
        <v>0</v>
      </c>
      <c r="AV193" s="238">
        <f t="shared" si="148"/>
        <v>0</v>
      </c>
      <c r="AW193" s="238">
        <f t="shared" si="148"/>
        <v>0</v>
      </c>
      <c r="AX193" s="238">
        <f t="shared" si="148"/>
        <v>0</v>
      </c>
      <c r="AY193" s="238">
        <f>AY185+AY192</f>
        <v>0</v>
      </c>
      <c r="AZ193" s="238">
        <f t="shared" ref="AZ193:BJ193" si="149">AZ185+AZ192</f>
        <v>0</v>
      </c>
      <c r="BA193" s="238">
        <f t="shared" si="149"/>
        <v>0</v>
      </c>
      <c r="BB193" s="238">
        <f t="shared" si="149"/>
        <v>0</v>
      </c>
      <c r="BC193" s="238">
        <f t="shared" si="149"/>
        <v>0</v>
      </c>
      <c r="BD193" s="238">
        <f t="shared" si="149"/>
        <v>0</v>
      </c>
      <c r="BE193" s="238">
        <f t="shared" si="149"/>
        <v>0</v>
      </c>
      <c r="BF193" s="238">
        <f t="shared" si="149"/>
        <v>0</v>
      </c>
      <c r="BG193" s="238">
        <f t="shared" si="149"/>
        <v>0</v>
      </c>
      <c r="BH193" s="238">
        <f t="shared" si="149"/>
        <v>0</v>
      </c>
      <c r="BI193" s="238">
        <f t="shared" si="149"/>
        <v>0</v>
      </c>
      <c r="BJ193" s="238">
        <f t="shared" si="149"/>
        <v>0</v>
      </c>
      <c r="BK193" s="238">
        <f>BK185+BK192</f>
        <v>0</v>
      </c>
    </row>
    <row r="194" spans="1:63" hidden="1" x14ac:dyDescent="0.35">
      <c r="A194" s="126"/>
      <c r="B194" s="126"/>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row>
    <row r="195" spans="1:63" hidden="1" x14ac:dyDescent="0.35">
      <c r="A195" s="126"/>
      <c r="B195" s="126" t="s">
        <v>131</v>
      </c>
      <c r="C195" s="167">
        <f t="shared" ref="C195:D195" si="150">SUM(C181:C182)</f>
        <v>0</v>
      </c>
      <c r="D195" s="167">
        <f t="shared" si="150"/>
        <v>0</v>
      </c>
      <c r="E195" s="168">
        <f>SUM(E181:E182)</f>
        <v>0</v>
      </c>
      <c r="F195" s="168">
        <f t="shared" ref="F195:P195" si="151">SUM(F181:F182)</f>
        <v>0</v>
      </c>
      <c r="G195" s="168">
        <f t="shared" si="151"/>
        <v>0</v>
      </c>
      <c r="H195" s="168">
        <f t="shared" si="151"/>
        <v>0</v>
      </c>
      <c r="I195" s="168">
        <f t="shared" si="151"/>
        <v>0</v>
      </c>
      <c r="J195" s="168">
        <f t="shared" si="151"/>
        <v>0</v>
      </c>
      <c r="K195" s="168">
        <f t="shared" si="151"/>
        <v>0</v>
      </c>
      <c r="L195" s="168">
        <f t="shared" si="151"/>
        <v>37.511234802398263</v>
      </c>
      <c r="M195" s="169">
        <f t="shared" si="151"/>
        <v>216.97753188740762</v>
      </c>
      <c r="N195" s="169">
        <f t="shared" si="151"/>
        <v>696.08190943863633</v>
      </c>
      <c r="O195" s="239">
        <f t="shared" si="151"/>
        <v>0</v>
      </c>
      <c r="P195" s="239">
        <f t="shared" si="151"/>
        <v>0</v>
      </c>
      <c r="Q195" s="240">
        <f>SUM(Q181:Q182)</f>
        <v>0</v>
      </c>
      <c r="R195" s="240">
        <f t="shared" ref="R195:AB195" si="152">SUM(R181:R182)</f>
        <v>0</v>
      </c>
      <c r="S195" s="240">
        <f t="shared" si="152"/>
        <v>0</v>
      </c>
      <c r="T195" s="240">
        <f t="shared" si="152"/>
        <v>0</v>
      </c>
      <c r="U195" s="240">
        <f t="shared" si="152"/>
        <v>0</v>
      </c>
      <c r="V195" s="240">
        <f t="shared" si="152"/>
        <v>0</v>
      </c>
      <c r="W195" s="240">
        <f t="shared" si="152"/>
        <v>0</v>
      </c>
      <c r="X195" s="240">
        <f t="shared" si="152"/>
        <v>0</v>
      </c>
      <c r="Y195" s="241">
        <f t="shared" si="152"/>
        <v>0</v>
      </c>
      <c r="Z195" s="241">
        <f t="shared" si="152"/>
        <v>0</v>
      </c>
      <c r="AA195" s="239">
        <f t="shared" si="152"/>
        <v>0</v>
      </c>
      <c r="AB195" s="239">
        <f t="shared" si="152"/>
        <v>0</v>
      </c>
      <c r="AC195" s="240">
        <f>SUM(AC181:AC182)</f>
        <v>0</v>
      </c>
      <c r="AD195" s="240">
        <f t="shared" ref="AD195:AN195" si="153">SUM(AD181:AD182)</f>
        <v>0</v>
      </c>
      <c r="AE195" s="240">
        <f t="shared" si="153"/>
        <v>0</v>
      </c>
      <c r="AF195" s="240">
        <f t="shared" si="153"/>
        <v>0</v>
      </c>
      <c r="AG195" s="240">
        <f t="shared" si="153"/>
        <v>0</v>
      </c>
      <c r="AH195" s="240">
        <f t="shared" si="153"/>
        <v>0</v>
      </c>
      <c r="AI195" s="240">
        <f t="shared" si="153"/>
        <v>0</v>
      </c>
      <c r="AJ195" s="240">
        <f t="shared" si="153"/>
        <v>0</v>
      </c>
      <c r="AK195" s="241">
        <f t="shared" si="153"/>
        <v>0</v>
      </c>
      <c r="AL195" s="241">
        <f t="shared" si="153"/>
        <v>0</v>
      </c>
      <c r="AM195" s="239">
        <f t="shared" si="153"/>
        <v>0</v>
      </c>
      <c r="AN195" s="239">
        <f t="shared" si="153"/>
        <v>0</v>
      </c>
      <c r="AO195" s="240">
        <f>SUM(AO181:AO182)</f>
        <v>0</v>
      </c>
      <c r="AP195" s="240">
        <f t="shared" ref="AP195:AZ195" si="154">SUM(AP181:AP182)</f>
        <v>0</v>
      </c>
      <c r="AQ195" s="240">
        <f t="shared" si="154"/>
        <v>0</v>
      </c>
      <c r="AR195" s="240">
        <f t="shared" si="154"/>
        <v>0</v>
      </c>
      <c r="AS195" s="240">
        <f t="shared" si="154"/>
        <v>0</v>
      </c>
      <c r="AT195" s="240">
        <f t="shared" si="154"/>
        <v>0</v>
      </c>
      <c r="AU195" s="240">
        <f t="shared" si="154"/>
        <v>0</v>
      </c>
      <c r="AV195" s="240">
        <f t="shared" si="154"/>
        <v>0</v>
      </c>
      <c r="AW195" s="241">
        <f t="shared" si="154"/>
        <v>0</v>
      </c>
      <c r="AX195" s="241">
        <f t="shared" si="154"/>
        <v>0</v>
      </c>
      <c r="AY195" s="239">
        <f t="shared" si="154"/>
        <v>0</v>
      </c>
      <c r="AZ195" s="239">
        <f t="shared" si="154"/>
        <v>0</v>
      </c>
      <c r="BA195" s="240">
        <f>SUM(BA181:BA182)</f>
        <v>0</v>
      </c>
      <c r="BB195" s="240">
        <f t="shared" ref="BB195:BK195" si="155">SUM(BB181:BB182)</f>
        <v>0</v>
      </c>
      <c r="BC195" s="240">
        <f t="shared" si="155"/>
        <v>0</v>
      </c>
      <c r="BD195" s="240">
        <f t="shared" si="155"/>
        <v>0</v>
      </c>
      <c r="BE195" s="240">
        <f t="shared" si="155"/>
        <v>0</v>
      </c>
      <c r="BF195" s="240">
        <f t="shared" si="155"/>
        <v>0</v>
      </c>
      <c r="BG195" s="240">
        <f t="shared" si="155"/>
        <v>0</v>
      </c>
      <c r="BH195" s="240">
        <f t="shared" si="155"/>
        <v>0</v>
      </c>
      <c r="BI195" s="241">
        <f t="shared" si="155"/>
        <v>0</v>
      </c>
      <c r="BJ195" s="241">
        <f t="shared" si="155"/>
        <v>0</v>
      </c>
      <c r="BK195" s="239">
        <f t="shared" si="155"/>
        <v>0</v>
      </c>
    </row>
    <row r="196" spans="1:63" hidden="1" x14ac:dyDescent="0.35">
      <c r="A196" s="126"/>
      <c r="B196" s="126" t="s">
        <v>132</v>
      </c>
      <c r="C196" s="167">
        <f t="shared" ref="C196:D196" si="156">SUM(C188:C189)</f>
        <v>0</v>
      </c>
      <c r="D196" s="167">
        <f t="shared" si="156"/>
        <v>0</v>
      </c>
      <c r="E196" s="168">
        <f>SUM(E188:E189)</f>
        <v>0</v>
      </c>
      <c r="F196" s="168">
        <f t="shared" ref="F196:P196" si="157">SUM(F188:F189)</f>
        <v>0</v>
      </c>
      <c r="G196" s="168">
        <f t="shared" si="157"/>
        <v>0</v>
      </c>
      <c r="H196" s="168">
        <f t="shared" si="157"/>
        <v>0</v>
      </c>
      <c r="I196" s="168">
        <f t="shared" si="157"/>
        <v>0</v>
      </c>
      <c r="J196" s="168">
        <f t="shared" si="157"/>
        <v>0</v>
      </c>
      <c r="K196" s="168">
        <f t="shared" si="157"/>
        <v>0</v>
      </c>
      <c r="L196" s="168">
        <f t="shared" si="157"/>
        <v>5.6051270394388206</v>
      </c>
      <c r="M196" s="169">
        <f t="shared" si="157"/>
        <v>29.587845257373765</v>
      </c>
      <c r="N196" s="169">
        <f t="shared" si="157"/>
        <v>80.667914116155231</v>
      </c>
      <c r="O196" s="239">
        <f t="shared" si="157"/>
        <v>0</v>
      </c>
      <c r="P196" s="239">
        <f t="shared" si="157"/>
        <v>0</v>
      </c>
      <c r="Q196" s="240">
        <f>SUM(Q188:Q189)</f>
        <v>0</v>
      </c>
      <c r="R196" s="240">
        <f t="shared" ref="R196:AB196" si="158">SUM(R188:R189)</f>
        <v>0</v>
      </c>
      <c r="S196" s="240">
        <f t="shared" si="158"/>
        <v>0</v>
      </c>
      <c r="T196" s="240">
        <f t="shared" si="158"/>
        <v>0</v>
      </c>
      <c r="U196" s="240">
        <f t="shared" si="158"/>
        <v>0</v>
      </c>
      <c r="V196" s="240">
        <f t="shared" si="158"/>
        <v>0</v>
      </c>
      <c r="W196" s="240">
        <f t="shared" si="158"/>
        <v>0</v>
      </c>
      <c r="X196" s="240">
        <f t="shared" si="158"/>
        <v>0</v>
      </c>
      <c r="Y196" s="241">
        <f t="shared" si="158"/>
        <v>0</v>
      </c>
      <c r="Z196" s="241">
        <f t="shared" si="158"/>
        <v>0</v>
      </c>
      <c r="AA196" s="239">
        <f t="shared" si="158"/>
        <v>0</v>
      </c>
      <c r="AB196" s="239">
        <f t="shared" si="158"/>
        <v>0</v>
      </c>
      <c r="AC196" s="240">
        <f>SUM(AC188:AC189)</f>
        <v>0</v>
      </c>
      <c r="AD196" s="240">
        <f t="shared" ref="AD196:AN196" si="159">SUM(AD188:AD189)</f>
        <v>0</v>
      </c>
      <c r="AE196" s="240">
        <f t="shared" si="159"/>
        <v>0</v>
      </c>
      <c r="AF196" s="240">
        <f t="shared" si="159"/>
        <v>0</v>
      </c>
      <c r="AG196" s="240">
        <f t="shared" si="159"/>
        <v>0</v>
      </c>
      <c r="AH196" s="240">
        <f t="shared" si="159"/>
        <v>0</v>
      </c>
      <c r="AI196" s="240">
        <f t="shared" si="159"/>
        <v>0</v>
      </c>
      <c r="AJ196" s="240">
        <f t="shared" si="159"/>
        <v>0</v>
      </c>
      <c r="AK196" s="241">
        <f t="shared" si="159"/>
        <v>0</v>
      </c>
      <c r="AL196" s="241">
        <f t="shared" si="159"/>
        <v>0</v>
      </c>
      <c r="AM196" s="239">
        <f t="shared" si="159"/>
        <v>0</v>
      </c>
      <c r="AN196" s="239">
        <f t="shared" si="159"/>
        <v>0</v>
      </c>
      <c r="AO196" s="240">
        <f>SUM(AO188:AO189)</f>
        <v>0</v>
      </c>
      <c r="AP196" s="240">
        <f t="shared" ref="AP196:AZ196" si="160">SUM(AP188:AP189)</f>
        <v>0</v>
      </c>
      <c r="AQ196" s="240">
        <f t="shared" si="160"/>
        <v>0</v>
      </c>
      <c r="AR196" s="240">
        <f t="shared" si="160"/>
        <v>0</v>
      </c>
      <c r="AS196" s="240">
        <f t="shared" si="160"/>
        <v>0</v>
      </c>
      <c r="AT196" s="240">
        <f t="shared" si="160"/>
        <v>0</v>
      </c>
      <c r="AU196" s="240">
        <f t="shared" si="160"/>
        <v>0</v>
      </c>
      <c r="AV196" s="240">
        <f t="shared" si="160"/>
        <v>0</v>
      </c>
      <c r="AW196" s="241">
        <f t="shared" si="160"/>
        <v>0</v>
      </c>
      <c r="AX196" s="241">
        <f t="shared" si="160"/>
        <v>0</v>
      </c>
      <c r="AY196" s="239">
        <f t="shared" si="160"/>
        <v>0</v>
      </c>
      <c r="AZ196" s="239">
        <f t="shared" si="160"/>
        <v>0</v>
      </c>
      <c r="BA196" s="240">
        <f>SUM(BA188:BA189)</f>
        <v>0</v>
      </c>
      <c r="BB196" s="240">
        <f t="shared" ref="BB196:BK196" si="161">SUM(BB188:BB189)</f>
        <v>0</v>
      </c>
      <c r="BC196" s="240">
        <f t="shared" si="161"/>
        <v>0</v>
      </c>
      <c r="BD196" s="240">
        <f t="shared" si="161"/>
        <v>0</v>
      </c>
      <c r="BE196" s="240">
        <f t="shared" si="161"/>
        <v>0</v>
      </c>
      <c r="BF196" s="240">
        <f t="shared" si="161"/>
        <v>0</v>
      </c>
      <c r="BG196" s="240">
        <f t="shared" si="161"/>
        <v>0</v>
      </c>
      <c r="BH196" s="240">
        <f t="shared" si="161"/>
        <v>0</v>
      </c>
      <c r="BI196" s="241">
        <f t="shared" si="161"/>
        <v>0</v>
      </c>
      <c r="BJ196" s="241">
        <f t="shared" si="161"/>
        <v>0</v>
      </c>
      <c r="BK196" s="239">
        <f t="shared" si="161"/>
        <v>0</v>
      </c>
    </row>
    <row r="197" spans="1:63" hidden="1" x14ac:dyDescent="0.35">
      <c r="A197" s="126"/>
      <c r="B197" s="126" t="s">
        <v>119</v>
      </c>
      <c r="C197" s="170">
        <f t="shared" ref="C197:E197" si="162">SUM(C195:C196)</f>
        <v>0</v>
      </c>
      <c r="D197" s="170">
        <f t="shared" si="162"/>
        <v>0</v>
      </c>
      <c r="E197" s="170">
        <f t="shared" si="162"/>
        <v>0</v>
      </c>
      <c r="F197" s="170">
        <f>SUM(F195:F196)</f>
        <v>0</v>
      </c>
      <c r="G197" s="170">
        <f t="shared" ref="G197:L197" si="163">SUM(G195:G196)</f>
        <v>0</v>
      </c>
      <c r="H197" s="170">
        <f t="shared" si="163"/>
        <v>0</v>
      </c>
      <c r="I197" s="170">
        <f t="shared" si="163"/>
        <v>0</v>
      </c>
      <c r="J197" s="170">
        <f t="shared" si="163"/>
        <v>0</v>
      </c>
      <c r="K197" s="170">
        <f t="shared" si="163"/>
        <v>0</v>
      </c>
      <c r="L197" s="170">
        <f t="shared" si="163"/>
        <v>43.116361841837083</v>
      </c>
      <c r="M197" s="171">
        <f>SUM(M195:M196)</f>
        <v>246.56537714478139</v>
      </c>
      <c r="N197" s="171">
        <f t="shared" ref="N197:Q197" si="164">SUM(N195:N196)</f>
        <v>776.74982355479153</v>
      </c>
      <c r="O197" s="242">
        <f t="shared" si="164"/>
        <v>0</v>
      </c>
      <c r="P197" s="242">
        <f t="shared" si="164"/>
        <v>0</v>
      </c>
      <c r="Q197" s="242">
        <f t="shared" si="164"/>
        <v>0</v>
      </c>
      <c r="R197" s="242">
        <f>SUM(R195:R196)</f>
        <v>0</v>
      </c>
      <c r="S197" s="242">
        <f t="shared" ref="S197:X197" si="165">SUM(S195:S196)</f>
        <v>0</v>
      </c>
      <c r="T197" s="242">
        <f t="shared" si="165"/>
        <v>0</v>
      </c>
      <c r="U197" s="242">
        <f t="shared" si="165"/>
        <v>0</v>
      </c>
      <c r="V197" s="242">
        <f t="shared" si="165"/>
        <v>0</v>
      </c>
      <c r="W197" s="242">
        <f t="shared" si="165"/>
        <v>0</v>
      </c>
      <c r="X197" s="242">
        <f t="shared" si="165"/>
        <v>0</v>
      </c>
      <c r="Y197" s="243">
        <f>SUM(Y195:Y196)</f>
        <v>0</v>
      </c>
      <c r="Z197" s="243">
        <f t="shared" ref="Z197:AC197" si="166">SUM(Z195:Z196)</f>
        <v>0</v>
      </c>
      <c r="AA197" s="242">
        <f t="shared" si="166"/>
        <v>0</v>
      </c>
      <c r="AB197" s="242">
        <f t="shared" si="166"/>
        <v>0</v>
      </c>
      <c r="AC197" s="242">
        <f t="shared" si="166"/>
        <v>0</v>
      </c>
      <c r="AD197" s="242">
        <f>SUM(AD195:AD196)</f>
        <v>0</v>
      </c>
      <c r="AE197" s="242">
        <f t="shared" ref="AE197:AJ197" si="167">SUM(AE195:AE196)</f>
        <v>0</v>
      </c>
      <c r="AF197" s="242">
        <f t="shared" si="167"/>
        <v>0</v>
      </c>
      <c r="AG197" s="242">
        <f t="shared" si="167"/>
        <v>0</v>
      </c>
      <c r="AH197" s="242">
        <f t="shared" si="167"/>
        <v>0</v>
      </c>
      <c r="AI197" s="242">
        <f t="shared" si="167"/>
        <v>0</v>
      </c>
      <c r="AJ197" s="242">
        <f t="shared" si="167"/>
        <v>0</v>
      </c>
      <c r="AK197" s="243">
        <f>SUM(AK195:AK196)</f>
        <v>0</v>
      </c>
      <c r="AL197" s="243">
        <f t="shared" ref="AL197:AO197" si="168">SUM(AL195:AL196)</f>
        <v>0</v>
      </c>
      <c r="AM197" s="242">
        <f t="shared" si="168"/>
        <v>0</v>
      </c>
      <c r="AN197" s="242">
        <f t="shared" si="168"/>
        <v>0</v>
      </c>
      <c r="AO197" s="242">
        <f t="shared" si="168"/>
        <v>0</v>
      </c>
      <c r="AP197" s="242">
        <f>SUM(AP195:AP196)</f>
        <v>0</v>
      </c>
      <c r="AQ197" s="242">
        <f t="shared" ref="AQ197:AV197" si="169">SUM(AQ195:AQ196)</f>
        <v>0</v>
      </c>
      <c r="AR197" s="242">
        <f t="shared" si="169"/>
        <v>0</v>
      </c>
      <c r="AS197" s="242">
        <f t="shared" si="169"/>
        <v>0</v>
      </c>
      <c r="AT197" s="242">
        <f t="shared" si="169"/>
        <v>0</v>
      </c>
      <c r="AU197" s="242">
        <f t="shared" si="169"/>
        <v>0</v>
      </c>
      <c r="AV197" s="242">
        <f t="shared" si="169"/>
        <v>0</v>
      </c>
      <c r="AW197" s="243">
        <f>SUM(AW195:AW196)</f>
        <v>0</v>
      </c>
      <c r="AX197" s="243">
        <f t="shared" ref="AX197:BA197" si="170">SUM(AX195:AX196)</f>
        <v>0</v>
      </c>
      <c r="AY197" s="242">
        <f t="shared" si="170"/>
        <v>0</v>
      </c>
      <c r="AZ197" s="242">
        <f t="shared" si="170"/>
        <v>0</v>
      </c>
      <c r="BA197" s="242">
        <f t="shared" si="170"/>
        <v>0</v>
      </c>
      <c r="BB197" s="242">
        <f>SUM(BB195:BB196)</f>
        <v>0</v>
      </c>
      <c r="BC197" s="242">
        <f t="shared" ref="BC197:BH197" si="171">SUM(BC195:BC196)</f>
        <v>0</v>
      </c>
      <c r="BD197" s="242">
        <f t="shared" si="171"/>
        <v>0</v>
      </c>
      <c r="BE197" s="242">
        <f t="shared" si="171"/>
        <v>0</v>
      </c>
      <c r="BF197" s="242">
        <f t="shared" si="171"/>
        <v>0</v>
      </c>
      <c r="BG197" s="242">
        <f t="shared" si="171"/>
        <v>0</v>
      </c>
      <c r="BH197" s="242">
        <f t="shared" si="171"/>
        <v>0</v>
      </c>
      <c r="BI197" s="243">
        <f>SUM(BI195:BI196)</f>
        <v>0</v>
      </c>
      <c r="BJ197" s="243">
        <f t="shared" ref="BJ197:BK197" si="172">SUM(BJ195:BJ196)</f>
        <v>0</v>
      </c>
      <c r="BK197" s="242">
        <f t="shared" si="172"/>
        <v>0</v>
      </c>
    </row>
    <row r="198" spans="1:63" hidden="1" x14ac:dyDescent="0.35"/>
    <row r="199" spans="1:63" hidden="1" x14ac:dyDescent="0.35"/>
  </sheetData>
  <mergeCells count="10">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4" sqref="G24"/>
    </sheetView>
  </sheetViews>
  <sheetFormatPr defaultRowHeight="14.5" x14ac:dyDescent="0.35"/>
  <cols>
    <col min="1" max="1" width="9.90625" customWidth="1"/>
    <col min="2" max="2" width="24.54296875" customWidth="1"/>
    <col min="3" max="3" width="15.54296875" bestFit="1" customWidth="1"/>
    <col min="4" max="10" width="13.54296875" customWidth="1"/>
    <col min="11" max="11" width="15.453125" customWidth="1"/>
    <col min="12"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ENTRY'!AU193,"ok","ERROR")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'LI 3M - LGS'!C4</f>
        <v>43466</v>
      </c>
      <c r="D4" s="10">
        <f>'LI 3M - LGS'!D4</f>
        <v>43497</v>
      </c>
      <c r="E4" s="10">
        <f>'LI 3M - LGS'!E4</f>
        <v>43525</v>
      </c>
      <c r="F4" s="10">
        <f>'LI 3M - LGS'!F4</f>
        <v>43556</v>
      </c>
      <c r="G4" s="10">
        <f>'LI 3M - LGS'!G4</f>
        <v>43586</v>
      </c>
      <c r="H4" s="10">
        <f>'LI 3M - LGS'!H4</f>
        <v>43617</v>
      </c>
      <c r="I4" s="10">
        <f>'LI 3M - LGS'!I4</f>
        <v>43647</v>
      </c>
      <c r="J4" s="10">
        <f>'LI 3M - LGS'!J4</f>
        <v>43678</v>
      </c>
      <c r="K4" s="10">
        <f>'LI 3M - LGS'!K4</f>
        <v>43709</v>
      </c>
      <c r="L4" s="10">
        <f>'LI 3M - LGS'!L4</f>
        <v>43739</v>
      </c>
      <c r="M4" s="10">
        <f>'LI 3M - LGS'!M4</f>
        <v>43770</v>
      </c>
      <c r="N4" s="10">
        <f>'LI 3M - LGS'!N4</f>
        <v>43800</v>
      </c>
      <c r="O4" s="10">
        <f>'LI 3M - LGS'!O4</f>
        <v>43831</v>
      </c>
      <c r="P4" s="10">
        <f>'LI 3M - LGS'!P4</f>
        <v>43862</v>
      </c>
      <c r="Q4" s="10">
        <f>'LI 3M - LGS'!Q4</f>
        <v>43891</v>
      </c>
      <c r="R4" s="10">
        <f>'LI 3M - LGS'!R4</f>
        <v>43922</v>
      </c>
      <c r="S4" s="10">
        <f>'LI 3M - LGS'!S4</f>
        <v>43952</v>
      </c>
      <c r="T4" s="10">
        <f>'LI 3M - LGS'!T4</f>
        <v>43983</v>
      </c>
      <c r="U4" s="10">
        <f>'LI 3M - LGS'!U4</f>
        <v>44013</v>
      </c>
      <c r="V4" s="10">
        <f>'LI 3M - LGS'!V4</f>
        <v>44044</v>
      </c>
      <c r="W4" s="10">
        <f>'LI 3M - LGS'!W4</f>
        <v>44075</v>
      </c>
      <c r="X4" s="10">
        <f>'LI 3M - LGS'!X4</f>
        <v>44105</v>
      </c>
      <c r="Y4" s="10">
        <f>'LI 3M - LGS'!Y4</f>
        <v>44136</v>
      </c>
      <c r="Z4" s="10">
        <f>'LI 3M - LGS'!Z4</f>
        <v>44166</v>
      </c>
      <c r="AA4" s="10">
        <f>'LI 3M - LGS'!AA4</f>
        <v>44197</v>
      </c>
      <c r="AB4" s="10">
        <f>'LI 3M - LGS'!AB4</f>
        <v>44228</v>
      </c>
      <c r="AC4" s="10">
        <f>'LI 3M - LGS'!AC4</f>
        <v>44256</v>
      </c>
      <c r="AD4" s="10">
        <f>'LI 3M - LGS'!AD4</f>
        <v>44287</v>
      </c>
      <c r="AE4" s="10">
        <f>'LI 3M - LGS'!AE4</f>
        <v>44317</v>
      </c>
      <c r="AF4" s="10">
        <f>'LI 3M - LGS'!AF4</f>
        <v>44348</v>
      </c>
      <c r="AG4" s="10">
        <f>'LI 3M - LGS'!AG4</f>
        <v>44378</v>
      </c>
      <c r="AH4" s="10">
        <f>'LI 3M - LGS'!AH4</f>
        <v>44409</v>
      </c>
      <c r="AI4" s="10">
        <f>'LI 3M - LGS'!AI4</f>
        <v>44440</v>
      </c>
      <c r="AJ4" s="10">
        <f>'LI 3M - LGS'!AJ4</f>
        <v>44470</v>
      </c>
      <c r="AK4" s="10">
        <f>'LI 3M - LGS'!AK4</f>
        <v>44501</v>
      </c>
      <c r="AL4" s="10">
        <f>'LI 3M - LGS'!AL4</f>
        <v>44531</v>
      </c>
      <c r="AM4" s="10">
        <f>'LI 3M - LGS'!AM4</f>
        <v>44562</v>
      </c>
      <c r="AN4" s="10">
        <f>'LI 3M - LGS'!AN4</f>
        <v>44593</v>
      </c>
      <c r="AO4" s="10">
        <f>'LI 3M - LGS'!AO4</f>
        <v>44621</v>
      </c>
      <c r="AP4" s="10">
        <f>'LI 3M - LGS'!AP4</f>
        <v>44652</v>
      </c>
      <c r="AQ4" s="10">
        <f>'LI 3M - LGS'!AQ4</f>
        <v>44682</v>
      </c>
      <c r="AR4" s="10">
        <f>'LI 3M - LGS'!AR4</f>
        <v>44713</v>
      </c>
      <c r="AS4" s="10">
        <f>'LI 3M - LGS'!AS4</f>
        <v>44743</v>
      </c>
      <c r="AT4" s="10">
        <f>'LI 3M - LGS'!AT4</f>
        <v>44774</v>
      </c>
      <c r="AU4" s="10">
        <f>'LI 3M - LGS'!AU4</f>
        <v>44805</v>
      </c>
      <c r="AV4" s="10">
        <f>'LI 3M - LGS'!AV4</f>
        <v>44835</v>
      </c>
      <c r="AW4" s="10">
        <f>'LI 3M - LGS'!AW4</f>
        <v>44866</v>
      </c>
      <c r="AX4" s="10">
        <f>'LI 3M - LGS'!AX4</f>
        <v>44896</v>
      </c>
      <c r="AY4" s="10">
        <f>'LI 3M - LGS'!AY4</f>
        <v>44927</v>
      </c>
      <c r="AZ4" s="10">
        <f>'LI 3M - LGS'!AZ4</f>
        <v>44958</v>
      </c>
      <c r="BA4" s="10">
        <f>'LI 3M - LGS'!BA4</f>
        <v>44986</v>
      </c>
      <c r="BB4" s="10">
        <f>'LI 3M - LGS'!BB4</f>
        <v>45017</v>
      </c>
      <c r="BC4" s="10">
        <f>'LI 3M - LGS'!BC4</f>
        <v>45047</v>
      </c>
      <c r="BD4" s="10">
        <f>'LI 3M - LGS'!BD4</f>
        <v>45078</v>
      </c>
      <c r="BE4" s="10">
        <f>'LI 3M - LGS'!BE4</f>
        <v>45108</v>
      </c>
      <c r="BF4" s="10">
        <f>'LI 3M - LGS'!BF4</f>
        <v>45139</v>
      </c>
      <c r="BG4" s="10">
        <f>'LI 3M - LGS'!BG4</f>
        <v>45170</v>
      </c>
      <c r="BH4" s="10">
        <f>'LI 3M - LGS'!BH4</f>
        <v>45200</v>
      </c>
      <c r="BI4" s="10">
        <f>'LI 3M - LGS'!BI4</f>
        <v>45231</v>
      </c>
      <c r="BJ4" s="10">
        <f>'LI 3M - LGS'!BJ4</f>
        <v>45261</v>
      </c>
      <c r="BK4" s="10">
        <f>'LI 3M - LGS'!BK4</f>
        <v>45292</v>
      </c>
    </row>
    <row r="5" spans="1:65" ht="15" customHeight="1" x14ac:dyDescent="0.35">
      <c r="A5" s="637"/>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35">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35">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5">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35">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5">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5">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5">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35">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35">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35">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35">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35">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35">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5">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5">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5">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5">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5">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5">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5">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5">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5">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5">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5">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5">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5">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5">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35">
      <c r="A59" s="646"/>
      <c r="B59" s="13" t="str">
        <f t="shared" ref="B59:B72" si="88">B41</f>
        <v>Air Comp</v>
      </c>
      <c r="C59" s="503">
        <f>IF(C23=0,0,((C5*0.5)-C41)*C78*C93*C$2)</f>
        <v>0</v>
      </c>
      <c r="D59" s="503">
        <f t="shared" ref="D59:D61" si="89">IF(D23=0,0,((D5*0.5)+C23-D41)*D78*D93*D$2)</f>
        <v>0</v>
      </c>
      <c r="E59" s="503">
        <f t="shared" ref="E59:BK63" si="90">IF(E23=0,0,((E5*0.5)+D23-E41)*E78*E93*E$2)</f>
        <v>0</v>
      </c>
      <c r="F59" s="503">
        <f t="shared" si="90"/>
        <v>0</v>
      </c>
      <c r="G59" s="503">
        <f t="shared" si="90"/>
        <v>0</v>
      </c>
      <c r="H59" s="503">
        <f t="shared" si="90"/>
        <v>0</v>
      </c>
      <c r="I59" s="503">
        <f t="shared" si="90"/>
        <v>0</v>
      </c>
      <c r="J59" s="503">
        <f t="shared" si="90"/>
        <v>0</v>
      </c>
      <c r="K59" s="503">
        <f t="shared" si="90"/>
        <v>0</v>
      </c>
      <c r="L59" s="503">
        <f t="shared" si="90"/>
        <v>0</v>
      </c>
      <c r="M59" s="503">
        <f t="shared" si="90"/>
        <v>0</v>
      </c>
      <c r="N59" s="503">
        <f t="shared" si="90"/>
        <v>0</v>
      </c>
      <c r="O59" s="503">
        <f t="shared" si="90"/>
        <v>0</v>
      </c>
      <c r="P59" s="503">
        <f t="shared" si="90"/>
        <v>0</v>
      </c>
      <c r="Q59" s="503">
        <f t="shared" si="90"/>
        <v>0</v>
      </c>
      <c r="R59" s="503">
        <f t="shared" si="90"/>
        <v>0</v>
      </c>
      <c r="S59" s="503">
        <f t="shared" si="90"/>
        <v>0</v>
      </c>
      <c r="T59" s="503">
        <f t="shared" si="90"/>
        <v>0</v>
      </c>
      <c r="U59" s="503">
        <f t="shared" si="90"/>
        <v>0</v>
      </c>
      <c r="V59" s="362">
        <f t="shared" si="90"/>
        <v>0</v>
      </c>
      <c r="W59" s="362">
        <f t="shared" si="90"/>
        <v>0</v>
      </c>
      <c r="X59" s="362">
        <f t="shared" si="90"/>
        <v>0</v>
      </c>
      <c r="Y59" s="362">
        <f t="shared" si="90"/>
        <v>0</v>
      </c>
      <c r="Z59" s="362">
        <f t="shared" si="90"/>
        <v>0</v>
      </c>
      <c r="AA59" s="362">
        <f t="shared" si="90"/>
        <v>0</v>
      </c>
      <c r="AB59" s="362">
        <f t="shared" si="90"/>
        <v>0</v>
      </c>
      <c r="AC59" s="362">
        <f t="shared" si="90"/>
        <v>0</v>
      </c>
      <c r="AD59" s="362">
        <f t="shared" si="90"/>
        <v>0</v>
      </c>
      <c r="AE59" s="362">
        <f t="shared" si="90"/>
        <v>0</v>
      </c>
      <c r="AF59" s="362">
        <f t="shared" si="90"/>
        <v>0</v>
      </c>
      <c r="AG59" s="362">
        <f t="shared" si="90"/>
        <v>0</v>
      </c>
      <c r="AH59" s="362">
        <f t="shared" si="90"/>
        <v>0</v>
      </c>
      <c r="AI59" s="362">
        <f t="shared" si="90"/>
        <v>0</v>
      </c>
      <c r="AJ59" s="362">
        <f t="shared" si="90"/>
        <v>0</v>
      </c>
      <c r="AK59" s="362">
        <f t="shared" si="90"/>
        <v>0</v>
      </c>
      <c r="AL59" s="362">
        <f t="shared" si="90"/>
        <v>0</v>
      </c>
      <c r="AM59" s="362">
        <f t="shared" si="90"/>
        <v>0</v>
      </c>
      <c r="AN59" s="362">
        <f t="shared" si="90"/>
        <v>0</v>
      </c>
      <c r="AO59" s="362">
        <f t="shared" si="90"/>
        <v>0</v>
      </c>
      <c r="AP59" s="362">
        <f t="shared" si="90"/>
        <v>0</v>
      </c>
      <c r="AQ59" s="362">
        <f t="shared" si="90"/>
        <v>0</v>
      </c>
      <c r="AR59" s="362">
        <f t="shared" si="90"/>
        <v>0</v>
      </c>
      <c r="AS59" s="362">
        <f t="shared" si="90"/>
        <v>0</v>
      </c>
      <c r="AT59" s="362">
        <f t="shared" si="90"/>
        <v>0</v>
      </c>
      <c r="AU59" s="362">
        <f t="shared" si="90"/>
        <v>0</v>
      </c>
      <c r="AV59" s="362">
        <f t="shared" si="90"/>
        <v>0</v>
      </c>
      <c r="AW59" s="362">
        <f t="shared" si="90"/>
        <v>0</v>
      </c>
      <c r="AX59" s="362">
        <f t="shared" si="90"/>
        <v>0</v>
      </c>
      <c r="AY59" s="362">
        <f t="shared" si="90"/>
        <v>0</v>
      </c>
      <c r="AZ59" s="362">
        <f t="shared" si="90"/>
        <v>0</v>
      </c>
      <c r="BA59" s="362">
        <f t="shared" si="90"/>
        <v>0</v>
      </c>
      <c r="BB59" s="362">
        <f t="shared" si="90"/>
        <v>0</v>
      </c>
      <c r="BC59" s="362">
        <f t="shared" si="90"/>
        <v>0</v>
      </c>
      <c r="BD59" s="362">
        <f t="shared" si="90"/>
        <v>0</v>
      </c>
      <c r="BE59" s="362">
        <f t="shared" si="90"/>
        <v>0</v>
      </c>
      <c r="BF59" s="362">
        <f t="shared" si="90"/>
        <v>0</v>
      </c>
      <c r="BG59" s="362">
        <f t="shared" si="90"/>
        <v>0</v>
      </c>
      <c r="BH59" s="362">
        <f t="shared" si="90"/>
        <v>0</v>
      </c>
      <c r="BI59" s="362">
        <f t="shared" si="90"/>
        <v>0</v>
      </c>
      <c r="BJ59" s="362">
        <f t="shared" si="90"/>
        <v>0</v>
      </c>
      <c r="BK59" s="362">
        <f t="shared" si="90"/>
        <v>0</v>
      </c>
    </row>
    <row r="60" spans="1:63" s="343" customFormat="1" ht="15.5" x14ac:dyDescent="0.35">
      <c r="A60" s="646"/>
      <c r="B60" s="13" t="str">
        <f t="shared" si="88"/>
        <v>Building Shell</v>
      </c>
      <c r="C60" s="503">
        <f t="shared" ref="C60:C61" si="91">IF(C24=0,0,((C6*0.5)+B24-C42)*C79*C94*C$2)</f>
        <v>0</v>
      </c>
      <c r="D60" s="503">
        <f t="shared" si="89"/>
        <v>0</v>
      </c>
      <c r="E60" s="503">
        <f t="shared" ref="D60:S71" si="92">IF(E24=0,0,((E6*0.5)+D24-E42)*E79*E94*E$2)</f>
        <v>0</v>
      </c>
      <c r="F60" s="503">
        <f t="shared" si="92"/>
        <v>0</v>
      </c>
      <c r="G60" s="503">
        <f t="shared" si="92"/>
        <v>0</v>
      </c>
      <c r="H60" s="503">
        <f t="shared" si="92"/>
        <v>0</v>
      </c>
      <c r="I60" s="503">
        <f t="shared" si="92"/>
        <v>0</v>
      </c>
      <c r="J60" s="503">
        <f t="shared" si="92"/>
        <v>0</v>
      </c>
      <c r="K60" s="503">
        <f t="shared" si="92"/>
        <v>0</v>
      </c>
      <c r="L60" s="503">
        <f t="shared" si="92"/>
        <v>0</v>
      </c>
      <c r="M60" s="503">
        <f t="shared" si="92"/>
        <v>0</v>
      </c>
      <c r="N60" s="503">
        <f t="shared" si="92"/>
        <v>0</v>
      </c>
      <c r="O60" s="503">
        <f t="shared" si="92"/>
        <v>0</v>
      </c>
      <c r="P60" s="503">
        <f t="shared" si="92"/>
        <v>0</v>
      </c>
      <c r="Q60" s="503">
        <f t="shared" si="92"/>
        <v>0</v>
      </c>
      <c r="R60" s="503">
        <f t="shared" si="92"/>
        <v>0</v>
      </c>
      <c r="S60" s="503">
        <f t="shared" si="92"/>
        <v>0</v>
      </c>
      <c r="T60" s="503">
        <f t="shared" si="90"/>
        <v>0</v>
      </c>
      <c r="U60" s="503">
        <f t="shared" si="90"/>
        <v>0</v>
      </c>
      <c r="V60" s="362">
        <f t="shared" si="90"/>
        <v>0</v>
      </c>
      <c r="W60" s="362">
        <f t="shared" si="90"/>
        <v>0</v>
      </c>
      <c r="X60" s="362">
        <f t="shared" si="90"/>
        <v>0</v>
      </c>
      <c r="Y60" s="362">
        <f t="shared" si="90"/>
        <v>0</v>
      </c>
      <c r="Z60" s="362">
        <f t="shared" si="90"/>
        <v>0</v>
      </c>
      <c r="AA60" s="362">
        <f t="shared" si="90"/>
        <v>0</v>
      </c>
      <c r="AB60" s="362">
        <f t="shared" si="90"/>
        <v>0</v>
      </c>
      <c r="AC60" s="362">
        <f t="shared" si="90"/>
        <v>0</v>
      </c>
      <c r="AD60" s="362">
        <f t="shared" si="90"/>
        <v>0</v>
      </c>
      <c r="AE60" s="362">
        <f t="shared" si="90"/>
        <v>0</v>
      </c>
      <c r="AF60" s="362">
        <f t="shared" si="90"/>
        <v>0</v>
      </c>
      <c r="AG60" s="362">
        <f t="shared" si="90"/>
        <v>0</v>
      </c>
      <c r="AH60" s="362">
        <f t="shared" si="90"/>
        <v>0</v>
      </c>
      <c r="AI60" s="362">
        <f t="shared" si="90"/>
        <v>0</v>
      </c>
      <c r="AJ60" s="362">
        <f t="shared" si="90"/>
        <v>0</v>
      </c>
      <c r="AK60" s="362">
        <f t="shared" si="90"/>
        <v>0</v>
      </c>
      <c r="AL60" s="362">
        <f t="shared" si="90"/>
        <v>0</v>
      </c>
      <c r="AM60" s="362">
        <f t="shared" si="90"/>
        <v>0</v>
      </c>
      <c r="AN60" s="362">
        <f t="shared" si="90"/>
        <v>0</v>
      </c>
      <c r="AO60" s="362">
        <f t="shared" si="90"/>
        <v>0</v>
      </c>
      <c r="AP60" s="362">
        <f t="shared" si="90"/>
        <v>0</v>
      </c>
      <c r="AQ60" s="362">
        <f t="shared" si="90"/>
        <v>0</v>
      </c>
      <c r="AR60" s="362">
        <f t="shared" si="90"/>
        <v>0</v>
      </c>
      <c r="AS60" s="362">
        <f t="shared" si="90"/>
        <v>0</v>
      </c>
      <c r="AT60" s="362">
        <f t="shared" si="90"/>
        <v>0</v>
      </c>
      <c r="AU60" s="362">
        <f t="shared" si="90"/>
        <v>0</v>
      </c>
      <c r="AV60" s="362">
        <f t="shared" si="90"/>
        <v>0</v>
      </c>
      <c r="AW60" s="362">
        <f t="shared" si="90"/>
        <v>0</v>
      </c>
      <c r="AX60" s="362">
        <f t="shared" si="90"/>
        <v>0</v>
      </c>
      <c r="AY60" s="362">
        <f t="shared" si="90"/>
        <v>0</v>
      </c>
      <c r="AZ60" s="362">
        <f t="shared" si="90"/>
        <v>0</v>
      </c>
      <c r="BA60" s="362">
        <f t="shared" si="90"/>
        <v>0</v>
      </c>
      <c r="BB60" s="362">
        <f t="shared" si="90"/>
        <v>0</v>
      </c>
      <c r="BC60" s="362">
        <f t="shared" si="90"/>
        <v>0</v>
      </c>
      <c r="BD60" s="362">
        <f t="shared" si="90"/>
        <v>0</v>
      </c>
      <c r="BE60" s="362">
        <f t="shared" si="90"/>
        <v>0</v>
      </c>
      <c r="BF60" s="362">
        <f t="shared" si="90"/>
        <v>0</v>
      </c>
      <c r="BG60" s="362">
        <f t="shared" si="90"/>
        <v>0</v>
      </c>
      <c r="BH60" s="362">
        <f t="shared" si="90"/>
        <v>0</v>
      </c>
      <c r="BI60" s="362">
        <f t="shared" si="90"/>
        <v>0</v>
      </c>
      <c r="BJ60" s="362">
        <f t="shared" si="90"/>
        <v>0</v>
      </c>
      <c r="BK60" s="362">
        <f t="shared" si="90"/>
        <v>0</v>
      </c>
    </row>
    <row r="61" spans="1:63" s="343" customFormat="1" ht="15.5" x14ac:dyDescent="0.35">
      <c r="A61" s="646"/>
      <c r="B61" s="13" t="str">
        <f t="shared" si="88"/>
        <v>Cooking</v>
      </c>
      <c r="C61" s="503">
        <f t="shared" si="91"/>
        <v>0</v>
      </c>
      <c r="D61" s="503">
        <f t="shared" si="89"/>
        <v>0</v>
      </c>
      <c r="E61" s="503">
        <f t="shared" si="92"/>
        <v>0</v>
      </c>
      <c r="F61" s="503">
        <f t="shared" si="92"/>
        <v>0</v>
      </c>
      <c r="G61" s="503">
        <f t="shared" si="92"/>
        <v>0</v>
      </c>
      <c r="H61" s="503">
        <f t="shared" si="92"/>
        <v>0</v>
      </c>
      <c r="I61" s="503">
        <f t="shared" si="92"/>
        <v>0</v>
      </c>
      <c r="J61" s="503">
        <f t="shared" si="92"/>
        <v>0</v>
      </c>
      <c r="K61" s="503">
        <f t="shared" si="92"/>
        <v>0</v>
      </c>
      <c r="L61" s="503">
        <f t="shared" si="92"/>
        <v>0</v>
      </c>
      <c r="M61" s="503">
        <f t="shared" si="92"/>
        <v>0</v>
      </c>
      <c r="N61" s="503">
        <f t="shared" si="92"/>
        <v>0</v>
      </c>
      <c r="O61" s="503">
        <f t="shared" si="92"/>
        <v>0</v>
      </c>
      <c r="P61" s="503">
        <f t="shared" si="92"/>
        <v>0</v>
      </c>
      <c r="Q61" s="503">
        <f t="shared" si="92"/>
        <v>0</v>
      </c>
      <c r="R61" s="503">
        <f t="shared" si="92"/>
        <v>0</v>
      </c>
      <c r="S61" s="503">
        <f t="shared" si="92"/>
        <v>0</v>
      </c>
      <c r="T61" s="503">
        <f t="shared" si="90"/>
        <v>0</v>
      </c>
      <c r="U61" s="503">
        <f t="shared" si="90"/>
        <v>0</v>
      </c>
      <c r="V61" s="362">
        <f t="shared" si="90"/>
        <v>0</v>
      </c>
      <c r="W61" s="362">
        <f t="shared" si="90"/>
        <v>0</v>
      </c>
      <c r="X61" s="362">
        <f t="shared" si="90"/>
        <v>0</v>
      </c>
      <c r="Y61" s="362">
        <f t="shared" si="90"/>
        <v>0</v>
      </c>
      <c r="Z61" s="362">
        <f t="shared" si="90"/>
        <v>0</v>
      </c>
      <c r="AA61" s="362">
        <f t="shared" si="90"/>
        <v>0</v>
      </c>
      <c r="AB61" s="362">
        <f t="shared" si="90"/>
        <v>0</v>
      </c>
      <c r="AC61" s="362">
        <f t="shared" si="90"/>
        <v>0</v>
      </c>
      <c r="AD61" s="362">
        <f t="shared" si="90"/>
        <v>0</v>
      </c>
      <c r="AE61" s="362">
        <f t="shared" si="90"/>
        <v>0</v>
      </c>
      <c r="AF61" s="362">
        <f t="shared" si="90"/>
        <v>0</v>
      </c>
      <c r="AG61" s="362">
        <f t="shared" si="90"/>
        <v>0</v>
      </c>
      <c r="AH61" s="362">
        <f t="shared" si="90"/>
        <v>0</v>
      </c>
      <c r="AI61" s="362">
        <f t="shared" si="90"/>
        <v>0</v>
      </c>
      <c r="AJ61" s="362">
        <f t="shared" si="90"/>
        <v>0</v>
      </c>
      <c r="AK61" s="362">
        <f t="shared" si="90"/>
        <v>0</v>
      </c>
      <c r="AL61" s="362">
        <f t="shared" si="90"/>
        <v>0</v>
      </c>
      <c r="AM61" s="362">
        <f t="shared" si="90"/>
        <v>0</v>
      </c>
      <c r="AN61" s="362">
        <f t="shared" si="90"/>
        <v>0</v>
      </c>
      <c r="AO61" s="362">
        <f t="shared" si="90"/>
        <v>0</v>
      </c>
      <c r="AP61" s="362">
        <f t="shared" si="90"/>
        <v>0</v>
      </c>
      <c r="AQ61" s="362">
        <f t="shared" si="90"/>
        <v>0</v>
      </c>
      <c r="AR61" s="362">
        <f t="shared" si="90"/>
        <v>0</v>
      </c>
      <c r="AS61" s="362">
        <f t="shared" si="90"/>
        <v>0</v>
      </c>
      <c r="AT61" s="362">
        <f t="shared" si="90"/>
        <v>0</v>
      </c>
      <c r="AU61" s="362">
        <f t="shared" si="90"/>
        <v>0</v>
      </c>
      <c r="AV61" s="362">
        <f t="shared" si="90"/>
        <v>0</v>
      </c>
      <c r="AW61" s="362">
        <f t="shared" si="90"/>
        <v>0</v>
      </c>
      <c r="AX61" s="362">
        <f t="shared" si="90"/>
        <v>0</v>
      </c>
      <c r="AY61" s="362">
        <f t="shared" si="90"/>
        <v>0</v>
      </c>
      <c r="AZ61" s="362">
        <f t="shared" si="90"/>
        <v>0</v>
      </c>
      <c r="BA61" s="362">
        <f t="shared" si="90"/>
        <v>0</v>
      </c>
      <c r="BB61" s="362">
        <f t="shared" si="90"/>
        <v>0</v>
      </c>
      <c r="BC61" s="362">
        <f t="shared" si="90"/>
        <v>0</v>
      </c>
      <c r="BD61" s="362">
        <f t="shared" si="90"/>
        <v>0</v>
      </c>
      <c r="BE61" s="362">
        <f t="shared" si="90"/>
        <v>0</v>
      </c>
      <c r="BF61" s="362">
        <f t="shared" si="90"/>
        <v>0</v>
      </c>
      <c r="BG61" s="362">
        <f t="shared" si="90"/>
        <v>0</v>
      </c>
      <c r="BH61" s="362">
        <f t="shared" si="90"/>
        <v>0</v>
      </c>
      <c r="BI61" s="362">
        <f t="shared" si="90"/>
        <v>0</v>
      </c>
      <c r="BJ61" s="362">
        <f t="shared" si="90"/>
        <v>0</v>
      </c>
      <c r="BK61" s="362">
        <f t="shared" si="90"/>
        <v>0</v>
      </c>
    </row>
    <row r="62" spans="1:63" s="343" customFormat="1" ht="15.5" x14ac:dyDescent="0.35">
      <c r="A62" s="646"/>
      <c r="B62" s="13" t="str">
        <f t="shared" si="88"/>
        <v>Cooling</v>
      </c>
      <c r="C62" s="503">
        <v>0</v>
      </c>
      <c r="D62" s="503">
        <f t="shared" si="92"/>
        <v>0</v>
      </c>
      <c r="E62" s="503">
        <f t="shared" si="90"/>
        <v>0</v>
      </c>
      <c r="F62" s="503">
        <f t="shared" si="90"/>
        <v>0</v>
      </c>
      <c r="G62" s="503">
        <f t="shared" si="90"/>
        <v>0</v>
      </c>
      <c r="H62" s="503">
        <f t="shared" si="90"/>
        <v>0</v>
      </c>
      <c r="I62" s="503">
        <f t="shared" si="90"/>
        <v>0</v>
      </c>
      <c r="J62" s="503">
        <f t="shared" si="90"/>
        <v>0</v>
      </c>
      <c r="K62" s="503">
        <f t="shared" si="90"/>
        <v>0</v>
      </c>
      <c r="L62" s="503">
        <f t="shared" si="90"/>
        <v>0</v>
      </c>
      <c r="M62" s="503">
        <f t="shared" si="90"/>
        <v>0</v>
      </c>
      <c r="N62" s="503">
        <f t="shared" si="90"/>
        <v>0</v>
      </c>
      <c r="O62" s="503">
        <f t="shared" si="90"/>
        <v>0</v>
      </c>
      <c r="P62" s="503">
        <f t="shared" si="90"/>
        <v>0</v>
      </c>
      <c r="Q62" s="503">
        <f t="shared" si="90"/>
        <v>0</v>
      </c>
      <c r="R62" s="503">
        <f t="shared" si="90"/>
        <v>0</v>
      </c>
      <c r="S62" s="503">
        <f t="shared" si="90"/>
        <v>0</v>
      </c>
      <c r="T62" s="503">
        <f t="shared" si="90"/>
        <v>0</v>
      </c>
      <c r="U62" s="503">
        <f t="shared" si="90"/>
        <v>0</v>
      </c>
      <c r="V62" s="362">
        <f t="shared" si="90"/>
        <v>0</v>
      </c>
      <c r="W62" s="362">
        <f t="shared" si="90"/>
        <v>0</v>
      </c>
      <c r="X62" s="362">
        <f t="shared" si="90"/>
        <v>0</v>
      </c>
      <c r="Y62" s="362">
        <f t="shared" si="90"/>
        <v>0</v>
      </c>
      <c r="Z62" s="362">
        <f t="shared" si="90"/>
        <v>0</v>
      </c>
      <c r="AA62" s="362">
        <f t="shared" si="90"/>
        <v>0</v>
      </c>
      <c r="AB62" s="362">
        <f t="shared" si="90"/>
        <v>0</v>
      </c>
      <c r="AC62" s="362">
        <f t="shared" si="90"/>
        <v>0</v>
      </c>
      <c r="AD62" s="362">
        <f t="shared" si="90"/>
        <v>0</v>
      </c>
      <c r="AE62" s="362">
        <f t="shared" si="90"/>
        <v>0</v>
      </c>
      <c r="AF62" s="362">
        <f t="shared" si="90"/>
        <v>0</v>
      </c>
      <c r="AG62" s="362">
        <f t="shared" si="90"/>
        <v>0</v>
      </c>
      <c r="AH62" s="362">
        <f t="shared" si="90"/>
        <v>0</v>
      </c>
      <c r="AI62" s="362">
        <f t="shared" si="90"/>
        <v>0</v>
      </c>
      <c r="AJ62" s="362">
        <f t="shared" si="90"/>
        <v>0</v>
      </c>
      <c r="AK62" s="362">
        <f t="shared" si="90"/>
        <v>0</v>
      </c>
      <c r="AL62" s="362">
        <f t="shared" si="90"/>
        <v>0</v>
      </c>
      <c r="AM62" s="362">
        <f t="shared" si="90"/>
        <v>0</v>
      </c>
      <c r="AN62" s="362">
        <f t="shared" si="90"/>
        <v>0</v>
      </c>
      <c r="AO62" s="362">
        <f t="shared" si="90"/>
        <v>0</v>
      </c>
      <c r="AP62" s="362">
        <f t="shared" si="90"/>
        <v>0</v>
      </c>
      <c r="AQ62" s="362">
        <f t="shared" si="90"/>
        <v>0</v>
      </c>
      <c r="AR62" s="362">
        <f t="shared" si="90"/>
        <v>0</v>
      </c>
      <c r="AS62" s="362">
        <f t="shared" si="90"/>
        <v>0</v>
      </c>
      <c r="AT62" s="362">
        <f t="shared" si="90"/>
        <v>0</v>
      </c>
      <c r="AU62" s="362">
        <f t="shared" si="90"/>
        <v>0</v>
      </c>
      <c r="AV62" s="362">
        <f t="shared" si="90"/>
        <v>0</v>
      </c>
      <c r="AW62" s="362">
        <f t="shared" si="90"/>
        <v>0</v>
      </c>
      <c r="AX62" s="362">
        <f t="shared" si="90"/>
        <v>0</v>
      </c>
      <c r="AY62" s="362">
        <f t="shared" si="90"/>
        <v>0</v>
      </c>
      <c r="AZ62" s="362">
        <f t="shared" si="90"/>
        <v>0</v>
      </c>
      <c r="BA62" s="362">
        <f t="shared" si="90"/>
        <v>0</v>
      </c>
      <c r="BB62" s="362">
        <f t="shared" si="90"/>
        <v>0</v>
      </c>
      <c r="BC62" s="362">
        <f t="shared" si="90"/>
        <v>0</v>
      </c>
      <c r="BD62" s="362">
        <f t="shared" si="90"/>
        <v>0</v>
      </c>
      <c r="BE62" s="362">
        <f t="shared" si="90"/>
        <v>0</v>
      </c>
      <c r="BF62" s="362">
        <f t="shared" si="90"/>
        <v>0</v>
      </c>
      <c r="BG62" s="362">
        <f t="shared" si="90"/>
        <v>0</v>
      </c>
      <c r="BH62" s="362">
        <f t="shared" si="90"/>
        <v>0</v>
      </c>
      <c r="BI62" s="362">
        <f t="shared" si="90"/>
        <v>0</v>
      </c>
      <c r="BJ62" s="362">
        <f t="shared" si="90"/>
        <v>0</v>
      </c>
      <c r="BK62" s="362">
        <f t="shared" si="90"/>
        <v>0</v>
      </c>
    </row>
    <row r="63" spans="1:63" s="343" customFormat="1" ht="15.5" x14ac:dyDescent="0.35">
      <c r="A63" s="646"/>
      <c r="B63" s="13" t="str">
        <f t="shared" si="88"/>
        <v>Ext Lighting</v>
      </c>
      <c r="C63" s="503">
        <v>0</v>
      </c>
      <c r="D63" s="503">
        <f t="shared" si="92"/>
        <v>0</v>
      </c>
      <c r="E63" s="503">
        <f t="shared" si="90"/>
        <v>0</v>
      </c>
      <c r="F63" s="503">
        <f t="shared" si="90"/>
        <v>0</v>
      </c>
      <c r="G63" s="503">
        <f t="shared" si="90"/>
        <v>0</v>
      </c>
      <c r="H63" s="503">
        <f t="shared" si="90"/>
        <v>0</v>
      </c>
      <c r="I63" s="503">
        <f t="shared" si="90"/>
        <v>0</v>
      </c>
      <c r="J63" s="503">
        <f t="shared" si="90"/>
        <v>0</v>
      </c>
      <c r="K63" s="503">
        <f t="shared" si="90"/>
        <v>0</v>
      </c>
      <c r="L63" s="503">
        <f t="shared" si="90"/>
        <v>0</v>
      </c>
      <c r="M63" s="503">
        <f t="shared" si="90"/>
        <v>0</v>
      </c>
      <c r="N63" s="503">
        <f t="shared" si="90"/>
        <v>0</v>
      </c>
      <c r="O63" s="503">
        <f t="shared" si="90"/>
        <v>0</v>
      </c>
      <c r="P63" s="503">
        <f t="shared" si="90"/>
        <v>0</v>
      </c>
      <c r="Q63" s="503">
        <f t="shared" si="90"/>
        <v>0</v>
      </c>
      <c r="R63" s="503">
        <f t="shared" si="90"/>
        <v>0</v>
      </c>
      <c r="S63" s="503">
        <f t="shared" si="90"/>
        <v>0</v>
      </c>
      <c r="T63" s="503">
        <f t="shared" si="90"/>
        <v>0</v>
      </c>
      <c r="U63" s="503">
        <f t="shared" si="90"/>
        <v>0</v>
      </c>
      <c r="V63" s="362">
        <f t="shared" si="90"/>
        <v>0</v>
      </c>
      <c r="W63" s="362">
        <f t="shared" si="90"/>
        <v>0</v>
      </c>
      <c r="X63" s="362">
        <f t="shared" si="90"/>
        <v>0</v>
      </c>
      <c r="Y63" s="362">
        <f t="shared" si="90"/>
        <v>0</v>
      </c>
      <c r="Z63" s="362">
        <f t="shared" si="90"/>
        <v>0</v>
      </c>
      <c r="AA63" s="362">
        <f t="shared" si="90"/>
        <v>0</v>
      </c>
      <c r="AB63" s="362">
        <f t="shared" si="90"/>
        <v>0</v>
      </c>
      <c r="AC63" s="362">
        <f t="shared" si="90"/>
        <v>0</v>
      </c>
      <c r="AD63" s="362">
        <f t="shared" si="90"/>
        <v>0</v>
      </c>
      <c r="AE63" s="362">
        <f t="shared" si="90"/>
        <v>0</v>
      </c>
      <c r="AF63" s="362">
        <f t="shared" si="90"/>
        <v>0</v>
      </c>
      <c r="AG63" s="362">
        <f t="shared" si="90"/>
        <v>0</v>
      </c>
      <c r="AH63" s="362">
        <f t="shared" ref="E63:BK67" si="93">IF(AH27=0,0,((AH9*0.5)+AG27-AH45)*AH82*AH97*AH$2)</f>
        <v>0</v>
      </c>
      <c r="AI63" s="362">
        <f t="shared" si="93"/>
        <v>0</v>
      </c>
      <c r="AJ63" s="362">
        <f t="shared" si="93"/>
        <v>0</v>
      </c>
      <c r="AK63" s="362">
        <f t="shared" si="93"/>
        <v>0</v>
      </c>
      <c r="AL63" s="362">
        <f t="shared" si="93"/>
        <v>0</v>
      </c>
      <c r="AM63" s="362">
        <f t="shared" si="93"/>
        <v>0</v>
      </c>
      <c r="AN63" s="362">
        <f t="shared" si="93"/>
        <v>0</v>
      </c>
      <c r="AO63" s="362">
        <f t="shared" si="93"/>
        <v>0</v>
      </c>
      <c r="AP63" s="362">
        <f t="shared" si="93"/>
        <v>0</v>
      </c>
      <c r="AQ63" s="362">
        <f t="shared" si="93"/>
        <v>0</v>
      </c>
      <c r="AR63" s="362">
        <f t="shared" si="93"/>
        <v>0</v>
      </c>
      <c r="AS63" s="362">
        <f t="shared" si="93"/>
        <v>0</v>
      </c>
      <c r="AT63" s="362">
        <f t="shared" si="93"/>
        <v>0</v>
      </c>
      <c r="AU63" s="362">
        <f t="shared" si="93"/>
        <v>0</v>
      </c>
      <c r="AV63" s="362">
        <f t="shared" si="93"/>
        <v>0</v>
      </c>
      <c r="AW63" s="362">
        <f t="shared" si="93"/>
        <v>0</v>
      </c>
      <c r="AX63" s="362">
        <f t="shared" si="93"/>
        <v>0</v>
      </c>
      <c r="AY63" s="362">
        <f t="shared" si="93"/>
        <v>0</v>
      </c>
      <c r="AZ63" s="362">
        <f t="shared" si="93"/>
        <v>0</v>
      </c>
      <c r="BA63" s="362">
        <f t="shared" si="93"/>
        <v>0</v>
      </c>
      <c r="BB63" s="362">
        <f t="shared" si="93"/>
        <v>0</v>
      </c>
      <c r="BC63" s="362">
        <f t="shared" si="93"/>
        <v>0</v>
      </c>
      <c r="BD63" s="362">
        <f t="shared" si="93"/>
        <v>0</v>
      </c>
      <c r="BE63" s="362">
        <f t="shared" si="93"/>
        <v>0</v>
      </c>
      <c r="BF63" s="362">
        <f t="shared" si="93"/>
        <v>0</v>
      </c>
      <c r="BG63" s="362">
        <f t="shared" si="93"/>
        <v>0</v>
      </c>
      <c r="BH63" s="362">
        <f t="shared" si="93"/>
        <v>0</v>
      </c>
      <c r="BI63" s="362">
        <f t="shared" si="93"/>
        <v>0</v>
      </c>
      <c r="BJ63" s="362">
        <f t="shared" si="93"/>
        <v>0</v>
      </c>
      <c r="BK63" s="362">
        <f t="shared" si="93"/>
        <v>0</v>
      </c>
    </row>
    <row r="64" spans="1:63" s="343" customFormat="1" ht="15.5" x14ac:dyDescent="0.35">
      <c r="A64" s="646"/>
      <c r="B64" s="13" t="str">
        <f t="shared" si="88"/>
        <v>Heating</v>
      </c>
      <c r="C64" s="503">
        <v>0</v>
      </c>
      <c r="D64" s="503">
        <f t="shared" si="92"/>
        <v>0</v>
      </c>
      <c r="E64" s="503">
        <f t="shared" si="93"/>
        <v>0</v>
      </c>
      <c r="F64" s="503">
        <f t="shared" si="93"/>
        <v>0</v>
      </c>
      <c r="G64" s="503">
        <f t="shared" si="93"/>
        <v>0</v>
      </c>
      <c r="H64" s="503">
        <f t="shared" si="93"/>
        <v>0</v>
      </c>
      <c r="I64" s="503">
        <f t="shared" si="93"/>
        <v>0</v>
      </c>
      <c r="J64" s="503">
        <f t="shared" si="93"/>
        <v>0</v>
      </c>
      <c r="K64" s="503">
        <f t="shared" si="93"/>
        <v>0</v>
      </c>
      <c r="L64" s="503">
        <f t="shared" si="93"/>
        <v>0</v>
      </c>
      <c r="M64" s="503">
        <f t="shared" si="93"/>
        <v>0</v>
      </c>
      <c r="N64" s="503">
        <f t="shared" si="93"/>
        <v>0</v>
      </c>
      <c r="O64" s="503">
        <f t="shared" si="93"/>
        <v>0</v>
      </c>
      <c r="P64" s="503">
        <f t="shared" si="93"/>
        <v>0</v>
      </c>
      <c r="Q64" s="503">
        <f t="shared" si="93"/>
        <v>0</v>
      </c>
      <c r="R64" s="503">
        <f t="shared" si="93"/>
        <v>0</v>
      </c>
      <c r="S64" s="503">
        <f t="shared" si="93"/>
        <v>0</v>
      </c>
      <c r="T64" s="503">
        <f t="shared" si="93"/>
        <v>0</v>
      </c>
      <c r="U64" s="503">
        <f t="shared" si="93"/>
        <v>0</v>
      </c>
      <c r="V64" s="362">
        <f t="shared" si="93"/>
        <v>0</v>
      </c>
      <c r="W64" s="362">
        <f t="shared" si="93"/>
        <v>0</v>
      </c>
      <c r="X64" s="362">
        <f t="shared" si="93"/>
        <v>0</v>
      </c>
      <c r="Y64" s="362">
        <f t="shared" si="93"/>
        <v>0</v>
      </c>
      <c r="Z64" s="362">
        <f t="shared" si="93"/>
        <v>0</v>
      </c>
      <c r="AA64" s="362">
        <f t="shared" si="93"/>
        <v>0</v>
      </c>
      <c r="AB64" s="362">
        <f t="shared" si="93"/>
        <v>0</v>
      </c>
      <c r="AC64" s="362">
        <f t="shared" si="93"/>
        <v>0</v>
      </c>
      <c r="AD64" s="362">
        <f t="shared" si="93"/>
        <v>0</v>
      </c>
      <c r="AE64" s="362">
        <f t="shared" si="93"/>
        <v>0</v>
      </c>
      <c r="AF64" s="362">
        <f t="shared" si="93"/>
        <v>0</v>
      </c>
      <c r="AG64" s="362">
        <f t="shared" si="93"/>
        <v>0</v>
      </c>
      <c r="AH64" s="362">
        <f t="shared" si="93"/>
        <v>0</v>
      </c>
      <c r="AI64" s="362">
        <f t="shared" si="93"/>
        <v>0</v>
      </c>
      <c r="AJ64" s="362">
        <f t="shared" si="93"/>
        <v>0</v>
      </c>
      <c r="AK64" s="362">
        <f t="shared" si="93"/>
        <v>0</v>
      </c>
      <c r="AL64" s="362">
        <f t="shared" si="93"/>
        <v>0</v>
      </c>
      <c r="AM64" s="362">
        <f t="shared" si="93"/>
        <v>0</v>
      </c>
      <c r="AN64" s="362">
        <f t="shared" si="93"/>
        <v>0</v>
      </c>
      <c r="AO64" s="362">
        <f t="shared" si="93"/>
        <v>0</v>
      </c>
      <c r="AP64" s="362">
        <f t="shared" si="93"/>
        <v>0</v>
      </c>
      <c r="AQ64" s="362">
        <f t="shared" si="93"/>
        <v>0</v>
      </c>
      <c r="AR64" s="362">
        <f t="shared" si="93"/>
        <v>0</v>
      </c>
      <c r="AS64" s="362">
        <f t="shared" si="93"/>
        <v>0</v>
      </c>
      <c r="AT64" s="362">
        <f t="shared" si="93"/>
        <v>0</v>
      </c>
      <c r="AU64" s="362">
        <f t="shared" si="93"/>
        <v>0</v>
      </c>
      <c r="AV64" s="362">
        <f t="shared" si="93"/>
        <v>0</v>
      </c>
      <c r="AW64" s="362">
        <f t="shared" si="93"/>
        <v>0</v>
      </c>
      <c r="AX64" s="362">
        <f t="shared" si="93"/>
        <v>0</v>
      </c>
      <c r="AY64" s="362">
        <f t="shared" si="93"/>
        <v>0</v>
      </c>
      <c r="AZ64" s="362">
        <f t="shared" si="93"/>
        <v>0</v>
      </c>
      <c r="BA64" s="362">
        <f t="shared" si="93"/>
        <v>0</v>
      </c>
      <c r="BB64" s="362">
        <f t="shared" si="93"/>
        <v>0</v>
      </c>
      <c r="BC64" s="362">
        <f t="shared" si="93"/>
        <v>0</v>
      </c>
      <c r="BD64" s="362">
        <f t="shared" si="93"/>
        <v>0</v>
      </c>
      <c r="BE64" s="362">
        <f t="shared" si="93"/>
        <v>0</v>
      </c>
      <c r="BF64" s="362">
        <f t="shared" si="93"/>
        <v>0</v>
      </c>
      <c r="BG64" s="362">
        <f t="shared" si="93"/>
        <v>0</v>
      </c>
      <c r="BH64" s="362">
        <f t="shared" si="93"/>
        <v>0</v>
      </c>
      <c r="BI64" s="362">
        <f t="shared" si="93"/>
        <v>0</v>
      </c>
      <c r="BJ64" s="362">
        <f t="shared" si="93"/>
        <v>0</v>
      </c>
      <c r="BK64" s="362">
        <f t="shared" si="93"/>
        <v>0</v>
      </c>
    </row>
    <row r="65" spans="1:63" s="343" customFormat="1" ht="15.5" x14ac:dyDescent="0.35">
      <c r="A65" s="646"/>
      <c r="B65" s="13" t="str">
        <f t="shared" si="88"/>
        <v>HVAC</v>
      </c>
      <c r="C65" s="503">
        <v>0</v>
      </c>
      <c r="D65" s="503">
        <f t="shared" si="92"/>
        <v>0</v>
      </c>
      <c r="E65" s="503">
        <f t="shared" si="93"/>
        <v>0</v>
      </c>
      <c r="F65" s="503">
        <f t="shared" si="93"/>
        <v>0</v>
      </c>
      <c r="G65" s="503">
        <f t="shared" si="93"/>
        <v>0</v>
      </c>
      <c r="H65" s="503">
        <f t="shared" si="93"/>
        <v>0</v>
      </c>
      <c r="I65" s="503">
        <f t="shared" si="93"/>
        <v>0</v>
      </c>
      <c r="J65" s="503">
        <f t="shared" si="93"/>
        <v>0</v>
      </c>
      <c r="K65" s="503">
        <f t="shared" si="93"/>
        <v>0</v>
      </c>
      <c r="L65" s="503">
        <f t="shared" si="93"/>
        <v>0</v>
      </c>
      <c r="M65" s="503">
        <f t="shared" si="93"/>
        <v>0</v>
      </c>
      <c r="N65" s="503">
        <f t="shared" si="93"/>
        <v>0</v>
      </c>
      <c r="O65" s="503">
        <f t="shared" si="93"/>
        <v>0</v>
      </c>
      <c r="P65" s="503">
        <f t="shared" si="93"/>
        <v>0</v>
      </c>
      <c r="Q65" s="503">
        <f t="shared" si="93"/>
        <v>0</v>
      </c>
      <c r="R65" s="503">
        <f t="shared" si="93"/>
        <v>0</v>
      </c>
      <c r="S65" s="503">
        <f t="shared" si="93"/>
        <v>0</v>
      </c>
      <c r="T65" s="503">
        <f t="shared" si="93"/>
        <v>0</v>
      </c>
      <c r="U65" s="503">
        <f t="shared" si="93"/>
        <v>0</v>
      </c>
      <c r="V65" s="362">
        <f t="shared" si="93"/>
        <v>0</v>
      </c>
      <c r="W65" s="362">
        <f t="shared" si="93"/>
        <v>0</v>
      </c>
      <c r="X65" s="362">
        <f t="shared" si="93"/>
        <v>0</v>
      </c>
      <c r="Y65" s="362">
        <f t="shared" si="93"/>
        <v>0</v>
      </c>
      <c r="Z65" s="362">
        <f t="shared" si="93"/>
        <v>0</v>
      </c>
      <c r="AA65" s="362">
        <f t="shared" si="93"/>
        <v>0</v>
      </c>
      <c r="AB65" s="362">
        <f t="shared" si="93"/>
        <v>0</v>
      </c>
      <c r="AC65" s="362">
        <f t="shared" si="93"/>
        <v>0</v>
      </c>
      <c r="AD65" s="362">
        <f t="shared" si="93"/>
        <v>0</v>
      </c>
      <c r="AE65" s="362">
        <f t="shared" si="93"/>
        <v>0</v>
      </c>
      <c r="AF65" s="362">
        <f t="shared" si="93"/>
        <v>0</v>
      </c>
      <c r="AG65" s="362">
        <f t="shared" si="93"/>
        <v>0</v>
      </c>
      <c r="AH65" s="362">
        <f t="shared" si="93"/>
        <v>0</v>
      </c>
      <c r="AI65" s="362">
        <f t="shared" si="93"/>
        <v>0</v>
      </c>
      <c r="AJ65" s="362">
        <f t="shared" si="93"/>
        <v>0</v>
      </c>
      <c r="AK65" s="362">
        <f t="shared" si="93"/>
        <v>0</v>
      </c>
      <c r="AL65" s="362">
        <f t="shared" si="93"/>
        <v>0</v>
      </c>
      <c r="AM65" s="362">
        <f t="shared" si="93"/>
        <v>0</v>
      </c>
      <c r="AN65" s="362">
        <f t="shared" si="93"/>
        <v>0</v>
      </c>
      <c r="AO65" s="362">
        <f t="shared" si="93"/>
        <v>0</v>
      </c>
      <c r="AP65" s="362">
        <f t="shared" si="93"/>
        <v>0</v>
      </c>
      <c r="AQ65" s="362">
        <f t="shared" si="93"/>
        <v>0</v>
      </c>
      <c r="AR65" s="362">
        <f t="shared" si="93"/>
        <v>0</v>
      </c>
      <c r="AS65" s="362">
        <f t="shared" si="93"/>
        <v>0</v>
      </c>
      <c r="AT65" s="362">
        <f t="shared" si="93"/>
        <v>0</v>
      </c>
      <c r="AU65" s="362">
        <f t="shared" si="93"/>
        <v>0</v>
      </c>
      <c r="AV65" s="362">
        <f t="shared" si="93"/>
        <v>0</v>
      </c>
      <c r="AW65" s="362">
        <f t="shared" si="93"/>
        <v>0</v>
      </c>
      <c r="AX65" s="362">
        <f t="shared" si="93"/>
        <v>0</v>
      </c>
      <c r="AY65" s="362">
        <f t="shared" si="93"/>
        <v>0</v>
      </c>
      <c r="AZ65" s="362">
        <f t="shared" si="93"/>
        <v>0</v>
      </c>
      <c r="BA65" s="362">
        <f t="shared" si="93"/>
        <v>0</v>
      </c>
      <c r="BB65" s="362">
        <f t="shared" si="93"/>
        <v>0</v>
      </c>
      <c r="BC65" s="362">
        <f t="shared" si="93"/>
        <v>0</v>
      </c>
      <c r="BD65" s="362">
        <f t="shared" si="93"/>
        <v>0</v>
      </c>
      <c r="BE65" s="362">
        <f t="shared" si="93"/>
        <v>0</v>
      </c>
      <c r="BF65" s="362">
        <f t="shared" si="93"/>
        <v>0</v>
      </c>
      <c r="BG65" s="362">
        <f t="shared" si="93"/>
        <v>0</v>
      </c>
      <c r="BH65" s="362">
        <f t="shared" si="93"/>
        <v>0</v>
      </c>
      <c r="BI65" s="362">
        <f t="shared" si="93"/>
        <v>0</v>
      </c>
      <c r="BJ65" s="362">
        <f t="shared" si="93"/>
        <v>0</v>
      </c>
      <c r="BK65" s="362">
        <f t="shared" si="93"/>
        <v>0</v>
      </c>
    </row>
    <row r="66" spans="1:63" s="343" customFormat="1" ht="15.5" x14ac:dyDescent="0.35">
      <c r="A66" s="646"/>
      <c r="B66" s="13" t="str">
        <f t="shared" si="88"/>
        <v>Lighting</v>
      </c>
      <c r="C66" s="503">
        <v>0</v>
      </c>
      <c r="D66" s="503">
        <f t="shared" si="92"/>
        <v>0</v>
      </c>
      <c r="E66" s="503">
        <f t="shared" si="93"/>
        <v>0</v>
      </c>
      <c r="F66" s="503">
        <f t="shared" si="93"/>
        <v>0</v>
      </c>
      <c r="G66" s="503">
        <f t="shared" si="93"/>
        <v>0</v>
      </c>
      <c r="H66" s="503">
        <f t="shared" si="93"/>
        <v>0</v>
      </c>
      <c r="I66" s="503">
        <f t="shared" si="93"/>
        <v>0</v>
      </c>
      <c r="J66" s="503">
        <f t="shared" si="93"/>
        <v>0</v>
      </c>
      <c r="K66" s="503">
        <f t="shared" si="93"/>
        <v>0</v>
      </c>
      <c r="L66" s="503">
        <f t="shared" si="93"/>
        <v>0</v>
      </c>
      <c r="M66" s="503">
        <f t="shared" si="93"/>
        <v>0</v>
      </c>
      <c r="N66" s="503">
        <f t="shared" si="93"/>
        <v>0</v>
      </c>
      <c r="O66" s="503">
        <f t="shared" si="93"/>
        <v>0</v>
      </c>
      <c r="P66" s="503">
        <f t="shared" si="93"/>
        <v>0</v>
      </c>
      <c r="Q66" s="503">
        <f t="shared" si="93"/>
        <v>0</v>
      </c>
      <c r="R66" s="503">
        <f t="shared" si="93"/>
        <v>0</v>
      </c>
      <c r="S66" s="503">
        <f t="shared" si="93"/>
        <v>0</v>
      </c>
      <c r="T66" s="503">
        <f t="shared" si="93"/>
        <v>0</v>
      </c>
      <c r="U66" s="503">
        <f t="shared" si="93"/>
        <v>0</v>
      </c>
      <c r="V66" s="362">
        <f t="shared" si="93"/>
        <v>0</v>
      </c>
      <c r="W66" s="362">
        <f t="shared" si="93"/>
        <v>0</v>
      </c>
      <c r="X66" s="362">
        <f t="shared" si="93"/>
        <v>0</v>
      </c>
      <c r="Y66" s="362">
        <f t="shared" si="93"/>
        <v>0</v>
      </c>
      <c r="Z66" s="362">
        <f t="shared" si="93"/>
        <v>0</v>
      </c>
      <c r="AA66" s="362">
        <f t="shared" si="93"/>
        <v>0</v>
      </c>
      <c r="AB66" s="362">
        <f t="shared" si="93"/>
        <v>0</v>
      </c>
      <c r="AC66" s="362">
        <f t="shared" si="93"/>
        <v>0</v>
      </c>
      <c r="AD66" s="362">
        <f t="shared" si="93"/>
        <v>0</v>
      </c>
      <c r="AE66" s="362">
        <f t="shared" si="93"/>
        <v>0</v>
      </c>
      <c r="AF66" s="362">
        <f t="shared" si="93"/>
        <v>0</v>
      </c>
      <c r="AG66" s="362">
        <f t="shared" si="93"/>
        <v>0</v>
      </c>
      <c r="AH66" s="362">
        <f t="shared" si="93"/>
        <v>0</v>
      </c>
      <c r="AI66" s="362">
        <f t="shared" si="93"/>
        <v>0</v>
      </c>
      <c r="AJ66" s="362">
        <f t="shared" si="93"/>
        <v>0</v>
      </c>
      <c r="AK66" s="362">
        <f t="shared" si="93"/>
        <v>0</v>
      </c>
      <c r="AL66" s="362">
        <f t="shared" si="93"/>
        <v>0</v>
      </c>
      <c r="AM66" s="362">
        <f t="shared" si="93"/>
        <v>0</v>
      </c>
      <c r="AN66" s="362">
        <f t="shared" si="93"/>
        <v>0</v>
      </c>
      <c r="AO66" s="362">
        <f t="shared" si="93"/>
        <v>0</v>
      </c>
      <c r="AP66" s="362">
        <f t="shared" si="93"/>
        <v>0</v>
      </c>
      <c r="AQ66" s="362">
        <f t="shared" si="93"/>
        <v>0</v>
      </c>
      <c r="AR66" s="362">
        <f t="shared" si="93"/>
        <v>0</v>
      </c>
      <c r="AS66" s="362">
        <f t="shared" si="93"/>
        <v>0</v>
      </c>
      <c r="AT66" s="362">
        <f t="shared" si="93"/>
        <v>0</v>
      </c>
      <c r="AU66" s="362">
        <f t="shared" si="93"/>
        <v>0</v>
      </c>
      <c r="AV66" s="362">
        <f t="shared" si="93"/>
        <v>0</v>
      </c>
      <c r="AW66" s="362">
        <f t="shared" si="93"/>
        <v>0</v>
      </c>
      <c r="AX66" s="362">
        <f t="shared" si="93"/>
        <v>0</v>
      </c>
      <c r="AY66" s="362">
        <f t="shared" si="93"/>
        <v>0</v>
      </c>
      <c r="AZ66" s="362">
        <f t="shared" si="93"/>
        <v>0</v>
      </c>
      <c r="BA66" s="362">
        <f t="shared" si="93"/>
        <v>0</v>
      </c>
      <c r="BB66" s="362">
        <f t="shared" si="93"/>
        <v>0</v>
      </c>
      <c r="BC66" s="362">
        <f t="shared" si="93"/>
        <v>0</v>
      </c>
      <c r="BD66" s="362">
        <f t="shared" si="93"/>
        <v>0</v>
      </c>
      <c r="BE66" s="362">
        <f t="shared" si="93"/>
        <v>0</v>
      </c>
      <c r="BF66" s="362">
        <f t="shared" si="93"/>
        <v>0</v>
      </c>
      <c r="BG66" s="362">
        <f t="shared" si="93"/>
        <v>0</v>
      </c>
      <c r="BH66" s="362">
        <f t="shared" si="93"/>
        <v>0</v>
      </c>
      <c r="BI66" s="362">
        <f t="shared" si="93"/>
        <v>0</v>
      </c>
      <c r="BJ66" s="362">
        <f t="shared" si="93"/>
        <v>0</v>
      </c>
      <c r="BK66" s="362">
        <f t="shared" si="93"/>
        <v>0</v>
      </c>
    </row>
    <row r="67" spans="1:63" s="343" customFormat="1" ht="15.5" x14ac:dyDescent="0.35">
      <c r="A67" s="646"/>
      <c r="B67" s="13" t="str">
        <f t="shared" si="88"/>
        <v>Miscellaneous</v>
      </c>
      <c r="C67" s="503">
        <v>0</v>
      </c>
      <c r="D67" s="503">
        <f t="shared" si="92"/>
        <v>0</v>
      </c>
      <c r="E67" s="503">
        <f t="shared" si="93"/>
        <v>0</v>
      </c>
      <c r="F67" s="503">
        <f t="shared" si="93"/>
        <v>0</v>
      </c>
      <c r="G67" s="503">
        <f t="shared" si="93"/>
        <v>0</v>
      </c>
      <c r="H67" s="503">
        <f t="shared" si="93"/>
        <v>0</v>
      </c>
      <c r="I67" s="503">
        <f t="shared" si="93"/>
        <v>0</v>
      </c>
      <c r="J67" s="503">
        <f t="shared" si="93"/>
        <v>0</v>
      </c>
      <c r="K67" s="503">
        <f t="shared" si="93"/>
        <v>0</v>
      </c>
      <c r="L67" s="503">
        <f t="shared" si="93"/>
        <v>0</v>
      </c>
      <c r="M67" s="503">
        <f t="shared" si="93"/>
        <v>0</v>
      </c>
      <c r="N67" s="503">
        <f t="shared" si="93"/>
        <v>0</v>
      </c>
      <c r="O67" s="503">
        <f t="shared" si="93"/>
        <v>0</v>
      </c>
      <c r="P67" s="503">
        <f t="shared" si="93"/>
        <v>0</v>
      </c>
      <c r="Q67" s="503">
        <f t="shared" si="93"/>
        <v>0</v>
      </c>
      <c r="R67" s="503">
        <f t="shared" si="93"/>
        <v>0</v>
      </c>
      <c r="S67" s="503">
        <f t="shared" si="93"/>
        <v>0</v>
      </c>
      <c r="T67" s="503">
        <f t="shared" si="93"/>
        <v>0</v>
      </c>
      <c r="U67" s="503">
        <f t="shared" si="93"/>
        <v>0</v>
      </c>
      <c r="V67" s="362">
        <f t="shared" si="93"/>
        <v>0</v>
      </c>
      <c r="W67" s="362">
        <f t="shared" si="93"/>
        <v>0</v>
      </c>
      <c r="X67" s="362">
        <f t="shared" si="93"/>
        <v>0</v>
      </c>
      <c r="Y67" s="362">
        <f t="shared" si="93"/>
        <v>0</v>
      </c>
      <c r="Z67" s="362">
        <f t="shared" si="93"/>
        <v>0</v>
      </c>
      <c r="AA67" s="362">
        <f t="shared" si="93"/>
        <v>0</v>
      </c>
      <c r="AB67" s="362">
        <f t="shared" si="93"/>
        <v>0</v>
      </c>
      <c r="AC67" s="362">
        <f t="shared" si="93"/>
        <v>0</v>
      </c>
      <c r="AD67" s="362">
        <f t="shared" si="93"/>
        <v>0</v>
      </c>
      <c r="AE67" s="362">
        <f t="shared" si="93"/>
        <v>0</v>
      </c>
      <c r="AF67" s="362">
        <f t="shared" si="93"/>
        <v>0</v>
      </c>
      <c r="AG67" s="362">
        <f t="shared" ref="E67:BK71" si="94">IF(AG31=0,0,((AG13*0.5)+AF31-AG49)*AG86*AG101*AG$2)</f>
        <v>0</v>
      </c>
      <c r="AH67" s="362">
        <f t="shared" si="94"/>
        <v>0</v>
      </c>
      <c r="AI67" s="362">
        <f t="shared" si="94"/>
        <v>0</v>
      </c>
      <c r="AJ67" s="362">
        <f t="shared" si="94"/>
        <v>0</v>
      </c>
      <c r="AK67" s="362">
        <f t="shared" si="94"/>
        <v>0</v>
      </c>
      <c r="AL67" s="362">
        <f t="shared" si="94"/>
        <v>0</v>
      </c>
      <c r="AM67" s="362">
        <f t="shared" si="94"/>
        <v>0</v>
      </c>
      <c r="AN67" s="362">
        <f t="shared" si="94"/>
        <v>0</v>
      </c>
      <c r="AO67" s="362">
        <f t="shared" si="94"/>
        <v>0</v>
      </c>
      <c r="AP67" s="362">
        <f t="shared" si="94"/>
        <v>0</v>
      </c>
      <c r="AQ67" s="362">
        <f t="shared" si="94"/>
        <v>0</v>
      </c>
      <c r="AR67" s="362">
        <f t="shared" si="94"/>
        <v>0</v>
      </c>
      <c r="AS67" s="362">
        <f t="shared" si="94"/>
        <v>0</v>
      </c>
      <c r="AT67" s="362">
        <f t="shared" si="94"/>
        <v>0</v>
      </c>
      <c r="AU67" s="362">
        <f t="shared" si="94"/>
        <v>0</v>
      </c>
      <c r="AV67" s="362">
        <f t="shared" si="94"/>
        <v>0</v>
      </c>
      <c r="AW67" s="362">
        <f t="shared" si="94"/>
        <v>0</v>
      </c>
      <c r="AX67" s="362">
        <f t="shared" si="94"/>
        <v>0</v>
      </c>
      <c r="AY67" s="362">
        <f t="shared" si="94"/>
        <v>0</v>
      </c>
      <c r="AZ67" s="362">
        <f t="shared" si="94"/>
        <v>0</v>
      </c>
      <c r="BA67" s="362">
        <f t="shared" si="94"/>
        <v>0</v>
      </c>
      <c r="BB67" s="362">
        <f t="shared" si="94"/>
        <v>0</v>
      </c>
      <c r="BC67" s="362">
        <f t="shared" si="94"/>
        <v>0</v>
      </c>
      <c r="BD67" s="362">
        <f t="shared" si="94"/>
        <v>0</v>
      </c>
      <c r="BE67" s="362">
        <f t="shared" si="94"/>
        <v>0</v>
      </c>
      <c r="BF67" s="362">
        <f t="shared" si="94"/>
        <v>0</v>
      </c>
      <c r="BG67" s="362">
        <f t="shared" si="94"/>
        <v>0</v>
      </c>
      <c r="BH67" s="362">
        <f t="shared" si="94"/>
        <v>0</v>
      </c>
      <c r="BI67" s="362">
        <f t="shared" si="94"/>
        <v>0</v>
      </c>
      <c r="BJ67" s="362">
        <f t="shared" si="94"/>
        <v>0</v>
      </c>
      <c r="BK67" s="362">
        <f t="shared" si="94"/>
        <v>0</v>
      </c>
    </row>
    <row r="68" spans="1:63" s="343" customFormat="1" ht="15.75" customHeight="1" x14ac:dyDescent="0.35">
      <c r="A68" s="646"/>
      <c r="B68" s="13" t="str">
        <f t="shared" si="88"/>
        <v>Motors</v>
      </c>
      <c r="C68" s="503">
        <v>0</v>
      </c>
      <c r="D68" s="503">
        <f t="shared" si="92"/>
        <v>0</v>
      </c>
      <c r="E68" s="503">
        <f t="shared" si="94"/>
        <v>0</v>
      </c>
      <c r="F68" s="503">
        <f t="shared" si="94"/>
        <v>0</v>
      </c>
      <c r="G68" s="503">
        <f t="shared" si="94"/>
        <v>0</v>
      </c>
      <c r="H68" s="503">
        <f t="shared" si="94"/>
        <v>0</v>
      </c>
      <c r="I68" s="503">
        <f t="shared" si="94"/>
        <v>0</v>
      </c>
      <c r="J68" s="503">
        <f t="shared" si="94"/>
        <v>0</v>
      </c>
      <c r="K68" s="503">
        <f t="shared" si="94"/>
        <v>0</v>
      </c>
      <c r="L68" s="503">
        <f t="shared" si="94"/>
        <v>0</v>
      </c>
      <c r="M68" s="503">
        <f t="shared" si="94"/>
        <v>0</v>
      </c>
      <c r="N68" s="503">
        <f t="shared" si="94"/>
        <v>0</v>
      </c>
      <c r="O68" s="503">
        <f t="shared" si="94"/>
        <v>0</v>
      </c>
      <c r="P68" s="503">
        <f t="shared" si="94"/>
        <v>0</v>
      </c>
      <c r="Q68" s="503">
        <f t="shared" si="94"/>
        <v>0</v>
      </c>
      <c r="R68" s="503">
        <f t="shared" si="94"/>
        <v>0</v>
      </c>
      <c r="S68" s="503">
        <f t="shared" si="94"/>
        <v>0</v>
      </c>
      <c r="T68" s="503">
        <f t="shared" si="94"/>
        <v>0</v>
      </c>
      <c r="U68" s="503">
        <f t="shared" si="94"/>
        <v>0</v>
      </c>
      <c r="V68" s="362">
        <f t="shared" si="94"/>
        <v>0</v>
      </c>
      <c r="W68" s="362">
        <f t="shared" si="94"/>
        <v>0</v>
      </c>
      <c r="X68" s="362">
        <f t="shared" si="94"/>
        <v>0</v>
      </c>
      <c r="Y68" s="362">
        <f t="shared" si="94"/>
        <v>0</v>
      </c>
      <c r="Z68" s="362">
        <f t="shared" si="94"/>
        <v>0</v>
      </c>
      <c r="AA68" s="362">
        <f t="shared" si="94"/>
        <v>0</v>
      </c>
      <c r="AB68" s="362">
        <f t="shared" si="94"/>
        <v>0</v>
      </c>
      <c r="AC68" s="362">
        <f t="shared" si="94"/>
        <v>0</v>
      </c>
      <c r="AD68" s="362">
        <f t="shared" si="94"/>
        <v>0</v>
      </c>
      <c r="AE68" s="362">
        <f t="shared" si="94"/>
        <v>0</v>
      </c>
      <c r="AF68" s="362">
        <f t="shared" si="94"/>
        <v>0</v>
      </c>
      <c r="AG68" s="362">
        <f t="shared" si="94"/>
        <v>0</v>
      </c>
      <c r="AH68" s="362">
        <f t="shared" si="94"/>
        <v>0</v>
      </c>
      <c r="AI68" s="362">
        <f t="shared" si="94"/>
        <v>0</v>
      </c>
      <c r="AJ68" s="362">
        <f t="shared" si="94"/>
        <v>0</v>
      </c>
      <c r="AK68" s="362">
        <f t="shared" si="94"/>
        <v>0</v>
      </c>
      <c r="AL68" s="362">
        <f t="shared" si="94"/>
        <v>0</v>
      </c>
      <c r="AM68" s="362">
        <f t="shared" si="94"/>
        <v>0</v>
      </c>
      <c r="AN68" s="362">
        <f t="shared" si="94"/>
        <v>0</v>
      </c>
      <c r="AO68" s="362">
        <f t="shared" si="94"/>
        <v>0</v>
      </c>
      <c r="AP68" s="362">
        <f t="shared" si="94"/>
        <v>0</v>
      </c>
      <c r="AQ68" s="362">
        <f t="shared" si="94"/>
        <v>0</v>
      </c>
      <c r="AR68" s="362">
        <f t="shared" si="94"/>
        <v>0</v>
      </c>
      <c r="AS68" s="362">
        <f t="shared" si="94"/>
        <v>0</v>
      </c>
      <c r="AT68" s="362">
        <f t="shared" si="94"/>
        <v>0</v>
      </c>
      <c r="AU68" s="362">
        <f t="shared" si="94"/>
        <v>0</v>
      </c>
      <c r="AV68" s="362">
        <f t="shared" si="94"/>
        <v>0</v>
      </c>
      <c r="AW68" s="362">
        <f t="shared" si="94"/>
        <v>0</v>
      </c>
      <c r="AX68" s="362">
        <f t="shared" si="94"/>
        <v>0</v>
      </c>
      <c r="AY68" s="362">
        <f t="shared" si="94"/>
        <v>0</v>
      </c>
      <c r="AZ68" s="362">
        <f t="shared" si="94"/>
        <v>0</v>
      </c>
      <c r="BA68" s="362">
        <f t="shared" si="94"/>
        <v>0</v>
      </c>
      <c r="BB68" s="362">
        <f t="shared" si="94"/>
        <v>0</v>
      </c>
      <c r="BC68" s="362">
        <f t="shared" si="94"/>
        <v>0</v>
      </c>
      <c r="BD68" s="362">
        <f t="shared" si="94"/>
        <v>0</v>
      </c>
      <c r="BE68" s="362">
        <f t="shared" si="94"/>
        <v>0</v>
      </c>
      <c r="BF68" s="362">
        <f t="shared" si="94"/>
        <v>0</v>
      </c>
      <c r="BG68" s="362">
        <f t="shared" si="94"/>
        <v>0</v>
      </c>
      <c r="BH68" s="362">
        <f t="shared" si="94"/>
        <v>0</v>
      </c>
      <c r="BI68" s="362">
        <f t="shared" si="94"/>
        <v>0</v>
      </c>
      <c r="BJ68" s="362">
        <f t="shared" si="94"/>
        <v>0</v>
      </c>
      <c r="BK68" s="362">
        <f t="shared" si="94"/>
        <v>0</v>
      </c>
    </row>
    <row r="69" spans="1:63" s="343" customFormat="1" ht="15.5" x14ac:dyDescent="0.35">
      <c r="A69" s="646"/>
      <c r="B69" s="13" t="str">
        <f t="shared" si="88"/>
        <v>Process</v>
      </c>
      <c r="C69" s="503">
        <v>0</v>
      </c>
      <c r="D69" s="503">
        <f t="shared" si="92"/>
        <v>0</v>
      </c>
      <c r="E69" s="503">
        <f t="shared" si="94"/>
        <v>0</v>
      </c>
      <c r="F69" s="503">
        <f t="shared" si="94"/>
        <v>0</v>
      </c>
      <c r="G69" s="503">
        <f t="shared" si="94"/>
        <v>0</v>
      </c>
      <c r="H69" s="503">
        <f t="shared" si="94"/>
        <v>0</v>
      </c>
      <c r="I69" s="503">
        <f t="shared" si="94"/>
        <v>0</v>
      </c>
      <c r="J69" s="503">
        <f t="shared" si="94"/>
        <v>0</v>
      </c>
      <c r="K69" s="503">
        <f t="shared" si="94"/>
        <v>0</v>
      </c>
      <c r="L69" s="503">
        <f t="shared" si="94"/>
        <v>0</v>
      </c>
      <c r="M69" s="503">
        <f t="shared" si="94"/>
        <v>0</v>
      </c>
      <c r="N69" s="503">
        <f t="shared" si="94"/>
        <v>0</v>
      </c>
      <c r="O69" s="503">
        <f t="shared" si="94"/>
        <v>0</v>
      </c>
      <c r="P69" s="503">
        <f t="shared" si="94"/>
        <v>0</v>
      </c>
      <c r="Q69" s="503">
        <f t="shared" si="94"/>
        <v>0</v>
      </c>
      <c r="R69" s="503">
        <f t="shared" si="94"/>
        <v>0</v>
      </c>
      <c r="S69" s="503">
        <f t="shared" si="94"/>
        <v>0</v>
      </c>
      <c r="T69" s="503">
        <f t="shared" si="94"/>
        <v>0</v>
      </c>
      <c r="U69" s="503">
        <f t="shared" si="94"/>
        <v>0</v>
      </c>
      <c r="V69" s="362">
        <f t="shared" si="94"/>
        <v>0</v>
      </c>
      <c r="W69" s="362">
        <f t="shared" si="94"/>
        <v>0</v>
      </c>
      <c r="X69" s="362">
        <f t="shared" si="94"/>
        <v>0</v>
      </c>
      <c r="Y69" s="362">
        <f t="shared" si="94"/>
        <v>0</v>
      </c>
      <c r="Z69" s="362">
        <f t="shared" si="94"/>
        <v>0</v>
      </c>
      <c r="AA69" s="362">
        <f t="shared" si="94"/>
        <v>0</v>
      </c>
      <c r="AB69" s="362">
        <f t="shared" si="94"/>
        <v>0</v>
      </c>
      <c r="AC69" s="362">
        <f t="shared" si="94"/>
        <v>0</v>
      </c>
      <c r="AD69" s="362">
        <f t="shared" si="94"/>
        <v>0</v>
      </c>
      <c r="AE69" s="362">
        <f t="shared" si="94"/>
        <v>0</v>
      </c>
      <c r="AF69" s="362">
        <f t="shared" si="94"/>
        <v>0</v>
      </c>
      <c r="AG69" s="362">
        <f t="shared" si="94"/>
        <v>0</v>
      </c>
      <c r="AH69" s="362">
        <f t="shared" si="94"/>
        <v>0</v>
      </c>
      <c r="AI69" s="362">
        <f t="shared" si="94"/>
        <v>0</v>
      </c>
      <c r="AJ69" s="362">
        <f t="shared" si="94"/>
        <v>0</v>
      </c>
      <c r="AK69" s="362">
        <f t="shared" si="94"/>
        <v>0</v>
      </c>
      <c r="AL69" s="362">
        <f t="shared" si="94"/>
        <v>0</v>
      </c>
      <c r="AM69" s="362">
        <f t="shared" si="94"/>
        <v>0</v>
      </c>
      <c r="AN69" s="362">
        <f t="shared" si="94"/>
        <v>0</v>
      </c>
      <c r="AO69" s="362">
        <f t="shared" si="94"/>
        <v>0</v>
      </c>
      <c r="AP69" s="362">
        <f t="shared" si="94"/>
        <v>0</v>
      </c>
      <c r="AQ69" s="362">
        <f t="shared" si="94"/>
        <v>0</v>
      </c>
      <c r="AR69" s="362">
        <f t="shared" si="94"/>
        <v>0</v>
      </c>
      <c r="AS69" s="362">
        <f t="shared" si="94"/>
        <v>0</v>
      </c>
      <c r="AT69" s="362">
        <f t="shared" si="94"/>
        <v>0</v>
      </c>
      <c r="AU69" s="362">
        <f t="shared" si="94"/>
        <v>0</v>
      </c>
      <c r="AV69" s="362">
        <f t="shared" si="94"/>
        <v>0</v>
      </c>
      <c r="AW69" s="362">
        <f t="shared" si="94"/>
        <v>0</v>
      </c>
      <c r="AX69" s="362">
        <f t="shared" si="94"/>
        <v>0</v>
      </c>
      <c r="AY69" s="362">
        <f t="shared" si="94"/>
        <v>0</v>
      </c>
      <c r="AZ69" s="362">
        <f t="shared" si="94"/>
        <v>0</v>
      </c>
      <c r="BA69" s="362">
        <f t="shared" si="94"/>
        <v>0</v>
      </c>
      <c r="BB69" s="362">
        <f t="shared" si="94"/>
        <v>0</v>
      </c>
      <c r="BC69" s="362">
        <f t="shared" si="94"/>
        <v>0</v>
      </c>
      <c r="BD69" s="362">
        <f t="shared" si="94"/>
        <v>0</v>
      </c>
      <c r="BE69" s="362">
        <f t="shared" si="94"/>
        <v>0</v>
      </c>
      <c r="BF69" s="362">
        <f t="shared" si="94"/>
        <v>0</v>
      </c>
      <c r="BG69" s="362">
        <f t="shared" si="94"/>
        <v>0</v>
      </c>
      <c r="BH69" s="362">
        <f t="shared" si="94"/>
        <v>0</v>
      </c>
      <c r="BI69" s="362">
        <f t="shared" si="94"/>
        <v>0</v>
      </c>
      <c r="BJ69" s="362">
        <f t="shared" si="94"/>
        <v>0</v>
      </c>
      <c r="BK69" s="362">
        <f t="shared" si="94"/>
        <v>0</v>
      </c>
    </row>
    <row r="70" spans="1:63" s="343" customFormat="1" ht="15.5" x14ac:dyDescent="0.35">
      <c r="A70" s="646"/>
      <c r="B70" s="13" t="str">
        <f t="shared" si="88"/>
        <v>Refrigeration</v>
      </c>
      <c r="C70" s="503">
        <v>0</v>
      </c>
      <c r="D70" s="503">
        <f t="shared" si="92"/>
        <v>0</v>
      </c>
      <c r="E70" s="503">
        <f t="shared" si="94"/>
        <v>0</v>
      </c>
      <c r="F70" s="503">
        <f t="shared" si="94"/>
        <v>0</v>
      </c>
      <c r="G70" s="503">
        <f t="shared" si="94"/>
        <v>0</v>
      </c>
      <c r="H70" s="503">
        <f t="shared" si="94"/>
        <v>0</v>
      </c>
      <c r="I70" s="503">
        <f t="shared" si="94"/>
        <v>0</v>
      </c>
      <c r="J70" s="503">
        <f t="shared" si="94"/>
        <v>0</v>
      </c>
      <c r="K70" s="503">
        <f t="shared" si="94"/>
        <v>0</v>
      </c>
      <c r="L70" s="503">
        <f t="shared" si="94"/>
        <v>0</v>
      </c>
      <c r="M70" s="503">
        <f t="shared" si="94"/>
        <v>0</v>
      </c>
      <c r="N70" s="503">
        <f t="shared" si="94"/>
        <v>0</v>
      </c>
      <c r="O70" s="503">
        <f t="shared" si="94"/>
        <v>0</v>
      </c>
      <c r="P70" s="503">
        <f t="shared" si="94"/>
        <v>0</v>
      </c>
      <c r="Q70" s="503">
        <f t="shared" si="94"/>
        <v>0</v>
      </c>
      <c r="R70" s="503">
        <f t="shared" si="94"/>
        <v>0</v>
      </c>
      <c r="S70" s="503">
        <f t="shared" si="94"/>
        <v>0</v>
      </c>
      <c r="T70" s="503">
        <f t="shared" si="94"/>
        <v>0</v>
      </c>
      <c r="U70" s="503">
        <f t="shared" si="94"/>
        <v>0</v>
      </c>
      <c r="V70" s="362">
        <f t="shared" si="94"/>
        <v>0</v>
      </c>
      <c r="W70" s="362">
        <f t="shared" si="94"/>
        <v>0</v>
      </c>
      <c r="X70" s="362">
        <f t="shared" si="94"/>
        <v>0</v>
      </c>
      <c r="Y70" s="362">
        <f t="shared" si="94"/>
        <v>0</v>
      </c>
      <c r="Z70" s="362">
        <f t="shared" si="94"/>
        <v>0</v>
      </c>
      <c r="AA70" s="362">
        <f t="shared" si="94"/>
        <v>0</v>
      </c>
      <c r="AB70" s="362">
        <f t="shared" si="94"/>
        <v>0</v>
      </c>
      <c r="AC70" s="362">
        <f t="shared" si="94"/>
        <v>0</v>
      </c>
      <c r="AD70" s="362">
        <f t="shared" si="94"/>
        <v>0</v>
      </c>
      <c r="AE70" s="362">
        <f t="shared" si="94"/>
        <v>0</v>
      </c>
      <c r="AF70" s="362">
        <f t="shared" si="94"/>
        <v>0</v>
      </c>
      <c r="AG70" s="362">
        <f t="shared" si="94"/>
        <v>0</v>
      </c>
      <c r="AH70" s="362">
        <f t="shared" si="94"/>
        <v>0</v>
      </c>
      <c r="AI70" s="362">
        <f t="shared" si="94"/>
        <v>0</v>
      </c>
      <c r="AJ70" s="362">
        <f t="shared" si="94"/>
        <v>0</v>
      </c>
      <c r="AK70" s="362">
        <f t="shared" si="94"/>
        <v>0</v>
      </c>
      <c r="AL70" s="362">
        <f t="shared" si="94"/>
        <v>0</v>
      </c>
      <c r="AM70" s="362">
        <f t="shared" si="94"/>
        <v>0</v>
      </c>
      <c r="AN70" s="362">
        <f t="shared" si="94"/>
        <v>0</v>
      </c>
      <c r="AO70" s="362">
        <f t="shared" si="94"/>
        <v>0</v>
      </c>
      <c r="AP70" s="362">
        <f t="shared" si="94"/>
        <v>0</v>
      </c>
      <c r="AQ70" s="362">
        <f t="shared" si="94"/>
        <v>0</v>
      </c>
      <c r="AR70" s="362">
        <f t="shared" si="94"/>
        <v>0</v>
      </c>
      <c r="AS70" s="362">
        <f t="shared" si="94"/>
        <v>0</v>
      </c>
      <c r="AT70" s="362">
        <f t="shared" si="94"/>
        <v>0</v>
      </c>
      <c r="AU70" s="362">
        <f t="shared" si="94"/>
        <v>0</v>
      </c>
      <c r="AV70" s="362">
        <f t="shared" si="94"/>
        <v>0</v>
      </c>
      <c r="AW70" s="362">
        <f t="shared" si="94"/>
        <v>0</v>
      </c>
      <c r="AX70" s="362">
        <f t="shared" si="94"/>
        <v>0</v>
      </c>
      <c r="AY70" s="362">
        <f t="shared" si="94"/>
        <v>0</v>
      </c>
      <c r="AZ70" s="362">
        <f t="shared" si="94"/>
        <v>0</v>
      </c>
      <c r="BA70" s="362">
        <f t="shared" si="94"/>
        <v>0</v>
      </c>
      <c r="BB70" s="362">
        <f t="shared" si="94"/>
        <v>0</v>
      </c>
      <c r="BC70" s="362">
        <f t="shared" si="94"/>
        <v>0</v>
      </c>
      <c r="BD70" s="362">
        <f t="shared" si="94"/>
        <v>0</v>
      </c>
      <c r="BE70" s="362">
        <f t="shared" si="94"/>
        <v>0</v>
      </c>
      <c r="BF70" s="362">
        <f t="shared" si="94"/>
        <v>0</v>
      </c>
      <c r="BG70" s="362">
        <f t="shared" si="94"/>
        <v>0</v>
      </c>
      <c r="BH70" s="362">
        <f t="shared" si="94"/>
        <v>0</v>
      </c>
      <c r="BI70" s="362">
        <f t="shared" si="94"/>
        <v>0</v>
      </c>
      <c r="BJ70" s="362">
        <f t="shared" si="94"/>
        <v>0</v>
      </c>
      <c r="BK70" s="362">
        <f t="shared" si="94"/>
        <v>0</v>
      </c>
    </row>
    <row r="71" spans="1:63" s="343" customFormat="1" ht="15.5" x14ac:dyDescent="0.35">
      <c r="A71" s="646"/>
      <c r="B71" s="13" t="str">
        <f t="shared" si="88"/>
        <v>Water Heating</v>
      </c>
      <c r="C71" s="503">
        <v>0</v>
      </c>
      <c r="D71" s="503">
        <f t="shared" si="92"/>
        <v>0</v>
      </c>
      <c r="E71" s="503">
        <f t="shared" si="94"/>
        <v>0</v>
      </c>
      <c r="F71" s="503">
        <f t="shared" si="94"/>
        <v>0</v>
      </c>
      <c r="G71" s="503">
        <f t="shared" si="94"/>
        <v>0</v>
      </c>
      <c r="H71" s="503">
        <f t="shared" si="94"/>
        <v>0</v>
      </c>
      <c r="I71" s="503">
        <f t="shared" si="94"/>
        <v>0</v>
      </c>
      <c r="J71" s="503">
        <f t="shared" si="94"/>
        <v>0</v>
      </c>
      <c r="K71" s="503">
        <f t="shared" si="94"/>
        <v>0</v>
      </c>
      <c r="L71" s="503">
        <f>IF(L35=0,0,((L17*0.5)+K35-L53)*L90*L105*L$2)</f>
        <v>0</v>
      </c>
      <c r="M71" s="503">
        <f t="shared" si="94"/>
        <v>0</v>
      </c>
      <c r="N71" s="503">
        <f t="shared" si="94"/>
        <v>0</v>
      </c>
      <c r="O71" s="503">
        <f t="shared" si="94"/>
        <v>0</v>
      </c>
      <c r="P71" s="503">
        <f t="shared" si="94"/>
        <v>0</v>
      </c>
      <c r="Q71" s="503">
        <f t="shared" si="94"/>
        <v>0</v>
      </c>
      <c r="R71" s="503">
        <f t="shared" si="94"/>
        <v>0</v>
      </c>
      <c r="S71" s="503">
        <f t="shared" si="94"/>
        <v>0</v>
      </c>
      <c r="T71" s="503">
        <f t="shared" si="94"/>
        <v>0</v>
      </c>
      <c r="U71" s="503">
        <f t="shared" si="94"/>
        <v>0</v>
      </c>
      <c r="V71" s="362">
        <f t="shared" si="94"/>
        <v>0</v>
      </c>
      <c r="W71" s="362">
        <f t="shared" si="94"/>
        <v>0</v>
      </c>
      <c r="X71" s="362">
        <f t="shared" si="94"/>
        <v>0</v>
      </c>
      <c r="Y71" s="362">
        <f t="shared" si="94"/>
        <v>0</v>
      </c>
      <c r="Z71" s="362">
        <f t="shared" si="94"/>
        <v>0</v>
      </c>
      <c r="AA71" s="362">
        <f t="shared" si="94"/>
        <v>0</v>
      </c>
      <c r="AB71" s="362">
        <f t="shared" si="94"/>
        <v>0</v>
      </c>
      <c r="AC71" s="362">
        <f t="shared" si="94"/>
        <v>0</v>
      </c>
      <c r="AD71" s="362">
        <f t="shared" si="94"/>
        <v>0</v>
      </c>
      <c r="AE71" s="362">
        <f t="shared" si="94"/>
        <v>0</v>
      </c>
      <c r="AF71" s="362">
        <f t="shared" ref="AF71:BK71" si="95">IF(AF35=0,0,((AF17*0.5)+AE35-AF53)*AF90*AF105*AF$2)</f>
        <v>0</v>
      </c>
      <c r="AG71" s="362">
        <f t="shared" si="95"/>
        <v>0</v>
      </c>
      <c r="AH71" s="362">
        <f t="shared" si="95"/>
        <v>0</v>
      </c>
      <c r="AI71" s="362">
        <f t="shared" si="95"/>
        <v>0</v>
      </c>
      <c r="AJ71" s="362">
        <f t="shared" si="95"/>
        <v>0</v>
      </c>
      <c r="AK71" s="362">
        <f t="shared" si="95"/>
        <v>0</v>
      </c>
      <c r="AL71" s="362">
        <f t="shared" si="95"/>
        <v>0</v>
      </c>
      <c r="AM71" s="362">
        <f t="shared" si="95"/>
        <v>0</v>
      </c>
      <c r="AN71" s="362">
        <f t="shared" si="95"/>
        <v>0</v>
      </c>
      <c r="AO71" s="362">
        <f t="shared" si="95"/>
        <v>0</v>
      </c>
      <c r="AP71" s="362">
        <f t="shared" si="95"/>
        <v>0</v>
      </c>
      <c r="AQ71" s="362">
        <f t="shared" si="95"/>
        <v>0</v>
      </c>
      <c r="AR71" s="362">
        <f t="shared" si="95"/>
        <v>0</v>
      </c>
      <c r="AS71" s="362">
        <f t="shared" si="95"/>
        <v>0</v>
      </c>
      <c r="AT71" s="362">
        <f t="shared" si="95"/>
        <v>0</v>
      </c>
      <c r="AU71" s="362">
        <f t="shared" si="95"/>
        <v>0</v>
      </c>
      <c r="AV71" s="362">
        <f t="shared" si="95"/>
        <v>0</v>
      </c>
      <c r="AW71" s="362">
        <f t="shared" si="95"/>
        <v>0</v>
      </c>
      <c r="AX71" s="362">
        <f t="shared" si="95"/>
        <v>0</v>
      </c>
      <c r="AY71" s="362">
        <f t="shared" si="95"/>
        <v>0</v>
      </c>
      <c r="AZ71" s="362">
        <f t="shared" si="95"/>
        <v>0</v>
      </c>
      <c r="BA71" s="362">
        <f t="shared" si="95"/>
        <v>0</v>
      </c>
      <c r="BB71" s="362">
        <f t="shared" si="95"/>
        <v>0</v>
      </c>
      <c r="BC71" s="362">
        <f t="shared" si="95"/>
        <v>0</v>
      </c>
      <c r="BD71" s="362">
        <f t="shared" si="95"/>
        <v>0</v>
      </c>
      <c r="BE71" s="362">
        <f t="shared" si="95"/>
        <v>0</v>
      </c>
      <c r="BF71" s="362">
        <f t="shared" si="95"/>
        <v>0</v>
      </c>
      <c r="BG71" s="362">
        <f t="shared" si="95"/>
        <v>0</v>
      </c>
      <c r="BH71" s="362">
        <f t="shared" si="95"/>
        <v>0</v>
      </c>
      <c r="BI71" s="362">
        <f t="shared" si="95"/>
        <v>0</v>
      </c>
      <c r="BJ71" s="362">
        <f t="shared" si="95"/>
        <v>0</v>
      </c>
      <c r="BK71" s="362">
        <f t="shared" si="95"/>
        <v>0</v>
      </c>
    </row>
    <row r="72" spans="1:63" s="343" customFormat="1" ht="15.75" customHeight="1" x14ac:dyDescent="0.35">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96">SUM(D59:D71)</f>
        <v>0</v>
      </c>
      <c r="E73" s="503">
        <f t="shared" si="96"/>
        <v>0</v>
      </c>
      <c r="F73" s="503">
        <f t="shared" si="96"/>
        <v>0</v>
      </c>
      <c r="G73" s="503">
        <f t="shared" si="96"/>
        <v>0</v>
      </c>
      <c r="H73" s="503">
        <f t="shared" si="96"/>
        <v>0</v>
      </c>
      <c r="I73" s="503">
        <f t="shared" si="96"/>
        <v>0</v>
      </c>
      <c r="J73" s="503">
        <f t="shared" si="96"/>
        <v>0</v>
      </c>
      <c r="K73" s="503">
        <f t="shared" si="96"/>
        <v>0</v>
      </c>
      <c r="L73" s="503">
        <f t="shared" si="96"/>
        <v>0</v>
      </c>
      <c r="M73" s="503">
        <f t="shared" si="96"/>
        <v>0</v>
      </c>
      <c r="N73" s="503">
        <f t="shared" si="96"/>
        <v>0</v>
      </c>
      <c r="O73" s="503">
        <f t="shared" si="96"/>
        <v>0</v>
      </c>
      <c r="P73" s="503">
        <f t="shared" si="96"/>
        <v>0</v>
      </c>
      <c r="Q73" s="503">
        <f t="shared" si="96"/>
        <v>0</v>
      </c>
      <c r="R73" s="503">
        <f t="shared" si="96"/>
        <v>0</v>
      </c>
      <c r="S73" s="503">
        <f t="shared" si="96"/>
        <v>0</v>
      </c>
      <c r="T73" s="503">
        <f t="shared" si="96"/>
        <v>0</v>
      </c>
      <c r="U73" s="503">
        <f t="shared" si="96"/>
        <v>0</v>
      </c>
      <c r="V73" s="362">
        <f t="shared" si="96"/>
        <v>0</v>
      </c>
      <c r="W73" s="362">
        <f t="shared" si="96"/>
        <v>0</v>
      </c>
      <c r="X73" s="362">
        <f t="shared" si="96"/>
        <v>0</v>
      </c>
      <c r="Y73" s="362">
        <f t="shared" si="96"/>
        <v>0</v>
      </c>
      <c r="Z73" s="362">
        <f t="shared" si="96"/>
        <v>0</v>
      </c>
      <c r="AA73" s="362">
        <f t="shared" si="96"/>
        <v>0</v>
      </c>
      <c r="AB73" s="362">
        <f t="shared" si="96"/>
        <v>0</v>
      </c>
      <c r="AC73" s="362">
        <f t="shared" si="96"/>
        <v>0</v>
      </c>
      <c r="AD73" s="362">
        <f t="shared" si="96"/>
        <v>0</v>
      </c>
      <c r="AE73" s="362">
        <f t="shared" si="96"/>
        <v>0</v>
      </c>
      <c r="AF73" s="362">
        <f t="shared" si="96"/>
        <v>0</v>
      </c>
      <c r="AG73" s="362">
        <f t="shared" si="96"/>
        <v>0</v>
      </c>
      <c r="AH73" s="362">
        <f t="shared" si="96"/>
        <v>0</v>
      </c>
      <c r="AI73" s="362">
        <f t="shared" si="96"/>
        <v>0</v>
      </c>
      <c r="AJ73" s="362">
        <f t="shared" si="96"/>
        <v>0</v>
      </c>
      <c r="AK73" s="362">
        <f t="shared" si="96"/>
        <v>0</v>
      </c>
      <c r="AL73" s="362">
        <f t="shared" si="96"/>
        <v>0</v>
      </c>
      <c r="AM73" s="362">
        <f t="shared" si="96"/>
        <v>0</v>
      </c>
      <c r="AN73" s="362">
        <f t="shared" si="96"/>
        <v>0</v>
      </c>
      <c r="AO73" s="362">
        <f t="shared" si="96"/>
        <v>0</v>
      </c>
      <c r="AP73" s="362">
        <f t="shared" si="96"/>
        <v>0</v>
      </c>
      <c r="AQ73" s="362">
        <f t="shared" si="96"/>
        <v>0</v>
      </c>
      <c r="AR73" s="362">
        <f t="shared" si="96"/>
        <v>0</v>
      </c>
      <c r="AS73" s="362">
        <f t="shared" si="96"/>
        <v>0</v>
      </c>
      <c r="AT73" s="362">
        <f t="shared" si="96"/>
        <v>0</v>
      </c>
      <c r="AU73" s="362">
        <f t="shared" si="96"/>
        <v>0</v>
      </c>
      <c r="AV73" s="362">
        <f t="shared" si="96"/>
        <v>0</v>
      </c>
      <c r="AW73" s="362">
        <f t="shared" si="96"/>
        <v>0</v>
      </c>
      <c r="AX73" s="362">
        <f t="shared" si="96"/>
        <v>0</v>
      </c>
      <c r="AY73" s="362">
        <f t="shared" si="96"/>
        <v>0</v>
      </c>
      <c r="AZ73" s="362">
        <f t="shared" si="96"/>
        <v>0</v>
      </c>
      <c r="BA73" s="362">
        <f t="shared" si="96"/>
        <v>0</v>
      </c>
      <c r="BB73" s="362">
        <f t="shared" si="96"/>
        <v>0</v>
      </c>
      <c r="BC73" s="362">
        <f t="shared" si="96"/>
        <v>0</v>
      </c>
      <c r="BD73" s="362">
        <f t="shared" si="96"/>
        <v>0</v>
      </c>
      <c r="BE73" s="362">
        <f t="shared" si="96"/>
        <v>0</v>
      </c>
      <c r="BF73" s="362">
        <f t="shared" si="96"/>
        <v>0</v>
      </c>
      <c r="BG73" s="362">
        <f t="shared" si="96"/>
        <v>0</v>
      </c>
      <c r="BH73" s="362">
        <f t="shared" si="96"/>
        <v>0</v>
      </c>
      <c r="BI73" s="362">
        <f t="shared" si="96"/>
        <v>0</v>
      </c>
      <c r="BJ73" s="362">
        <f t="shared" si="96"/>
        <v>0</v>
      </c>
      <c r="BK73" s="362">
        <f t="shared" si="96"/>
        <v>0</v>
      </c>
    </row>
    <row r="74" spans="1:63" s="343" customFormat="1" ht="16.5" customHeight="1" thickBot="1" x14ac:dyDescent="0.4">
      <c r="A74" s="647"/>
      <c r="B74" s="14" t="s">
        <v>27</v>
      </c>
      <c r="C74" s="504">
        <f>C73</f>
        <v>0</v>
      </c>
      <c r="D74" s="504">
        <f>C74+D73</f>
        <v>0</v>
      </c>
      <c r="E74" s="504">
        <f t="shared" ref="E74:BK74" si="97">D74+E73</f>
        <v>0</v>
      </c>
      <c r="F74" s="504">
        <f t="shared" si="97"/>
        <v>0</v>
      </c>
      <c r="G74" s="504">
        <f t="shared" si="97"/>
        <v>0</v>
      </c>
      <c r="H74" s="504">
        <f t="shared" si="97"/>
        <v>0</v>
      </c>
      <c r="I74" s="504">
        <f t="shared" si="97"/>
        <v>0</v>
      </c>
      <c r="J74" s="504">
        <f t="shared" si="97"/>
        <v>0</v>
      </c>
      <c r="K74" s="504">
        <f t="shared" si="97"/>
        <v>0</v>
      </c>
      <c r="L74" s="504">
        <f t="shared" si="97"/>
        <v>0</v>
      </c>
      <c r="M74" s="504">
        <f t="shared" si="97"/>
        <v>0</v>
      </c>
      <c r="N74" s="504">
        <f t="shared" si="97"/>
        <v>0</v>
      </c>
      <c r="O74" s="504">
        <f t="shared" si="97"/>
        <v>0</v>
      </c>
      <c r="P74" s="504">
        <f t="shared" si="97"/>
        <v>0</v>
      </c>
      <c r="Q74" s="504">
        <f t="shared" si="97"/>
        <v>0</v>
      </c>
      <c r="R74" s="504">
        <f t="shared" si="97"/>
        <v>0</v>
      </c>
      <c r="S74" s="504">
        <f t="shared" si="97"/>
        <v>0</v>
      </c>
      <c r="T74" s="504">
        <f t="shared" si="97"/>
        <v>0</v>
      </c>
      <c r="U74" s="504">
        <f t="shared" si="97"/>
        <v>0</v>
      </c>
      <c r="V74" s="504">
        <f t="shared" si="97"/>
        <v>0</v>
      </c>
      <c r="W74" s="504">
        <f t="shared" si="97"/>
        <v>0</v>
      </c>
      <c r="X74" s="504">
        <f t="shared" si="97"/>
        <v>0</v>
      </c>
      <c r="Y74" s="504">
        <f t="shared" si="97"/>
        <v>0</v>
      </c>
      <c r="Z74" s="504">
        <f t="shared" si="97"/>
        <v>0</v>
      </c>
      <c r="AA74" s="504">
        <f t="shared" si="97"/>
        <v>0</v>
      </c>
      <c r="AB74" s="504">
        <f t="shared" si="97"/>
        <v>0</v>
      </c>
      <c r="AC74" s="504">
        <f t="shared" si="97"/>
        <v>0</v>
      </c>
      <c r="AD74" s="504">
        <f t="shared" si="97"/>
        <v>0</v>
      </c>
      <c r="AE74" s="504">
        <f t="shared" si="97"/>
        <v>0</v>
      </c>
      <c r="AF74" s="504">
        <f t="shared" si="97"/>
        <v>0</v>
      </c>
      <c r="AG74" s="504">
        <f t="shared" si="97"/>
        <v>0</v>
      </c>
      <c r="AH74" s="504">
        <f t="shared" si="97"/>
        <v>0</v>
      </c>
      <c r="AI74" s="504">
        <f t="shared" si="97"/>
        <v>0</v>
      </c>
      <c r="AJ74" s="504">
        <f t="shared" si="97"/>
        <v>0</v>
      </c>
      <c r="AK74" s="504">
        <f t="shared" si="97"/>
        <v>0</v>
      </c>
      <c r="AL74" s="504">
        <f t="shared" si="97"/>
        <v>0</v>
      </c>
      <c r="AM74" s="504">
        <f t="shared" si="97"/>
        <v>0</v>
      </c>
      <c r="AN74" s="504">
        <f t="shared" si="97"/>
        <v>0</v>
      </c>
      <c r="AO74" s="504">
        <f t="shared" si="97"/>
        <v>0</v>
      </c>
      <c r="AP74" s="504">
        <f t="shared" si="97"/>
        <v>0</v>
      </c>
      <c r="AQ74" s="504">
        <f t="shared" si="97"/>
        <v>0</v>
      </c>
      <c r="AR74" s="504">
        <f t="shared" si="97"/>
        <v>0</v>
      </c>
      <c r="AS74" s="504">
        <f t="shared" si="97"/>
        <v>0</v>
      </c>
      <c r="AT74" s="504">
        <f t="shared" si="97"/>
        <v>0</v>
      </c>
      <c r="AU74" s="504">
        <f t="shared" si="97"/>
        <v>0</v>
      </c>
      <c r="AV74" s="504">
        <f t="shared" si="97"/>
        <v>0</v>
      </c>
      <c r="AW74" s="504">
        <f t="shared" si="97"/>
        <v>0</v>
      </c>
      <c r="AX74" s="504">
        <f t="shared" si="97"/>
        <v>0</v>
      </c>
      <c r="AY74" s="504">
        <f t="shared" si="97"/>
        <v>0</v>
      </c>
      <c r="AZ74" s="504">
        <f t="shared" si="97"/>
        <v>0</v>
      </c>
      <c r="BA74" s="504">
        <f t="shared" si="97"/>
        <v>0</v>
      </c>
      <c r="BB74" s="504">
        <f t="shared" si="97"/>
        <v>0</v>
      </c>
      <c r="BC74" s="504">
        <f t="shared" si="97"/>
        <v>0</v>
      </c>
      <c r="BD74" s="504">
        <f t="shared" si="97"/>
        <v>0</v>
      </c>
      <c r="BE74" s="504">
        <f t="shared" si="97"/>
        <v>0</v>
      </c>
      <c r="BF74" s="504">
        <f t="shared" si="97"/>
        <v>0</v>
      </c>
      <c r="BG74" s="504">
        <f t="shared" si="97"/>
        <v>0</v>
      </c>
      <c r="BH74" s="504">
        <f t="shared" si="97"/>
        <v>0</v>
      </c>
      <c r="BI74" s="504">
        <f t="shared" si="97"/>
        <v>0</v>
      </c>
      <c r="BJ74" s="504">
        <f t="shared" si="97"/>
        <v>0</v>
      </c>
      <c r="BK74" s="504">
        <f t="shared" si="97"/>
        <v>0</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31" t="s">
        <v>12</v>
      </c>
      <c r="C77" s="10">
        <f t="shared" ref="C77:AH77" si="98">C58</f>
        <v>43466</v>
      </c>
      <c r="D77" s="10">
        <f t="shared" si="98"/>
        <v>43497</v>
      </c>
      <c r="E77" s="10">
        <f t="shared" si="98"/>
        <v>43525</v>
      </c>
      <c r="F77" s="10">
        <f t="shared" si="98"/>
        <v>43556</v>
      </c>
      <c r="G77" s="10">
        <f t="shared" si="98"/>
        <v>43586</v>
      </c>
      <c r="H77" s="10">
        <f t="shared" si="98"/>
        <v>43617</v>
      </c>
      <c r="I77" s="10">
        <f t="shared" si="98"/>
        <v>43647</v>
      </c>
      <c r="J77" s="10">
        <f t="shared" si="98"/>
        <v>43678</v>
      </c>
      <c r="K77" s="10">
        <f t="shared" si="98"/>
        <v>43709</v>
      </c>
      <c r="L77" s="10">
        <f t="shared" si="98"/>
        <v>43739</v>
      </c>
      <c r="M77" s="10">
        <f t="shared" si="98"/>
        <v>43770</v>
      </c>
      <c r="N77" s="10">
        <f t="shared" si="98"/>
        <v>43800</v>
      </c>
      <c r="O77" s="10">
        <f t="shared" si="98"/>
        <v>43831</v>
      </c>
      <c r="P77" s="10">
        <f t="shared" si="98"/>
        <v>43862</v>
      </c>
      <c r="Q77" s="10">
        <f t="shared" si="98"/>
        <v>43891</v>
      </c>
      <c r="R77" s="10">
        <f t="shared" si="98"/>
        <v>43922</v>
      </c>
      <c r="S77" s="10">
        <f t="shared" si="98"/>
        <v>43952</v>
      </c>
      <c r="T77" s="10">
        <f t="shared" si="98"/>
        <v>43983</v>
      </c>
      <c r="U77" s="10">
        <f t="shared" si="98"/>
        <v>44013</v>
      </c>
      <c r="V77" s="10">
        <f t="shared" si="98"/>
        <v>44044</v>
      </c>
      <c r="W77" s="10">
        <f t="shared" si="98"/>
        <v>44075</v>
      </c>
      <c r="X77" s="10">
        <f t="shared" si="98"/>
        <v>44105</v>
      </c>
      <c r="Y77" s="10">
        <f t="shared" si="98"/>
        <v>44136</v>
      </c>
      <c r="Z77" s="10">
        <f t="shared" si="98"/>
        <v>44166</v>
      </c>
      <c r="AA77" s="10">
        <f t="shared" si="98"/>
        <v>44197</v>
      </c>
      <c r="AB77" s="10">
        <f t="shared" si="98"/>
        <v>44228</v>
      </c>
      <c r="AC77" s="10">
        <f t="shared" si="98"/>
        <v>44256</v>
      </c>
      <c r="AD77" s="10">
        <f t="shared" si="98"/>
        <v>44287</v>
      </c>
      <c r="AE77" s="10">
        <f t="shared" si="98"/>
        <v>44317</v>
      </c>
      <c r="AF77" s="10">
        <f t="shared" si="98"/>
        <v>44348</v>
      </c>
      <c r="AG77" s="10">
        <f t="shared" si="98"/>
        <v>44378</v>
      </c>
      <c r="AH77" s="10">
        <f t="shared" si="98"/>
        <v>44409</v>
      </c>
      <c r="AI77" s="10">
        <f t="shared" ref="AI77:BK77" si="99">AI58</f>
        <v>44440</v>
      </c>
      <c r="AJ77" s="10">
        <f t="shared" si="99"/>
        <v>44470</v>
      </c>
      <c r="AK77" s="10">
        <f t="shared" si="99"/>
        <v>44501</v>
      </c>
      <c r="AL77" s="10">
        <f t="shared" si="99"/>
        <v>44531</v>
      </c>
      <c r="AM77" s="10">
        <f t="shared" si="99"/>
        <v>44562</v>
      </c>
      <c r="AN77" s="10">
        <f t="shared" si="99"/>
        <v>44593</v>
      </c>
      <c r="AO77" s="10">
        <f t="shared" si="99"/>
        <v>44621</v>
      </c>
      <c r="AP77" s="10">
        <f t="shared" si="99"/>
        <v>44652</v>
      </c>
      <c r="AQ77" s="10">
        <f t="shared" si="99"/>
        <v>44682</v>
      </c>
      <c r="AR77" s="10">
        <f t="shared" si="99"/>
        <v>44713</v>
      </c>
      <c r="AS77" s="10">
        <f t="shared" si="99"/>
        <v>44743</v>
      </c>
      <c r="AT77" s="10">
        <f t="shared" si="99"/>
        <v>44774</v>
      </c>
      <c r="AU77" s="10">
        <f t="shared" si="99"/>
        <v>44805</v>
      </c>
      <c r="AV77" s="10">
        <f t="shared" si="99"/>
        <v>44835</v>
      </c>
      <c r="AW77" s="10">
        <f t="shared" si="99"/>
        <v>44866</v>
      </c>
      <c r="AX77" s="10">
        <f t="shared" si="99"/>
        <v>44896</v>
      </c>
      <c r="AY77" s="10">
        <f t="shared" si="99"/>
        <v>44927</v>
      </c>
      <c r="AZ77" s="10">
        <f t="shared" si="99"/>
        <v>44958</v>
      </c>
      <c r="BA77" s="10">
        <f t="shared" si="99"/>
        <v>44986</v>
      </c>
      <c r="BB77" s="10">
        <f t="shared" si="99"/>
        <v>45017</v>
      </c>
      <c r="BC77" s="10">
        <f t="shared" si="99"/>
        <v>45047</v>
      </c>
      <c r="BD77" s="10">
        <f t="shared" si="99"/>
        <v>45078</v>
      </c>
      <c r="BE77" s="10">
        <f t="shared" si="99"/>
        <v>45108</v>
      </c>
      <c r="BF77" s="10">
        <f t="shared" si="99"/>
        <v>45139</v>
      </c>
      <c r="BG77" s="10">
        <f t="shared" si="99"/>
        <v>45170</v>
      </c>
      <c r="BH77" s="10">
        <f t="shared" si="99"/>
        <v>45200</v>
      </c>
      <c r="BI77" s="10">
        <f t="shared" si="99"/>
        <v>45231</v>
      </c>
      <c r="BJ77" s="10">
        <f t="shared" si="99"/>
        <v>45261</v>
      </c>
      <c r="BK77" s="10">
        <f t="shared" si="99"/>
        <v>45292</v>
      </c>
    </row>
    <row r="78" spans="1:63" ht="15.75" customHeight="1" x14ac:dyDescent="0.3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5" x14ac:dyDescent="0.35">
      <c r="A79" s="652"/>
      <c r="B79" s="32" t="str">
        <f t="shared" ref="B79:B90" si="100">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5" x14ac:dyDescent="0.35">
      <c r="A80" s="652"/>
      <c r="B80" s="32" t="str">
        <f t="shared" si="100"/>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5" x14ac:dyDescent="0.35">
      <c r="A81" s="652"/>
      <c r="B81" s="32" t="str">
        <f t="shared" si="100"/>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5" x14ac:dyDescent="0.35">
      <c r="A82" s="652"/>
      <c r="B82" s="32" t="str">
        <f t="shared" si="100"/>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5" x14ac:dyDescent="0.35">
      <c r="A83" s="652"/>
      <c r="B83" s="32" t="str">
        <f t="shared" si="100"/>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5" x14ac:dyDescent="0.35">
      <c r="A84" s="652"/>
      <c r="B84" s="32" t="str">
        <f t="shared" si="100"/>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5" x14ac:dyDescent="0.35">
      <c r="A85" s="652"/>
      <c r="B85" s="32" t="str">
        <f t="shared" si="100"/>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5" x14ac:dyDescent="0.35">
      <c r="A86" s="652"/>
      <c r="B86" s="32" t="str">
        <f t="shared" si="100"/>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5" x14ac:dyDescent="0.35">
      <c r="A87" s="652"/>
      <c r="B87" s="32" t="str">
        <f t="shared" si="100"/>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5" x14ac:dyDescent="0.35">
      <c r="A88" s="652"/>
      <c r="B88" s="32" t="str">
        <f t="shared" si="100"/>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5" x14ac:dyDescent="0.35">
      <c r="A89" s="652"/>
      <c r="B89" s="32" t="str">
        <f t="shared" si="100"/>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 thickBot="1" x14ac:dyDescent="0.4">
      <c r="A90" s="653"/>
      <c r="B90" s="49" t="str">
        <f t="shared" si="100"/>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4"/>
    <row r="92" spans="1:63" ht="15" customHeight="1" x14ac:dyDescent="0.35">
      <c r="A92" s="659" t="s">
        <v>28</v>
      </c>
      <c r="B92" s="89" t="s">
        <v>32</v>
      </c>
      <c r="C92" s="90">
        <f>C77</f>
        <v>43466</v>
      </c>
      <c r="D92" s="90">
        <f t="shared" ref="D92:BK92" si="101">D77</f>
        <v>43497</v>
      </c>
      <c r="E92" s="90">
        <f t="shared" si="101"/>
        <v>43525</v>
      </c>
      <c r="F92" s="90">
        <f t="shared" si="101"/>
        <v>43556</v>
      </c>
      <c r="G92" s="90">
        <f t="shared" si="101"/>
        <v>43586</v>
      </c>
      <c r="H92" s="90">
        <f t="shared" si="101"/>
        <v>43617</v>
      </c>
      <c r="I92" s="90">
        <f t="shared" si="101"/>
        <v>43647</v>
      </c>
      <c r="J92" s="90">
        <f t="shared" si="101"/>
        <v>43678</v>
      </c>
      <c r="K92" s="90">
        <f t="shared" si="101"/>
        <v>43709</v>
      </c>
      <c r="L92" s="90">
        <f t="shared" si="101"/>
        <v>43739</v>
      </c>
      <c r="M92" s="90">
        <f t="shared" si="101"/>
        <v>43770</v>
      </c>
      <c r="N92" s="90">
        <f t="shared" si="101"/>
        <v>43800</v>
      </c>
      <c r="O92" s="90">
        <f t="shared" si="101"/>
        <v>43831</v>
      </c>
      <c r="P92" s="90">
        <f t="shared" si="101"/>
        <v>43862</v>
      </c>
      <c r="Q92" s="90">
        <f t="shared" si="101"/>
        <v>43891</v>
      </c>
      <c r="R92" s="90">
        <f t="shared" si="101"/>
        <v>43922</v>
      </c>
      <c r="S92" s="90">
        <f t="shared" si="101"/>
        <v>43952</v>
      </c>
      <c r="T92" s="90">
        <f t="shared" si="101"/>
        <v>43983</v>
      </c>
      <c r="U92" s="90">
        <f t="shared" si="101"/>
        <v>44013</v>
      </c>
      <c r="V92" s="90">
        <f t="shared" si="101"/>
        <v>44044</v>
      </c>
      <c r="W92" s="90">
        <f t="shared" si="101"/>
        <v>44075</v>
      </c>
      <c r="X92" s="90">
        <f t="shared" si="101"/>
        <v>44105</v>
      </c>
      <c r="Y92" s="90">
        <f t="shared" si="101"/>
        <v>44136</v>
      </c>
      <c r="Z92" s="90">
        <f t="shared" si="101"/>
        <v>44166</v>
      </c>
      <c r="AA92" s="90">
        <f t="shared" si="101"/>
        <v>44197</v>
      </c>
      <c r="AB92" s="90">
        <f t="shared" si="101"/>
        <v>44228</v>
      </c>
      <c r="AC92" s="90">
        <f t="shared" si="101"/>
        <v>44256</v>
      </c>
      <c r="AD92" s="90">
        <f t="shared" si="101"/>
        <v>44287</v>
      </c>
      <c r="AE92" s="90">
        <f t="shared" si="101"/>
        <v>44317</v>
      </c>
      <c r="AF92" s="90">
        <f t="shared" si="101"/>
        <v>44348</v>
      </c>
      <c r="AG92" s="90">
        <f t="shared" si="101"/>
        <v>44378</v>
      </c>
      <c r="AH92" s="90">
        <f t="shared" si="101"/>
        <v>44409</v>
      </c>
      <c r="AI92" s="90">
        <f t="shared" si="101"/>
        <v>44440</v>
      </c>
      <c r="AJ92" s="90">
        <f t="shared" si="101"/>
        <v>44470</v>
      </c>
      <c r="AK92" s="90">
        <f t="shared" si="101"/>
        <v>44501</v>
      </c>
      <c r="AL92" s="90">
        <f t="shared" si="101"/>
        <v>44531</v>
      </c>
      <c r="AM92" s="90">
        <f t="shared" si="101"/>
        <v>44562</v>
      </c>
      <c r="AN92" s="90">
        <f t="shared" si="101"/>
        <v>44593</v>
      </c>
      <c r="AO92" s="90">
        <f t="shared" si="101"/>
        <v>44621</v>
      </c>
      <c r="AP92" s="90">
        <f t="shared" si="101"/>
        <v>44652</v>
      </c>
      <c r="AQ92" s="90">
        <f t="shared" si="101"/>
        <v>44682</v>
      </c>
      <c r="AR92" s="90">
        <f t="shared" si="101"/>
        <v>44713</v>
      </c>
      <c r="AS92" s="90">
        <f t="shared" si="101"/>
        <v>44743</v>
      </c>
      <c r="AT92" s="90">
        <f t="shared" si="101"/>
        <v>44774</v>
      </c>
      <c r="AU92" s="90">
        <f t="shared" si="101"/>
        <v>44805</v>
      </c>
      <c r="AV92" s="90">
        <f t="shared" si="101"/>
        <v>44835</v>
      </c>
      <c r="AW92" s="90">
        <f t="shared" si="101"/>
        <v>44866</v>
      </c>
      <c r="AX92" s="90">
        <f t="shared" si="101"/>
        <v>44896</v>
      </c>
      <c r="AY92" s="90">
        <f t="shared" si="101"/>
        <v>44927</v>
      </c>
      <c r="AZ92" s="90">
        <f t="shared" si="101"/>
        <v>44958</v>
      </c>
      <c r="BA92" s="90">
        <f t="shared" si="101"/>
        <v>44986</v>
      </c>
      <c r="BB92" s="90">
        <f t="shared" si="101"/>
        <v>45017</v>
      </c>
      <c r="BC92" s="90">
        <f t="shared" si="101"/>
        <v>45047</v>
      </c>
      <c r="BD92" s="90">
        <f t="shared" si="101"/>
        <v>45078</v>
      </c>
      <c r="BE92" s="90">
        <f t="shared" si="101"/>
        <v>45108</v>
      </c>
      <c r="BF92" s="90">
        <f t="shared" si="101"/>
        <v>45139</v>
      </c>
      <c r="BG92" s="90">
        <f t="shared" si="101"/>
        <v>45170</v>
      </c>
      <c r="BH92" s="90">
        <f t="shared" si="101"/>
        <v>45200</v>
      </c>
      <c r="BI92" s="90">
        <f t="shared" si="101"/>
        <v>45231</v>
      </c>
      <c r="BJ92" s="90">
        <f t="shared" si="101"/>
        <v>45261</v>
      </c>
      <c r="BK92" s="90">
        <f t="shared" si="101"/>
        <v>45292</v>
      </c>
    </row>
    <row r="93" spans="1:63" ht="15.75" customHeight="1" x14ac:dyDescent="0.35">
      <c r="A93" s="660"/>
      <c r="B93" s="11" t="str">
        <f>B78</f>
        <v>Air Comp</v>
      </c>
      <c r="C93" s="88">
        <f>'4M - SPS'!C93</f>
        <v>2.9367000000000001E-2</v>
      </c>
      <c r="D93" s="88">
        <f>'4M - SPS'!D93</f>
        <v>2.8156E-2</v>
      </c>
      <c r="E93" s="88">
        <f>'4M - SPS'!E93</f>
        <v>2.9522E-2</v>
      </c>
      <c r="F93" s="88">
        <f>'4M - SPS'!F93</f>
        <v>2.9638000000000001E-2</v>
      </c>
      <c r="G93" s="88">
        <f>'4M - SPS'!G93</f>
        <v>3.1688000000000001E-2</v>
      </c>
      <c r="H93" s="88">
        <f>'4M - SPS'!H93</f>
        <v>6.3760999999999998E-2</v>
      </c>
      <c r="I93" s="88">
        <f>'4M - SPS'!I93</f>
        <v>6.2198999999999997E-2</v>
      </c>
      <c r="J93" s="88">
        <f>'4M - SPS'!J93</f>
        <v>6.2283999999999999E-2</v>
      </c>
      <c r="K93" s="88">
        <f>'4M - SPS'!K93</f>
        <v>6.1713999999999998E-2</v>
      </c>
      <c r="L93" s="88">
        <f>'4M - SPS'!L93</f>
        <v>3.0110000000000001E-2</v>
      </c>
      <c r="M93" s="88">
        <f>'4M - SPS'!M93</f>
        <v>2.9600999999999999E-2</v>
      </c>
      <c r="N93" s="88">
        <f>'4M - SPS'!N93</f>
        <v>2.9519E-2</v>
      </c>
      <c r="O93" s="88">
        <f>'4M - SPS'!O93</f>
        <v>2.9367000000000001E-2</v>
      </c>
      <c r="P93" s="88">
        <f>'4M - SPS'!P93</f>
        <v>2.8156E-2</v>
      </c>
      <c r="Q93" s="88">
        <f>'4M - SPS'!Q93</f>
        <v>2.9522E-2</v>
      </c>
      <c r="R93" s="258">
        <f>'4M - SPS'!R93</f>
        <v>3.4296E-2</v>
      </c>
      <c r="S93" s="258">
        <f>'4M - SPS'!S93</f>
        <v>3.6755000000000003E-2</v>
      </c>
      <c r="T93" s="258">
        <f>'4M - SPS'!T93</f>
        <v>6.7155999999999993E-2</v>
      </c>
      <c r="U93" s="258">
        <f>'4M - SPS'!U93</f>
        <v>6.5257999999999997E-2</v>
      </c>
      <c r="V93" s="258">
        <f>'4M - SPS'!V93</f>
        <v>6.6148999999999999E-2</v>
      </c>
      <c r="W93" s="258">
        <f>'4M - SPS'!W93</f>
        <v>6.4668000000000003E-2</v>
      </c>
      <c r="X93" s="258">
        <f>'4M - SPS'!X93</f>
        <v>3.5714999999999997E-2</v>
      </c>
      <c r="Y93" s="258">
        <f>'4M - SPS'!Y93</f>
        <v>3.5963000000000002E-2</v>
      </c>
      <c r="Z93" s="258">
        <f>'4M - SPS'!Z93</f>
        <v>3.1724000000000002E-2</v>
      </c>
      <c r="AA93" s="258">
        <f>'4M - SPS'!AA93</f>
        <v>3.2612000000000002E-2</v>
      </c>
      <c r="AB93" s="258">
        <f>'4M - SPS'!AB93</f>
        <v>3.3308999999999998E-2</v>
      </c>
      <c r="AC93" s="258">
        <f>'4M - SPS'!AC93</f>
        <v>3.3845E-2</v>
      </c>
      <c r="AD93" s="258">
        <f>'4M - SPS'!AD93</f>
        <v>3.4296E-2</v>
      </c>
      <c r="AE93" s="258">
        <f>'4M - SPS'!AE93</f>
        <v>3.6755000000000003E-2</v>
      </c>
      <c r="AF93" s="258">
        <f>'4M - SPS'!AF93</f>
        <v>6.7155999999999993E-2</v>
      </c>
      <c r="AG93" s="258">
        <f>'4M - SPS'!AG93</f>
        <v>6.5257999999999997E-2</v>
      </c>
      <c r="AH93" s="258">
        <f>'4M - SPS'!AH93</f>
        <v>6.6148999999999999E-2</v>
      </c>
      <c r="AI93" s="258">
        <f>'4M - SPS'!AI93</f>
        <v>6.4668000000000003E-2</v>
      </c>
      <c r="AJ93" s="258">
        <f>'4M - SPS'!AJ93</f>
        <v>3.5714999999999997E-2</v>
      </c>
      <c r="AK93" s="258">
        <f>'4M - SPS'!AK93</f>
        <v>3.5963000000000002E-2</v>
      </c>
      <c r="AL93" s="258">
        <f>'4M - SPS'!AL93</f>
        <v>3.1724000000000002E-2</v>
      </c>
      <c r="AM93" s="258">
        <f>'4M - SPS'!AM93</f>
        <v>3.2612000000000002E-2</v>
      </c>
      <c r="AN93" s="258">
        <f>'4M - SPS'!AN93</f>
        <v>3.3308999999999998E-2</v>
      </c>
      <c r="AO93" s="566">
        <f>'4M - SPS'!AO93</f>
        <v>3.3845E-2</v>
      </c>
      <c r="AP93" s="566">
        <f>'4M - SPS'!AP93</f>
        <v>3.4296E-2</v>
      </c>
      <c r="AQ93" s="566">
        <f>'4M - SPS'!AQ93</f>
        <v>3.6755000000000003E-2</v>
      </c>
      <c r="AR93" s="566">
        <f>'4M - SPS'!AR93</f>
        <v>6.7155999999999993E-2</v>
      </c>
      <c r="AS93" s="566">
        <f>'4M - SPS'!AS93</f>
        <v>6.5257999999999997E-2</v>
      </c>
      <c r="AT93" s="566">
        <f>'4M - SPS'!AT93</f>
        <v>6.6148999999999999E-2</v>
      </c>
      <c r="AU93" s="566">
        <f>'4M - SPS'!AU93</f>
        <v>6.4668000000000003E-2</v>
      </c>
      <c r="AV93" s="566">
        <f>'4M - SPS'!AV93</f>
        <v>3.5714999999999997E-2</v>
      </c>
      <c r="AW93" s="566">
        <f>'4M - SPS'!AW93</f>
        <v>3.5963000000000002E-2</v>
      </c>
      <c r="AX93" s="566">
        <f>'4M - SPS'!AX93</f>
        <v>3.1724000000000002E-2</v>
      </c>
      <c r="AY93" s="566">
        <f>'4M - SPS'!AY93</f>
        <v>3.2612000000000002E-2</v>
      </c>
      <c r="AZ93" s="566">
        <f>'4M - SPS'!AZ93</f>
        <v>3.3308999999999998E-2</v>
      </c>
      <c r="BA93" s="566">
        <f>'4M - SPS'!BA93</f>
        <v>3.3845E-2</v>
      </c>
      <c r="BB93" s="566">
        <f>'4M - SPS'!BB93</f>
        <v>3.4296E-2</v>
      </c>
      <c r="BC93" s="566">
        <f>'4M - SPS'!BC93</f>
        <v>3.6755000000000003E-2</v>
      </c>
      <c r="BD93" s="566">
        <f>'4M - SPS'!BD93</f>
        <v>6.7155999999999993E-2</v>
      </c>
      <c r="BE93" s="566">
        <f>'4M - SPS'!BE93</f>
        <v>6.5257999999999997E-2</v>
      </c>
      <c r="BF93" s="566">
        <f>'4M - SPS'!BF93</f>
        <v>6.6148999999999999E-2</v>
      </c>
      <c r="BG93" s="566">
        <f>'4M - SPS'!BG93</f>
        <v>6.4668000000000003E-2</v>
      </c>
      <c r="BH93" s="566">
        <f>'4M - SPS'!BH93</f>
        <v>3.5714999999999997E-2</v>
      </c>
      <c r="BI93" s="566">
        <f>'4M - SPS'!BI93</f>
        <v>3.5963000000000002E-2</v>
      </c>
      <c r="BJ93" s="566">
        <f>'4M - SPS'!BJ93</f>
        <v>3.1724000000000002E-2</v>
      </c>
      <c r="BK93" s="566">
        <f>'4M - SPS'!BK93</f>
        <v>3.2612000000000002E-2</v>
      </c>
    </row>
    <row r="94" spans="1:63" x14ac:dyDescent="0.35">
      <c r="A94" s="660"/>
      <c r="B94" s="11" t="str">
        <f t="shared" ref="B94:B105" si="102">B79</f>
        <v>Building Shell</v>
      </c>
      <c r="C94" s="88">
        <f>'4M - SPS'!C94</f>
        <v>3.4631000000000002E-2</v>
      </c>
      <c r="D94" s="88">
        <f>'4M - SPS'!D94</f>
        <v>3.2668000000000003E-2</v>
      </c>
      <c r="E94" s="88">
        <f>'4M - SPS'!E94</f>
        <v>3.2861000000000001E-2</v>
      </c>
      <c r="F94" s="88">
        <f>'4M - SPS'!F94</f>
        <v>2.86E-2</v>
      </c>
      <c r="G94" s="88">
        <f>'4M - SPS'!G94</f>
        <v>4.0344999999999999E-2</v>
      </c>
      <c r="H94" s="88">
        <f>'4M - SPS'!H94</f>
        <v>8.4531999999999996E-2</v>
      </c>
      <c r="I94" s="88">
        <f>'4M - SPS'!I94</f>
        <v>7.7313000000000007E-2</v>
      </c>
      <c r="J94" s="88">
        <f>'4M - SPS'!J94</f>
        <v>8.0699000000000007E-2</v>
      </c>
      <c r="K94" s="88">
        <f>'4M - SPS'!K94</f>
        <v>8.3918000000000006E-2</v>
      </c>
      <c r="L94" s="88">
        <f>'4M - SPS'!L94</f>
        <v>3.0360999999999999E-2</v>
      </c>
      <c r="M94" s="88">
        <f>'4M - SPS'!M94</f>
        <v>2.8774000000000001E-2</v>
      </c>
      <c r="N94" s="88">
        <f>'4M - SPS'!N94</f>
        <v>3.3151E-2</v>
      </c>
      <c r="O94" s="88">
        <f>'4M - SPS'!O94</f>
        <v>3.4631000000000002E-2</v>
      </c>
      <c r="P94" s="88">
        <f>'4M - SPS'!P94</f>
        <v>3.2668000000000003E-2</v>
      </c>
      <c r="Q94" s="88">
        <f>'4M - SPS'!Q94</f>
        <v>3.2861000000000001E-2</v>
      </c>
      <c r="R94" s="258">
        <f>'4M - SPS'!R94</f>
        <v>3.3238999999999998E-2</v>
      </c>
      <c r="S94" s="258">
        <f>'4M - SPS'!S94</f>
        <v>4.5739000000000002E-2</v>
      </c>
      <c r="T94" s="258">
        <f>'4M - SPS'!T94</f>
        <v>8.8426000000000005E-2</v>
      </c>
      <c r="U94" s="258">
        <f>'4M - SPS'!U94</f>
        <v>8.0951999999999996E-2</v>
      </c>
      <c r="V94" s="258">
        <f>'4M - SPS'!V94</f>
        <v>8.5358000000000003E-2</v>
      </c>
      <c r="W94" s="258">
        <f>'4M - SPS'!W94</f>
        <v>8.6756E-2</v>
      </c>
      <c r="X94" s="258">
        <f>'4M - SPS'!X94</f>
        <v>3.5978999999999997E-2</v>
      </c>
      <c r="Y94" s="258">
        <f>'4M - SPS'!Y94</f>
        <v>3.4793999999999999E-2</v>
      </c>
      <c r="Z94" s="258">
        <f>'4M - SPS'!Z94</f>
        <v>3.4887000000000001E-2</v>
      </c>
      <c r="AA94" s="258">
        <f>'4M - SPS'!AA94</f>
        <v>3.8338999999999998E-2</v>
      </c>
      <c r="AB94" s="258">
        <f>'4M - SPS'!AB94</f>
        <v>3.7275999999999997E-2</v>
      </c>
      <c r="AC94" s="258">
        <f>'4M - SPS'!AC94</f>
        <v>3.8233000000000003E-2</v>
      </c>
      <c r="AD94" s="258">
        <f>'4M - SPS'!AD94</f>
        <v>3.3238999999999998E-2</v>
      </c>
      <c r="AE94" s="258">
        <f>'4M - SPS'!AE94</f>
        <v>4.5739000000000002E-2</v>
      </c>
      <c r="AF94" s="258">
        <f>'4M - SPS'!AF94</f>
        <v>8.8426000000000005E-2</v>
      </c>
      <c r="AG94" s="258">
        <f>'4M - SPS'!AG94</f>
        <v>8.0951999999999996E-2</v>
      </c>
      <c r="AH94" s="258">
        <f>'4M - SPS'!AH94</f>
        <v>8.5358000000000003E-2</v>
      </c>
      <c r="AI94" s="258">
        <f>'4M - SPS'!AI94</f>
        <v>8.6756E-2</v>
      </c>
      <c r="AJ94" s="258">
        <f>'4M - SPS'!AJ94</f>
        <v>3.5978999999999997E-2</v>
      </c>
      <c r="AK94" s="258">
        <f>'4M - SPS'!AK94</f>
        <v>3.4793999999999999E-2</v>
      </c>
      <c r="AL94" s="258">
        <f>'4M - SPS'!AL94</f>
        <v>3.4887000000000001E-2</v>
      </c>
      <c r="AM94" s="258">
        <f>'4M - SPS'!AM94</f>
        <v>3.8338999999999998E-2</v>
      </c>
      <c r="AN94" s="258">
        <f>'4M - SPS'!AN94</f>
        <v>3.7275999999999997E-2</v>
      </c>
      <c r="AO94" s="566">
        <f>'4M - SPS'!AO94</f>
        <v>3.8233000000000003E-2</v>
      </c>
      <c r="AP94" s="566">
        <f>'4M - SPS'!AP94</f>
        <v>3.3238999999999998E-2</v>
      </c>
      <c r="AQ94" s="566">
        <f>'4M - SPS'!AQ94</f>
        <v>4.5739000000000002E-2</v>
      </c>
      <c r="AR94" s="566">
        <f>'4M - SPS'!AR94</f>
        <v>8.8426000000000005E-2</v>
      </c>
      <c r="AS94" s="566">
        <f>'4M - SPS'!AS94</f>
        <v>8.0951999999999996E-2</v>
      </c>
      <c r="AT94" s="566">
        <f>'4M - SPS'!AT94</f>
        <v>8.5358000000000003E-2</v>
      </c>
      <c r="AU94" s="566">
        <f>'4M - SPS'!AU94</f>
        <v>8.6756E-2</v>
      </c>
      <c r="AV94" s="566">
        <f>'4M - SPS'!AV94</f>
        <v>3.5978999999999997E-2</v>
      </c>
      <c r="AW94" s="566">
        <f>'4M - SPS'!AW94</f>
        <v>3.4793999999999999E-2</v>
      </c>
      <c r="AX94" s="566">
        <f>'4M - SPS'!AX94</f>
        <v>3.4887000000000001E-2</v>
      </c>
      <c r="AY94" s="566">
        <f>'4M - SPS'!AY94</f>
        <v>3.8338999999999998E-2</v>
      </c>
      <c r="AZ94" s="566">
        <f>'4M - SPS'!AZ94</f>
        <v>3.7275999999999997E-2</v>
      </c>
      <c r="BA94" s="566">
        <f>'4M - SPS'!BA94</f>
        <v>3.8233000000000003E-2</v>
      </c>
      <c r="BB94" s="566">
        <f>'4M - SPS'!BB94</f>
        <v>3.3238999999999998E-2</v>
      </c>
      <c r="BC94" s="566">
        <f>'4M - SPS'!BC94</f>
        <v>4.5739000000000002E-2</v>
      </c>
      <c r="BD94" s="566">
        <f>'4M - SPS'!BD94</f>
        <v>8.8426000000000005E-2</v>
      </c>
      <c r="BE94" s="566">
        <f>'4M - SPS'!BE94</f>
        <v>8.0951999999999996E-2</v>
      </c>
      <c r="BF94" s="566">
        <f>'4M - SPS'!BF94</f>
        <v>8.5358000000000003E-2</v>
      </c>
      <c r="BG94" s="566">
        <f>'4M - SPS'!BG94</f>
        <v>8.6756E-2</v>
      </c>
      <c r="BH94" s="566">
        <f>'4M - SPS'!BH94</f>
        <v>3.5978999999999997E-2</v>
      </c>
      <c r="BI94" s="566">
        <f>'4M - SPS'!BI94</f>
        <v>3.4793999999999999E-2</v>
      </c>
      <c r="BJ94" s="566">
        <f>'4M - SPS'!BJ94</f>
        <v>3.4887000000000001E-2</v>
      </c>
      <c r="BK94" s="566">
        <f>'4M - SPS'!BK94</f>
        <v>3.8338999999999998E-2</v>
      </c>
    </row>
    <row r="95" spans="1:63" x14ac:dyDescent="0.35">
      <c r="A95" s="660"/>
      <c r="B95" s="11" t="str">
        <f t="shared" si="102"/>
        <v>Cooking</v>
      </c>
      <c r="C95" s="88">
        <f>'4M - SPS'!C95</f>
        <v>2.8072E-2</v>
      </c>
      <c r="D95" s="88">
        <f>'4M - SPS'!D95</f>
        <v>2.8181000000000001E-2</v>
      </c>
      <c r="E95" s="88">
        <f>'4M - SPS'!E95</f>
        <v>3.1021E-2</v>
      </c>
      <c r="F95" s="88">
        <f>'4M - SPS'!F95</f>
        <v>3.3510999999999999E-2</v>
      </c>
      <c r="G95" s="88">
        <f>'4M - SPS'!G95</f>
        <v>3.4118000000000002E-2</v>
      </c>
      <c r="H95" s="88">
        <f>'4M - SPS'!H95</f>
        <v>7.0125000000000007E-2</v>
      </c>
      <c r="I95" s="88">
        <f>'4M - SPS'!I95</f>
        <v>6.7216999999999999E-2</v>
      </c>
      <c r="J95" s="88">
        <f>'4M - SPS'!J95</f>
        <v>6.8351999999999996E-2</v>
      </c>
      <c r="K95" s="88">
        <f>'4M - SPS'!K95</f>
        <v>6.7033999999999996E-2</v>
      </c>
      <c r="L95" s="88">
        <f>'4M - SPS'!L95</f>
        <v>3.2272000000000002E-2</v>
      </c>
      <c r="M95" s="88">
        <f>'4M - SPS'!M95</f>
        <v>3.2064000000000002E-2</v>
      </c>
      <c r="N95" s="88">
        <f>'4M - SPS'!N95</f>
        <v>2.9187000000000001E-2</v>
      </c>
      <c r="O95" s="88">
        <f>'4M - SPS'!O95</f>
        <v>2.8072E-2</v>
      </c>
      <c r="P95" s="88">
        <f>'4M - SPS'!P95</f>
        <v>2.8181000000000001E-2</v>
      </c>
      <c r="Q95" s="88">
        <f>'4M - SPS'!Q95</f>
        <v>3.1021E-2</v>
      </c>
      <c r="R95" s="258">
        <f>'4M - SPS'!R95</f>
        <v>3.8190000000000002E-2</v>
      </c>
      <c r="S95" s="258">
        <f>'4M - SPS'!S95</f>
        <v>3.9288999999999998E-2</v>
      </c>
      <c r="T95" s="258">
        <f>'4M - SPS'!T95</f>
        <v>7.3688000000000003E-2</v>
      </c>
      <c r="U95" s="258">
        <f>'4M - SPS'!U95</f>
        <v>7.0596999999999993E-2</v>
      </c>
      <c r="V95" s="258">
        <f>'4M - SPS'!V95</f>
        <v>7.2469000000000006E-2</v>
      </c>
      <c r="W95" s="258">
        <f>'4M - SPS'!W95</f>
        <v>6.9982000000000003E-2</v>
      </c>
      <c r="X95" s="258">
        <f>'4M - SPS'!X95</f>
        <v>3.8002000000000001E-2</v>
      </c>
      <c r="Y95" s="258">
        <f>'4M - SPS'!Y95</f>
        <v>3.8397000000000001E-2</v>
      </c>
      <c r="Z95" s="258">
        <f>'4M - SPS'!Z95</f>
        <v>3.1730000000000001E-2</v>
      </c>
      <c r="AA95" s="258">
        <f>'4M - SPS'!AA95</f>
        <v>3.2231999999999997E-2</v>
      </c>
      <c r="AB95" s="258">
        <f>'4M - SPS'!AB95</f>
        <v>3.3331E-2</v>
      </c>
      <c r="AC95" s="258">
        <f>'4M - SPS'!AC95</f>
        <v>3.6345000000000002E-2</v>
      </c>
      <c r="AD95" s="258">
        <f>'4M - SPS'!AD95</f>
        <v>3.8190000000000002E-2</v>
      </c>
      <c r="AE95" s="258">
        <f>'4M - SPS'!AE95</f>
        <v>3.9288999999999998E-2</v>
      </c>
      <c r="AF95" s="258">
        <f>'4M - SPS'!AF95</f>
        <v>7.3688000000000003E-2</v>
      </c>
      <c r="AG95" s="258">
        <f>'4M - SPS'!AG95</f>
        <v>7.0596999999999993E-2</v>
      </c>
      <c r="AH95" s="258">
        <f>'4M - SPS'!AH95</f>
        <v>7.2469000000000006E-2</v>
      </c>
      <c r="AI95" s="258">
        <f>'4M - SPS'!AI95</f>
        <v>6.9982000000000003E-2</v>
      </c>
      <c r="AJ95" s="258">
        <f>'4M - SPS'!AJ95</f>
        <v>3.8002000000000001E-2</v>
      </c>
      <c r="AK95" s="258">
        <f>'4M - SPS'!AK95</f>
        <v>3.8397000000000001E-2</v>
      </c>
      <c r="AL95" s="258">
        <f>'4M - SPS'!AL95</f>
        <v>3.1730000000000001E-2</v>
      </c>
      <c r="AM95" s="258">
        <f>'4M - SPS'!AM95</f>
        <v>3.2231999999999997E-2</v>
      </c>
      <c r="AN95" s="258">
        <f>'4M - SPS'!AN95</f>
        <v>3.3331E-2</v>
      </c>
      <c r="AO95" s="566">
        <f>'4M - SPS'!AO95</f>
        <v>3.6345000000000002E-2</v>
      </c>
      <c r="AP95" s="566">
        <f>'4M - SPS'!AP95</f>
        <v>3.8190000000000002E-2</v>
      </c>
      <c r="AQ95" s="566">
        <f>'4M - SPS'!AQ95</f>
        <v>3.9288999999999998E-2</v>
      </c>
      <c r="AR95" s="566">
        <f>'4M - SPS'!AR95</f>
        <v>7.3688000000000003E-2</v>
      </c>
      <c r="AS95" s="566">
        <f>'4M - SPS'!AS95</f>
        <v>7.0596999999999993E-2</v>
      </c>
      <c r="AT95" s="566">
        <f>'4M - SPS'!AT95</f>
        <v>7.2469000000000006E-2</v>
      </c>
      <c r="AU95" s="566">
        <f>'4M - SPS'!AU95</f>
        <v>6.9982000000000003E-2</v>
      </c>
      <c r="AV95" s="566">
        <f>'4M - SPS'!AV95</f>
        <v>3.8002000000000001E-2</v>
      </c>
      <c r="AW95" s="566">
        <f>'4M - SPS'!AW95</f>
        <v>3.8397000000000001E-2</v>
      </c>
      <c r="AX95" s="566">
        <f>'4M - SPS'!AX95</f>
        <v>3.1730000000000001E-2</v>
      </c>
      <c r="AY95" s="566">
        <f>'4M - SPS'!AY95</f>
        <v>3.2231999999999997E-2</v>
      </c>
      <c r="AZ95" s="566">
        <f>'4M - SPS'!AZ95</f>
        <v>3.3331E-2</v>
      </c>
      <c r="BA95" s="566">
        <f>'4M - SPS'!BA95</f>
        <v>3.6345000000000002E-2</v>
      </c>
      <c r="BB95" s="566">
        <f>'4M - SPS'!BB95</f>
        <v>3.8190000000000002E-2</v>
      </c>
      <c r="BC95" s="566">
        <f>'4M - SPS'!BC95</f>
        <v>3.9288999999999998E-2</v>
      </c>
      <c r="BD95" s="566">
        <f>'4M - SPS'!BD95</f>
        <v>7.3688000000000003E-2</v>
      </c>
      <c r="BE95" s="566">
        <f>'4M - SPS'!BE95</f>
        <v>7.0596999999999993E-2</v>
      </c>
      <c r="BF95" s="566">
        <f>'4M - SPS'!BF95</f>
        <v>7.2469000000000006E-2</v>
      </c>
      <c r="BG95" s="566">
        <f>'4M - SPS'!BG95</f>
        <v>6.9982000000000003E-2</v>
      </c>
      <c r="BH95" s="566">
        <f>'4M - SPS'!BH95</f>
        <v>3.8002000000000001E-2</v>
      </c>
      <c r="BI95" s="566">
        <f>'4M - SPS'!BI95</f>
        <v>3.8397000000000001E-2</v>
      </c>
      <c r="BJ95" s="566">
        <f>'4M - SPS'!BJ95</f>
        <v>3.1730000000000001E-2</v>
      </c>
      <c r="BK95" s="566">
        <f>'4M - SPS'!BK95</f>
        <v>3.2231999999999997E-2</v>
      </c>
    </row>
    <row r="96" spans="1:63" x14ac:dyDescent="0.35">
      <c r="A96" s="660"/>
      <c r="B96" s="11" t="str">
        <f t="shared" si="102"/>
        <v>Cooling</v>
      </c>
      <c r="C96" s="88">
        <f>'4M - SPS'!C96</f>
        <v>1.8259000000000001E-2</v>
      </c>
      <c r="D96" s="88">
        <f>'4M - SPS'!D96</f>
        <v>1.6681000000000001E-2</v>
      </c>
      <c r="E96" s="88">
        <f>'4M - SPS'!E96</f>
        <v>1.8474000000000001E-2</v>
      </c>
      <c r="F96" s="88">
        <f>'4M - SPS'!F96</f>
        <v>3.3536999999999997E-2</v>
      </c>
      <c r="G96" s="88">
        <f>'4M - SPS'!G96</f>
        <v>5.0122E-2</v>
      </c>
      <c r="H96" s="88">
        <f>'4M - SPS'!H96</f>
        <v>8.5609000000000005E-2</v>
      </c>
      <c r="I96" s="88">
        <f>'4M - SPS'!I96</f>
        <v>7.7784000000000006E-2</v>
      </c>
      <c r="J96" s="88">
        <f>'4M - SPS'!J96</f>
        <v>8.1327999999999998E-2</v>
      </c>
      <c r="K96" s="88">
        <f>'4M - SPS'!K96</f>
        <v>8.8529999999999998E-2</v>
      </c>
      <c r="L96" s="88">
        <f>'4M - SPS'!L96</f>
        <v>3.2809999999999999E-2</v>
      </c>
      <c r="M96" s="88">
        <f>'4M - SPS'!M96</f>
        <v>1.8471000000000001E-2</v>
      </c>
      <c r="N96" s="88">
        <f>'4M - SPS'!N96</f>
        <v>1.8622E-2</v>
      </c>
      <c r="O96" s="88">
        <f>'4M - SPS'!O96</f>
        <v>1.8259000000000001E-2</v>
      </c>
      <c r="P96" s="88">
        <f>'4M - SPS'!P96</f>
        <v>1.6681000000000001E-2</v>
      </c>
      <c r="Q96" s="88">
        <f>'4M - SPS'!Q96</f>
        <v>1.8474000000000001E-2</v>
      </c>
      <c r="R96" s="258">
        <f>'4M - SPS'!R96</f>
        <v>3.6686999999999997E-2</v>
      </c>
      <c r="S96" s="258">
        <f>'4M - SPS'!S96</f>
        <v>5.5877000000000003E-2</v>
      </c>
      <c r="T96" s="258">
        <f>'4M - SPS'!T96</f>
        <v>8.9525999999999994E-2</v>
      </c>
      <c r="U96" s="258">
        <f>'4M - SPS'!U96</f>
        <v>8.1436999999999996E-2</v>
      </c>
      <c r="V96" s="258">
        <f>'4M - SPS'!V96</f>
        <v>8.6015999999999995E-2</v>
      </c>
      <c r="W96" s="258">
        <f>'4M - SPS'!W96</f>
        <v>9.1347999999999999E-2</v>
      </c>
      <c r="X96" s="258">
        <f>'4M - SPS'!X96</f>
        <v>3.6561000000000003E-2</v>
      </c>
      <c r="Y96" s="258">
        <f>'4M - SPS'!Y96</f>
        <v>2.3477000000000001E-2</v>
      </c>
      <c r="Z96" s="258">
        <f>'4M - SPS'!Z96</f>
        <v>2.3244999999999998E-2</v>
      </c>
      <c r="AA96" s="258">
        <f>'4M - SPS'!AA96</f>
        <v>2.3078999999999999E-2</v>
      </c>
      <c r="AB96" s="258">
        <f>'4M - SPS'!AB96</f>
        <v>2.3199999999999998E-2</v>
      </c>
      <c r="AC96" s="258">
        <f>'4M - SPS'!AC96</f>
        <v>2.3355999999999998E-2</v>
      </c>
      <c r="AD96" s="258">
        <f>'4M - SPS'!AD96</f>
        <v>3.6686999999999997E-2</v>
      </c>
      <c r="AE96" s="258">
        <f>'4M - SPS'!AE96</f>
        <v>5.5877000000000003E-2</v>
      </c>
      <c r="AF96" s="258">
        <f>'4M - SPS'!AF96</f>
        <v>8.9525999999999994E-2</v>
      </c>
      <c r="AG96" s="258">
        <f>'4M - SPS'!AG96</f>
        <v>8.1436999999999996E-2</v>
      </c>
      <c r="AH96" s="258">
        <f>'4M - SPS'!AH96</f>
        <v>8.6015999999999995E-2</v>
      </c>
      <c r="AI96" s="258">
        <f>'4M - SPS'!AI96</f>
        <v>9.1347999999999999E-2</v>
      </c>
      <c r="AJ96" s="258">
        <f>'4M - SPS'!AJ96</f>
        <v>3.6561000000000003E-2</v>
      </c>
      <c r="AK96" s="258">
        <f>'4M - SPS'!AK96</f>
        <v>2.3477000000000001E-2</v>
      </c>
      <c r="AL96" s="258">
        <f>'4M - SPS'!AL96</f>
        <v>2.3244999999999998E-2</v>
      </c>
      <c r="AM96" s="258">
        <f>'4M - SPS'!AM96</f>
        <v>2.3078999999999999E-2</v>
      </c>
      <c r="AN96" s="258">
        <f>'4M - SPS'!AN96</f>
        <v>2.3199999999999998E-2</v>
      </c>
      <c r="AO96" s="566">
        <f>'4M - SPS'!AO96</f>
        <v>2.3355999999999998E-2</v>
      </c>
      <c r="AP96" s="566">
        <f>'4M - SPS'!AP96</f>
        <v>3.6686999999999997E-2</v>
      </c>
      <c r="AQ96" s="566">
        <f>'4M - SPS'!AQ96</f>
        <v>5.5877000000000003E-2</v>
      </c>
      <c r="AR96" s="566">
        <f>'4M - SPS'!AR96</f>
        <v>8.9525999999999994E-2</v>
      </c>
      <c r="AS96" s="566">
        <f>'4M - SPS'!AS96</f>
        <v>8.1436999999999996E-2</v>
      </c>
      <c r="AT96" s="566">
        <f>'4M - SPS'!AT96</f>
        <v>8.6015999999999995E-2</v>
      </c>
      <c r="AU96" s="566">
        <f>'4M - SPS'!AU96</f>
        <v>9.1347999999999999E-2</v>
      </c>
      <c r="AV96" s="566">
        <f>'4M - SPS'!AV96</f>
        <v>3.6561000000000003E-2</v>
      </c>
      <c r="AW96" s="566">
        <f>'4M - SPS'!AW96</f>
        <v>2.3477000000000001E-2</v>
      </c>
      <c r="AX96" s="566">
        <f>'4M - SPS'!AX96</f>
        <v>2.3244999999999998E-2</v>
      </c>
      <c r="AY96" s="566">
        <f>'4M - SPS'!AY96</f>
        <v>2.3078999999999999E-2</v>
      </c>
      <c r="AZ96" s="566">
        <f>'4M - SPS'!AZ96</f>
        <v>2.3199999999999998E-2</v>
      </c>
      <c r="BA96" s="566">
        <f>'4M - SPS'!BA96</f>
        <v>2.3355999999999998E-2</v>
      </c>
      <c r="BB96" s="566">
        <f>'4M - SPS'!BB96</f>
        <v>3.6686999999999997E-2</v>
      </c>
      <c r="BC96" s="566">
        <f>'4M - SPS'!BC96</f>
        <v>5.5877000000000003E-2</v>
      </c>
      <c r="BD96" s="566">
        <f>'4M - SPS'!BD96</f>
        <v>8.9525999999999994E-2</v>
      </c>
      <c r="BE96" s="566">
        <f>'4M - SPS'!BE96</f>
        <v>8.1436999999999996E-2</v>
      </c>
      <c r="BF96" s="566">
        <f>'4M - SPS'!BF96</f>
        <v>8.6015999999999995E-2</v>
      </c>
      <c r="BG96" s="566">
        <f>'4M - SPS'!BG96</f>
        <v>9.1347999999999999E-2</v>
      </c>
      <c r="BH96" s="566">
        <f>'4M - SPS'!BH96</f>
        <v>3.6561000000000003E-2</v>
      </c>
      <c r="BI96" s="566">
        <f>'4M - SPS'!BI96</f>
        <v>2.3477000000000001E-2</v>
      </c>
      <c r="BJ96" s="566">
        <f>'4M - SPS'!BJ96</f>
        <v>2.3244999999999998E-2</v>
      </c>
      <c r="BK96" s="566">
        <f>'4M - SPS'!BK96</f>
        <v>2.3078999999999999E-2</v>
      </c>
    </row>
    <row r="97" spans="1:63" x14ac:dyDescent="0.35">
      <c r="A97" s="660"/>
      <c r="B97" s="11" t="str">
        <f t="shared" si="102"/>
        <v>Ext Lighting</v>
      </c>
      <c r="C97" s="88">
        <f>'4M - SPS'!C97</f>
        <v>2.0098999999999999E-2</v>
      </c>
      <c r="D97" s="88">
        <f>'4M - SPS'!D97</f>
        <v>1.6704E-2</v>
      </c>
      <c r="E97" s="88">
        <f>'4M - SPS'!E97</f>
        <v>1.873E-2</v>
      </c>
      <c r="F97" s="88">
        <f>'4M - SPS'!F97</f>
        <v>2.0250000000000001E-2</v>
      </c>
      <c r="G97" s="88">
        <f>'4M - SPS'!G97</f>
        <v>1.9354E-2</v>
      </c>
      <c r="H97" s="88">
        <f>'4M - SPS'!H97</f>
        <v>3.5238999999999999E-2</v>
      </c>
      <c r="I97" s="88">
        <f>'4M - SPS'!I97</f>
        <v>3.4765999999999998E-2</v>
      </c>
      <c r="J97" s="88">
        <f>'4M - SPS'!J97</f>
        <v>3.4934E-2</v>
      </c>
      <c r="K97" s="88">
        <f>'4M - SPS'!K97</f>
        <v>3.5014000000000003E-2</v>
      </c>
      <c r="L97" s="88">
        <f>'4M - SPS'!L97</f>
        <v>1.8803E-2</v>
      </c>
      <c r="M97" s="88">
        <f>'4M - SPS'!M97</f>
        <v>1.8644999999999998E-2</v>
      </c>
      <c r="N97" s="88">
        <f>'4M - SPS'!N97</f>
        <v>1.8645999999999999E-2</v>
      </c>
      <c r="O97" s="88">
        <f>'4M - SPS'!O97</f>
        <v>2.0098999999999999E-2</v>
      </c>
      <c r="P97" s="88">
        <f>'4M - SPS'!P97</f>
        <v>1.6704E-2</v>
      </c>
      <c r="Q97" s="88">
        <f>'4M - SPS'!Q97</f>
        <v>1.873E-2</v>
      </c>
      <c r="R97" s="258">
        <f>'4M - SPS'!R97</f>
        <v>2.4778999999999999E-2</v>
      </c>
      <c r="S97" s="258">
        <f>'4M - SPS'!S97</f>
        <v>2.3963000000000002E-2</v>
      </c>
      <c r="T97" s="258">
        <f>'4M - SPS'!T97</f>
        <v>3.7585E-2</v>
      </c>
      <c r="U97" s="258">
        <f>'4M - SPS'!U97</f>
        <v>3.7498999999999998E-2</v>
      </c>
      <c r="V97" s="258">
        <f>'4M - SPS'!V97</f>
        <v>3.7609999999999998E-2</v>
      </c>
      <c r="W97" s="258">
        <f>'4M - SPS'!W97</f>
        <v>3.7858000000000003E-2</v>
      </c>
      <c r="X97" s="258">
        <f>'4M - SPS'!X97</f>
        <v>2.3675000000000002E-2</v>
      </c>
      <c r="Y97" s="258">
        <f>'4M - SPS'!Y97</f>
        <v>2.3668999999999999E-2</v>
      </c>
      <c r="Z97" s="258">
        <f>'4M - SPS'!Z97</f>
        <v>2.3265000000000001E-2</v>
      </c>
      <c r="AA97" s="258">
        <f>'4M - SPS'!AA97</f>
        <v>2.4801E-2</v>
      </c>
      <c r="AB97" s="258">
        <f>'4M - SPS'!AB97</f>
        <v>2.3220000000000001E-2</v>
      </c>
      <c r="AC97" s="258">
        <f>'4M - SPS'!AC97</f>
        <v>2.3622000000000001E-2</v>
      </c>
      <c r="AD97" s="258">
        <f>'4M - SPS'!AD97</f>
        <v>2.4778999999999999E-2</v>
      </c>
      <c r="AE97" s="258">
        <f>'4M - SPS'!AE97</f>
        <v>2.3963000000000002E-2</v>
      </c>
      <c r="AF97" s="258">
        <f>'4M - SPS'!AF97</f>
        <v>3.7585E-2</v>
      </c>
      <c r="AG97" s="258">
        <f>'4M - SPS'!AG97</f>
        <v>3.7498999999999998E-2</v>
      </c>
      <c r="AH97" s="258">
        <f>'4M - SPS'!AH97</f>
        <v>3.7609999999999998E-2</v>
      </c>
      <c r="AI97" s="258">
        <f>'4M - SPS'!AI97</f>
        <v>3.7858000000000003E-2</v>
      </c>
      <c r="AJ97" s="258">
        <f>'4M - SPS'!AJ97</f>
        <v>2.3675000000000002E-2</v>
      </c>
      <c r="AK97" s="258">
        <f>'4M - SPS'!AK97</f>
        <v>2.3668999999999999E-2</v>
      </c>
      <c r="AL97" s="258">
        <f>'4M - SPS'!AL97</f>
        <v>2.3265000000000001E-2</v>
      </c>
      <c r="AM97" s="258">
        <f>'4M - SPS'!AM97</f>
        <v>2.4801E-2</v>
      </c>
      <c r="AN97" s="258">
        <f>'4M - SPS'!AN97</f>
        <v>2.3220000000000001E-2</v>
      </c>
      <c r="AO97" s="566">
        <f>'4M - SPS'!AO97</f>
        <v>2.3622000000000001E-2</v>
      </c>
      <c r="AP97" s="566">
        <f>'4M - SPS'!AP97</f>
        <v>2.4778999999999999E-2</v>
      </c>
      <c r="AQ97" s="566">
        <f>'4M - SPS'!AQ97</f>
        <v>2.3963000000000002E-2</v>
      </c>
      <c r="AR97" s="566">
        <f>'4M - SPS'!AR97</f>
        <v>3.7585E-2</v>
      </c>
      <c r="AS97" s="566">
        <f>'4M - SPS'!AS97</f>
        <v>3.7498999999999998E-2</v>
      </c>
      <c r="AT97" s="566">
        <f>'4M - SPS'!AT97</f>
        <v>3.7609999999999998E-2</v>
      </c>
      <c r="AU97" s="566">
        <f>'4M - SPS'!AU97</f>
        <v>3.7858000000000003E-2</v>
      </c>
      <c r="AV97" s="566">
        <f>'4M - SPS'!AV97</f>
        <v>2.3675000000000002E-2</v>
      </c>
      <c r="AW97" s="566">
        <f>'4M - SPS'!AW97</f>
        <v>2.3668999999999999E-2</v>
      </c>
      <c r="AX97" s="566">
        <f>'4M - SPS'!AX97</f>
        <v>2.3265000000000001E-2</v>
      </c>
      <c r="AY97" s="566">
        <f>'4M - SPS'!AY97</f>
        <v>2.4801E-2</v>
      </c>
      <c r="AZ97" s="566">
        <f>'4M - SPS'!AZ97</f>
        <v>2.3220000000000001E-2</v>
      </c>
      <c r="BA97" s="566">
        <f>'4M - SPS'!BA97</f>
        <v>2.3622000000000001E-2</v>
      </c>
      <c r="BB97" s="566">
        <f>'4M - SPS'!BB97</f>
        <v>2.4778999999999999E-2</v>
      </c>
      <c r="BC97" s="566">
        <f>'4M - SPS'!BC97</f>
        <v>2.3963000000000002E-2</v>
      </c>
      <c r="BD97" s="566">
        <f>'4M - SPS'!BD97</f>
        <v>3.7585E-2</v>
      </c>
      <c r="BE97" s="566">
        <f>'4M - SPS'!BE97</f>
        <v>3.7498999999999998E-2</v>
      </c>
      <c r="BF97" s="566">
        <f>'4M - SPS'!BF97</f>
        <v>3.7609999999999998E-2</v>
      </c>
      <c r="BG97" s="566">
        <f>'4M - SPS'!BG97</f>
        <v>3.7858000000000003E-2</v>
      </c>
      <c r="BH97" s="566">
        <f>'4M - SPS'!BH97</f>
        <v>2.3675000000000002E-2</v>
      </c>
      <c r="BI97" s="566">
        <f>'4M - SPS'!BI97</f>
        <v>2.3668999999999999E-2</v>
      </c>
      <c r="BJ97" s="566">
        <f>'4M - SPS'!BJ97</f>
        <v>2.3265000000000001E-2</v>
      </c>
      <c r="BK97" s="566">
        <f>'4M - SPS'!BK97</f>
        <v>2.4801E-2</v>
      </c>
    </row>
    <row r="98" spans="1:63" x14ac:dyDescent="0.35">
      <c r="A98" s="660"/>
      <c r="B98" s="11" t="str">
        <f t="shared" si="102"/>
        <v>Heating</v>
      </c>
      <c r="C98" s="88">
        <f>'4M - SPS'!C98</f>
        <v>3.4632000000000003E-2</v>
      </c>
      <c r="D98" s="88">
        <f>'4M - SPS'!D98</f>
        <v>3.2691999999999999E-2</v>
      </c>
      <c r="E98" s="88">
        <f>'4M - SPS'!E98</f>
        <v>3.3374000000000001E-2</v>
      </c>
      <c r="F98" s="88">
        <f>'4M - SPS'!F98</f>
        <v>3.1897000000000002E-2</v>
      </c>
      <c r="G98" s="88">
        <f>'4M - SPS'!G98</f>
        <v>3.0089000000000001E-2</v>
      </c>
      <c r="H98" s="88">
        <f>'4M - SPS'!H98</f>
        <v>3.4695999999999998E-2</v>
      </c>
      <c r="I98" s="88">
        <f>'4M - SPS'!I98</f>
        <v>3.4215000000000002E-2</v>
      </c>
      <c r="J98" s="88">
        <f>'4M - SPS'!J98</f>
        <v>3.4411999999999998E-2</v>
      </c>
      <c r="K98" s="88">
        <f>'4M - SPS'!K98</f>
        <v>6.4382999999999996E-2</v>
      </c>
      <c r="L98" s="88">
        <f>'4M - SPS'!L98</f>
        <v>3.2739999999999998E-2</v>
      </c>
      <c r="M98" s="88">
        <f>'4M - SPS'!M98</f>
        <v>2.9295999999999999E-2</v>
      </c>
      <c r="N98" s="88">
        <f>'4M - SPS'!N98</f>
        <v>3.3158E-2</v>
      </c>
      <c r="O98" s="88">
        <f>'4M - SPS'!O98</f>
        <v>3.4632000000000003E-2</v>
      </c>
      <c r="P98" s="88">
        <f>'4M - SPS'!P98</f>
        <v>3.2691999999999999E-2</v>
      </c>
      <c r="Q98" s="88">
        <f>'4M - SPS'!Q98</f>
        <v>3.3374000000000001E-2</v>
      </c>
      <c r="R98" s="258">
        <f>'4M - SPS'!R98</f>
        <v>3.6565E-2</v>
      </c>
      <c r="S98" s="258">
        <f>'4M - SPS'!S98</f>
        <v>3.5090999999999997E-2</v>
      </c>
      <c r="T98" s="258">
        <f>'4M - SPS'!T98</f>
        <v>3.7016E-2</v>
      </c>
      <c r="U98" s="258">
        <f>'4M - SPS'!U98</f>
        <v>3.6936999999999998E-2</v>
      </c>
      <c r="V98" s="258">
        <f>'4M - SPS'!V98</f>
        <v>3.7067000000000003E-2</v>
      </c>
      <c r="W98" s="258">
        <f>'4M - SPS'!W98</f>
        <v>6.7338999999999996E-2</v>
      </c>
      <c r="X98" s="258">
        <f>'4M - SPS'!X98</f>
        <v>3.8498999999999999E-2</v>
      </c>
      <c r="Y98" s="258">
        <f>'4M - SPS'!Y98</f>
        <v>3.5365000000000001E-2</v>
      </c>
      <c r="Z98" s="258">
        <f>'4M - SPS'!Z98</f>
        <v>3.4893E-2</v>
      </c>
      <c r="AA98" s="258">
        <f>'4M - SPS'!AA98</f>
        <v>3.8339999999999999E-2</v>
      </c>
      <c r="AB98" s="258">
        <f>'4M - SPS'!AB98</f>
        <v>3.7297999999999998E-2</v>
      </c>
      <c r="AC98" s="258">
        <f>'4M - SPS'!AC98</f>
        <v>3.8760000000000003E-2</v>
      </c>
      <c r="AD98" s="258">
        <f>'4M - SPS'!AD98</f>
        <v>3.6565E-2</v>
      </c>
      <c r="AE98" s="258">
        <f>'4M - SPS'!AE98</f>
        <v>3.5090999999999997E-2</v>
      </c>
      <c r="AF98" s="258">
        <f>'4M - SPS'!AF98</f>
        <v>3.7016E-2</v>
      </c>
      <c r="AG98" s="258">
        <f>'4M - SPS'!AG98</f>
        <v>3.6936999999999998E-2</v>
      </c>
      <c r="AH98" s="258">
        <f>'4M - SPS'!AH98</f>
        <v>3.7067000000000003E-2</v>
      </c>
      <c r="AI98" s="258">
        <f>'4M - SPS'!AI98</f>
        <v>6.7338999999999996E-2</v>
      </c>
      <c r="AJ98" s="258">
        <f>'4M - SPS'!AJ98</f>
        <v>3.8498999999999999E-2</v>
      </c>
      <c r="AK98" s="258">
        <f>'4M - SPS'!AK98</f>
        <v>3.5365000000000001E-2</v>
      </c>
      <c r="AL98" s="258">
        <f>'4M - SPS'!AL98</f>
        <v>3.4893E-2</v>
      </c>
      <c r="AM98" s="258">
        <f>'4M - SPS'!AM98</f>
        <v>3.8339999999999999E-2</v>
      </c>
      <c r="AN98" s="258">
        <f>'4M - SPS'!AN98</f>
        <v>3.7297999999999998E-2</v>
      </c>
      <c r="AO98" s="566">
        <f>'4M - SPS'!AO98</f>
        <v>3.8760000000000003E-2</v>
      </c>
      <c r="AP98" s="566">
        <f>'4M - SPS'!AP98</f>
        <v>3.6565E-2</v>
      </c>
      <c r="AQ98" s="566">
        <f>'4M - SPS'!AQ98</f>
        <v>3.5090999999999997E-2</v>
      </c>
      <c r="AR98" s="566">
        <f>'4M - SPS'!AR98</f>
        <v>3.7016E-2</v>
      </c>
      <c r="AS98" s="566">
        <f>'4M - SPS'!AS98</f>
        <v>3.6936999999999998E-2</v>
      </c>
      <c r="AT98" s="566">
        <f>'4M - SPS'!AT98</f>
        <v>3.7067000000000003E-2</v>
      </c>
      <c r="AU98" s="566">
        <f>'4M - SPS'!AU98</f>
        <v>6.7338999999999996E-2</v>
      </c>
      <c r="AV98" s="566">
        <f>'4M - SPS'!AV98</f>
        <v>3.8498999999999999E-2</v>
      </c>
      <c r="AW98" s="566">
        <f>'4M - SPS'!AW98</f>
        <v>3.5365000000000001E-2</v>
      </c>
      <c r="AX98" s="566">
        <f>'4M - SPS'!AX98</f>
        <v>3.4893E-2</v>
      </c>
      <c r="AY98" s="566">
        <f>'4M - SPS'!AY98</f>
        <v>3.8339999999999999E-2</v>
      </c>
      <c r="AZ98" s="566">
        <f>'4M - SPS'!AZ98</f>
        <v>3.7297999999999998E-2</v>
      </c>
      <c r="BA98" s="566">
        <f>'4M - SPS'!BA98</f>
        <v>3.8760000000000003E-2</v>
      </c>
      <c r="BB98" s="566">
        <f>'4M - SPS'!BB98</f>
        <v>3.6565E-2</v>
      </c>
      <c r="BC98" s="566">
        <f>'4M - SPS'!BC98</f>
        <v>3.5090999999999997E-2</v>
      </c>
      <c r="BD98" s="566">
        <f>'4M - SPS'!BD98</f>
        <v>3.7016E-2</v>
      </c>
      <c r="BE98" s="566">
        <f>'4M - SPS'!BE98</f>
        <v>3.6936999999999998E-2</v>
      </c>
      <c r="BF98" s="566">
        <f>'4M - SPS'!BF98</f>
        <v>3.7067000000000003E-2</v>
      </c>
      <c r="BG98" s="566">
        <f>'4M - SPS'!BG98</f>
        <v>6.7338999999999996E-2</v>
      </c>
      <c r="BH98" s="566">
        <f>'4M - SPS'!BH98</f>
        <v>3.8498999999999999E-2</v>
      </c>
      <c r="BI98" s="566">
        <f>'4M - SPS'!BI98</f>
        <v>3.5365000000000001E-2</v>
      </c>
      <c r="BJ98" s="566">
        <f>'4M - SPS'!BJ98</f>
        <v>3.4893E-2</v>
      </c>
      <c r="BK98" s="566">
        <f>'4M - SPS'!BK98</f>
        <v>3.8339999999999999E-2</v>
      </c>
    </row>
    <row r="99" spans="1:63" x14ac:dyDescent="0.35">
      <c r="A99" s="660"/>
      <c r="B99" s="11" t="str">
        <f t="shared" si="102"/>
        <v>HVAC</v>
      </c>
      <c r="C99" s="88">
        <f>'4M - SPS'!C99</f>
        <v>3.4631000000000002E-2</v>
      </c>
      <c r="D99" s="88">
        <f>'4M - SPS'!D99</f>
        <v>3.2668000000000003E-2</v>
      </c>
      <c r="E99" s="88">
        <f>'4M - SPS'!E99</f>
        <v>3.2861000000000001E-2</v>
      </c>
      <c r="F99" s="88">
        <f>'4M - SPS'!F99</f>
        <v>2.86E-2</v>
      </c>
      <c r="G99" s="88">
        <f>'4M - SPS'!G99</f>
        <v>4.0344999999999999E-2</v>
      </c>
      <c r="H99" s="88">
        <f>'4M - SPS'!H99</f>
        <v>8.4531999999999996E-2</v>
      </c>
      <c r="I99" s="88">
        <f>'4M - SPS'!I99</f>
        <v>7.7313000000000007E-2</v>
      </c>
      <c r="J99" s="88">
        <f>'4M - SPS'!J99</f>
        <v>8.0699000000000007E-2</v>
      </c>
      <c r="K99" s="88">
        <f>'4M - SPS'!K99</f>
        <v>8.3918000000000006E-2</v>
      </c>
      <c r="L99" s="88">
        <f>'4M - SPS'!L99</f>
        <v>3.0360999999999999E-2</v>
      </c>
      <c r="M99" s="88">
        <f>'4M - SPS'!M99</f>
        <v>2.8774000000000001E-2</v>
      </c>
      <c r="N99" s="88">
        <f>'4M - SPS'!N99</f>
        <v>3.3151E-2</v>
      </c>
      <c r="O99" s="88">
        <f>'4M - SPS'!O99</f>
        <v>3.4631000000000002E-2</v>
      </c>
      <c r="P99" s="88">
        <f>'4M - SPS'!P99</f>
        <v>3.2668000000000003E-2</v>
      </c>
      <c r="Q99" s="88">
        <f>'4M - SPS'!Q99</f>
        <v>3.2861000000000001E-2</v>
      </c>
      <c r="R99" s="258">
        <f>'4M - SPS'!R99</f>
        <v>3.3238999999999998E-2</v>
      </c>
      <c r="S99" s="258">
        <f>'4M - SPS'!S99</f>
        <v>4.5739000000000002E-2</v>
      </c>
      <c r="T99" s="258">
        <f>'4M - SPS'!T99</f>
        <v>8.8426000000000005E-2</v>
      </c>
      <c r="U99" s="258">
        <f>'4M - SPS'!U99</f>
        <v>8.0951999999999996E-2</v>
      </c>
      <c r="V99" s="258">
        <f>'4M - SPS'!V99</f>
        <v>8.5358000000000003E-2</v>
      </c>
      <c r="W99" s="258">
        <f>'4M - SPS'!W99</f>
        <v>8.6756E-2</v>
      </c>
      <c r="X99" s="258">
        <f>'4M - SPS'!X99</f>
        <v>3.5978999999999997E-2</v>
      </c>
      <c r="Y99" s="258">
        <f>'4M - SPS'!Y99</f>
        <v>3.4793999999999999E-2</v>
      </c>
      <c r="Z99" s="258">
        <f>'4M - SPS'!Z99</f>
        <v>3.4887000000000001E-2</v>
      </c>
      <c r="AA99" s="258">
        <f>'4M - SPS'!AA99</f>
        <v>3.8338999999999998E-2</v>
      </c>
      <c r="AB99" s="258">
        <f>'4M - SPS'!AB99</f>
        <v>3.7275999999999997E-2</v>
      </c>
      <c r="AC99" s="258">
        <f>'4M - SPS'!AC99</f>
        <v>3.8233000000000003E-2</v>
      </c>
      <c r="AD99" s="258">
        <f>'4M - SPS'!AD99</f>
        <v>3.3238999999999998E-2</v>
      </c>
      <c r="AE99" s="258">
        <f>'4M - SPS'!AE99</f>
        <v>4.5739000000000002E-2</v>
      </c>
      <c r="AF99" s="258">
        <f>'4M - SPS'!AF99</f>
        <v>8.8426000000000005E-2</v>
      </c>
      <c r="AG99" s="258">
        <f>'4M - SPS'!AG99</f>
        <v>8.0951999999999996E-2</v>
      </c>
      <c r="AH99" s="258">
        <f>'4M - SPS'!AH99</f>
        <v>8.5358000000000003E-2</v>
      </c>
      <c r="AI99" s="258">
        <f>'4M - SPS'!AI99</f>
        <v>8.6756E-2</v>
      </c>
      <c r="AJ99" s="258">
        <f>'4M - SPS'!AJ99</f>
        <v>3.5978999999999997E-2</v>
      </c>
      <c r="AK99" s="258">
        <f>'4M - SPS'!AK99</f>
        <v>3.4793999999999999E-2</v>
      </c>
      <c r="AL99" s="258">
        <f>'4M - SPS'!AL99</f>
        <v>3.4887000000000001E-2</v>
      </c>
      <c r="AM99" s="258">
        <f>'4M - SPS'!AM99</f>
        <v>3.8338999999999998E-2</v>
      </c>
      <c r="AN99" s="258">
        <f>'4M - SPS'!AN99</f>
        <v>3.7275999999999997E-2</v>
      </c>
      <c r="AO99" s="566">
        <f>'4M - SPS'!AO99</f>
        <v>3.8233000000000003E-2</v>
      </c>
      <c r="AP99" s="566">
        <f>'4M - SPS'!AP99</f>
        <v>3.3238999999999998E-2</v>
      </c>
      <c r="AQ99" s="566">
        <f>'4M - SPS'!AQ99</f>
        <v>4.5739000000000002E-2</v>
      </c>
      <c r="AR99" s="566">
        <f>'4M - SPS'!AR99</f>
        <v>8.8426000000000005E-2</v>
      </c>
      <c r="AS99" s="566">
        <f>'4M - SPS'!AS99</f>
        <v>8.0951999999999996E-2</v>
      </c>
      <c r="AT99" s="566">
        <f>'4M - SPS'!AT99</f>
        <v>8.5358000000000003E-2</v>
      </c>
      <c r="AU99" s="566">
        <f>'4M - SPS'!AU99</f>
        <v>8.6756E-2</v>
      </c>
      <c r="AV99" s="566">
        <f>'4M - SPS'!AV99</f>
        <v>3.5978999999999997E-2</v>
      </c>
      <c r="AW99" s="566">
        <f>'4M - SPS'!AW99</f>
        <v>3.4793999999999999E-2</v>
      </c>
      <c r="AX99" s="566">
        <f>'4M - SPS'!AX99</f>
        <v>3.4887000000000001E-2</v>
      </c>
      <c r="AY99" s="566">
        <f>'4M - SPS'!AY99</f>
        <v>3.8338999999999998E-2</v>
      </c>
      <c r="AZ99" s="566">
        <f>'4M - SPS'!AZ99</f>
        <v>3.7275999999999997E-2</v>
      </c>
      <c r="BA99" s="566">
        <f>'4M - SPS'!BA99</f>
        <v>3.8233000000000003E-2</v>
      </c>
      <c r="BB99" s="566">
        <f>'4M - SPS'!BB99</f>
        <v>3.3238999999999998E-2</v>
      </c>
      <c r="BC99" s="566">
        <f>'4M - SPS'!BC99</f>
        <v>4.5739000000000002E-2</v>
      </c>
      <c r="BD99" s="566">
        <f>'4M - SPS'!BD99</f>
        <v>8.8426000000000005E-2</v>
      </c>
      <c r="BE99" s="566">
        <f>'4M - SPS'!BE99</f>
        <v>8.0951999999999996E-2</v>
      </c>
      <c r="BF99" s="566">
        <f>'4M - SPS'!BF99</f>
        <v>8.5358000000000003E-2</v>
      </c>
      <c r="BG99" s="566">
        <f>'4M - SPS'!BG99</f>
        <v>8.6756E-2</v>
      </c>
      <c r="BH99" s="566">
        <f>'4M - SPS'!BH99</f>
        <v>3.5978999999999997E-2</v>
      </c>
      <c r="BI99" s="566">
        <f>'4M - SPS'!BI99</f>
        <v>3.4793999999999999E-2</v>
      </c>
      <c r="BJ99" s="566">
        <f>'4M - SPS'!BJ99</f>
        <v>3.4887000000000001E-2</v>
      </c>
      <c r="BK99" s="566">
        <f>'4M - SPS'!BK99</f>
        <v>3.8338999999999998E-2</v>
      </c>
    </row>
    <row r="100" spans="1:63" x14ac:dyDescent="0.35">
      <c r="A100" s="660"/>
      <c r="B100" s="11" t="str">
        <f t="shared" si="102"/>
        <v>Lighting</v>
      </c>
      <c r="C100" s="88">
        <f>'4M - SPS'!C100</f>
        <v>3.0348E-2</v>
      </c>
      <c r="D100" s="88">
        <f>'4M - SPS'!D100</f>
        <v>2.9642000000000002E-2</v>
      </c>
      <c r="E100" s="88">
        <f>'4M - SPS'!E100</f>
        <v>3.0255000000000001E-2</v>
      </c>
      <c r="F100" s="88">
        <f>'4M - SPS'!F100</f>
        <v>3.2835999999999997E-2</v>
      </c>
      <c r="G100" s="88">
        <f>'4M - SPS'!G100</f>
        <v>3.4421E-2</v>
      </c>
      <c r="H100" s="88">
        <f>'4M - SPS'!H100</f>
        <v>6.8874000000000005E-2</v>
      </c>
      <c r="I100" s="88">
        <f>'4M - SPS'!I100</f>
        <v>6.6078999999999999E-2</v>
      </c>
      <c r="J100" s="88">
        <f>'4M - SPS'!J100</f>
        <v>6.7052E-2</v>
      </c>
      <c r="K100" s="88">
        <f>'4M - SPS'!K100</f>
        <v>6.4139000000000002E-2</v>
      </c>
      <c r="L100" s="88">
        <f>'4M - SPS'!L100</f>
        <v>3.2704999999999998E-2</v>
      </c>
      <c r="M100" s="88">
        <f>'4M - SPS'!M100</f>
        <v>3.1579000000000003E-2</v>
      </c>
      <c r="N100" s="88">
        <f>'4M - SPS'!N100</f>
        <v>2.9846000000000001E-2</v>
      </c>
      <c r="O100" s="88">
        <f>'4M - SPS'!O100</f>
        <v>3.0348E-2</v>
      </c>
      <c r="P100" s="88">
        <f>'4M - SPS'!P100</f>
        <v>2.9642000000000002E-2</v>
      </c>
      <c r="Q100" s="88">
        <f>'4M - SPS'!Q100</f>
        <v>3.0255000000000001E-2</v>
      </c>
      <c r="R100" s="258">
        <f>'4M - SPS'!R100</f>
        <v>3.7511000000000003E-2</v>
      </c>
      <c r="S100" s="258">
        <f>'4M - SPS'!S100</f>
        <v>3.9602999999999999E-2</v>
      </c>
      <c r="T100" s="258">
        <f>'4M - SPS'!T100</f>
        <v>7.2403999999999996E-2</v>
      </c>
      <c r="U100" s="258">
        <f>'4M - SPS'!U100</f>
        <v>6.9433999999999996E-2</v>
      </c>
      <c r="V100" s="258">
        <f>'4M - SPS'!V100</f>
        <v>7.1117E-2</v>
      </c>
      <c r="W100" s="258">
        <f>'4M - SPS'!W100</f>
        <v>6.7096000000000003E-2</v>
      </c>
      <c r="X100" s="258">
        <f>'4M - SPS'!X100</f>
        <v>3.8461000000000002E-2</v>
      </c>
      <c r="Y100" s="258">
        <f>'4M - SPS'!Y100</f>
        <v>3.7866999999999998E-2</v>
      </c>
      <c r="Z100" s="258">
        <f>'4M - SPS'!Z100</f>
        <v>3.2252999999999997E-2</v>
      </c>
      <c r="AA100" s="258">
        <f>'4M - SPS'!AA100</f>
        <v>3.4349999999999999E-2</v>
      </c>
      <c r="AB100" s="258">
        <f>'4M - SPS'!AB100</f>
        <v>3.4615E-2</v>
      </c>
      <c r="AC100" s="258">
        <f>'4M - SPS'!AC100</f>
        <v>3.5556999999999998E-2</v>
      </c>
      <c r="AD100" s="258">
        <f>'4M - SPS'!AD100</f>
        <v>3.7511000000000003E-2</v>
      </c>
      <c r="AE100" s="258">
        <f>'4M - SPS'!AE100</f>
        <v>3.9602999999999999E-2</v>
      </c>
      <c r="AF100" s="258">
        <f>'4M - SPS'!AF100</f>
        <v>7.2403999999999996E-2</v>
      </c>
      <c r="AG100" s="258">
        <f>'4M - SPS'!AG100</f>
        <v>6.9433999999999996E-2</v>
      </c>
      <c r="AH100" s="258">
        <f>'4M - SPS'!AH100</f>
        <v>7.1117E-2</v>
      </c>
      <c r="AI100" s="258">
        <f>'4M - SPS'!AI100</f>
        <v>6.7096000000000003E-2</v>
      </c>
      <c r="AJ100" s="258">
        <f>'4M - SPS'!AJ100</f>
        <v>3.8461000000000002E-2</v>
      </c>
      <c r="AK100" s="258">
        <f>'4M - SPS'!AK100</f>
        <v>3.7866999999999998E-2</v>
      </c>
      <c r="AL100" s="258">
        <f>'4M - SPS'!AL100</f>
        <v>3.2252999999999997E-2</v>
      </c>
      <c r="AM100" s="258">
        <f>'4M - SPS'!AM100</f>
        <v>3.4349999999999999E-2</v>
      </c>
      <c r="AN100" s="258">
        <f>'4M - SPS'!AN100</f>
        <v>3.4615E-2</v>
      </c>
      <c r="AO100" s="566">
        <f>'4M - SPS'!AO100</f>
        <v>3.5556999999999998E-2</v>
      </c>
      <c r="AP100" s="566">
        <f>'4M - SPS'!AP100</f>
        <v>3.7511000000000003E-2</v>
      </c>
      <c r="AQ100" s="566">
        <f>'4M - SPS'!AQ100</f>
        <v>3.9602999999999999E-2</v>
      </c>
      <c r="AR100" s="566">
        <f>'4M - SPS'!AR100</f>
        <v>7.2403999999999996E-2</v>
      </c>
      <c r="AS100" s="566">
        <f>'4M - SPS'!AS100</f>
        <v>6.9433999999999996E-2</v>
      </c>
      <c r="AT100" s="566">
        <f>'4M - SPS'!AT100</f>
        <v>7.1117E-2</v>
      </c>
      <c r="AU100" s="566">
        <f>'4M - SPS'!AU100</f>
        <v>6.7096000000000003E-2</v>
      </c>
      <c r="AV100" s="566">
        <f>'4M - SPS'!AV100</f>
        <v>3.8461000000000002E-2</v>
      </c>
      <c r="AW100" s="566">
        <f>'4M - SPS'!AW100</f>
        <v>3.7866999999999998E-2</v>
      </c>
      <c r="AX100" s="566">
        <f>'4M - SPS'!AX100</f>
        <v>3.2252999999999997E-2</v>
      </c>
      <c r="AY100" s="566">
        <f>'4M - SPS'!AY100</f>
        <v>3.4349999999999999E-2</v>
      </c>
      <c r="AZ100" s="566">
        <f>'4M - SPS'!AZ100</f>
        <v>3.4615E-2</v>
      </c>
      <c r="BA100" s="566">
        <f>'4M - SPS'!BA100</f>
        <v>3.5556999999999998E-2</v>
      </c>
      <c r="BB100" s="566">
        <f>'4M - SPS'!BB100</f>
        <v>3.7511000000000003E-2</v>
      </c>
      <c r="BC100" s="566">
        <f>'4M - SPS'!BC100</f>
        <v>3.9602999999999999E-2</v>
      </c>
      <c r="BD100" s="566">
        <f>'4M - SPS'!BD100</f>
        <v>7.2403999999999996E-2</v>
      </c>
      <c r="BE100" s="566">
        <f>'4M - SPS'!BE100</f>
        <v>6.9433999999999996E-2</v>
      </c>
      <c r="BF100" s="566">
        <f>'4M - SPS'!BF100</f>
        <v>7.1117E-2</v>
      </c>
      <c r="BG100" s="566">
        <f>'4M - SPS'!BG100</f>
        <v>6.7096000000000003E-2</v>
      </c>
      <c r="BH100" s="566">
        <f>'4M - SPS'!BH100</f>
        <v>3.8461000000000002E-2</v>
      </c>
      <c r="BI100" s="566">
        <f>'4M - SPS'!BI100</f>
        <v>3.7866999999999998E-2</v>
      </c>
      <c r="BJ100" s="566">
        <f>'4M - SPS'!BJ100</f>
        <v>3.2252999999999997E-2</v>
      </c>
      <c r="BK100" s="566">
        <f>'4M - SPS'!BK100</f>
        <v>3.4349999999999999E-2</v>
      </c>
    </row>
    <row r="101" spans="1:63" x14ac:dyDescent="0.35">
      <c r="A101" s="660"/>
      <c r="B101" s="11" t="str">
        <f t="shared" si="102"/>
        <v>Miscellaneous</v>
      </c>
      <c r="C101" s="88">
        <f>'4M - SPS'!C101</f>
        <v>2.9367000000000001E-2</v>
      </c>
      <c r="D101" s="88">
        <f>'4M - SPS'!D101</f>
        <v>2.8156E-2</v>
      </c>
      <c r="E101" s="88">
        <f>'4M - SPS'!E101</f>
        <v>2.9522E-2</v>
      </c>
      <c r="F101" s="88">
        <f>'4M - SPS'!F101</f>
        <v>2.9638000000000001E-2</v>
      </c>
      <c r="G101" s="88">
        <f>'4M - SPS'!G101</f>
        <v>3.1688000000000001E-2</v>
      </c>
      <c r="H101" s="88">
        <f>'4M - SPS'!H101</f>
        <v>6.3760999999999998E-2</v>
      </c>
      <c r="I101" s="88">
        <f>'4M - SPS'!I101</f>
        <v>6.2198999999999997E-2</v>
      </c>
      <c r="J101" s="88">
        <f>'4M - SPS'!J101</f>
        <v>6.2283999999999999E-2</v>
      </c>
      <c r="K101" s="88">
        <f>'4M - SPS'!K101</f>
        <v>6.1713999999999998E-2</v>
      </c>
      <c r="L101" s="88">
        <f>'4M - SPS'!L101</f>
        <v>3.0110000000000001E-2</v>
      </c>
      <c r="M101" s="88">
        <f>'4M - SPS'!M101</f>
        <v>2.9600999999999999E-2</v>
      </c>
      <c r="N101" s="88">
        <f>'4M - SPS'!N101</f>
        <v>2.9519E-2</v>
      </c>
      <c r="O101" s="88">
        <f>'4M - SPS'!O101</f>
        <v>2.9367000000000001E-2</v>
      </c>
      <c r="P101" s="88">
        <f>'4M - SPS'!P101</f>
        <v>2.8156E-2</v>
      </c>
      <c r="Q101" s="88">
        <f>'4M - SPS'!Q101</f>
        <v>2.9522E-2</v>
      </c>
      <c r="R101" s="258">
        <f>'4M - SPS'!R101</f>
        <v>3.4296E-2</v>
      </c>
      <c r="S101" s="258">
        <f>'4M - SPS'!S101</f>
        <v>3.6755000000000003E-2</v>
      </c>
      <c r="T101" s="258">
        <f>'4M - SPS'!T101</f>
        <v>6.7155999999999993E-2</v>
      </c>
      <c r="U101" s="258">
        <f>'4M - SPS'!U101</f>
        <v>6.5257999999999997E-2</v>
      </c>
      <c r="V101" s="258">
        <f>'4M - SPS'!V101</f>
        <v>6.6148999999999999E-2</v>
      </c>
      <c r="W101" s="258">
        <f>'4M - SPS'!W101</f>
        <v>6.4668000000000003E-2</v>
      </c>
      <c r="X101" s="258">
        <f>'4M - SPS'!X101</f>
        <v>3.5714999999999997E-2</v>
      </c>
      <c r="Y101" s="258">
        <f>'4M - SPS'!Y101</f>
        <v>3.5963000000000002E-2</v>
      </c>
      <c r="Z101" s="258">
        <f>'4M - SPS'!Z101</f>
        <v>3.1724000000000002E-2</v>
      </c>
      <c r="AA101" s="258">
        <f>'4M - SPS'!AA101</f>
        <v>3.2612000000000002E-2</v>
      </c>
      <c r="AB101" s="258">
        <f>'4M - SPS'!AB101</f>
        <v>3.3308999999999998E-2</v>
      </c>
      <c r="AC101" s="258">
        <f>'4M - SPS'!AC101</f>
        <v>3.3845E-2</v>
      </c>
      <c r="AD101" s="258">
        <f>'4M - SPS'!AD101</f>
        <v>3.4296E-2</v>
      </c>
      <c r="AE101" s="258">
        <f>'4M - SPS'!AE101</f>
        <v>3.6755000000000003E-2</v>
      </c>
      <c r="AF101" s="258">
        <f>'4M - SPS'!AF101</f>
        <v>6.7155999999999993E-2</v>
      </c>
      <c r="AG101" s="258">
        <f>'4M - SPS'!AG101</f>
        <v>6.5257999999999997E-2</v>
      </c>
      <c r="AH101" s="258">
        <f>'4M - SPS'!AH101</f>
        <v>6.6148999999999999E-2</v>
      </c>
      <c r="AI101" s="258">
        <f>'4M - SPS'!AI101</f>
        <v>6.4668000000000003E-2</v>
      </c>
      <c r="AJ101" s="258">
        <f>'4M - SPS'!AJ101</f>
        <v>3.5714999999999997E-2</v>
      </c>
      <c r="AK101" s="258">
        <f>'4M - SPS'!AK101</f>
        <v>3.5963000000000002E-2</v>
      </c>
      <c r="AL101" s="258">
        <f>'4M - SPS'!AL101</f>
        <v>3.1724000000000002E-2</v>
      </c>
      <c r="AM101" s="258">
        <f>'4M - SPS'!AM101</f>
        <v>3.2612000000000002E-2</v>
      </c>
      <c r="AN101" s="258">
        <f>'4M - SPS'!AN101</f>
        <v>3.3308999999999998E-2</v>
      </c>
      <c r="AO101" s="566">
        <f>'4M - SPS'!AO101</f>
        <v>3.3845E-2</v>
      </c>
      <c r="AP101" s="566">
        <f>'4M - SPS'!AP101</f>
        <v>3.4296E-2</v>
      </c>
      <c r="AQ101" s="566">
        <f>'4M - SPS'!AQ101</f>
        <v>3.6755000000000003E-2</v>
      </c>
      <c r="AR101" s="566">
        <f>'4M - SPS'!AR101</f>
        <v>6.7155999999999993E-2</v>
      </c>
      <c r="AS101" s="566">
        <f>'4M - SPS'!AS101</f>
        <v>6.5257999999999997E-2</v>
      </c>
      <c r="AT101" s="566">
        <f>'4M - SPS'!AT101</f>
        <v>6.6148999999999999E-2</v>
      </c>
      <c r="AU101" s="566">
        <f>'4M - SPS'!AU101</f>
        <v>6.4668000000000003E-2</v>
      </c>
      <c r="AV101" s="566">
        <f>'4M - SPS'!AV101</f>
        <v>3.5714999999999997E-2</v>
      </c>
      <c r="AW101" s="566">
        <f>'4M - SPS'!AW101</f>
        <v>3.5963000000000002E-2</v>
      </c>
      <c r="AX101" s="566">
        <f>'4M - SPS'!AX101</f>
        <v>3.1724000000000002E-2</v>
      </c>
      <c r="AY101" s="566">
        <f>'4M - SPS'!AY101</f>
        <v>3.2612000000000002E-2</v>
      </c>
      <c r="AZ101" s="566">
        <f>'4M - SPS'!AZ101</f>
        <v>3.3308999999999998E-2</v>
      </c>
      <c r="BA101" s="566">
        <f>'4M - SPS'!BA101</f>
        <v>3.3845E-2</v>
      </c>
      <c r="BB101" s="566">
        <f>'4M - SPS'!BB101</f>
        <v>3.4296E-2</v>
      </c>
      <c r="BC101" s="566">
        <f>'4M - SPS'!BC101</f>
        <v>3.6755000000000003E-2</v>
      </c>
      <c r="BD101" s="566">
        <f>'4M - SPS'!BD101</f>
        <v>6.7155999999999993E-2</v>
      </c>
      <c r="BE101" s="566">
        <f>'4M - SPS'!BE101</f>
        <v>6.5257999999999997E-2</v>
      </c>
      <c r="BF101" s="566">
        <f>'4M - SPS'!BF101</f>
        <v>6.6148999999999999E-2</v>
      </c>
      <c r="BG101" s="566">
        <f>'4M - SPS'!BG101</f>
        <v>6.4668000000000003E-2</v>
      </c>
      <c r="BH101" s="566">
        <f>'4M - SPS'!BH101</f>
        <v>3.5714999999999997E-2</v>
      </c>
      <c r="BI101" s="566">
        <f>'4M - SPS'!BI101</f>
        <v>3.5963000000000002E-2</v>
      </c>
      <c r="BJ101" s="566">
        <f>'4M - SPS'!BJ101</f>
        <v>3.1724000000000002E-2</v>
      </c>
      <c r="BK101" s="566">
        <f>'4M - SPS'!BK101</f>
        <v>3.2612000000000002E-2</v>
      </c>
    </row>
    <row r="102" spans="1:63" x14ac:dyDescent="0.35">
      <c r="A102" s="660"/>
      <c r="B102" s="11" t="str">
        <f t="shared" si="102"/>
        <v>Motors</v>
      </c>
      <c r="C102" s="88">
        <f>'4M - SPS'!C102</f>
        <v>2.9367000000000001E-2</v>
      </c>
      <c r="D102" s="88">
        <f>'4M - SPS'!D102</f>
        <v>2.8156E-2</v>
      </c>
      <c r="E102" s="88">
        <f>'4M - SPS'!E102</f>
        <v>2.9522E-2</v>
      </c>
      <c r="F102" s="88">
        <f>'4M - SPS'!F102</f>
        <v>2.9638000000000001E-2</v>
      </c>
      <c r="G102" s="88">
        <f>'4M - SPS'!G102</f>
        <v>3.1688000000000001E-2</v>
      </c>
      <c r="H102" s="88">
        <f>'4M - SPS'!H102</f>
        <v>6.3760999999999998E-2</v>
      </c>
      <c r="I102" s="88">
        <f>'4M - SPS'!I102</f>
        <v>6.2198999999999997E-2</v>
      </c>
      <c r="J102" s="88">
        <f>'4M - SPS'!J102</f>
        <v>6.2283999999999999E-2</v>
      </c>
      <c r="K102" s="88">
        <f>'4M - SPS'!K102</f>
        <v>6.1713999999999998E-2</v>
      </c>
      <c r="L102" s="88">
        <f>'4M - SPS'!L102</f>
        <v>3.0110000000000001E-2</v>
      </c>
      <c r="M102" s="88">
        <f>'4M - SPS'!M102</f>
        <v>2.9600999999999999E-2</v>
      </c>
      <c r="N102" s="88">
        <f>'4M - SPS'!N102</f>
        <v>2.9519E-2</v>
      </c>
      <c r="O102" s="88">
        <f>'4M - SPS'!O102</f>
        <v>2.9367000000000001E-2</v>
      </c>
      <c r="P102" s="88">
        <f>'4M - SPS'!P102</f>
        <v>2.8156E-2</v>
      </c>
      <c r="Q102" s="88">
        <f>'4M - SPS'!Q102</f>
        <v>2.9522E-2</v>
      </c>
      <c r="R102" s="258">
        <f>'4M - SPS'!R102</f>
        <v>3.4296E-2</v>
      </c>
      <c r="S102" s="258">
        <f>'4M - SPS'!S102</f>
        <v>3.6755000000000003E-2</v>
      </c>
      <c r="T102" s="258">
        <f>'4M - SPS'!T102</f>
        <v>6.7155999999999993E-2</v>
      </c>
      <c r="U102" s="258">
        <f>'4M - SPS'!U102</f>
        <v>6.5257999999999997E-2</v>
      </c>
      <c r="V102" s="258">
        <f>'4M - SPS'!V102</f>
        <v>6.6148999999999999E-2</v>
      </c>
      <c r="W102" s="258">
        <f>'4M - SPS'!W102</f>
        <v>6.4668000000000003E-2</v>
      </c>
      <c r="X102" s="258">
        <f>'4M - SPS'!X102</f>
        <v>3.5714999999999997E-2</v>
      </c>
      <c r="Y102" s="258">
        <f>'4M - SPS'!Y102</f>
        <v>3.5963000000000002E-2</v>
      </c>
      <c r="Z102" s="258">
        <f>'4M - SPS'!Z102</f>
        <v>3.1724000000000002E-2</v>
      </c>
      <c r="AA102" s="258">
        <f>'4M - SPS'!AA102</f>
        <v>3.2612000000000002E-2</v>
      </c>
      <c r="AB102" s="258">
        <f>'4M - SPS'!AB102</f>
        <v>3.3308999999999998E-2</v>
      </c>
      <c r="AC102" s="258">
        <f>'4M - SPS'!AC102</f>
        <v>3.3845E-2</v>
      </c>
      <c r="AD102" s="258">
        <f>'4M - SPS'!AD102</f>
        <v>3.4296E-2</v>
      </c>
      <c r="AE102" s="258">
        <f>'4M - SPS'!AE102</f>
        <v>3.6755000000000003E-2</v>
      </c>
      <c r="AF102" s="258">
        <f>'4M - SPS'!AF102</f>
        <v>6.7155999999999993E-2</v>
      </c>
      <c r="AG102" s="258">
        <f>'4M - SPS'!AG102</f>
        <v>6.5257999999999997E-2</v>
      </c>
      <c r="AH102" s="258">
        <f>'4M - SPS'!AH102</f>
        <v>6.6148999999999999E-2</v>
      </c>
      <c r="AI102" s="258">
        <f>'4M - SPS'!AI102</f>
        <v>6.4668000000000003E-2</v>
      </c>
      <c r="AJ102" s="258">
        <f>'4M - SPS'!AJ102</f>
        <v>3.5714999999999997E-2</v>
      </c>
      <c r="AK102" s="258">
        <f>'4M - SPS'!AK102</f>
        <v>3.5963000000000002E-2</v>
      </c>
      <c r="AL102" s="258">
        <f>'4M - SPS'!AL102</f>
        <v>3.1724000000000002E-2</v>
      </c>
      <c r="AM102" s="258">
        <f>'4M - SPS'!AM102</f>
        <v>3.2612000000000002E-2</v>
      </c>
      <c r="AN102" s="258">
        <f>'4M - SPS'!AN102</f>
        <v>3.3308999999999998E-2</v>
      </c>
      <c r="AO102" s="566">
        <f>'4M - SPS'!AO102</f>
        <v>3.3845E-2</v>
      </c>
      <c r="AP102" s="566">
        <f>'4M - SPS'!AP102</f>
        <v>3.4296E-2</v>
      </c>
      <c r="AQ102" s="566">
        <f>'4M - SPS'!AQ102</f>
        <v>3.6755000000000003E-2</v>
      </c>
      <c r="AR102" s="566">
        <f>'4M - SPS'!AR102</f>
        <v>6.7155999999999993E-2</v>
      </c>
      <c r="AS102" s="566">
        <f>'4M - SPS'!AS102</f>
        <v>6.5257999999999997E-2</v>
      </c>
      <c r="AT102" s="566">
        <f>'4M - SPS'!AT102</f>
        <v>6.6148999999999999E-2</v>
      </c>
      <c r="AU102" s="566">
        <f>'4M - SPS'!AU102</f>
        <v>6.4668000000000003E-2</v>
      </c>
      <c r="AV102" s="566">
        <f>'4M - SPS'!AV102</f>
        <v>3.5714999999999997E-2</v>
      </c>
      <c r="AW102" s="566">
        <f>'4M - SPS'!AW102</f>
        <v>3.5963000000000002E-2</v>
      </c>
      <c r="AX102" s="566">
        <f>'4M - SPS'!AX102</f>
        <v>3.1724000000000002E-2</v>
      </c>
      <c r="AY102" s="566">
        <f>'4M - SPS'!AY102</f>
        <v>3.2612000000000002E-2</v>
      </c>
      <c r="AZ102" s="566">
        <f>'4M - SPS'!AZ102</f>
        <v>3.3308999999999998E-2</v>
      </c>
      <c r="BA102" s="566">
        <f>'4M - SPS'!BA102</f>
        <v>3.3845E-2</v>
      </c>
      <c r="BB102" s="566">
        <f>'4M - SPS'!BB102</f>
        <v>3.4296E-2</v>
      </c>
      <c r="BC102" s="566">
        <f>'4M - SPS'!BC102</f>
        <v>3.6755000000000003E-2</v>
      </c>
      <c r="BD102" s="566">
        <f>'4M - SPS'!BD102</f>
        <v>6.7155999999999993E-2</v>
      </c>
      <c r="BE102" s="566">
        <f>'4M - SPS'!BE102</f>
        <v>6.5257999999999997E-2</v>
      </c>
      <c r="BF102" s="566">
        <f>'4M - SPS'!BF102</f>
        <v>6.6148999999999999E-2</v>
      </c>
      <c r="BG102" s="566">
        <f>'4M - SPS'!BG102</f>
        <v>6.4668000000000003E-2</v>
      </c>
      <c r="BH102" s="566">
        <f>'4M - SPS'!BH102</f>
        <v>3.5714999999999997E-2</v>
      </c>
      <c r="BI102" s="566">
        <f>'4M - SPS'!BI102</f>
        <v>3.5963000000000002E-2</v>
      </c>
      <c r="BJ102" s="566">
        <f>'4M - SPS'!BJ102</f>
        <v>3.1724000000000002E-2</v>
      </c>
      <c r="BK102" s="566">
        <f>'4M - SPS'!BK102</f>
        <v>3.2612000000000002E-2</v>
      </c>
    </row>
    <row r="103" spans="1:63" x14ac:dyDescent="0.35">
      <c r="A103" s="660"/>
      <c r="B103" s="11" t="str">
        <f t="shared" si="102"/>
        <v>Process</v>
      </c>
      <c r="C103" s="88">
        <f>'4M - SPS'!C103</f>
        <v>2.9367000000000001E-2</v>
      </c>
      <c r="D103" s="88">
        <f>'4M - SPS'!D103</f>
        <v>2.8156E-2</v>
      </c>
      <c r="E103" s="88">
        <f>'4M - SPS'!E103</f>
        <v>2.9522E-2</v>
      </c>
      <c r="F103" s="88">
        <f>'4M - SPS'!F103</f>
        <v>2.9638000000000001E-2</v>
      </c>
      <c r="G103" s="88">
        <f>'4M - SPS'!G103</f>
        <v>3.1688000000000001E-2</v>
      </c>
      <c r="H103" s="88">
        <f>'4M - SPS'!H103</f>
        <v>6.3760999999999998E-2</v>
      </c>
      <c r="I103" s="88">
        <f>'4M - SPS'!I103</f>
        <v>6.2198999999999997E-2</v>
      </c>
      <c r="J103" s="88">
        <f>'4M - SPS'!J103</f>
        <v>6.2283999999999999E-2</v>
      </c>
      <c r="K103" s="88">
        <f>'4M - SPS'!K103</f>
        <v>6.1713999999999998E-2</v>
      </c>
      <c r="L103" s="88">
        <f>'4M - SPS'!L103</f>
        <v>3.0110000000000001E-2</v>
      </c>
      <c r="M103" s="88">
        <f>'4M - SPS'!M103</f>
        <v>2.9600999999999999E-2</v>
      </c>
      <c r="N103" s="88">
        <f>'4M - SPS'!N103</f>
        <v>2.9519E-2</v>
      </c>
      <c r="O103" s="88">
        <f>'4M - SPS'!O103</f>
        <v>2.9367000000000001E-2</v>
      </c>
      <c r="P103" s="88">
        <f>'4M - SPS'!P103</f>
        <v>2.8156E-2</v>
      </c>
      <c r="Q103" s="88">
        <f>'4M - SPS'!Q103</f>
        <v>2.9522E-2</v>
      </c>
      <c r="R103" s="258">
        <f>'4M - SPS'!R103</f>
        <v>3.4296E-2</v>
      </c>
      <c r="S103" s="258">
        <f>'4M - SPS'!S103</f>
        <v>3.6755000000000003E-2</v>
      </c>
      <c r="T103" s="258">
        <f>'4M - SPS'!T103</f>
        <v>6.7155999999999993E-2</v>
      </c>
      <c r="U103" s="258">
        <f>'4M - SPS'!U103</f>
        <v>6.5257999999999997E-2</v>
      </c>
      <c r="V103" s="258">
        <f>'4M - SPS'!V103</f>
        <v>6.6148999999999999E-2</v>
      </c>
      <c r="W103" s="258">
        <f>'4M - SPS'!W103</f>
        <v>6.4668000000000003E-2</v>
      </c>
      <c r="X103" s="258">
        <f>'4M - SPS'!X103</f>
        <v>3.5714999999999997E-2</v>
      </c>
      <c r="Y103" s="258">
        <f>'4M - SPS'!Y103</f>
        <v>3.5963000000000002E-2</v>
      </c>
      <c r="Z103" s="258">
        <f>'4M - SPS'!Z103</f>
        <v>3.1724000000000002E-2</v>
      </c>
      <c r="AA103" s="258">
        <f>'4M - SPS'!AA103</f>
        <v>3.2612000000000002E-2</v>
      </c>
      <c r="AB103" s="258">
        <f>'4M - SPS'!AB103</f>
        <v>3.3308999999999998E-2</v>
      </c>
      <c r="AC103" s="258">
        <f>'4M - SPS'!AC103</f>
        <v>3.3845E-2</v>
      </c>
      <c r="AD103" s="258">
        <f>'4M - SPS'!AD103</f>
        <v>3.4296E-2</v>
      </c>
      <c r="AE103" s="258">
        <f>'4M - SPS'!AE103</f>
        <v>3.6755000000000003E-2</v>
      </c>
      <c r="AF103" s="258">
        <f>'4M - SPS'!AF103</f>
        <v>6.7155999999999993E-2</v>
      </c>
      <c r="AG103" s="258">
        <f>'4M - SPS'!AG103</f>
        <v>6.5257999999999997E-2</v>
      </c>
      <c r="AH103" s="258">
        <f>'4M - SPS'!AH103</f>
        <v>6.6148999999999999E-2</v>
      </c>
      <c r="AI103" s="258">
        <f>'4M - SPS'!AI103</f>
        <v>6.4668000000000003E-2</v>
      </c>
      <c r="AJ103" s="258">
        <f>'4M - SPS'!AJ103</f>
        <v>3.5714999999999997E-2</v>
      </c>
      <c r="AK103" s="258">
        <f>'4M - SPS'!AK103</f>
        <v>3.5963000000000002E-2</v>
      </c>
      <c r="AL103" s="258">
        <f>'4M - SPS'!AL103</f>
        <v>3.1724000000000002E-2</v>
      </c>
      <c r="AM103" s="258">
        <f>'4M - SPS'!AM103</f>
        <v>3.2612000000000002E-2</v>
      </c>
      <c r="AN103" s="258">
        <f>'4M - SPS'!AN103</f>
        <v>3.3308999999999998E-2</v>
      </c>
      <c r="AO103" s="566">
        <f>'4M - SPS'!AO103</f>
        <v>3.3845E-2</v>
      </c>
      <c r="AP103" s="566">
        <f>'4M - SPS'!AP103</f>
        <v>3.4296E-2</v>
      </c>
      <c r="AQ103" s="566">
        <f>'4M - SPS'!AQ103</f>
        <v>3.6755000000000003E-2</v>
      </c>
      <c r="AR103" s="566">
        <f>'4M - SPS'!AR103</f>
        <v>6.7155999999999993E-2</v>
      </c>
      <c r="AS103" s="566">
        <f>'4M - SPS'!AS103</f>
        <v>6.5257999999999997E-2</v>
      </c>
      <c r="AT103" s="566">
        <f>'4M - SPS'!AT103</f>
        <v>6.6148999999999999E-2</v>
      </c>
      <c r="AU103" s="566">
        <f>'4M - SPS'!AU103</f>
        <v>6.4668000000000003E-2</v>
      </c>
      <c r="AV103" s="566">
        <f>'4M - SPS'!AV103</f>
        <v>3.5714999999999997E-2</v>
      </c>
      <c r="AW103" s="566">
        <f>'4M - SPS'!AW103</f>
        <v>3.5963000000000002E-2</v>
      </c>
      <c r="AX103" s="566">
        <f>'4M - SPS'!AX103</f>
        <v>3.1724000000000002E-2</v>
      </c>
      <c r="AY103" s="566">
        <f>'4M - SPS'!AY103</f>
        <v>3.2612000000000002E-2</v>
      </c>
      <c r="AZ103" s="566">
        <f>'4M - SPS'!AZ103</f>
        <v>3.3308999999999998E-2</v>
      </c>
      <c r="BA103" s="566">
        <f>'4M - SPS'!BA103</f>
        <v>3.3845E-2</v>
      </c>
      <c r="BB103" s="566">
        <f>'4M - SPS'!BB103</f>
        <v>3.4296E-2</v>
      </c>
      <c r="BC103" s="566">
        <f>'4M - SPS'!BC103</f>
        <v>3.6755000000000003E-2</v>
      </c>
      <c r="BD103" s="566">
        <f>'4M - SPS'!BD103</f>
        <v>6.7155999999999993E-2</v>
      </c>
      <c r="BE103" s="566">
        <f>'4M - SPS'!BE103</f>
        <v>6.5257999999999997E-2</v>
      </c>
      <c r="BF103" s="566">
        <f>'4M - SPS'!BF103</f>
        <v>6.6148999999999999E-2</v>
      </c>
      <c r="BG103" s="566">
        <f>'4M - SPS'!BG103</f>
        <v>6.4668000000000003E-2</v>
      </c>
      <c r="BH103" s="566">
        <f>'4M - SPS'!BH103</f>
        <v>3.5714999999999997E-2</v>
      </c>
      <c r="BI103" s="566">
        <f>'4M - SPS'!BI103</f>
        <v>3.5963000000000002E-2</v>
      </c>
      <c r="BJ103" s="566">
        <f>'4M - SPS'!BJ103</f>
        <v>3.1724000000000002E-2</v>
      </c>
      <c r="BK103" s="566">
        <f>'4M - SPS'!BK103</f>
        <v>3.2612000000000002E-2</v>
      </c>
    </row>
    <row r="104" spans="1:63" x14ac:dyDescent="0.35">
      <c r="A104" s="660"/>
      <c r="B104" s="11" t="str">
        <f t="shared" si="102"/>
        <v>Refrigeration</v>
      </c>
      <c r="C104" s="88">
        <f>'4M - SPS'!C104</f>
        <v>2.666E-2</v>
      </c>
      <c r="D104" s="88">
        <f>'4M - SPS'!D104</f>
        <v>2.6023000000000001E-2</v>
      </c>
      <c r="E104" s="88">
        <f>'4M - SPS'!E104</f>
        <v>2.8083E-2</v>
      </c>
      <c r="F104" s="88">
        <f>'4M - SPS'!F104</f>
        <v>2.9250999999999999E-2</v>
      </c>
      <c r="G104" s="88">
        <f>'4M - SPS'!G104</f>
        <v>2.9905000000000001E-2</v>
      </c>
      <c r="H104" s="88">
        <f>'4M - SPS'!H104</f>
        <v>6.0088000000000003E-2</v>
      </c>
      <c r="I104" s="88">
        <f>'4M - SPS'!I104</f>
        <v>5.8245999999999999E-2</v>
      </c>
      <c r="J104" s="88">
        <f>'4M - SPS'!J104</f>
        <v>5.8860000000000003E-2</v>
      </c>
      <c r="K104" s="88">
        <f>'4M - SPS'!K104</f>
        <v>5.8139000000000003E-2</v>
      </c>
      <c r="L104" s="88">
        <f>'4M - SPS'!L104</f>
        <v>2.8407000000000002E-2</v>
      </c>
      <c r="M104" s="88">
        <f>'4M - SPS'!M104</f>
        <v>2.8223999999999999E-2</v>
      </c>
      <c r="N104" s="88">
        <f>'4M - SPS'!N104</f>
        <v>2.7203999999999999E-2</v>
      </c>
      <c r="O104" s="88">
        <f>'4M - SPS'!O104</f>
        <v>2.666E-2</v>
      </c>
      <c r="P104" s="88">
        <f>'4M - SPS'!P104</f>
        <v>2.6023000000000001E-2</v>
      </c>
      <c r="Q104" s="88">
        <f>'4M - SPS'!Q104</f>
        <v>2.8083E-2</v>
      </c>
      <c r="R104" s="258">
        <f>'4M - SPS'!R104</f>
        <v>3.3975999999999999E-2</v>
      </c>
      <c r="S104" s="258">
        <f>'4M - SPS'!S104</f>
        <v>3.5005000000000001E-2</v>
      </c>
      <c r="T104" s="258">
        <f>'4M - SPS'!T104</f>
        <v>5.5447999999999997E-2</v>
      </c>
      <c r="U104" s="258">
        <f>'4M - SPS'!U104</f>
        <v>6.1511999999999997E-2</v>
      </c>
      <c r="V104" s="258">
        <f>'4M - SPS'!V104</f>
        <v>6.2669000000000002E-2</v>
      </c>
      <c r="W104" s="258">
        <f>'4M - SPS'!W104</f>
        <v>6.1168E-2</v>
      </c>
      <c r="X104" s="258">
        <f>'4M - SPS'!X104</f>
        <v>3.3943000000000001E-2</v>
      </c>
      <c r="Y104" s="258">
        <f>'4M - SPS'!Y104</f>
        <v>3.4333000000000002E-2</v>
      </c>
      <c r="Z104" s="258">
        <f>'4M - SPS'!Z104</f>
        <v>3.0252999999999999E-2</v>
      </c>
      <c r="AA104" s="258">
        <f>'4M - SPS'!AA104</f>
        <v>3.1025E-2</v>
      </c>
      <c r="AB104" s="258">
        <f>'4M - SPS'!AB104</f>
        <v>3.1558999999999997E-2</v>
      </c>
      <c r="AC104" s="258">
        <f>'4M - SPS'!AC104</f>
        <v>3.3444000000000002E-2</v>
      </c>
      <c r="AD104" s="258">
        <f>'4M - SPS'!AD104</f>
        <v>3.3975999999999999E-2</v>
      </c>
      <c r="AE104" s="258">
        <f>'4M - SPS'!AE104</f>
        <v>3.5005000000000001E-2</v>
      </c>
      <c r="AF104" s="258">
        <f>'4M - SPS'!AF104</f>
        <v>5.5447999999999997E-2</v>
      </c>
      <c r="AG104" s="258">
        <f>'4M - SPS'!AG104</f>
        <v>6.1511999999999997E-2</v>
      </c>
      <c r="AH104" s="258">
        <f>'4M - SPS'!AH104</f>
        <v>6.2669000000000002E-2</v>
      </c>
      <c r="AI104" s="258">
        <f>'4M - SPS'!AI104</f>
        <v>6.1168E-2</v>
      </c>
      <c r="AJ104" s="258">
        <f>'4M - SPS'!AJ104</f>
        <v>3.3943000000000001E-2</v>
      </c>
      <c r="AK104" s="258">
        <f>'4M - SPS'!AK104</f>
        <v>3.4333000000000002E-2</v>
      </c>
      <c r="AL104" s="258">
        <f>'4M - SPS'!AL104</f>
        <v>3.0252999999999999E-2</v>
      </c>
      <c r="AM104" s="258">
        <f>'4M - SPS'!AM104</f>
        <v>3.1025E-2</v>
      </c>
      <c r="AN104" s="258">
        <f>'4M - SPS'!AN104</f>
        <v>3.1558999999999997E-2</v>
      </c>
      <c r="AO104" s="566">
        <f>'4M - SPS'!AO104</f>
        <v>3.3444000000000002E-2</v>
      </c>
      <c r="AP104" s="566">
        <f>'4M - SPS'!AP104</f>
        <v>3.3975999999999999E-2</v>
      </c>
      <c r="AQ104" s="566">
        <f>'4M - SPS'!AQ104</f>
        <v>3.5005000000000001E-2</v>
      </c>
      <c r="AR104" s="566">
        <f>'4M - SPS'!AR104</f>
        <v>5.5447999999999997E-2</v>
      </c>
      <c r="AS104" s="566">
        <f>'4M - SPS'!AS104</f>
        <v>6.1511999999999997E-2</v>
      </c>
      <c r="AT104" s="566">
        <f>'4M - SPS'!AT104</f>
        <v>6.2669000000000002E-2</v>
      </c>
      <c r="AU104" s="566">
        <f>'4M - SPS'!AU104</f>
        <v>6.1168E-2</v>
      </c>
      <c r="AV104" s="566">
        <f>'4M - SPS'!AV104</f>
        <v>3.3943000000000001E-2</v>
      </c>
      <c r="AW104" s="566">
        <f>'4M - SPS'!AW104</f>
        <v>3.4333000000000002E-2</v>
      </c>
      <c r="AX104" s="566">
        <f>'4M - SPS'!AX104</f>
        <v>3.0252999999999999E-2</v>
      </c>
      <c r="AY104" s="566">
        <f>'4M - SPS'!AY104</f>
        <v>3.1025E-2</v>
      </c>
      <c r="AZ104" s="566">
        <f>'4M - SPS'!AZ104</f>
        <v>3.1558999999999997E-2</v>
      </c>
      <c r="BA104" s="566">
        <f>'4M - SPS'!BA104</f>
        <v>3.3444000000000002E-2</v>
      </c>
      <c r="BB104" s="566">
        <f>'4M - SPS'!BB104</f>
        <v>3.3975999999999999E-2</v>
      </c>
      <c r="BC104" s="566">
        <f>'4M - SPS'!BC104</f>
        <v>3.5005000000000001E-2</v>
      </c>
      <c r="BD104" s="566">
        <f>'4M - SPS'!BD104</f>
        <v>5.5447999999999997E-2</v>
      </c>
      <c r="BE104" s="566">
        <f>'4M - SPS'!BE104</f>
        <v>6.1511999999999997E-2</v>
      </c>
      <c r="BF104" s="566">
        <f>'4M - SPS'!BF104</f>
        <v>6.2669000000000002E-2</v>
      </c>
      <c r="BG104" s="566">
        <f>'4M - SPS'!BG104</f>
        <v>6.1168E-2</v>
      </c>
      <c r="BH104" s="566">
        <f>'4M - SPS'!BH104</f>
        <v>3.3943000000000001E-2</v>
      </c>
      <c r="BI104" s="566">
        <f>'4M - SPS'!BI104</f>
        <v>3.4333000000000002E-2</v>
      </c>
      <c r="BJ104" s="566">
        <f>'4M - SPS'!BJ104</f>
        <v>3.0252999999999999E-2</v>
      </c>
      <c r="BK104" s="566">
        <f>'4M - SPS'!BK104</f>
        <v>3.1025E-2</v>
      </c>
    </row>
    <row r="105" spans="1:63" ht="15" thickBot="1" x14ac:dyDescent="0.4">
      <c r="A105" s="661"/>
      <c r="B105" s="15" t="str">
        <f t="shared" si="102"/>
        <v>Water Heating</v>
      </c>
      <c r="C105" s="88">
        <f>'4M - SPS'!C105</f>
        <v>2.6605E-2</v>
      </c>
      <c r="D105" s="88">
        <f>'4M - SPS'!D105</f>
        <v>2.7127999999999999E-2</v>
      </c>
      <c r="E105" s="88">
        <f>'4M - SPS'!E105</f>
        <v>3.0259000000000001E-2</v>
      </c>
      <c r="F105" s="88">
        <f>'4M - SPS'!F105</f>
        <v>3.2666000000000001E-2</v>
      </c>
      <c r="G105" s="88">
        <f>'4M - SPS'!G105</f>
        <v>3.3575000000000001E-2</v>
      </c>
      <c r="H105" s="88">
        <f>'4M - SPS'!H105</f>
        <v>7.0024000000000003E-2</v>
      </c>
      <c r="I105" s="88">
        <f>'4M - SPS'!I105</f>
        <v>6.6151000000000001E-2</v>
      </c>
      <c r="J105" s="88">
        <f>'4M - SPS'!J105</f>
        <v>6.8273E-2</v>
      </c>
      <c r="K105" s="88">
        <f>'4M - SPS'!K105</f>
        <v>6.5836000000000006E-2</v>
      </c>
      <c r="L105" s="88">
        <f>'4M - SPS'!L105</f>
        <v>3.1794999999999997E-2</v>
      </c>
      <c r="M105" s="88">
        <f>'4M - SPS'!M105</f>
        <v>3.1565000000000003E-2</v>
      </c>
      <c r="N105" s="88">
        <f>'4M - SPS'!N105</f>
        <v>2.8226000000000001E-2</v>
      </c>
      <c r="O105" s="88">
        <f>'4M - SPS'!O105</f>
        <v>2.6605E-2</v>
      </c>
      <c r="P105" s="88">
        <f>'4M - SPS'!P105</f>
        <v>2.7127999999999999E-2</v>
      </c>
      <c r="Q105" s="88">
        <f>'4M - SPS'!Q105</f>
        <v>3.0259000000000001E-2</v>
      </c>
      <c r="R105" s="258">
        <f>'4M - SPS'!R105</f>
        <v>3.7339999999999998E-2</v>
      </c>
      <c r="S105" s="258">
        <f>'4M - SPS'!S105</f>
        <v>3.8724000000000001E-2</v>
      </c>
      <c r="T105" s="258">
        <f>'4M - SPS'!T105</f>
        <v>7.3583999999999997E-2</v>
      </c>
      <c r="U105" s="258">
        <f>'4M - SPS'!U105</f>
        <v>6.9506999999999999E-2</v>
      </c>
      <c r="V105" s="258">
        <f>'4M - SPS'!V105</f>
        <v>7.2387000000000007E-2</v>
      </c>
      <c r="W105" s="258">
        <f>'4M - SPS'!W105</f>
        <v>6.8789000000000003E-2</v>
      </c>
      <c r="X105" s="258">
        <f>'4M - SPS'!X105</f>
        <v>3.7496000000000002E-2</v>
      </c>
      <c r="Y105" s="258">
        <f>'4M - SPS'!Y105</f>
        <v>3.7851000000000003E-2</v>
      </c>
      <c r="Z105" s="258">
        <f>'4M - SPS'!Z105</f>
        <v>3.0960999999999999E-2</v>
      </c>
      <c r="AA105" s="258">
        <f>'4M - SPS'!AA105</f>
        <v>3.0868E-2</v>
      </c>
      <c r="AB105" s="258">
        <f>'4M - SPS'!AB105</f>
        <v>3.2405000000000003E-2</v>
      </c>
      <c r="AC105" s="258">
        <f>'4M - SPS'!AC105</f>
        <v>3.5561000000000002E-2</v>
      </c>
      <c r="AD105" s="258">
        <f>'4M - SPS'!AD105</f>
        <v>3.7339999999999998E-2</v>
      </c>
      <c r="AE105" s="258">
        <f>'4M - SPS'!AE105</f>
        <v>3.8724000000000001E-2</v>
      </c>
      <c r="AF105" s="258">
        <f>'4M - SPS'!AF105</f>
        <v>7.3583999999999997E-2</v>
      </c>
      <c r="AG105" s="258">
        <f>'4M - SPS'!AG105</f>
        <v>6.9506999999999999E-2</v>
      </c>
      <c r="AH105" s="258">
        <f>'4M - SPS'!AH105</f>
        <v>7.2387000000000007E-2</v>
      </c>
      <c r="AI105" s="258">
        <f>'4M - SPS'!AI105</f>
        <v>6.8789000000000003E-2</v>
      </c>
      <c r="AJ105" s="258">
        <f>'4M - SPS'!AJ105</f>
        <v>3.7496000000000002E-2</v>
      </c>
      <c r="AK105" s="258">
        <f>'4M - SPS'!AK105</f>
        <v>3.7851000000000003E-2</v>
      </c>
      <c r="AL105" s="258">
        <f>'4M - SPS'!AL105</f>
        <v>3.0960999999999999E-2</v>
      </c>
      <c r="AM105" s="258">
        <f>'4M - SPS'!AM105</f>
        <v>3.0868E-2</v>
      </c>
      <c r="AN105" s="258">
        <f>'4M - SPS'!AN105</f>
        <v>3.2405000000000003E-2</v>
      </c>
      <c r="AO105" s="566">
        <f>'4M - SPS'!AO105</f>
        <v>3.5561000000000002E-2</v>
      </c>
      <c r="AP105" s="566">
        <f>'4M - SPS'!AP105</f>
        <v>3.7339999999999998E-2</v>
      </c>
      <c r="AQ105" s="566">
        <f>'4M - SPS'!AQ105</f>
        <v>3.8724000000000001E-2</v>
      </c>
      <c r="AR105" s="566">
        <f>'4M - SPS'!AR105</f>
        <v>7.3583999999999997E-2</v>
      </c>
      <c r="AS105" s="566">
        <f>'4M - SPS'!AS105</f>
        <v>6.9506999999999999E-2</v>
      </c>
      <c r="AT105" s="566">
        <f>'4M - SPS'!AT105</f>
        <v>7.2387000000000007E-2</v>
      </c>
      <c r="AU105" s="566">
        <f>'4M - SPS'!AU105</f>
        <v>6.8789000000000003E-2</v>
      </c>
      <c r="AV105" s="566">
        <f>'4M - SPS'!AV105</f>
        <v>3.7496000000000002E-2</v>
      </c>
      <c r="AW105" s="566">
        <f>'4M - SPS'!AW105</f>
        <v>3.7851000000000003E-2</v>
      </c>
      <c r="AX105" s="566">
        <f>'4M - SPS'!AX105</f>
        <v>3.0960999999999999E-2</v>
      </c>
      <c r="AY105" s="566">
        <f>'4M - SPS'!AY105</f>
        <v>3.0868E-2</v>
      </c>
      <c r="AZ105" s="566">
        <f>'4M - SPS'!AZ105</f>
        <v>3.2405000000000003E-2</v>
      </c>
      <c r="BA105" s="566">
        <f>'4M - SPS'!BA105</f>
        <v>3.5561000000000002E-2</v>
      </c>
      <c r="BB105" s="566">
        <f>'4M - SPS'!BB105</f>
        <v>3.7339999999999998E-2</v>
      </c>
      <c r="BC105" s="566">
        <f>'4M - SPS'!BC105</f>
        <v>3.8724000000000001E-2</v>
      </c>
      <c r="BD105" s="566">
        <f>'4M - SPS'!BD105</f>
        <v>7.3583999999999997E-2</v>
      </c>
      <c r="BE105" s="566">
        <f>'4M - SPS'!BE105</f>
        <v>6.9506999999999999E-2</v>
      </c>
      <c r="BF105" s="566">
        <f>'4M - SPS'!BF105</f>
        <v>7.2387000000000007E-2</v>
      </c>
      <c r="BG105" s="566">
        <f>'4M - SPS'!BG105</f>
        <v>6.8789000000000003E-2</v>
      </c>
      <c r="BH105" s="566">
        <f>'4M - SPS'!BH105</f>
        <v>3.7496000000000002E-2</v>
      </c>
      <c r="BI105" s="566">
        <f>'4M - SPS'!BI105</f>
        <v>3.7851000000000003E-2</v>
      </c>
      <c r="BJ105" s="566">
        <f>'4M - SPS'!BJ105</f>
        <v>3.0960999999999999E-2</v>
      </c>
      <c r="BK105" s="566">
        <f>'4M - SPS'!BK105</f>
        <v>3.0868E-2</v>
      </c>
    </row>
    <row r="106" spans="1:63" x14ac:dyDescent="0.35">
      <c r="AO106" s="564" t="s">
        <v>267</v>
      </c>
    </row>
    <row r="107" spans="1:63" hidden="1" x14ac:dyDescent="0.35">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5">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5">
      <c r="A109" s="684"/>
      <c r="B109" s="119" t="s">
        <v>133</v>
      </c>
      <c r="C109" s="173">
        <f>C4</f>
        <v>43466</v>
      </c>
      <c r="D109" s="173">
        <f t="shared" ref="D109:BK109" si="103">D4</f>
        <v>43497</v>
      </c>
      <c r="E109" s="173">
        <f t="shared" si="103"/>
        <v>43525</v>
      </c>
      <c r="F109" s="173">
        <f t="shared" si="103"/>
        <v>43556</v>
      </c>
      <c r="G109" s="173">
        <f t="shared" si="103"/>
        <v>43586</v>
      </c>
      <c r="H109" s="173">
        <f t="shared" si="103"/>
        <v>43617</v>
      </c>
      <c r="I109" s="173">
        <f t="shared" si="103"/>
        <v>43647</v>
      </c>
      <c r="J109" s="173">
        <f t="shared" si="103"/>
        <v>43678</v>
      </c>
      <c r="K109" s="173">
        <f t="shared" si="103"/>
        <v>43709</v>
      </c>
      <c r="L109" s="173">
        <f t="shared" si="103"/>
        <v>43739</v>
      </c>
      <c r="M109" s="173">
        <f t="shared" si="103"/>
        <v>43770</v>
      </c>
      <c r="N109" s="173">
        <f t="shared" si="103"/>
        <v>43800</v>
      </c>
      <c r="O109" s="173">
        <f t="shared" si="103"/>
        <v>43831</v>
      </c>
      <c r="P109" s="173">
        <f t="shared" si="103"/>
        <v>43862</v>
      </c>
      <c r="Q109" s="173">
        <f t="shared" si="103"/>
        <v>43891</v>
      </c>
      <c r="R109" s="173">
        <f t="shared" si="103"/>
        <v>43922</v>
      </c>
      <c r="S109" s="173">
        <f t="shared" si="103"/>
        <v>43952</v>
      </c>
      <c r="T109" s="173">
        <f t="shared" si="103"/>
        <v>43983</v>
      </c>
      <c r="U109" s="173">
        <f t="shared" si="103"/>
        <v>44013</v>
      </c>
      <c r="V109" s="173">
        <f t="shared" si="103"/>
        <v>44044</v>
      </c>
      <c r="W109" s="173">
        <f t="shared" si="103"/>
        <v>44075</v>
      </c>
      <c r="X109" s="173">
        <f t="shared" si="103"/>
        <v>44105</v>
      </c>
      <c r="Y109" s="173">
        <f t="shared" si="103"/>
        <v>44136</v>
      </c>
      <c r="Z109" s="173">
        <f t="shared" si="103"/>
        <v>44166</v>
      </c>
      <c r="AA109" s="173">
        <f t="shared" si="103"/>
        <v>44197</v>
      </c>
      <c r="AB109" s="173">
        <f t="shared" si="103"/>
        <v>44228</v>
      </c>
      <c r="AC109" s="173">
        <f t="shared" si="103"/>
        <v>44256</v>
      </c>
      <c r="AD109" s="173">
        <f t="shared" si="103"/>
        <v>44287</v>
      </c>
      <c r="AE109" s="173">
        <f t="shared" si="103"/>
        <v>44317</v>
      </c>
      <c r="AF109" s="173">
        <f t="shared" si="103"/>
        <v>44348</v>
      </c>
      <c r="AG109" s="173">
        <f t="shared" si="103"/>
        <v>44378</v>
      </c>
      <c r="AH109" s="173">
        <f t="shared" si="103"/>
        <v>44409</v>
      </c>
      <c r="AI109" s="173">
        <f t="shared" si="103"/>
        <v>44440</v>
      </c>
      <c r="AJ109" s="173">
        <f t="shared" si="103"/>
        <v>44470</v>
      </c>
      <c r="AK109" s="173">
        <f t="shared" si="103"/>
        <v>44501</v>
      </c>
      <c r="AL109" s="173">
        <f t="shared" si="103"/>
        <v>44531</v>
      </c>
      <c r="AM109" s="173">
        <f t="shared" si="103"/>
        <v>44562</v>
      </c>
      <c r="AN109" s="173">
        <f t="shared" si="103"/>
        <v>44593</v>
      </c>
      <c r="AO109" s="173">
        <f t="shared" si="103"/>
        <v>44621</v>
      </c>
      <c r="AP109" s="173">
        <f t="shared" si="103"/>
        <v>44652</v>
      </c>
      <c r="AQ109" s="173">
        <f t="shared" si="103"/>
        <v>44682</v>
      </c>
      <c r="AR109" s="173">
        <f t="shared" si="103"/>
        <v>44713</v>
      </c>
      <c r="AS109" s="173">
        <f t="shared" si="103"/>
        <v>44743</v>
      </c>
      <c r="AT109" s="173">
        <f t="shared" si="103"/>
        <v>44774</v>
      </c>
      <c r="AU109" s="173">
        <f t="shared" si="103"/>
        <v>44805</v>
      </c>
      <c r="AV109" s="173">
        <f t="shared" si="103"/>
        <v>44835</v>
      </c>
      <c r="AW109" s="173">
        <f t="shared" si="103"/>
        <v>44866</v>
      </c>
      <c r="AX109" s="173">
        <f t="shared" si="103"/>
        <v>44896</v>
      </c>
      <c r="AY109" s="173">
        <f t="shared" si="103"/>
        <v>44927</v>
      </c>
      <c r="AZ109" s="173">
        <f t="shared" si="103"/>
        <v>44958</v>
      </c>
      <c r="BA109" s="173">
        <f t="shared" si="103"/>
        <v>44986</v>
      </c>
      <c r="BB109" s="173">
        <f t="shared" si="103"/>
        <v>45017</v>
      </c>
      <c r="BC109" s="173">
        <f t="shared" si="103"/>
        <v>45047</v>
      </c>
      <c r="BD109" s="173">
        <f t="shared" si="103"/>
        <v>45078</v>
      </c>
      <c r="BE109" s="173">
        <f t="shared" si="103"/>
        <v>45108</v>
      </c>
      <c r="BF109" s="173">
        <f t="shared" si="103"/>
        <v>45139</v>
      </c>
      <c r="BG109" s="173">
        <f t="shared" si="103"/>
        <v>45170</v>
      </c>
      <c r="BH109" s="173">
        <f t="shared" si="103"/>
        <v>45200</v>
      </c>
      <c r="BI109" s="173">
        <f t="shared" si="103"/>
        <v>45231</v>
      </c>
      <c r="BJ109" s="173">
        <f t="shared" si="103"/>
        <v>45261</v>
      </c>
      <c r="BK109" s="173">
        <f t="shared" si="103"/>
        <v>45292</v>
      </c>
    </row>
    <row r="110" spans="1:63" hidden="1" x14ac:dyDescent="0.35">
      <c r="A110" s="684"/>
      <c r="B110" s="121" t="s">
        <v>20</v>
      </c>
      <c r="C110" s="122">
        <v>2.6726E-2</v>
      </c>
      <c r="D110" s="122">
        <v>2.6533999999999999E-2</v>
      </c>
      <c r="E110" s="122">
        <v>2.6903E-2</v>
      </c>
      <c r="F110" s="122">
        <v>2.7161000000000001E-2</v>
      </c>
      <c r="G110" s="122">
        <v>2.8766E-2</v>
      </c>
      <c r="H110" s="122">
        <v>5.5142999999999998E-2</v>
      </c>
      <c r="I110" s="122">
        <v>5.4059000000000003E-2</v>
      </c>
      <c r="J110" s="122">
        <v>5.4113000000000001E-2</v>
      </c>
      <c r="K110" s="122">
        <v>5.3721999999999999E-2</v>
      </c>
      <c r="L110" s="122">
        <v>2.7324000000000001E-2</v>
      </c>
      <c r="M110" s="122">
        <v>2.7061999999999999E-2</v>
      </c>
      <c r="N110" s="122">
        <v>2.6912999999999999E-2</v>
      </c>
      <c r="O110" s="122">
        <v>2.6726E-2</v>
      </c>
      <c r="P110" s="122">
        <v>2.6533999999999999E-2</v>
      </c>
      <c r="Q110" s="122">
        <v>2.6903E-2</v>
      </c>
      <c r="R110" s="266">
        <v>3.141E-2</v>
      </c>
      <c r="S110" s="266">
        <v>3.3187000000000001E-2</v>
      </c>
      <c r="T110" s="266">
        <v>5.7666000000000002E-2</v>
      </c>
      <c r="U110" s="266">
        <v>5.6468999999999998E-2</v>
      </c>
      <c r="V110" s="266">
        <v>5.7072999999999999E-2</v>
      </c>
      <c r="W110" s="266">
        <v>5.6027E-2</v>
      </c>
      <c r="X110" s="266">
        <v>3.2396000000000001E-2</v>
      </c>
      <c r="Y110" s="266">
        <v>3.2539000000000005E-2</v>
      </c>
      <c r="Z110" s="266">
        <v>2.9391E-2</v>
      </c>
      <c r="AA110" s="266">
        <v>2.9968999999999999E-2</v>
      </c>
      <c r="AB110" s="266">
        <v>3.0577E-2</v>
      </c>
      <c r="AC110" s="266">
        <v>3.1021E-2</v>
      </c>
      <c r="AD110" s="266">
        <v>3.141E-2</v>
      </c>
      <c r="AE110" s="266">
        <v>3.3187000000000001E-2</v>
      </c>
      <c r="AF110" s="266">
        <v>5.7666000000000002E-2</v>
      </c>
      <c r="AG110" s="266">
        <v>5.6468999999999998E-2</v>
      </c>
      <c r="AH110" s="266">
        <v>5.7072999999999999E-2</v>
      </c>
      <c r="AI110" s="266">
        <v>5.6027E-2</v>
      </c>
      <c r="AJ110" s="266">
        <v>3.2396000000000001E-2</v>
      </c>
      <c r="AK110" s="266">
        <v>3.2539000000000005E-2</v>
      </c>
      <c r="AL110" s="266">
        <v>2.9391E-2</v>
      </c>
      <c r="AM110" s="266">
        <v>2.9968999999999999E-2</v>
      </c>
      <c r="AN110" s="266">
        <v>3.0577E-2</v>
      </c>
      <c r="AO110" s="266">
        <v>3.1021E-2</v>
      </c>
      <c r="AP110" s="266">
        <v>3.141E-2</v>
      </c>
      <c r="AQ110" s="266">
        <v>3.3187000000000001E-2</v>
      </c>
      <c r="AR110" s="266">
        <v>5.7666000000000002E-2</v>
      </c>
      <c r="AS110" s="266">
        <v>5.6468999999999998E-2</v>
      </c>
      <c r="AT110" s="266">
        <v>5.7072999999999999E-2</v>
      </c>
      <c r="AU110" s="266">
        <v>5.6027E-2</v>
      </c>
      <c r="AV110" s="266">
        <v>3.2396000000000001E-2</v>
      </c>
      <c r="AW110" s="266">
        <v>3.2539000000000005E-2</v>
      </c>
      <c r="AX110" s="266">
        <v>2.9391E-2</v>
      </c>
      <c r="AY110" s="266">
        <v>2.9968999999999999E-2</v>
      </c>
      <c r="AZ110" s="266">
        <v>3.0577E-2</v>
      </c>
      <c r="BA110" s="266">
        <v>3.1021E-2</v>
      </c>
      <c r="BB110" s="266">
        <v>3.141E-2</v>
      </c>
      <c r="BC110" s="266">
        <v>3.3187000000000001E-2</v>
      </c>
      <c r="BD110" s="266">
        <v>5.7666000000000002E-2</v>
      </c>
      <c r="BE110" s="266">
        <v>5.6468999999999998E-2</v>
      </c>
      <c r="BF110" s="266">
        <v>5.7072999999999999E-2</v>
      </c>
      <c r="BG110" s="266">
        <v>5.6027E-2</v>
      </c>
      <c r="BH110" s="266">
        <v>3.2396000000000001E-2</v>
      </c>
      <c r="BI110" s="266">
        <v>3.2539000000000005E-2</v>
      </c>
      <c r="BJ110" s="266">
        <v>2.9391E-2</v>
      </c>
      <c r="BK110" s="266">
        <v>2.9968999999999999E-2</v>
      </c>
    </row>
    <row r="111" spans="1:63" hidden="1" x14ac:dyDescent="0.35">
      <c r="A111" s="684"/>
      <c r="B111" s="121" t="s">
        <v>0</v>
      </c>
      <c r="C111" s="122">
        <v>3.0702E-2</v>
      </c>
      <c r="D111" s="122">
        <v>2.9954000000000001E-2</v>
      </c>
      <c r="E111" s="122">
        <v>2.9420999999999999E-2</v>
      </c>
      <c r="F111" s="122">
        <v>2.6374000000000002E-2</v>
      </c>
      <c r="G111" s="122">
        <v>3.5390999999999999E-2</v>
      </c>
      <c r="H111" s="122">
        <v>6.9829000000000002E-2</v>
      </c>
      <c r="I111" s="122">
        <v>6.4756999999999995E-2</v>
      </c>
      <c r="J111" s="122">
        <v>6.7129000000000008E-2</v>
      </c>
      <c r="K111" s="122">
        <v>6.9459999999999994E-2</v>
      </c>
      <c r="L111" s="122">
        <v>2.7512999999999999E-2</v>
      </c>
      <c r="M111" s="122">
        <v>2.6438E-2</v>
      </c>
      <c r="N111" s="122">
        <v>2.9661E-2</v>
      </c>
      <c r="O111" s="122">
        <v>3.0702E-2</v>
      </c>
      <c r="P111" s="122">
        <v>2.9954000000000001E-2</v>
      </c>
      <c r="Q111" s="122">
        <v>2.9420999999999999E-2</v>
      </c>
      <c r="R111" s="266">
        <v>3.0629999999999998E-2</v>
      </c>
      <c r="S111" s="266">
        <v>3.9796999999999999E-2</v>
      </c>
      <c r="T111" s="266">
        <v>7.2358000000000006E-2</v>
      </c>
      <c r="U111" s="266">
        <v>6.7395999999999998E-2</v>
      </c>
      <c r="V111" s="266">
        <v>7.0425000000000001E-2</v>
      </c>
      <c r="W111" s="266">
        <v>7.1262999999999993E-2</v>
      </c>
      <c r="X111" s="266">
        <v>3.2589E-2</v>
      </c>
      <c r="Y111" s="266">
        <v>3.1684999999999998E-2</v>
      </c>
      <c r="Z111" s="266">
        <v>3.1695000000000001E-2</v>
      </c>
      <c r="AA111" s="266">
        <v>3.4132000000000003E-2</v>
      </c>
      <c r="AB111" s="266">
        <v>3.3488999999999998E-2</v>
      </c>
      <c r="AC111" s="266">
        <v>3.4247E-2</v>
      </c>
      <c r="AD111" s="266">
        <v>3.0629999999999998E-2</v>
      </c>
      <c r="AE111" s="266">
        <v>3.9796999999999999E-2</v>
      </c>
      <c r="AF111" s="266">
        <v>7.2358000000000006E-2</v>
      </c>
      <c r="AG111" s="266">
        <v>6.7395999999999998E-2</v>
      </c>
      <c r="AH111" s="266">
        <v>7.0425000000000001E-2</v>
      </c>
      <c r="AI111" s="266">
        <v>7.1262999999999993E-2</v>
      </c>
      <c r="AJ111" s="266">
        <v>3.2589E-2</v>
      </c>
      <c r="AK111" s="266">
        <v>3.1684999999999998E-2</v>
      </c>
      <c r="AL111" s="266">
        <v>3.1695000000000001E-2</v>
      </c>
      <c r="AM111" s="266">
        <v>3.4132000000000003E-2</v>
      </c>
      <c r="AN111" s="266">
        <v>3.3488999999999998E-2</v>
      </c>
      <c r="AO111" s="266">
        <v>3.4247E-2</v>
      </c>
      <c r="AP111" s="266">
        <v>3.0629999999999998E-2</v>
      </c>
      <c r="AQ111" s="266">
        <v>3.9796999999999999E-2</v>
      </c>
      <c r="AR111" s="266">
        <v>7.2358000000000006E-2</v>
      </c>
      <c r="AS111" s="266">
        <v>6.7395999999999998E-2</v>
      </c>
      <c r="AT111" s="266">
        <v>7.0425000000000001E-2</v>
      </c>
      <c r="AU111" s="266">
        <v>7.1262999999999993E-2</v>
      </c>
      <c r="AV111" s="266">
        <v>3.2589E-2</v>
      </c>
      <c r="AW111" s="266">
        <v>3.1684999999999998E-2</v>
      </c>
      <c r="AX111" s="266">
        <v>3.1695000000000001E-2</v>
      </c>
      <c r="AY111" s="266">
        <v>3.4132000000000003E-2</v>
      </c>
      <c r="AZ111" s="266">
        <v>3.3488999999999998E-2</v>
      </c>
      <c r="BA111" s="266">
        <v>3.4247E-2</v>
      </c>
      <c r="BB111" s="266">
        <v>3.0629999999999998E-2</v>
      </c>
      <c r="BC111" s="266">
        <v>3.9796999999999999E-2</v>
      </c>
      <c r="BD111" s="266">
        <v>7.2358000000000006E-2</v>
      </c>
      <c r="BE111" s="266">
        <v>6.7395999999999998E-2</v>
      </c>
      <c r="BF111" s="266">
        <v>7.0425000000000001E-2</v>
      </c>
      <c r="BG111" s="266">
        <v>7.1262999999999993E-2</v>
      </c>
      <c r="BH111" s="266">
        <v>3.2589E-2</v>
      </c>
      <c r="BI111" s="266">
        <v>3.1684999999999998E-2</v>
      </c>
      <c r="BJ111" s="266">
        <v>3.1695000000000001E-2</v>
      </c>
      <c r="BK111" s="266">
        <v>3.4132000000000003E-2</v>
      </c>
    </row>
    <row r="112" spans="1:63" hidden="1" x14ac:dyDescent="0.35">
      <c r="A112" s="684"/>
      <c r="B112" s="121" t="s">
        <v>21</v>
      </c>
      <c r="C112" s="122">
        <v>2.5749000000000001E-2</v>
      </c>
      <c r="D112" s="122">
        <v>2.6553E-2</v>
      </c>
      <c r="E112" s="122">
        <v>2.8032000000000001E-2</v>
      </c>
      <c r="F112" s="122">
        <v>3.0106999999999998E-2</v>
      </c>
      <c r="G112" s="122">
        <v>3.0620000000000001E-2</v>
      </c>
      <c r="H112" s="122">
        <v>5.9631000000000003E-2</v>
      </c>
      <c r="I112" s="122">
        <v>5.7606000000000004E-2</v>
      </c>
      <c r="J112" s="122">
        <v>5.8391999999999999E-2</v>
      </c>
      <c r="K112" s="122">
        <v>5.7479000000000002E-2</v>
      </c>
      <c r="L112" s="122">
        <v>2.8948999999999999E-2</v>
      </c>
      <c r="M112" s="122">
        <v>2.8922E-2</v>
      </c>
      <c r="N112" s="122">
        <v>2.6662000000000002E-2</v>
      </c>
      <c r="O112" s="122">
        <v>2.5749000000000001E-2</v>
      </c>
      <c r="P112" s="122">
        <v>2.6553E-2</v>
      </c>
      <c r="Q112" s="122">
        <v>2.8032000000000001E-2</v>
      </c>
      <c r="R112" s="266">
        <v>3.4287999999999999E-2</v>
      </c>
      <c r="S112" s="266">
        <v>3.5048000000000003E-2</v>
      </c>
      <c r="T112" s="266">
        <v>6.2170000000000003E-2</v>
      </c>
      <c r="U112" s="266">
        <v>6.0176E-2</v>
      </c>
      <c r="V112" s="266">
        <v>6.1452E-2</v>
      </c>
      <c r="W112" s="266">
        <v>5.9685000000000002E-2</v>
      </c>
      <c r="X112" s="266">
        <v>3.4070000000000003E-2</v>
      </c>
      <c r="Y112" s="266">
        <v>3.4317E-2</v>
      </c>
      <c r="Z112" s="266">
        <v>2.9395000000000001E-2</v>
      </c>
      <c r="AA112" s="266">
        <v>2.9693000000000001E-2</v>
      </c>
      <c r="AB112" s="266">
        <v>3.0592999999999999E-2</v>
      </c>
      <c r="AC112" s="266">
        <v>3.2857999999999998E-2</v>
      </c>
      <c r="AD112" s="266">
        <v>3.4287999999999999E-2</v>
      </c>
      <c r="AE112" s="266">
        <v>3.5048000000000003E-2</v>
      </c>
      <c r="AF112" s="266">
        <v>6.2170000000000003E-2</v>
      </c>
      <c r="AG112" s="266">
        <v>6.0176E-2</v>
      </c>
      <c r="AH112" s="266">
        <v>6.1452E-2</v>
      </c>
      <c r="AI112" s="266">
        <v>5.9685000000000002E-2</v>
      </c>
      <c r="AJ112" s="266">
        <v>3.4070000000000003E-2</v>
      </c>
      <c r="AK112" s="266">
        <v>3.4317E-2</v>
      </c>
      <c r="AL112" s="266">
        <v>2.9395000000000001E-2</v>
      </c>
      <c r="AM112" s="266">
        <v>2.9693000000000001E-2</v>
      </c>
      <c r="AN112" s="266">
        <v>3.0592999999999999E-2</v>
      </c>
      <c r="AO112" s="266">
        <v>3.2857999999999998E-2</v>
      </c>
      <c r="AP112" s="266">
        <v>3.4287999999999999E-2</v>
      </c>
      <c r="AQ112" s="266">
        <v>3.5048000000000003E-2</v>
      </c>
      <c r="AR112" s="266">
        <v>6.2170000000000003E-2</v>
      </c>
      <c r="AS112" s="266">
        <v>6.0176E-2</v>
      </c>
      <c r="AT112" s="266">
        <v>6.1452E-2</v>
      </c>
      <c r="AU112" s="266">
        <v>5.9685000000000002E-2</v>
      </c>
      <c r="AV112" s="266">
        <v>3.4070000000000003E-2</v>
      </c>
      <c r="AW112" s="266">
        <v>3.4317E-2</v>
      </c>
      <c r="AX112" s="266">
        <v>2.9395000000000001E-2</v>
      </c>
      <c r="AY112" s="266">
        <v>2.9693000000000001E-2</v>
      </c>
      <c r="AZ112" s="266">
        <v>3.0592999999999999E-2</v>
      </c>
      <c r="BA112" s="266">
        <v>3.2857999999999998E-2</v>
      </c>
      <c r="BB112" s="266">
        <v>3.4287999999999999E-2</v>
      </c>
      <c r="BC112" s="266">
        <v>3.5048000000000003E-2</v>
      </c>
      <c r="BD112" s="266">
        <v>6.2170000000000003E-2</v>
      </c>
      <c r="BE112" s="266">
        <v>6.0176E-2</v>
      </c>
      <c r="BF112" s="266">
        <v>6.1452E-2</v>
      </c>
      <c r="BG112" s="266">
        <v>5.9685000000000002E-2</v>
      </c>
      <c r="BH112" s="266">
        <v>3.4070000000000003E-2</v>
      </c>
      <c r="BI112" s="266">
        <v>3.4317E-2</v>
      </c>
      <c r="BJ112" s="266">
        <v>2.9395000000000001E-2</v>
      </c>
      <c r="BK112" s="266">
        <v>2.9693000000000001E-2</v>
      </c>
    </row>
    <row r="113" spans="1:63" hidden="1" x14ac:dyDescent="0.35">
      <c r="A113" s="684"/>
      <c r="B113" s="121" t="s">
        <v>1</v>
      </c>
      <c r="C113" s="122">
        <v>1.8259000000000001E-2</v>
      </c>
      <c r="D113" s="122">
        <v>1.6681000000000001E-2</v>
      </c>
      <c r="E113" s="122">
        <v>1.8474000000000001E-2</v>
      </c>
      <c r="F113" s="122">
        <v>3.0127000000000001E-2</v>
      </c>
      <c r="G113" s="122">
        <v>4.2909999999999997E-2</v>
      </c>
      <c r="H113" s="122">
        <v>7.0594000000000004E-2</v>
      </c>
      <c r="I113" s="122">
        <v>6.509100000000001E-2</v>
      </c>
      <c r="J113" s="122">
        <v>6.7574999999999996E-2</v>
      </c>
      <c r="K113" s="122">
        <v>7.2743000000000002E-2</v>
      </c>
      <c r="L113" s="122">
        <v>2.9353000000000001E-2</v>
      </c>
      <c r="M113" s="122">
        <v>1.8471000000000001E-2</v>
      </c>
      <c r="N113" s="122">
        <v>1.8622E-2</v>
      </c>
      <c r="O113" s="122">
        <v>1.8259000000000001E-2</v>
      </c>
      <c r="P113" s="122">
        <v>1.6681000000000001E-2</v>
      </c>
      <c r="Q113" s="122">
        <v>1.8474000000000001E-2</v>
      </c>
      <c r="R113" s="266">
        <v>3.3175999999999997E-2</v>
      </c>
      <c r="S113" s="266">
        <v>4.7296999999999999E-2</v>
      </c>
      <c r="T113" s="266">
        <v>7.3122000000000006E-2</v>
      </c>
      <c r="U113" s="266">
        <v>6.7735000000000004E-2</v>
      </c>
      <c r="V113" s="266">
        <v>7.0883000000000002E-2</v>
      </c>
      <c r="W113" s="266">
        <v>7.4445999999999998E-2</v>
      </c>
      <c r="X113" s="266">
        <v>3.3015000000000003E-2</v>
      </c>
      <c r="Y113" s="266">
        <v>2.3477000000000001E-2</v>
      </c>
      <c r="Z113" s="266">
        <v>2.3244999999999998E-2</v>
      </c>
      <c r="AA113" s="266">
        <v>2.3078999999999999E-2</v>
      </c>
      <c r="AB113" s="266">
        <v>2.3199999999999998E-2</v>
      </c>
      <c r="AC113" s="266">
        <v>2.3355999999999998E-2</v>
      </c>
      <c r="AD113" s="266">
        <v>3.3175999999999997E-2</v>
      </c>
      <c r="AE113" s="266">
        <v>4.7296999999999999E-2</v>
      </c>
      <c r="AF113" s="266">
        <v>7.3122000000000006E-2</v>
      </c>
      <c r="AG113" s="266">
        <v>6.7735000000000004E-2</v>
      </c>
      <c r="AH113" s="266">
        <v>7.0883000000000002E-2</v>
      </c>
      <c r="AI113" s="266">
        <v>7.4445999999999998E-2</v>
      </c>
      <c r="AJ113" s="266">
        <v>3.3015000000000003E-2</v>
      </c>
      <c r="AK113" s="266">
        <v>2.3477000000000001E-2</v>
      </c>
      <c r="AL113" s="266">
        <v>2.3244999999999998E-2</v>
      </c>
      <c r="AM113" s="266">
        <v>2.3078999999999999E-2</v>
      </c>
      <c r="AN113" s="266">
        <v>2.3199999999999998E-2</v>
      </c>
      <c r="AO113" s="266">
        <v>2.3355999999999998E-2</v>
      </c>
      <c r="AP113" s="266">
        <v>3.3175999999999997E-2</v>
      </c>
      <c r="AQ113" s="266">
        <v>4.7296999999999999E-2</v>
      </c>
      <c r="AR113" s="266">
        <v>7.3122000000000006E-2</v>
      </c>
      <c r="AS113" s="266">
        <v>6.7735000000000004E-2</v>
      </c>
      <c r="AT113" s="266">
        <v>7.0883000000000002E-2</v>
      </c>
      <c r="AU113" s="266">
        <v>7.4445999999999998E-2</v>
      </c>
      <c r="AV113" s="266">
        <v>3.3015000000000003E-2</v>
      </c>
      <c r="AW113" s="266">
        <v>2.3477000000000001E-2</v>
      </c>
      <c r="AX113" s="266">
        <v>2.3244999999999998E-2</v>
      </c>
      <c r="AY113" s="266">
        <v>2.3078999999999999E-2</v>
      </c>
      <c r="AZ113" s="266">
        <v>2.3199999999999998E-2</v>
      </c>
      <c r="BA113" s="266">
        <v>2.3355999999999998E-2</v>
      </c>
      <c r="BB113" s="266">
        <v>3.3175999999999997E-2</v>
      </c>
      <c r="BC113" s="266">
        <v>4.7296999999999999E-2</v>
      </c>
      <c r="BD113" s="266">
        <v>7.3122000000000006E-2</v>
      </c>
      <c r="BE113" s="266">
        <v>6.7735000000000004E-2</v>
      </c>
      <c r="BF113" s="266">
        <v>7.0883000000000002E-2</v>
      </c>
      <c r="BG113" s="266">
        <v>7.4445999999999998E-2</v>
      </c>
      <c r="BH113" s="266">
        <v>3.3015000000000003E-2</v>
      </c>
      <c r="BI113" s="266">
        <v>2.3477000000000001E-2</v>
      </c>
      <c r="BJ113" s="266">
        <v>2.3244999999999998E-2</v>
      </c>
      <c r="BK113" s="266">
        <v>2.3078999999999999E-2</v>
      </c>
    </row>
    <row r="114" spans="1:63" hidden="1" x14ac:dyDescent="0.35">
      <c r="A114" s="684"/>
      <c r="B114" s="121" t="s">
        <v>22</v>
      </c>
      <c r="C114" s="122">
        <v>1.9753999999999997E-2</v>
      </c>
      <c r="D114" s="122">
        <v>1.6704E-2</v>
      </c>
      <c r="E114" s="122">
        <v>1.873E-2</v>
      </c>
      <c r="F114" s="122">
        <v>2.0065E-2</v>
      </c>
      <c r="G114" s="122">
        <v>1.9354E-2</v>
      </c>
      <c r="H114" s="122">
        <v>3.5236000000000003E-2</v>
      </c>
      <c r="I114" s="122">
        <v>3.4765999999999998E-2</v>
      </c>
      <c r="J114" s="122">
        <v>3.4934E-2</v>
      </c>
      <c r="K114" s="122">
        <v>3.5009999999999999E-2</v>
      </c>
      <c r="L114" s="122">
        <v>1.8803E-2</v>
      </c>
      <c r="M114" s="122">
        <v>1.8644999999999998E-2</v>
      </c>
      <c r="N114" s="122">
        <v>1.8645999999999999E-2</v>
      </c>
      <c r="O114" s="122">
        <v>1.9753999999999997E-2</v>
      </c>
      <c r="P114" s="122">
        <v>1.6704E-2</v>
      </c>
      <c r="Q114" s="122">
        <v>1.873E-2</v>
      </c>
      <c r="R114" s="266">
        <v>2.4410999999999999E-2</v>
      </c>
      <c r="S114" s="266">
        <v>2.3886999999999999E-2</v>
      </c>
      <c r="T114" s="266">
        <v>3.7404E-2</v>
      </c>
      <c r="U114" s="266">
        <v>3.7322000000000001E-2</v>
      </c>
      <c r="V114" s="266">
        <v>3.7436999999999998E-2</v>
      </c>
      <c r="W114" s="266">
        <v>3.7679999999999998E-2</v>
      </c>
      <c r="X114" s="266">
        <v>2.3616999999999999E-2</v>
      </c>
      <c r="Y114" s="266">
        <v>2.3615999999999998E-2</v>
      </c>
      <c r="Z114" s="266">
        <v>2.3258999999999998E-2</v>
      </c>
      <c r="AA114" s="266">
        <v>2.4317999999999999E-2</v>
      </c>
      <c r="AB114" s="266">
        <v>2.3214000000000002E-2</v>
      </c>
      <c r="AC114" s="266">
        <v>2.3549E-2</v>
      </c>
      <c r="AD114" s="266">
        <v>2.4410999999999999E-2</v>
      </c>
      <c r="AE114" s="266">
        <v>2.3886999999999999E-2</v>
      </c>
      <c r="AF114" s="266">
        <v>3.7404E-2</v>
      </c>
      <c r="AG114" s="266">
        <v>3.7322000000000001E-2</v>
      </c>
      <c r="AH114" s="266">
        <v>3.7436999999999998E-2</v>
      </c>
      <c r="AI114" s="266">
        <v>3.7679999999999998E-2</v>
      </c>
      <c r="AJ114" s="266">
        <v>2.3616999999999999E-2</v>
      </c>
      <c r="AK114" s="266">
        <v>2.3615999999999998E-2</v>
      </c>
      <c r="AL114" s="266">
        <v>2.3258999999999998E-2</v>
      </c>
      <c r="AM114" s="266">
        <v>2.4317999999999999E-2</v>
      </c>
      <c r="AN114" s="266">
        <v>2.3214000000000002E-2</v>
      </c>
      <c r="AO114" s="266">
        <v>2.3549E-2</v>
      </c>
      <c r="AP114" s="266">
        <v>2.4410999999999999E-2</v>
      </c>
      <c r="AQ114" s="266">
        <v>2.3886999999999999E-2</v>
      </c>
      <c r="AR114" s="266">
        <v>3.7404E-2</v>
      </c>
      <c r="AS114" s="266">
        <v>3.7322000000000001E-2</v>
      </c>
      <c r="AT114" s="266">
        <v>3.7436999999999998E-2</v>
      </c>
      <c r="AU114" s="266">
        <v>3.7679999999999998E-2</v>
      </c>
      <c r="AV114" s="266">
        <v>2.3616999999999999E-2</v>
      </c>
      <c r="AW114" s="266">
        <v>2.3615999999999998E-2</v>
      </c>
      <c r="AX114" s="266">
        <v>2.3258999999999998E-2</v>
      </c>
      <c r="AY114" s="266">
        <v>2.4317999999999999E-2</v>
      </c>
      <c r="AZ114" s="266">
        <v>2.3214000000000002E-2</v>
      </c>
      <c r="BA114" s="266">
        <v>2.3549E-2</v>
      </c>
      <c r="BB114" s="266">
        <v>2.4410999999999999E-2</v>
      </c>
      <c r="BC114" s="266">
        <v>2.3886999999999999E-2</v>
      </c>
      <c r="BD114" s="266">
        <v>3.7404E-2</v>
      </c>
      <c r="BE114" s="266">
        <v>3.7322000000000001E-2</v>
      </c>
      <c r="BF114" s="266">
        <v>3.7436999999999998E-2</v>
      </c>
      <c r="BG114" s="266">
        <v>3.7679999999999998E-2</v>
      </c>
      <c r="BH114" s="266">
        <v>2.3616999999999999E-2</v>
      </c>
      <c r="BI114" s="266">
        <v>2.3615999999999998E-2</v>
      </c>
      <c r="BJ114" s="266">
        <v>2.3258999999999998E-2</v>
      </c>
      <c r="BK114" s="266">
        <v>2.4317999999999999E-2</v>
      </c>
    </row>
    <row r="115" spans="1:63" hidden="1" x14ac:dyDescent="0.35">
      <c r="A115" s="684"/>
      <c r="B115" s="123" t="s">
        <v>9</v>
      </c>
      <c r="C115" s="122">
        <v>3.0703000000000001E-2</v>
      </c>
      <c r="D115" s="122">
        <v>2.9971999999999999E-2</v>
      </c>
      <c r="E115" s="122">
        <v>2.9808999999999999E-2</v>
      </c>
      <c r="F115" s="122">
        <v>2.8878000000000001E-2</v>
      </c>
      <c r="G115" s="122">
        <v>2.7549000000000001E-2</v>
      </c>
      <c r="H115" s="122">
        <v>3.4695999999999998E-2</v>
      </c>
      <c r="I115" s="122">
        <v>3.4215000000000002E-2</v>
      </c>
      <c r="J115" s="122">
        <v>3.4411999999999998E-2</v>
      </c>
      <c r="K115" s="122">
        <v>5.5604000000000001E-2</v>
      </c>
      <c r="L115" s="122">
        <v>2.9301000000000001E-2</v>
      </c>
      <c r="M115" s="122">
        <v>2.6832000000000002E-2</v>
      </c>
      <c r="N115" s="122">
        <v>2.9666999999999999E-2</v>
      </c>
      <c r="O115" s="122">
        <v>3.0703000000000001E-2</v>
      </c>
      <c r="P115" s="122">
        <v>2.9971999999999999E-2</v>
      </c>
      <c r="Q115" s="122">
        <v>2.9808999999999999E-2</v>
      </c>
      <c r="R115" s="266">
        <v>3.3085999999999997E-2</v>
      </c>
      <c r="S115" s="266">
        <v>3.1968000000000003E-2</v>
      </c>
      <c r="T115" s="266">
        <v>3.7016E-2</v>
      </c>
      <c r="U115" s="266">
        <v>3.6936999999999998E-2</v>
      </c>
      <c r="V115" s="266">
        <v>3.7067000000000003E-2</v>
      </c>
      <c r="W115" s="266">
        <v>5.7865E-2</v>
      </c>
      <c r="X115" s="266">
        <v>3.4433999999999999E-2</v>
      </c>
      <c r="Y115" s="266">
        <v>3.2101999999999999E-2</v>
      </c>
      <c r="Z115" s="266">
        <v>3.1699999999999999E-2</v>
      </c>
      <c r="AA115" s="266">
        <v>3.4132999999999997E-2</v>
      </c>
      <c r="AB115" s="266">
        <v>3.3505E-2</v>
      </c>
      <c r="AC115" s="266">
        <v>3.4636E-2</v>
      </c>
      <c r="AD115" s="266">
        <v>3.3085999999999997E-2</v>
      </c>
      <c r="AE115" s="266">
        <v>3.1968000000000003E-2</v>
      </c>
      <c r="AF115" s="266">
        <v>3.7016E-2</v>
      </c>
      <c r="AG115" s="266">
        <v>3.6936999999999998E-2</v>
      </c>
      <c r="AH115" s="266">
        <v>3.7067000000000003E-2</v>
      </c>
      <c r="AI115" s="266">
        <v>5.7865E-2</v>
      </c>
      <c r="AJ115" s="266">
        <v>3.4433999999999999E-2</v>
      </c>
      <c r="AK115" s="266">
        <v>3.2101999999999999E-2</v>
      </c>
      <c r="AL115" s="266">
        <v>3.1699999999999999E-2</v>
      </c>
      <c r="AM115" s="266">
        <v>3.4132999999999997E-2</v>
      </c>
      <c r="AN115" s="266">
        <v>3.3505E-2</v>
      </c>
      <c r="AO115" s="266">
        <v>3.4636E-2</v>
      </c>
      <c r="AP115" s="266">
        <v>3.3085999999999997E-2</v>
      </c>
      <c r="AQ115" s="266">
        <v>3.1968000000000003E-2</v>
      </c>
      <c r="AR115" s="266">
        <v>3.7016E-2</v>
      </c>
      <c r="AS115" s="266">
        <v>3.6936999999999998E-2</v>
      </c>
      <c r="AT115" s="266">
        <v>3.7067000000000003E-2</v>
      </c>
      <c r="AU115" s="266">
        <v>5.7865E-2</v>
      </c>
      <c r="AV115" s="266">
        <v>3.4433999999999999E-2</v>
      </c>
      <c r="AW115" s="266">
        <v>3.2101999999999999E-2</v>
      </c>
      <c r="AX115" s="266">
        <v>3.1699999999999999E-2</v>
      </c>
      <c r="AY115" s="266">
        <v>3.4132999999999997E-2</v>
      </c>
      <c r="AZ115" s="266">
        <v>3.3505E-2</v>
      </c>
      <c r="BA115" s="266">
        <v>3.4636E-2</v>
      </c>
      <c r="BB115" s="266">
        <v>3.3085999999999997E-2</v>
      </c>
      <c r="BC115" s="266">
        <v>3.1968000000000003E-2</v>
      </c>
      <c r="BD115" s="266">
        <v>3.7016E-2</v>
      </c>
      <c r="BE115" s="266">
        <v>3.6936999999999998E-2</v>
      </c>
      <c r="BF115" s="266">
        <v>3.7067000000000003E-2</v>
      </c>
      <c r="BG115" s="266">
        <v>5.7865E-2</v>
      </c>
      <c r="BH115" s="266">
        <v>3.4433999999999999E-2</v>
      </c>
      <c r="BI115" s="266">
        <v>3.2101999999999999E-2</v>
      </c>
      <c r="BJ115" s="266">
        <v>3.1699999999999999E-2</v>
      </c>
      <c r="BK115" s="266">
        <v>3.4132999999999997E-2</v>
      </c>
    </row>
    <row r="116" spans="1:63" hidden="1" x14ac:dyDescent="0.35">
      <c r="A116" s="684"/>
      <c r="B116" s="123" t="s">
        <v>3</v>
      </c>
      <c r="C116" s="122">
        <v>3.0702E-2</v>
      </c>
      <c r="D116" s="122">
        <v>2.9954000000000001E-2</v>
      </c>
      <c r="E116" s="122">
        <v>2.9420999999999999E-2</v>
      </c>
      <c r="F116" s="122">
        <v>2.6374000000000002E-2</v>
      </c>
      <c r="G116" s="122">
        <v>3.5390999999999999E-2</v>
      </c>
      <c r="H116" s="122">
        <v>6.9829000000000002E-2</v>
      </c>
      <c r="I116" s="122">
        <v>6.4756999999999995E-2</v>
      </c>
      <c r="J116" s="122">
        <v>6.7129000000000008E-2</v>
      </c>
      <c r="K116" s="122">
        <v>6.9459999999999994E-2</v>
      </c>
      <c r="L116" s="122">
        <v>2.7512999999999999E-2</v>
      </c>
      <c r="M116" s="122">
        <v>2.6438E-2</v>
      </c>
      <c r="N116" s="122">
        <v>2.9661E-2</v>
      </c>
      <c r="O116" s="122">
        <v>3.0702E-2</v>
      </c>
      <c r="P116" s="122">
        <v>2.9954000000000001E-2</v>
      </c>
      <c r="Q116" s="122">
        <v>2.9420999999999999E-2</v>
      </c>
      <c r="R116" s="266">
        <v>3.0629999999999998E-2</v>
      </c>
      <c r="S116" s="266">
        <v>3.9796999999999999E-2</v>
      </c>
      <c r="T116" s="266">
        <v>7.2358000000000006E-2</v>
      </c>
      <c r="U116" s="266">
        <v>6.7395999999999998E-2</v>
      </c>
      <c r="V116" s="266">
        <v>7.0425000000000001E-2</v>
      </c>
      <c r="W116" s="266">
        <v>7.1262999999999993E-2</v>
      </c>
      <c r="X116" s="266">
        <v>3.2589E-2</v>
      </c>
      <c r="Y116" s="266">
        <v>3.1684999999999998E-2</v>
      </c>
      <c r="Z116" s="266">
        <v>3.1695000000000001E-2</v>
      </c>
      <c r="AA116" s="266">
        <v>3.4132000000000003E-2</v>
      </c>
      <c r="AB116" s="266">
        <v>3.3488999999999998E-2</v>
      </c>
      <c r="AC116" s="266">
        <v>3.4247E-2</v>
      </c>
      <c r="AD116" s="266">
        <v>3.0629999999999998E-2</v>
      </c>
      <c r="AE116" s="266">
        <v>3.9796999999999999E-2</v>
      </c>
      <c r="AF116" s="266">
        <v>7.2358000000000006E-2</v>
      </c>
      <c r="AG116" s="266">
        <v>6.7395999999999998E-2</v>
      </c>
      <c r="AH116" s="266">
        <v>7.0425000000000001E-2</v>
      </c>
      <c r="AI116" s="266">
        <v>7.1262999999999993E-2</v>
      </c>
      <c r="AJ116" s="266">
        <v>3.2589E-2</v>
      </c>
      <c r="AK116" s="266">
        <v>3.1684999999999998E-2</v>
      </c>
      <c r="AL116" s="266">
        <v>3.1695000000000001E-2</v>
      </c>
      <c r="AM116" s="266">
        <v>3.4132000000000003E-2</v>
      </c>
      <c r="AN116" s="266">
        <v>3.3488999999999998E-2</v>
      </c>
      <c r="AO116" s="266">
        <v>3.4247E-2</v>
      </c>
      <c r="AP116" s="266">
        <v>3.0629999999999998E-2</v>
      </c>
      <c r="AQ116" s="266">
        <v>3.9796999999999999E-2</v>
      </c>
      <c r="AR116" s="266">
        <v>7.2358000000000006E-2</v>
      </c>
      <c r="AS116" s="266">
        <v>6.7395999999999998E-2</v>
      </c>
      <c r="AT116" s="266">
        <v>7.0425000000000001E-2</v>
      </c>
      <c r="AU116" s="266">
        <v>7.1262999999999993E-2</v>
      </c>
      <c r="AV116" s="266">
        <v>3.2589E-2</v>
      </c>
      <c r="AW116" s="266">
        <v>3.1684999999999998E-2</v>
      </c>
      <c r="AX116" s="266">
        <v>3.1695000000000001E-2</v>
      </c>
      <c r="AY116" s="266">
        <v>3.4132000000000003E-2</v>
      </c>
      <c r="AZ116" s="266">
        <v>3.3488999999999998E-2</v>
      </c>
      <c r="BA116" s="266">
        <v>3.4247E-2</v>
      </c>
      <c r="BB116" s="266">
        <v>3.0629999999999998E-2</v>
      </c>
      <c r="BC116" s="266">
        <v>3.9796999999999999E-2</v>
      </c>
      <c r="BD116" s="266">
        <v>7.2358000000000006E-2</v>
      </c>
      <c r="BE116" s="266">
        <v>6.7395999999999998E-2</v>
      </c>
      <c r="BF116" s="266">
        <v>7.0425000000000001E-2</v>
      </c>
      <c r="BG116" s="266">
        <v>7.1262999999999993E-2</v>
      </c>
      <c r="BH116" s="266">
        <v>3.2589E-2</v>
      </c>
      <c r="BI116" s="266">
        <v>3.1684999999999998E-2</v>
      </c>
      <c r="BJ116" s="266">
        <v>3.1695000000000001E-2</v>
      </c>
      <c r="BK116" s="266">
        <v>3.4132000000000003E-2</v>
      </c>
    </row>
    <row r="117" spans="1:63" hidden="1" x14ac:dyDescent="0.35">
      <c r="A117" s="684"/>
      <c r="B117" s="123" t="s">
        <v>4</v>
      </c>
      <c r="C117" s="122">
        <v>2.7466999999999998E-2</v>
      </c>
      <c r="D117" s="122">
        <v>2.7660000000000001E-2</v>
      </c>
      <c r="E117" s="122">
        <v>2.7455E-2</v>
      </c>
      <c r="F117" s="122">
        <v>2.9593000000000001E-2</v>
      </c>
      <c r="G117" s="122">
        <v>3.0852000000000001E-2</v>
      </c>
      <c r="H117" s="122">
        <v>5.8748000000000002E-2</v>
      </c>
      <c r="I117" s="122">
        <v>5.6800999999999997E-2</v>
      </c>
      <c r="J117" s="122">
        <v>5.7473999999999997E-2</v>
      </c>
      <c r="K117" s="122">
        <v>5.5432000000000002E-2</v>
      </c>
      <c r="L117" s="122">
        <v>2.9274000000000001E-2</v>
      </c>
      <c r="M117" s="122">
        <v>2.8555000000000001E-2</v>
      </c>
      <c r="N117" s="122">
        <v>2.716E-2</v>
      </c>
      <c r="O117" s="122">
        <v>2.7466999999999998E-2</v>
      </c>
      <c r="P117" s="122">
        <v>2.7660000000000001E-2</v>
      </c>
      <c r="Q117" s="122">
        <v>2.7455E-2</v>
      </c>
      <c r="R117" s="266">
        <v>3.3785999999999997E-2</v>
      </c>
      <c r="S117" s="266">
        <v>3.5278999999999998E-2</v>
      </c>
      <c r="T117" s="266">
        <v>6.1283999999999998E-2</v>
      </c>
      <c r="U117" s="266">
        <v>5.9367999999999997E-2</v>
      </c>
      <c r="V117" s="266">
        <v>6.0514999999999999E-2</v>
      </c>
      <c r="W117" s="266">
        <v>5.7696999999999998E-2</v>
      </c>
      <c r="X117" s="266">
        <v>3.4405999999999999E-2</v>
      </c>
      <c r="Y117" s="266">
        <v>3.3929000000000001E-2</v>
      </c>
      <c r="Z117" s="266">
        <v>2.9774999999999999E-2</v>
      </c>
      <c r="AA117" s="266">
        <v>3.1230999999999998E-2</v>
      </c>
      <c r="AB117" s="266">
        <v>3.1535000000000001E-2</v>
      </c>
      <c r="AC117" s="266">
        <v>3.2278999999999995E-2</v>
      </c>
      <c r="AD117" s="266">
        <v>3.3785999999999997E-2</v>
      </c>
      <c r="AE117" s="266">
        <v>3.5278999999999998E-2</v>
      </c>
      <c r="AF117" s="266">
        <v>6.1283999999999998E-2</v>
      </c>
      <c r="AG117" s="266">
        <v>5.9367999999999997E-2</v>
      </c>
      <c r="AH117" s="266">
        <v>6.0514999999999999E-2</v>
      </c>
      <c r="AI117" s="266">
        <v>5.7696999999999998E-2</v>
      </c>
      <c r="AJ117" s="266">
        <v>3.4405999999999999E-2</v>
      </c>
      <c r="AK117" s="266">
        <v>3.3929000000000001E-2</v>
      </c>
      <c r="AL117" s="266">
        <v>2.9774999999999999E-2</v>
      </c>
      <c r="AM117" s="266">
        <v>3.1230999999999998E-2</v>
      </c>
      <c r="AN117" s="266">
        <v>3.1535000000000001E-2</v>
      </c>
      <c r="AO117" s="266">
        <v>3.2278999999999995E-2</v>
      </c>
      <c r="AP117" s="266">
        <v>3.3785999999999997E-2</v>
      </c>
      <c r="AQ117" s="266">
        <v>3.5278999999999998E-2</v>
      </c>
      <c r="AR117" s="266">
        <v>6.1283999999999998E-2</v>
      </c>
      <c r="AS117" s="266">
        <v>5.9367999999999997E-2</v>
      </c>
      <c r="AT117" s="266">
        <v>6.0514999999999999E-2</v>
      </c>
      <c r="AU117" s="266">
        <v>5.7696999999999998E-2</v>
      </c>
      <c r="AV117" s="266">
        <v>3.4405999999999999E-2</v>
      </c>
      <c r="AW117" s="266">
        <v>3.3929000000000001E-2</v>
      </c>
      <c r="AX117" s="266">
        <v>2.9774999999999999E-2</v>
      </c>
      <c r="AY117" s="266">
        <v>3.1230999999999998E-2</v>
      </c>
      <c r="AZ117" s="266">
        <v>3.1535000000000001E-2</v>
      </c>
      <c r="BA117" s="266">
        <v>3.2278999999999995E-2</v>
      </c>
      <c r="BB117" s="266">
        <v>3.3785999999999997E-2</v>
      </c>
      <c r="BC117" s="266">
        <v>3.5278999999999998E-2</v>
      </c>
      <c r="BD117" s="266">
        <v>6.1283999999999998E-2</v>
      </c>
      <c r="BE117" s="266">
        <v>5.9367999999999997E-2</v>
      </c>
      <c r="BF117" s="266">
        <v>6.0514999999999999E-2</v>
      </c>
      <c r="BG117" s="266">
        <v>5.7696999999999998E-2</v>
      </c>
      <c r="BH117" s="266">
        <v>3.4405999999999999E-2</v>
      </c>
      <c r="BI117" s="266">
        <v>3.3929000000000001E-2</v>
      </c>
      <c r="BJ117" s="266">
        <v>2.9774999999999999E-2</v>
      </c>
      <c r="BK117" s="266">
        <v>3.1230999999999998E-2</v>
      </c>
    </row>
    <row r="118" spans="1:63" hidden="1" x14ac:dyDescent="0.35">
      <c r="A118" s="684"/>
      <c r="B118" s="123" t="s">
        <v>5</v>
      </c>
      <c r="C118" s="122">
        <v>2.6726E-2</v>
      </c>
      <c r="D118" s="122">
        <v>2.6533999999999999E-2</v>
      </c>
      <c r="E118" s="122">
        <v>2.6903E-2</v>
      </c>
      <c r="F118" s="122">
        <v>2.7161000000000001E-2</v>
      </c>
      <c r="G118" s="122">
        <v>2.8766E-2</v>
      </c>
      <c r="H118" s="122">
        <v>5.5142999999999998E-2</v>
      </c>
      <c r="I118" s="122">
        <v>5.4059000000000003E-2</v>
      </c>
      <c r="J118" s="122">
        <v>5.4113000000000001E-2</v>
      </c>
      <c r="K118" s="122">
        <v>5.3721999999999999E-2</v>
      </c>
      <c r="L118" s="122">
        <v>2.7324000000000001E-2</v>
      </c>
      <c r="M118" s="122">
        <v>2.7061999999999999E-2</v>
      </c>
      <c r="N118" s="122">
        <v>2.6912999999999999E-2</v>
      </c>
      <c r="O118" s="122">
        <v>2.6726E-2</v>
      </c>
      <c r="P118" s="122">
        <v>2.6533999999999999E-2</v>
      </c>
      <c r="Q118" s="122">
        <v>2.6903E-2</v>
      </c>
      <c r="R118" s="266">
        <v>3.141E-2</v>
      </c>
      <c r="S118" s="266">
        <v>3.3187000000000001E-2</v>
      </c>
      <c r="T118" s="266">
        <v>5.7666000000000002E-2</v>
      </c>
      <c r="U118" s="266">
        <v>5.6468999999999998E-2</v>
      </c>
      <c r="V118" s="266">
        <v>5.7072999999999999E-2</v>
      </c>
      <c r="W118" s="266">
        <v>5.6027E-2</v>
      </c>
      <c r="X118" s="266">
        <v>3.2396000000000001E-2</v>
      </c>
      <c r="Y118" s="266">
        <v>3.2539000000000005E-2</v>
      </c>
      <c r="Z118" s="266">
        <v>2.9391E-2</v>
      </c>
      <c r="AA118" s="266">
        <v>2.9968999999999999E-2</v>
      </c>
      <c r="AB118" s="266">
        <v>3.0577E-2</v>
      </c>
      <c r="AC118" s="266">
        <v>3.1021E-2</v>
      </c>
      <c r="AD118" s="266">
        <v>3.141E-2</v>
      </c>
      <c r="AE118" s="266">
        <v>3.3187000000000001E-2</v>
      </c>
      <c r="AF118" s="266">
        <v>5.7666000000000002E-2</v>
      </c>
      <c r="AG118" s="266">
        <v>5.6468999999999998E-2</v>
      </c>
      <c r="AH118" s="266">
        <v>5.7072999999999999E-2</v>
      </c>
      <c r="AI118" s="266">
        <v>5.6027E-2</v>
      </c>
      <c r="AJ118" s="266">
        <v>3.2396000000000001E-2</v>
      </c>
      <c r="AK118" s="266">
        <v>3.2539000000000005E-2</v>
      </c>
      <c r="AL118" s="266">
        <v>2.9391E-2</v>
      </c>
      <c r="AM118" s="266">
        <v>2.9968999999999999E-2</v>
      </c>
      <c r="AN118" s="266">
        <v>3.0577E-2</v>
      </c>
      <c r="AO118" s="266">
        <v>3.1021E-2</v>
      </c>
      <c r="AP118" s="266">
        <v>3.141E-2</v>
      </c>
      <c r="AQ118" s="266">
        <v>3.3187000000000001E-2</v>
      </c>
      <c r="AR118" s="266">
        <v>5.7666000000000002E-2</v>
      </c>
      <c r="AS118" s="266">
        <v>5.6468999999999998E-2</v>
      </c>
      <c r="AT118" s="266">
        <v>5.7072999999999999E-2</v>
      </c>
      <c r="AU118" s="266">
        <v>5.6027E-2</v>
      </c>
      <c r="AV118" s="266">
        <v>3.2396000000000001E-2</v>
      </c>
      <c r="AW118" s="266">
        <v>3.2539000000000005E-2</v>
      </c>
      <c r="AX118" s="266">
        <v>2.9391E-2</v>
      </c>
      <c r="AY118" s="266">
        <v>2.9968999999999999E-2</v>
      </c>
      <c r="AZ118" s="266">
        <v>3.0577E-2</v>
      </c>
      <c r="BA118" s="266">
        <v>3.1021E-2</v>
      </c>
      <c r="BB118" s="266">
        <v>3.141E-2</v>
      </c>
      <c r="BC118" s="266">
        <v>3.3187000000000001E-2</v>
      </c>
      <c r="BD118" s="266">
        <v>5.7666000000000002E-2</v>
      </c>
      <c r="BE118" s="266">
        <v>5.6468999999999998E-2</v>
      </c>
      <c r="BF118" s="266">
        <v>5.7072999999999999E-2</v>
      </c>
      <c r="BG118" s="266">
        <v>5.6027E-2</v>
      </c>
      <c r="BH118" s="266">
        <v>3.2396000000000001E-2</v>
      </c>
      <c r="BI118" s="266">
        <v>3.2539000000000005E-2</v>
      </c>
      <c r="BJ118" s="266">
        <v>2.9391E-2</v>
      </c>
      <c r="BK118" s="266">
        <v>2.9968999999999999E-2</v>
      </c>
    </row>
    <row r="119" spans="1:63" hidden="1" x14ac:dyDescent="0.35">
      <c r="A119" s="684"/>
      <c r="B119" s="123" t="s">
        <v>23</v>
      </c>
      <c r="C119" s="122">
        <v>2.6726E-2</v>
      </c>
      <c r="D119" s="122">
        <v>2.6533999999999999E-2</v>
      </c>
      <c r="E119" s="122">
        <v>2.6903E-2</v>
      </c>
      <c r="F119" s="122">
        <v>2.7161000000000001E-2</v>
      </c>
      <c r="G119" s="122">
        <v>2.8766E-2</v>
      </c>
      <c r="H119" s="122">
        <v>5.5142999999999998E-2</v>
      </c>
      <c r="I119" s="122">
        <v>5.4059000000000003E-2</v>
      </c>
      <c r="J119" s="122">
        <v>5.4113000000000001E-2</v>
      </c>
      <c r="K119" s="122">
        <v>5.3721999999999999E-2</v>
      </c>
      <c r="L119" s="122">
        <v>2.7324000000000001E-2</v>
      </c>
      <c r="M119" s="122">
        <v>2.7061999999999999E-2</v>
      </c>
      <c r="N119" s="122">
        <v>2.6912999999999999E-2</v>
      </c>
      <c r="O119" s="122">
        <v>2.6726E-2</v>
      </c>
      <c r="P119" s="122">
        <v>2.6533999999999999E-2</v>
      </c>
      <c r="Q119" s="122">
        <v>2.6903E-2</v>
      </c>
      <c r="R119" s="266">
        <v>3.141E-2</v>
      </c>
      <c r="S119" s="266">
        <v>3.3187000000000001E-2</v>
      </c>
      <c r="T119" s="266">
        <v>5.7666000000000002E-2</v>
      </c>
      <c r="U119" s="266">
        <v>5.6468999999999998E-2</v>
      </c>
      <c r="V119" s="266">
        <v>5.7072999999999999E-2</v>
      </c>
      <c r="W119" s="266">
        <v>5.6027E-2</v>
      </c>
      <c r="X119" s="266">
        <v>3.2396000000000001E-2</v>
      </c>
      <c r="Y119" s="266">
        <v>3.2539000000000005E-2</v>
      </c>
      <c r="Z119" s="266">
        <v>2.9391E-2</v>
      </c>
      <c r="AA119" s="266">
        <v>2.9968999999999999E-2</v>
      </c>
      <c r="AB119" s="266">
        <v>3.0577E-2</v>
      </c>
      <c r="AC119" s="266">
        <v>3.1021E-2</v>
      </c>
      <c r="AD119" s="266">
        <v>3.141E-2</v>
      </c>
      <c r="AE119" s="266">
        <v>3.3187000000000001E-2</v>
      </c>
      <c r="AF119" s="266">
        <v>5.7666000000000002E-2</v>
      </c>
      <c r="AG119" s="266">
        <v>5.6468999999999998E-2</v>
      </c>
      <c r="AH119" s="266">
        <v>5.7072999999999999E-2</v>
      </c>
      <c r="AI119" s="266">
        <v>5.6027E-2</v>
      </c>
      <c r="AJ119" s="266">
        <v>3.2396000000000001E-2</v>
      </c>
      <c r="AK119" s="266">
        <v>3.2539000000000005E-2</v>
      </c>
      <c r="AL119" s="266">
        <v>2.9391E-2</v>
      </c>
      <c r="AM119" s="266">
        <v>2.9968999999999999E-2</v>
      </c>
      <c r="AN119" s="266">
        <v>3.0577E-2</v>
      </c>
      <c r="AO119" s="266">
        <v>3.1021E-2</v>
      </c>
      <c r="AP119" s="266">
        <v>3.141E-2</v>
      </c>
      <c r="AQ119" s="266">
        <v>3.3187000000000001E-2</v>
      </c>
      <c r="AR119" s="266">
        <v>5.7666000000000002E-2</v>
      </c>
      <c r="AS119" s="266">
        <v>5.6468999999999998E-2</v>
      </c>
      <c r="AT119" s="266">
        <v>5.7072999999999999E-2</v>
      </c>
      <c r="AU119" s="266">
        <v>5.6027E-2</v>
      </c>
      <c r="AV119" s="266">
        <v>3.2396000000000001E-2</v>
      </c>
      <c r="AW119" s="266">
        <v>3.2539000000000005E-2</v>
      </c>
      <c r="AX119" s="266">
        <v>2.9391E-2</v>
      </c>
      <c r="AY119" s="266">
        <v>2.9968999999999999E-2</v>
      </c>
      <c r="AZ119" s="266">
        <v>3.0577E-2</v>
      </c>
      <c r="BA119" s="266">
        <v>3.1021E-2</v>
      </c>
      <c r="BB119" s="266">
        <v>3.141E-2</v>
      </c>
      <c r="BC119" s="266">
        <v>3.3187000000000001E-2</v>
      </c>
      <c r="BD119" s="266">
        <v>5.7666000000000002E-2</v>
      </c>
      <c r="BE119" s="266">
        <v>5.6468999999999998E-2</v>
      </c>
      <c r="BF119" s="266">
        <v>5.7072999999999999E-2</v>
      </c>
      <c r="BG119" s="266">
        <v>5.6027E-2</v>
      </c>
      <c r="BH119" s="266">
        <v>3.2396000000000001E-2</v>
      </c>
      <c r="BI119" s="266">
        <v>3.2539000000000005E-2</v>
      </c>
      <c r="BJ119" s="266">
        <v>2.9391E-2</v>
      </c>
      <c r="BK119" s="266">
        <v>2.9968999999999999E-2</v>
      </c>
    </row>
    <row r="120" spans="1:63" hidden="1" x14ac:dyDescent="0.35">
      <c r="A120" s="684"/>
      <c r="B120" s="123" t="s">
        <v>24</v>
      </c>
      <c r="C120" s="122">
        <v>2.6726E-2</v>
      </c>
      <c r="D120" s="122">
        <v>2.6533999999999999E-2</v>
      </c>
      <c r="E120" s="122">
        <v>2.6903E-2</v>
      </c>
      <c r="F120" s="122">
        <v>2.7161000000000001E-2</v>
      </c>
      <c r="G120" s="122">
        <v>2.8766E-2</v>
      </c>
      <c r="H120" s="122">
        <v>5.5142999999999998E-2</v>
      </c>
      <c r="I120" s="122">
        <v>5.4059000000000003E-2</v>
      </c>
      <c r="J120" s="122">
        <v>5.4113000000000001E-2</v>
      </c>
      <c r="K120" s="122">
        <v>5.3721999999999999E-2</v>
      </c>
      <c r="L120" s="122">
        <v>2.7324000000000001E-2</v>
      </c>
      <c r="M120" s="122">
        <v>2.7061999999999999E-2</v>
      </c>
      <c r="N120" s="122">
        <v>2.6912999999999999E-2</v>
      </c>
      <c r="O120" s="122">
        <v>2.6726E-2</v>
      </c>
      <c r="P120" s="122">
        <v>2.6533999999999999E-2</v>
      </c>
      <c r="Q120" s="122">
        <v>2.6903E-2</v>
      </c>
      <c r="R120" s="266">
        <v>3.141E-2</v>
      </c>
      <c r="S120" s="266">
        <v>3.3187000000000001E-2</v>
      </c>
      <c r="T120" s="266">
        <v>5.7666000000000002E-2</v>
      </c>
      <c r="U120" s="266">
        <v>5.6468999999999998E-2</v>
      </c>
      <c r="V120" s="266">
        <v>5.7072999999999999E-2</v>
      </c>
      <c r="W120" s="266">
        <v>5.6027E-2</v>
      </c>
      <c r="X120" s="266">
        <v>3.2396000000000001E-2</v>
      </c>
      <c r="Y120" s="266">
        <v>3.2539000000000005E-2</v>
      </c>
      <c r="Z120" s="266">
        <v>2.9391E-2</v>
      </c>
      <c r="AA120" s="266">
        <v>2.9968999999999999E-2</v>
      </c>
      <c r="AB120" s="266">
        <v>3.0577E-2</v>
      </c>
      <c r="AC120" s="266">
        <v>3.1021E-2</v>
      </c>
      <c r="AD120" s="266">
        <v>3.141E-2</v>
      </c>
      <c r="AE120" s="266">
        <v>3.3187000000000001E-2</v>
      </c>
      <c r="AF120" s="266">
        <v>5.7666000000000002E-2</v>
      </c>
      <c r="AG120" s="266">
        <v>5.6468999999999998E-2</v>
      </c>
      <c r="AH120" s="266">
        <v>5.7072999999999999E-2</v>
      </c>
      <c r="AI120" s="266">
        <v>5.6027E-2</v>
      </c>
      <c r="AJ120" s="266">
        <v>3.2396000000000001E-2</v>
      </c>
      <c r="AK120" s="266">
        <v>3.2539000000000005E-2</v>
      </c>
      <c r="AL120" s="266">
        <v>2.9391E-2</v>
      </c>
      <c r="AM120" s="266">
        <v>2.9968999999999999E-2</v>
      </c>
      <c r="AN120" s="266">
        <v>3.0577E-2</v>
      </c>
      <c r="AO120" s="266">
        <v>3.1021E-2</v>
      </c>
      <c r="AP120" s="266">
        <v>3.141E-2</v>
      </c>
      <c r="AQ120" s="266">
        <v>3.3187000000000001E-2</v>
      </c>
      <c r="AR120" s="266">
        <v>5.7666000000000002E-2</v>
      </c>
      <c r="AS120" s="266">
        <v>5.6468999999999998E-2</v>
      </c>
      <c r="AT120" s="266">
        <v>5.7072999999999999E-2</v>
      </c>
      <c r="AU120" s="266">
        <v>5.6027E-2</v>
      </c>
      <c r="AV120" s="266">
        <v>3.2396000000000001E-2</v>
      </c>
      <c r="AW120" s="266">
        <v>3.2539000000000005E-2</v>
      </c>
      <c r="AX120" s="266">
        <v>2.9391E-2</v>
      </c>
      <c r="AY120" s="266">
        <v>2.9968999999999999E-2</v>
      </c>
      <c r="AZ120" s="266">
        <v>3.0577E-2</v>
      </c>
      <c r="BA120" s="266">
        <v>3.1021E-2</v>
      </c>
      <c r="BB120" s="266">
        <v>3.141E-2</v>
      </c>
      <c r="BC120" s="266">
        <v>3.3187000000000001E-2</v>
      </c>
      <c r="BD120" s="266">
        <v>5.7666000000000002E-2</v>
      </c>
      <c r="BE120" s="266">
        <v>5.6468999999999998E-2</v>
      </c>
      <c r="BF120" s="266">
        <v>5.7072999999999999E-2</v>
      </c>
      <c r="BG120" s="266">
        <v>5.6027E-2</v>
      </c>
      <c r="BH120" s="266">
        <v>3.2396000000000001E-2</v>
      </c>
      <c r="BI120" s="266">
        <v>3.2539000000000005E-2</v>
      </c>
      <c r="BJ120" s="266">
        <v>2.9391E-2</v>
      </c>
      <c r="BK120" s="266">
        <v>2.9968999999999999E-2</v>
      </c>
    </row>
    <row r="121" spans="1:63" hidden="1" x14ac:dyDescent="0.35">
      <c r="A121" s="684"/>
      <c r="B121" s="123" t="s">
        <v>7</v>
      </c>
      <c r="C121" s="122">
        <v>2.4684000000000001E-2</v>
      </c>
      <c r="D121" s="122">
        <v>2.4920999999999999E-2</v>
      </c>
      <c r="E121" s="122">
        <v>2.5819000000000002E-2</v>
      </c>
      <c r="F121" s="122">
        <v>2.6866999999999999E-2</v>
      </c>
      <c r="G121" s="122">
        <v>2.7408999999999999E-2</v>
      </c>
      <c r="H121" s="122">
        <v>5.2560000000000003E-2</v>
      </c>
      <c r="I121" s="122">
        <v>5.1268000000000001E-2</v>
      </c>
      <c r="J121" s="122">
        <v>5.1702999999999999E-2</v>
      </c>
      <c r="K121" s="122">
        <v>5.1207999999999997E-2</v>
      </c>
      <c r="L121" s="122">
        <v>2.6046000000000003E-2</v>
      </c>
      <c r="M121" s="122">
        <v>2.6023000000000001E-2</v>
      </c>
      <c r="N121" s="122">
        <v>2.5166000000000001E-2</v>
      </c>
      <c r="O121" s="122">
        <v>2.4684000000000001E-2</v>
      </c>
      <c r="P121" s="122">
        <v>2.4920999999999999E-2</v>
      </c>
      <c r="Q121" s="122">
        <v>2.5819000000000002E-2</v>
      </c>
      <c r="R121" s="266">
        <v>3.1116000000000001E-2</v>
      </c>
      <c r="S121" s="266">
        <v>3.1826E-2</v>
      </c>
      <c r="T121" s="266">
        <v>5.5056000000000001E-2</v>
      </c>
      <c r="U121" s="266">
        <v>5.3829999999999996E-2</v>
      </c>
      <c r="V121" s="266">
        <v>5.4605000000000001E-2</v>
      </c>
      <c r="W121" s="266">
        <v>5.3553999999999997E-2</v>
      </c>
      <c r="X121" s="266">
        <v>3.1075999999999999E-2</v>
      </c>
      <c r="Y121" s="266">
        <v>3.1245999999999999E-2</v>
      </c>
      <c r="Z121" s="266">
        <v>2.8242E-2</v>
      </c>
      <c r="AA121" s="266">
        <v>2.8740000000000002E-2</v>
      </c>
      <c r="AB121" s="266">
        <v>2.9204000000000001E-2</v>
      </c>
      <c r="AC121" s="266">
        <v>3.0634000000000002E-2</v>
      </c>
      <c r="AD121" s="266">
        <v>3.1116000000000001E-2</v>
      </c>
      <c r="AE121" s="266">
        <v>3.1826E-2</v>
      </c>
      <c r="AF121" s="266">
        <v>5.5056000000000001E-2</v>
      </c>
      <c r="AG121" s="266">
        <v>5.3829999999999996E-2</v>
      </c>
      <c r="AH121" s="266">
        <v>5.4605000000000001E-2</v>
      </c>
      <c r="AI121" s="266">
        <v>5.3553999999999997E-2</v>
      </c>
      <c r="AJ121" s="266">
        <v>3.1075999999999999E-2</v>
      </c>
      <c r="AK121" s="266">
        <v>3.1245999999999999E-2</v>
      </c>
      <c r="AL121" s="266">
        <v>2.8242E-2</v>
      </c>
      <c r="AM121" s="266">
        <v>2.8740000000000002E-2</v>
      </c>
      <c r="AN121" s="266">
        <v>2.9204000000000001E-2</v>
      </c>
      <c r="AO121" s="266">
        <v>3.0634000000000002E-2</v>
      </c>
      <c r="AP121" s="266">
        <v>3.1116000000000001E-2</v>
      </c>
      <c r="AQ121" s="266">
        <v>3.1826E-2</v>
      </c>
      <c r="AR121" s="266">
        <v>5.5056000000000001E-2</v>
      </c>
      <c r="AS121" s="266">
        <v>5.3829999999999996E-2</v>
      </c>
      <c r="AT121" s="266">
        <v>5.4605000000000001E-2</v>
      </c>
      <c r="AU121" s="266">
        <v>5.3553999999999997E-2</v>
      </c>
      <c r="AV121" s="266">
        <v>3.1075999999999999E-2</v>
      </c>
      <c r="AW121" s="266">
        <v>3.1245999999999999E-2</v>
      </c>
      <c r="AX121" s="266">
        <v>2.8242E-2</v>
      </c>
      <c r="AY121" s="266">
        <v>2.8740000000000002E-2</v>
      </c>
      <c r="AZ121" s="266">
        <v>2.9204000000000001E-2</v>
      </c>
      <c r="BA121" s="266">
        <v>3.0634000000000002E-2</v>
      </c>
      <c r="BB121" s="266">
        <v>3.1116000000000001E-2</v>
      </c>
      <c r="BC121" s="266">
        <v>3.1826E-2</v>
      </c>
      <c r="BD121" s="266">
        <v>5.5056000000000001E-2</v>
      </c>
      <c r="BE121" s="266">
        <v>5.3829999999999996E-2</v>
      </c>
      <c r="BF121" s="266">
        <v>5.4605000000000001E-2</v>
      </c>
      <c r="BG121" s="266">
        <v>5.3553999999999997E-2</v>
      </c>
      <c r="BH121" s="266">
        <v>3.1075999999999999E-2</v>
      </c>
      <c r="BI121" s="266">
        <v>3.1245999999999999E-2</v>
      </c>
      <c r="BJ121" s="266">
        <v>2.8242E-2</v>
      </c>
      <c r="BK121" s="266">
        <v>2.8740000000000002E-2</v>
      </c>
    </row>
    <row r="122" spans="1:63" hidden="1" x14ac:dyDescent="0.35">
      <c r="A122" s="685"/>
      <c r="B122" s="123" t="s">
        <v>8</v>
      </c>
      <c r="C122" s="122">
        <v>2.4643000000000002E-2</v>
      </c>
      <c r="D122" s="122">
        <v>2.5756000000000001E-2</v>
      </c>
      <c r="E122" s="122">
        <v>2.7458E-2</v>
      </c>
      <c r="F122" s="122">
        <v>2.9463E-2</v>
      </c>
      <c r="G122" s="122">
        <v>3.0204999999999999E-2</v>
      </c>
      <c r="H122" s="122">
        <v>5.9560000000000002E-2</v>
      </c>
      <c r="I122" s="122">
        <v>5.6852E-2</v>
      </c>
      <c r="J122" s="122">
        <v>5.8337E-2</v>
      </c>
      <c r="K122" s="122">
        <v>5.6631000000000001E-2</v>
      </c>
      <c r="L122" s="122">
        <v>2.8590000000000001E-2</v>
      </c>
      <c r="M122" s="122">
        <v>2.8545000000000001E-2</v>
      </c>
      <c r="N122" s="122">
        <v>2.5937000000000002E-2</v>
      </c>
      <c r="O122" s="122">
        <v>2.4643000000000002E-2</v>
      </c>
      <c r="P122" s="122">
        <v>2.5756000000000001E-2</v>
      </c>
      <c r="Q122" s="122">
        <v>2.7458E-2</v>
      </c>
      <c r="R122" s="266">
        <v>3.3659000000000001E-2</v>
      </c>
      <c r="S122" s="266">
        <v>3.4633000000000004E-2</v>
      </c>
      <c r="T122" s="266">
        <v>6.2099000000000001E-2</v>
      </c>
      <c r="U122" s="266">
        <v>5.9419E-2</v>
      </c>
      <c r="V122" s="266">
        <v>6.1394999999999998E-2</v>
      </c>
      <c r="W122" s="266">
        <v>5.8862999999999999E-2</v>
      </c>
      <c r="X122" s="266">
        <v>3.3699E-2</v>
      </c>
      <c r="Y122" s="266">
        <v>3.3918000000000004E-2</v>
      </c>
      <c r="Z122" s="266">
        <v>2.8836000000000001E-2</v>
      </c>
      <c r="AA122" s="266">
        <v>2.8704E-2</v>
      </c>
      <c r="AB122" s="266">
        <v>2.9914E-2</v>
      </c>
      <c r="AC122" s="266">
        <v>3.2281999999999998E-2</v>
      </c>
      <c r="AD122" s="266">
        <v>3.3659000000000001E-2</v>
      </c>
      <c r="AE122" s="266">
        <v>3.4633000000000004E-2</v>
      </c>
      <c r="AF122" s="266">
        <v>6.2099000000000001E-2</v>
      </c>
      <c r="AG122" s="266">
        <v>5.9419E-2</v>
      </c>
      <c r="AH122" s="266">
        <v>6.1394999999999998E-2</v>
      </c>
      <c r="AI122" s="266">
        <v>5.8862999999999999E-2</v>
      </c>
      <c r="AJ122" s="266">
        <v>3.3699E-2</v>
      </c>
      <c r="AK122" s="266">
        <v>3.3918000000000004E-2</v>
      </c>
      <c r="AL122" s="266">
        <v>2.8836000000000001E-2</v>
      </c>
      <c r="AM122" s="266">
        <v>2.8704E-2</v>
      </c>
      <c r="AN122" s="266">
        <v>2.9914E-2</v>
      </c>
      <c r="AO122" s="266">
        <v>3.2281999999999998E-2</v>
      </c>
      <c r="AP122" s="266">
        <v>3.3659000000000001E-2</v>
      </c>
      <c r="AQ122" s="266">
        <v>3.4633000000000004E-2</v>
      </c>
      <c r="AR122" s="266">
        <v>6.2099000000000001E-2</v>
      </c>
      <c r="AS122" s="266">
        <v>5.9419E-2</v>
      </c>
      <c r="AT122" s="266">
        <v>6.1394999999999998E-2</v>
      </c>
      <c r="AU122" s="266">
        <v>5.8862999999999999E-2</v>
      </c>
      <c r="AV122" s="266">
        <v>3.3699E-2</v>
      </c>
      <c r="AW122" s="266">
        <v>3.3918000000000004E-2</v>
      </c>
      <c r="AX122" s="266">
        <v>2.8836000000000001E-2</v>
      </c>
      <c r="AY122" s="266">
        <v>2.8704E-2</v>
      </c>
      <c r="AZ122" s="266">
        <v>2.9914E-2</v>
      </c>
      <c r="BA122" s="266">
        <v>3.2281999999999998E-2</v>
      </c>
      <c r="BB122" s="266">
        <v>3.3659000000000001E-2</v>
      </c>
      <c r="BC122" s="266">
        <v>3.4633000000000004E-2</v>
      </c>
      <c r="BD122" s="266">
        <v>6.2099000000000001E-2</v>
      </c>
      <c r="BE122" s="266">
        <v>5.9419E-2</v>
      </c>
      <c r="BF122" s="266">
        <v>6.1394999999999998E-2</v>
      </c>
      <c r="BG122" s="266">
        <v>5.8862999999999999E-2</v>
      </c>
      <c r="BH122" s="266">
        <v>3.3699E-2</v>
      </c>
      <c r="BI122" s="266">
        <v>3.3918000000000004E-2</v>
      </c>
      <c r="BJ122" s="266">
        <v>2.8836000000000001E-2</v>
      </c>
      <c r="BK122" s="266">
        <v>2.8704E-2</v>
      </c>
    </row>
    <row r="123" spans="1:63" hidden="1" x14ac:dyDescent="0.35">
      <c r="A123" s="126"/>
      <c r="B123" s="126"/>
      <c r="C123" s="127"/>
      <c r="D123" s="127"/>
      <c r="E123" s="127"/>
      <c r="F123" s="127"/>
      <c r="G123" s="127"/>
      <c r="H123" s="127"/>
      <c r="I123" s="127"/>
      <c r="J123" s="127"/>
      <c r="K123" s="127"/>
      <c r="L123" s="127"/>
      <c r="M123" s="127"/>
      <c r="N123" s="127"/>
    </row>
    <row r="124" spans="1:63" hidden="1" x14ac:dyDescent="0.35"/>
    <row r="125" spans="1:63" hidden="1" x14ac:dyDescent="0.35">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5">
      <c r="A126" s="683" t="s">
        <v>116</v>
      </c>
      <c r="B126" s="119" t="s">
        <v>133</v>
      </c>
      <c r="C126" s="173">
        <f>C4</f>
        <v>43466</v>
      </c>
      <c r="D126" s="173">
        <f t="shared" ref="D126:BK126" si="104">D4</f>
        <v>43497</v>
      </c>
      <c r="E126" s="173">
        <f t="shared" si="104"/>
        <v>43525</v>
      </c>
      <c r="F126" s="173">
        <f t="shared" si="104"/>
        <v>43556</v>
      </c>
      <c r="G126" s="173">
        <f t="shared" si="104"/>
        <v>43586</v>
      </c>
      <c r="H126" s="173">
        <f t="shared" si="104"/>
        <v>43617</v>
      </c>
      <c r="I126" s="173">
        <f t="shared" si="104"/>
        <v>43647</v>
      </c>
      <c r="J126" s="173">
        <f t="shared" si="104"/>
        <v>43678</v>
      </c>
      <c r="K126" s="173">
        <f t="shared" si="104"/>
        <v>43709</v>
      </c>
      <c r="L126" s="173">
        <f t="shared" si="104"/>
        <v>43739</v>
      </c>
      <c r="M126" s="173">
        <f t="shared" si="104"/>
        <v>43770</v>
      </c>
      <c r="N126" s="173">
        <f t="shared" si="104"/>
        <v>43800</v>
      </c>
      <c r="O126" s="173">
        <f t="shared" si="104"/>
        <v>43831</v>
      </c>
      <c r="P126" s="173">
        <f t="shared" si="104"/>
        <v>43862</v>
      </c>
      <c r="Q126" s="173">
        <f t="shared" si="104"/>
        <v>43891</v>
      </c>
      <c r="R126" s="173">
        <f t="shared" si="104"/>
        <v>43922</v>
      </c>
      <c r="S126" s="173">
        <f t="shared" si="104"/>
        <v>43952</v>
      </c>
      <c r="T126" s="173">
        <f t="shared" si="104"/>
        <v>43983</v>
      </c>
      <c r="U126" s="173">
        <f t="shared" si="104"/>
        <v>44013</v>
      </c>
      <c r="V126" s="173">
        <f t="shared" si="104"/>
        <v>44044</v>
      </c>
      <c r="W126" s="173">
        <f t="shared" si="104"/>
        <v>44075</v>
      </c>
      <c r="X126" s="173">
        <f t="shared" si="104"/>
        <v>44105</v>
      </c>
      <c r="Y126" s="173">
        <f t="shared" si="104"/>
        <v>44136</v>
      </c>
      <c r="Z126" s="173">
        <f t="shared" si="104"/>
        <v>44166</v>
      </c>
      <c r="AA126" s="173">
        <f t="shared" si="104"/>
        <v>44197</v>
      </c>
      <c r="AB126" s="173">
        <f t="shared" si="104"/>
        <v>44228</v>
      </c>
      <c r="AC126" s="173">
        <f t="shared" si="104"/>
        <v>44256</v>
      </c>
      <c r="AD126" s="173">
        <f t="shared" si="104"/>
        <v>44287</v>
      </c>
      <c r="AE126" s="173">
        <f t="shared" si="104"/>
        <v>44317</v>
      </c>
      <c r="AF126" s="173">
        <f t="shared" si="104"/>
        <v>44348</v>
      </c>
      <c r="AG126" s="173">
        <f t="shared" si="104"/>
        <v>44378</v>
      </c>
      <c r="AH126" s="173">
        <f t="shared" si="104"/>
        <v>44409</v>
      </c>
      <c r="AI126" s="173">
        <f t="shared" si="104"/>
        <v>44440</v>
      </c>
      <c r="AJ126" s="173">
        <f t="shared" si="104"/>
        <v>44470</v>
      </c>
      <c r="AK126" s="173">
        <f t="shared" si="104"/>
        <v>44501</v>
      </c>
      <c r="AL126" s="173">
        <f t="shared" si="104"/>
        <v>44531</v>
      </c>
      <c r="AM126" s="173">
        <f t="shared" si="104"/>
        <v>44562</v>
      </c>
      <c r="AN126" s="173">
        <f t="shared" si="104"/>
        <v>44593</v>
      </c>
      <c r="AO126" s="173">
        <f t="shared" si="104"/>
        <v>44621</v>
      </c>
      <c r="AP126" s="173">
        <f t="shared" si="104"/>
        <v>44652</v>
      </c>
      <c r="AQ126" s="173">
        <f t="shared" si="104"/>
        <v>44682</v>
      </c>
      <c r="AR126" s="173">
        <f t="shared" si="104"/>
        <v>44713</v>
      </c>
      <c r="AS126" s="173">
        <f t="shared" si="104"/>
        <v>44743</v>
      </c>
      <c r="AT126" s="173">
        <f t="shared" si="104"/>
        <v>44774</v>
      </c>
      <c r="AU126" s="173">
        <f t="shared" si="104"/>
        <v>44805</v>
      </c>
      <c r="AV126" s="173">
        <f t="shared" si="104"/>
        <v>44835</v>
      </c>
      <c r="AW126" s="173">
        <f t="shared" si="104"/>
        <v>44866</v>
      </c>
      <c r="AX126" s="173">
        <f t="shared" si="104"/>
        <v>44896</v>
      </c>
      <c r="AY126" s="173">
        <f t="shared" si="104"/>
        <v>44927</v>
      </c>
      <c r="AZ126" s="173">
        <f t="shared" si="104"/>
        <v>44958</v>
      </c>
      <c r="BA126" s="173">
        <f t="shared" si="104"/>
        <v>44986</v>
      </c>
      <c r="BB126" s="173">
        <f t="shared" si="104"/>
        <v>45017</v>
      </c>
      <c r="BC126" s="173">
        <f t="shared" si="104"/>
        <v>45047</v>
      </c>
      <c r="BD126" s="173">
        <f t="shared" si="104"/>
        <v>45078</v>
      </c>
      <c r="BE126" s="173">
        <f t="shared" si="104"/>
        <v>45108</v>
      </c>
      <c r="BF126" s="173">
        <f t="shared" si="104"/>
        <v>45139</v>
      </c>
      <c r="BG126" s="173">
        <f t="shared" si="104"/>
        <v>45170</v>
      </c>
      <c r="BH126" s="173">
        <f t="shared" si="104"/>
        <v>45200</v>
      </c>
      <c r="BI126" s="173">
        <f t="shared" si="104"/>
        <v>45231</v>
      </c>
      <c r="BJ126" s="173">
        <f t="shared" si="104"/>
        <v>45261</v>
      </c>
      <c r="BK126" s="173">
        <f t="shared" si="104"/>
        <v>45292</v>
      </c>
    </row>
    <row r="127" spans="1:63" hidden="1" x14ac:dyDescent="0.35">
      <c r="A127" s="684"/>
      <c r="B127" s="121" t="s">
        <v>20</v>
      </c>
      <c r="C127" s="132">
        <v>2.6410000000000001E-3</v>
      </c>
      <c r="D127" s="132">
        <v>1.622E-3</v>
      </c>
      <c r="E127" s="132">
        <v>2.6189999999999998E-3</v>
      </c>
      <c r="F127" s="132">
        <v>2.477E-3</v>
      </c>
      <c r="G127" s="132">
        <v>2.9220000000000001E-3</v>
      </c>
      <c r="H127" s="132">
        <v>8.6180000000000007E-3</v>
      </c>
      <c r="I127" s="132">
        <v>8.1399999999999997E-3</v>
      </c>
      <c r="J127" s="132">
        <v>8.1709999999999994E-3</v>
      </c>
      <c r="K127" s="132">
        <v>7.9920000000000008E-3</v>
      </c>
      <c r="L127" s="132">
        <v>2.7859999999999998E-3</v>
      </c>
      <c r="M127" s="132">
        <v>2.539E-3</v>
      </c>
      <c r="N127" s="132">
        <v>2.6059999999999998E-3</v>
      </c>
      <c r="O127" s="132">
        <v>2.6410000000000001E-3</v>
      </c>
      <c r="P127" s="132">
        <v>1.622E-3</v>
      </c>
      <c r="Q127" s="132">
        <v>2.6189999999999998E-3</v>
      </c>
      <c r="R127" s="266">
        <v>2.8860000000000001E-3</v>
      </c>
      <c r="S127" s="266">
        <v>3.568E-3</v>
      </c>
      <c r="T127" s="266">
        <v>9.4900000000000002E-3</v>
      </c>
      <c r="U127" s="266">
        <v>8.7889999999999999E-3</v>
      </c>
      <c r="V127" s="266">
        <v>9.0760000000000007E-3</v>
      </c>
      <c r="W127" s="266">
        <v>8.6409999999999994E-3</v>
      </c>
      <c r="X127" s="266">
        <v>3.3189999999999999E-3</v>
      </c>
      <c r="Y127" s="266">
        <v>3.424E-3</v>
      </c>
      <c r="Z127" s="266">
        <v>2.333E-3</v>
      </c>
      <c r="AA127" s="266">
        <v>2.643E-3</v>
      </c>
      <c r="AB127" s="266">
        <v>2.7320000000000001E-3</v>
      </c>
      <c r="AC127" s="266">
        <v>2.8240000000000001E-3</v>
      </c>
      <c r="AD127" s="266">
        <v>2.8860000000000001E-3</v>
      </c>
      <c r="AE127" s="266">
        <v>3.568E-3</v>
      </c>
      <c r="AF127" s="266">
        <v>9.4900000000000002E-3</v>
      </c>
      <c r="AG127" s="266">
        <v>8.7889999999999999E-3</v>
      </c>
      <c r="AH127" s="266">
        <v>9.0760000000000007E-3</v>
      </c>
      <c r="AI127" s="266">
        <v>8.6409999999999994E-3</v>
      </c>
      <c r="AJ127" s="266">
        <v>3.3189999999999999E-3</v>
      </c>
      <c r="AK127" s="266">
        <v>3.424E-3</v>
      </c>
      <c r="AL127" s="266">
        <v>2.333E-3</v>
      </c>
      <c r="AM127" s="266">
        <v>2.643E-3</v>
      </c>
      <c r="AN127" s="266">
        <v>2.7320000000000001E-3</v>
      </c>
      <c r="AO127" s="266">
        <v>2.8240000000000001E-3</v>
      </c>
      <c r="AP127" s="266">
        <v>2.8860000000000001E-3</v>
      </c>
      <c r="AQ127" s="266">
        <v>3.568E-3</v>
      </c>
      <c r="AR127" s="266">
        <v>9.4900000000000002E-3</v>
      </c>
      <c r="AS127" s="266">
        <v>8.7889999999999999E-3</v>
      </c>
      <c r="AT127" s="266">
        <v>9.0760000000000007E-3</v>
      </c>
      <c r="AU127" s="266">
        <v>8.6409999999999994E-3</v>
      </c>
      <c r="AV127" s="266">
        <v>3.3189999999999999E-3</v>
      </c>
      <c r="AW127" s="266">
        <v>3.424E-3</v>
      </c>
      <c r="AX127" s="266">
        <v>2.333E-3</v>
      </c>
      <c r="AY127" s="266">
        <v>2.643E-3</v>
      </c>
      <c r="AZ127" s="266">
        <v>2.7320000000000001E-3</v>
      </c>
      <c r="BA127" s="266">
        <v>2.8240000000000001E-3</v>
      </c>
      <c r="BB127" s="266">
        <v>2.8860000000000001E-3</v>
      </c>
      <c r="BC127" s="266">
        <v>3.568E-3</v>
      </c>
      <c r="BD127" s="266">
        <v>9.4900000000000002E-3</v>
      </c>
      <c r="BE127" s="266">
        <v>8.7889999999999999E-3</v>
      </c>
      <c r="BF127" s="266">
        <v>9.0760000000000007E-3</v>
      </c>
      <c r="BG127" s="266">
        <v>8.6409999999999994E-3</v>
      </c>
      <c r="BH127" s="266">
        <v>3.3189999999999999E-3</v>
      </c>
      <c r="BI127" s="266">
        <v>3.424E-3</v>
      </c>
      <c r="BJ127" s="266">
        <v>2.333E-3</v>
      </c>
      <c r="BK127" s="266">
        <v>2.643E-3</v>
      </c>
    </row>
    <row r="128" spans="1:63" hidden="1" x14ac:dyDescent="0.35">
      <c r="A128" s="684"/>
      <c r="B128" s="121" t="s">
        <v>0</v>
      </c>
      <c r="C128" s="132">
        <v>3.9290000000000002E-3</v>
      </c>
      <c r="D128" s="132">
        <v>2.7139999999999998E-3</v>
      </c>
      <c r="E128" s="132">
        <v>3.4399999999999999E-3</v>
      </c>
      <c r="F128" s="132">
        <v>2.2260000000000001E-3</v>
      </c>
      <c r="G128" s="132">
        <v>4.9540000000000001E-3</v>
      </c>
      <c r="H128" s="132">
        <v>1.4703000000000001E-2</v>
      </c>
      <c r="I128" s="132">
        <v>1.2555999999999999E-2</v>
      </c>
      <c r="J128" s="132">
        <v>1.357E-2</v>
      </c>
      <c r="K128" s="132">
        <v>1.4458E-2</v>
      </c>
      <c r="L128" s="132">
        <v>2.8479999999999998E-3</v>
      </c>
      <c r="M128" s="132">
        <v>2.336E-3</v>
      </c>
      <c r="N128" s="132">
        <v>3.49E-3</v>
      </c>
      <c r="O128" s="132">
        <v>3.9290000000000002E-3</v>
      </c>
      <c r="P128" s="132">
        <v>2.7139999999999998E-3</v>
      </c>
      <c r="Q128" s="132">
        <v>3.4399999999999999E-3</v>
      </c>
      <c r="R128" s="266">
        <v>2.6090000000000002E-3</v>
      </c>
      <c r="S128" s="266">
        <v>5.9420000000000002E-3</v>
      </c>
      <c r="T128" s="266">
        <v>1.6067999999999999E-2</v>
      </c>
      <c r="U128" s="266">
        <v>1.3556E-2</v>
      </c>
      <c r="V128" s="266">
        <v>1.4933E-2</v>
      </c>
      <c r="W128" s="266">
        <v>1.5493E-2</v>
      </c>
      <c r="X128" s="266">
        <v>3.3899999999999998E-3</v>
      </c>
      <c r="Y128" s="266">
        <v>3.1089999999999998E-3</v>
      </c>
      <c r="Z128" s="266">
        <v>3.192E-3</v>
      </c>
      <c r="AA128" s="266">
        <v>4.2069999999999998E-3</v>
      </c>
      <c r="AB128" s="266">
        <v>3.787E-3</v>
      </c>
      <c r="AC128" s="266">
        <v>3.986E-3</v>
      </c>
      <c r="AD128" s="266">
        <v>2.6090000000000002E-3</v>
      </c>
      <c r="AE128" s="266">
        <v>5.9420000000000002E-3</v>
      </c>
      <c r="AF128" s="266">
        <v>1.6067999999999999E-2</v>
      </c>
      <c r="AG128" s="266">
        <v>1.3556E-2</v>
      </c>
      <c r="AH128" s="266">
        <v>1.4933E-2</v>
      </c>
      <c r="AI128" s="266">
        <v>1.5493E-2</v>
      </c>
      <c r="AJ128" s="266">
        <v>3.3899999999999998E-3</v>
      </c>
      <c r="AK128" s="266">
        <v>3.1089999999999998E-3</v>
      </c>
      <c r="AL128" s="266">
        <v>3.192E-3</v>
      </c>
      <c r="AM128" s="266">
        <v>4.2069999999999998E-3</v>
      </c>
      <c r="AN128" s="266">
        <v>3.787E-3</v>
      </c>
      <c r="AO128" s="266">
        <v>3.986E-3</v>
      </c>
      <c r="AP128" s="266">
        <v>2.6090000000000002E-3</v>
      </c>
      <c r="AQ128" s="266">
        <v>5.9420000000000002E-3</v>
      </c>
      <c r="AR128" s="266">
        <v>1.6067999999999999E-2</v>
      </c>
      <c r="AS128" s="266">
        <v>1.3556E-2</v>
      </c>
      <c r="AT128" s="266">
        <v>1.4933E-2</v>
      </c>
      <c r="AU128" s="266">
        <v>1.5493E-2</v>
      </c>
      <c r="AV128" s="266">
        <v>3.3899999999999998E-3</v>
      </c>
      <c r="AW128" s="266">
        <v>3.1089999999999998E-3</v>
      </c>
      <c r="AX128" s="266">
        <v>3.192E-3</v>
      </c>
      <c r="AY128" s="266">
        <v>4.2069999999999998E-3</v>
      </c>
      <c r="AZ128" s="266">
        <v>3.787E-3</v>
      </c>
      <c r="BA128" s="266">
        <v>3.986E-3</v>
      </c>
      <c r="BB128" s="266">
        <v>2.6090000000000002E-3</v>
      </c>
      <c r="BC128" s="266">
        <v>5.9420000000000002E-3</v>
      </c>
      <c r="BD128" s="266">
        <v>1.6067999999999999E-2</v>
      </c>
      <c r="BE128" s="266">
        <v>1.3556E-2</v>
      </c>
      <c r="BF128" s="266">
        <v>1.4933E-2</v>
      </c>
      <c r="BG128" s="266">
        <v>1.5493E-2</v>
      </c>
      <c r="BH128" s="266">
        <v>3.3899999999999998E-3</v>
      </c>
      <c r="BI128" s="266">
        <v>3.1089999999999998E-3</v>
      </c>
      <c r="BJ128" s="266">
        <v>3.192E-3</v>
      </c>
      <c r="BK128" s="266">
        <v>4.2069999999999998E-3</v>
      </c>
    </row>
    <row r="129" spans="1:63" hidden="1" x14ac:dyDescent="0.35">
      <c r="A129" s="684"/>
      <c r="B129" s="121" t="s">
        <v>21</v>
      </c>
      <c r="C129" s="132">
        <v>2.323E-3</v>
      </c>
      <c r="D129" s="132">
        <v>1.6280000000000001E-3</v>
      </c>
      <c r="E129" s="132">
        <v>2.9889999999999999E-3</v>
      </c>
      <c r="F129" s="132">
        <v>3.4039999999999999E-3</v>
      </c>
      <c r="G129" s="132">
        <v>3.4979999999999998E-3</v>
      </c>
      <c r="H129" s="132">
        <v>1.0494E-2</v>
      </c>
      <c r="I129" s="132">
        <v>9.6109999999999998E-3</v>
      </c>
      <c r="J129" s="132">
        <v>9.9600000000000001E-3</v>
      </c>
      <c r="K129" s="132">
        <v>9.5549999999999993E-3</v>
      </c>
      <c r="L129" s="132">
        <v>3.323E-3</v>
      </c>
      <c r="M129" s="132">
        <v>3.1419999999999998E-3</v>
      </c>
      <c r="N129" s="132">
        <v>2.5249999999999999E-3</v>
      </c>
      <c r="O129" s="132">
        <v>2.323E-3</v>
      </c>
      <c r="P129" s="132">
        <v>1.6280000000000001E-3</v>
      </c>
      <c r="Q129" s="132">
        <v>2.9889999999999999E-3</v>
      </c>
      <c r="R129" s="266">
        <v>3.9020000000000001E-3</v>
      </c>
      <c r="S129" s="266">
        <v>4.241E-3</v>
      </c>
      <c r="T129" s="266">
        <v>1.1518E-2</v>
      </c>
      <c r="U129" s="266">
        <v>1.0421E-2</v>
      </c>
      <c r="V129" s="266">
        <v>1.1017000000000001E-2</v>
      </c>
      <c r="W129" s="266">
        <v>1.0297000000000001E-2</v>
      </c>
      <c r="X129" s="266">
        <v>3.9319999999999997E-3</v>
      </c>
      <c r="Y129" s="266">
        <v>4.0800000000000003E-3</v>
      </c>
      <c r="Z129" s="266">
        <v>2.3349999999999998E-3</v>
      </c>
      <c r="AA129" s="266">
        <v>2.539E-3</v>
      </c>
      <c r="AB129" s="266">
        <v>2.738E-3</v>
      </c>
      <c r="AC129" s="266">
        <v>3.4870000000000001E-3</v>
      </c>
      <c r="AD129" s="266">
        <v>3.9020000000000001E-3</v>
      </c>
      <c r="AE129" s="266">
        <v>4.241E-3</v>
      </c>
      <c r="AF129" s="266">
        <v>1.1518E-2</v>
      </c>
      <c r="AG129" s="266">
        <v>1.0421E-2</v>
      </c>
      <c r="AH129" s="266">
        <v>1.1017000000000001E-2</v>
      </c>
      <c r="AI129" s="266">
        <v>1.0297000000000001E-2</v>
      </c>
      <c r="AJ129" s="266">
        <v>3.9319999999999997E-3</v>
      </c>
      <c r="AK129" s="266">
        <v>4.0800000000000003E-3</v>
      </c>
      <c r="AL129" s="266">
        <v>2.3349999999999998E-3</v>
      </c>
      <c r="AM129" s="266">
        <v>2.539E-3</v>
      </c>
      <c r="AN129" s="266">
        <v>2.738E-3</v>
      </c>
      <c r="AO129" s="266">
        <v>3.4870000000000001E-3</v>
      </c>
      <c r="AP129" s="266">
        <v>3.9020000000000001E-3</v>
      </c>
      <c r="AQ129" s="266">
        <v>4.241E-3</v>
      </c>
      <c r="AR129" s="266">
        <v>1.1518E-2</v>
      </c>
      <c r="AS129" s="266">
        <v>1.0421E-2</v>
      </c>
      <c r="AT129" s="266">
        <v>1.1017000000000001E-2</v>
      </c>
      <c r="AU129" s="266">
        <v>1.0297000000000001E-2</v>
      </c>
      <c r="AV129" s="266">
        <v>3.9319999999999997E-3</v>
      </c>
      <c r="AW129" s="266">
        <v>4.0800000000000003E-3</v>
      </c>
      <c r="AX129" s="266">
        <v>2.3349999999999998E-3</v>
      </c>
      <c r="AY129" s="266">
        <v>2.539E-3</v>
      </c>
      <c r="AZ129" s="266">
        <v>2.738E-3</v>
      </c>
      <c r="BA129" s="266">
        <v>3.4870000000000001E-3</v>
      </c>
      <c r="BB129" s="266">
        <v>3.9020000000000001E-3</v>
      </c>
      <c r="BC129" s="266">
        <v>4.241E-3</v>
      </c>
      <c r="BD129" s="266">
        <v>1.1518E-2</v>
      </c>
      <c r="BE129" s="266">
        <v>1.0421E-2</v>
      </c>
      <c r="BF129" s="266">
        <v>1.1017000000000001E-2</v>
      </c>
      <c r="BG129" s="266">
        <v>1.0297000000000001E-2</v>
      </c>
      <c r="BH129" s="266">
        <v>3.9319999999999997E-3</v>
      </c>
      <c r="BI129" s="266">
        <v>4.0800000000000003E-3</v>
      </c>
      <c r="BJ129" s="266">
        <v>2.3349999999999998E-3</v>
      </c>
      <c r="BK129" s="266">
        <v>2.539E-3</v>
      </c>
    </row>
    <row r="130" spans="1:63" hidden="1" x14ac:dyDescent="0.35">
      <c r="A130" s="684"/>
      <c r="B130" s="121" t="s">
        <v>1</v>
      </c>
      <c r="C130" s="132">
        <v>0</v>
      </c>
      <c r="D130" s="132">
        <v>0</v>
      </c>
      <c r="E130" s="132">
        <v>0</v>
      </c>
      <c r="F130" s="132">
        <v>3.4099999999999998E-3</v>
      </c>
      <c r="G130" s="132">
        <v>7.2119999999999997E-3</v>
      </c>
      <c r="H130" s="132">
        <v>1.5015000000000001E-2</v>
      </c>
      <c r="I130" s="132">
        <v>1.2692999999999999E-2</v>
      </c>
      <c r="J130" s="132">
        <v>1.3753E-2</v>
      </c>
      <c r="K130" s="132">
        <v>1.5786999999999999E-2</v>
      </c>
      <c r="L130" s="132">
        <v>3.457E-3</v>
      </c>
      <c r="M130" s="132">
        <v>0</v>
      </c>
      <c r="N130" s="132">
        <v>0</v>
      </c>
      <c r="O130" s="132">
        <v>0</v>
      </c>
      <c r="P130" s="132">
        <v>0</v>
      </c>
      <c r="Q130" s="132">
        <v>0</v>
      </c>
      <c r="R130" s="266">
        <v>3.5109999999999998E-3</v>
      </c>
      <c r="S130" s="266">
        <v>8.5800000000000008E-3</v>
      </c>
      <c r="T130" s="266">
        <v>1.6403999999999998E-2</v>
      </c>
      <c r="U130" s="266">
        <v>1.3702000000000001E-2</v>
      </c>
      <c r="V130" s="266">
        <v>1.5133000000000001E-2</v>
      </c>
      <c r="W130" s="266">
        <v>1.6902E-2</v>
      </c>
      <c r="X130" s="266">
        <v>3.5460000000000001E-3</v>
      </c>
      <c r="Y130" s="266">
        <v>0</v>
      </c>
      <c r="Z130" s="266">
        <v>0</v>
      </c>
      <c r="AA130" s="266">
        <v>0</v>
      </c>
      <c r="AB130" s="266">
        <v>0</v>
      </c>
      <c r="AC130" s="266">
        <v>0</v>
      </c>
      <c r="AD130" s="266">
        <v>3.5109999999999998E-3</v>
      </c>
      <c r="AE130" s="266">
        <v>8.5800000000000008E-3</v>
      </c>
      <c r="AF130" s="266">
        <v>1.6403999999999998E-2</v>
      </c>
      <c r="AG130" s="266">
        <v>1.3702000000000001E-2</v>
      </c>
      <c r="AH130" s="266">
        <v>1.5133000000000001E-2</v>
      </c>
      <c r="AI130" s="266">
        <v>1.6902E-2</v>
      </c>
      <c r="AJ130" s="266">
        <v>3.5460000000000001E-3</v>
      </c>
      <c r="AK130" s="266">
        <v>0</v>
      </c>
      <c r="AL130" s="266">
        <v>0</v>
      </c>
      <c r="AM130" s="266">
        <v>0</v>
      </c>
      <c r="AN130" s="266">
        <v>0</v>
      </c>
      <c r="AO130" s="266">
        <v>0</v>
      </c>
      <c r="AP130" s="266">
        <v>3.5109999999999998E-3</v>
      </c>
      <c r="AQ130" s="266">
        <v>8.5800000000000008E-3</v>
      </c>
      <c r="AR130" s="266">
        <v>1.6403999999999998E-2</v>
      </c>
      <c r="AS130" s="266">
        <v>1.3702000000000001E-2</v>
      </c>
      <c r="AT130" s="266">
        <v>1.5133000000000001E-2</v>
      </c>
      <c r="AU130" s="266">
        <v>1.6902E-2</v>
      </c>
      <c r="AV130" s="266">
        <v>3.5460000000000001E-3</v>
      </c>
      <c r="AW130" s="266">
        <v>0</v>
      </c>
      <c r="AX130" s="266">
        <v>0</v>
      </c>
      <c r="AY130" s="266">
        <v>0</v>
      </c>
      <c r="AZ130" s="266">
        <v>0</v>
      </c>
      <c r="BA130" s="266">
        <v>0</v>
      </c>
      <c r="BB130" s="266">
        <v>3.5109999999999998E-3</v>
      </c>
      <c r="BC130" s="266">
        <v>8.5800000000000008E-3</v>
      </c>
      <c r="BD130" s="266">
        <v>1.6403999999999998E-2</v>
      </c>
      <c r="BE130" s="266">
        <v>1.3702000000000001E-2</v>
      </c>
      <c r="BF130" s="266">
        <v>1.5133000000000001E-2</v>
      </c>
      <c r="BG130" s="266">
        <v>1.6902E-2</v>
      </c>
      <c r="BH130" s="266">
        <v>3.5460000000000001E-3</v>
      </c>
      <c r="BI130" s="266">
        <v>0</v>
      </c>
      <c r="BJ130" s="266">
        <v>0</v>
      </c>
      <c r="BK130" s="266">
        <v>0</v>
      </c>
    </row>
    <row r="131" spans="1:63" hidden="1" x14ac:dyDescent="0.35">
      <c r="A131" s="684"/>
      <c r="B131" s="121" t="s">
        <v>22</v>
      </c>
      <c r="C131" s="132">
        <v>3.4499999999999998E-4</v>
      </c>
      <c r="D131" s="132">
        <v>0</v>
      </c>
      <c r="E131" s="132">
        <v>0</v>
      </c>
      <c r="F131" s="132">
        <v>1.85E-4</v>
      </c>
      <c r="G131" s="132">
        <v>0</v>
      </c>
      <c r="H131" s="132">
        <v>3.0000000000000001E-6</v>
      </c>
      <c r="I131" s="132">
        <v>0</v>
      </c>
      <c r="J131" s="132">
        <v>0</v>
      </c>
      <c r="K131" s="132">
        <v>3.9999999999999998E-6</v>
      </c>
      <c r="L131" s="132">
        <v>0</v>
      </c>
      <c r="M131" s="132">
        <v>0</v>
      </c>
      <c r="N131" s="132">
        <v>0</v>
      </c>
      <c r="O131" s="132">
        <v>3.4499999999999998E-4</v>
      </c>
      <c r="P131" s="132">
        <v>0</v>
      </c>
      <c r="Q131" s="132">
        <v>0</v>
      </c>
      <c r="R131" s="266">
        <v>3.68E-4</v>
      </c>
      <c r="S131" s="266">
        <v>7.6000000000000004E-5</v>
      </c>
      <c r="T131" s="266">
        <v>1.8100000000000001E-4</v>
      </c>
      <c r="U131" s="266">
        <v>1.7699999999999999E-4</v>
      </c>
      <c r="V131" s="266">
        <v>1.73E-4</v>
      </c>
      <c r="W131" s="266">
        <v>1.7799999999999999E-4</v>
      </c>
      <c r="X131" s="266">
        <v>5.8E-5</v>
      </c>
      <c r="Y131" s="266">
        <v>5.3000000000000001E-5</v>
      </c>
      <c r="Z131" s="266">
        <v>6.0000000000000002E-6</v>
      </c>
      <c r="AA131" s="266">
        <v>4.8299999999999998E-4</v>
      </c>
      <c r="AB131" s="266">
        <v>6.0000000000000002E-6</v>
      </c>
      <c r="AC131" s="266">
        <v>7.2999999999999999E-5</v>
      </c>
      <c r="AD131" s="266">
        <v>3.68E-4</v>
      </c>
      <c r="AE131" s="266">
        <v>7.6000000000000004E-5</v>
      </c>
      <c r="AF131" s="266">
        <v>1.8100000000000001E-4</v>
      </c>
      <c r="AG131" s="266">
        <v>1.7699999999999999E-4</v>
      </c>
      <c r="AH131" s="266">
        <v>1.73E-4</v>
      </c>
      <c r="AI131" s="266">
        <v>1.7799999999999999E-4</v>
      </c>
      <c r="AJ131" s="266">
        <v>5.8E-5</v>
      </c>
      <c r="AK131" s="266">
        <v>5.3000000000000001E-5</v>
      </c>
      <c r="AL131" s="266">
        <v>6.0000000000000002E-6</v>
      </c>
      <c r="AM131" s="266">
        <v>4.8299999999999998E-4</v>
      </c>
      <c r="AN131" s="266">
        <v>6.0000000000000002E-6</v>
      </c>
      <c r="AO131" s="266">
        <v>7.2999999999999999E-5</v>
      </c>
      <c r="AP131" s="266">
        <v>3.68E-4</v>
      </c>
      <c r="AQ131" s="266">
        <v>7.6000000000000004E-5</v>
      </c>
      <c r="AR131" s="266">
        <v>1.8100000000000001E-4</v>
      </c>
      <c r="AS131" s="266">
        <v>1.7699999999999999E-4</v>
      </c>
      <c r="AT131" s="266">
        <v>1.73E-4</v>
      </c>
      <c r="AU131" s="266">
        <v>1.7799999999999999E-4</v>
      </c>
      <c r="AV131" s="266">
        <v>5.8E-5</v>
      </c>
      <c r="AW131" s="266">
        <v>5.3000000000000001E-5</v>
      </c>
      <c r="AX131" s="266">
        <v>6.0000000000000002E-6</v>
      </c>
      <c r="AY131" s="266">
        <v>4.8299999999999998E-4</v>
      </c>
      <c r="AZ131" s="266">
        <v>6.0000000000000002E-6</v>
      </c>
      <c r="BA131" s="266">
        <v>7.2999999999999999E-5</v>
      </c>
      <c r="BB131" s="266">
        <v>3.68E-4</v>
      </c>
      <c r="BC131" s="266">
        <v>7.6000000000000004E-5</v>
      </c>
      <c r="BD131" s="266">
        <v>1.8100000000000001E-4</v>
      </c>
      <c r="BE131" s="266">
        <v>1.7699999999999999E-4</v>
      </c>
      <c r="BF131" s="266">
        <v>1.73E-4</v>
      </c>
      <c r="BG131" s="266">
        <v>1.7799999999999999E-4</v>
      </c>
      <c r="BH131" s="266">
        <v>5.8E-5</v>
      </c>
      <c r="BI131" s="266">
        <v>5.3000000000000001E-5</v>
      </c>
      <c r="BJ131" s="266">
        <v>6.0000000000000002E-6</v>
      </c>
      <c r="BK131" s="266">
        <v>4.8299999999999998E-4</v>
      </c>
    </row>
    <row r="132" spans="1:63" hidden="1" x14ac:dyDescent="0.35">
      <c r="A132" s="684"/>
      <c r="B132" s="123" t="s">
        <v>9</v>
      </c>
      <c r="C132" s="132">
        <v>3.9290000000000002E-3</v>
      </c>
      <c r="D132" s="132">
        <v>2.7200000000000002E-3</v>
      </c>
      <c r="E132" s="132">
        <v>3.565E-3</v>
      </c>
      <c r="F132" s="132">
        <v>3.019E-3</v>
      </c>
      <c r="G132" s="132">
        <v>2.5400000000000002E-3</v>
      </c>
      <c r="H132" s="132">
        <v>0</v>
      </c>
      <c r="I132" s="132">
        <v>0</v>
      </c>
      <c r="J132" s="132">
        <v>0</v>
      </c>
      <c r="K132" s="132">
        <v>8.7790000000000003E-3</v>
      </c>
      <c r="L132" s="132">
        <v>3.4390000000000002E-3</v>
      </c>
      <c r="M132" s="132">
        <v>2.464E-3</v>
      </c>
      <c r="N132" s="132">
        <v>3.4910000000000002E-3</v>
      </c>
      <c r="O132" s="132">
        <v>3.9290000000000002E-3</v>
      </c>
      <c r="P132" s="132">
        <v>2.7200000000000002E-3</v>
      </c>
      <c r="Q132" s="132">
        <v>3.565E-3</v>
      </c>
      <c r="R132" s="266">
        <v>3.4789999999999999E-3</v>
      </c>
      <c r="S132" s="266">
        <v>3.1229999999999999E-3</v>
      </c>
      <c r="T132" s="266">
        <v>0</v>
      </c>
      <c r="U132" s="266">
        <v>0</v>
      </c>
      <c r="V132" s="266">
        <v>0</v>
      </c>
      <c r="W132" s="266">
        <v>9.4739999999999998E-3</v>
      </c>
      <c r="X132" s="266">
        <v>4.065E-3</v>
      </c>
      <c r="Y132" s="266">
        <v>3.2629999999999998E-3</v>
      </c>
      <c r="Z132" s="266">
        <v>3.1930000000000001E-3</v>
      </c>
      <c r="AA132" s="266">
        <v>4.2069999999999998E-3</v>
      </c>
      <c r="AB132" s="266">
        <v>3.7929999999999999E-3</v>
      </c>
      <c r="AC132" s="266">
        <v>4.1240000000000001E-3</v>
      </c>
      <c r="AD132" s="266">
        <v>3.4789999999999999E-3</v>
      </c>
      <c r="AE132" s="266">
        <v>3.1229999999999999E-3</v>
      </c>
      <c r="AF132" s="266">
        <v>0</v>
      </c>
      <c r="AG132" s="266">
        <v>0</v>
      </c>
      <c r="AH132" s="266">
        <v>0</v>
      </c>
      <c r="AI132" s="266">
        <v>9.4739999999999998E-3</v>
      </c>
      <c r="AJ132" s="266">
        <v>4.065E-3</v>
      </c>
      <c r="AK132" s="266">
        <v>3.2629999999999998E-3</v>
      </c>
      <c r="AL132" s="266">
        <v>3.1930000000000001E-3</v>
      </c>
      <c r="AM132" s="266">
        <v>4.2069999999999998E-3</v>
      </c>
      <c r="AN132" s="266">
        <v>3.7929999999999999E-3</v>
      </c>
      <c r="AO132" s="266">
        <v>4.1240000000000001E-3</v>
      </c>
      <c r="AP132" s="266">
        <v>3.4789999999999999E-3</v>
      </c>
      <c r="AQ132" s="266">
        <v>3.1229999999999999E-3</v>
      </c>
      <c r="AR132" s="266">
        <v>0</v>
      </c>
      <c r="AS132" s="266">
        <v>0</v>
      </c>
      <c r="AT132" s="266">
        <v>0</v>
      </c>
      <c r="AU132" s="266">
        <v>9.4739999999999998E-3</v>
      </c>
      <c r="AV132" s="266">
        <v>4.065E-3</v>
      </c>
      <c r="AW132" s="266">
        <v>3.2629999999999998E-3</v>
      </c>
      <c r="AX132" s="266">
        <v>3.1930000000000001E-3</v>
      </c>
      <c r="AY132" s="266">
        <v>4.2069999999999998E-3</v>
      </c>
      <c r="AZ132" s="266">
        <v>3.7929999999999999E-3</v>
      </c>
      <c r="BA132" s="266">
        <v>4.1240000000000001E-3</v>
      </c>
      <c r="BB132" s="266">
        <v>3.4789999999999999E-3</v>
      </c>
      <c r="BC132" s="266">
        <v>3.1229999999999999E-3</v>
      </c>
      <c r="BD132" s="266">
        <v>0</v>
      </c>
      <c r="BE132" s="266">
        <v>0</v>
      </c>
      <c r="BF132" s="266">
        <v>0</v>
      </c>
      <c r="BG132" s="266">
        <v>9.4739999999999998E-3</v>
      </c>
      <c r="BH132" s="266">
        <v>4.065E-3</v>
      </c>
      <c r="BI132" s="266">
        <v>3.2629999999999998E-3</v>
      </c>
      <c r="BJ132" s="266">
        <v>3.1930000000000001E-3</v>
      </c>
      <c r="BK132" s="266">
        <v>4.2069999999999998E-3</v>
      </c>
    </row>
    <row r="133" spans="1:63" hidden="1" x14ac:dyDescent="0.35">
      <c r="A133" s="684"/>
      <c r="B133" s="123" t="s">
        <v>3</v>
      </c>
      <c r="C133" s="132">
        <v>3.9290000000000002E-3</v>
      </c>
      <c r="D133" s="132">
        <v>2.7139999999999998E-3</v>
      </c>
      <c r="E133" s="132">
        <v>3.4399999999999999E-3</v>
      </c>
      <c r="F133" s="132">
        <v>2.2260000000000001E-3</v>
      </c>
      <c r="G133" s="132">
        <v>4.9540000000000001E-3</v>
      </c>
      <c r="H133" s="132">
        <v>1.4703000000000001E-2</v>
      </c>
      <c r="I133" s="132">
        <v>1.2555999999999999E-2</v>
      </c>
      <c r="J133" s="132">
        <v>1.357E-2</v>
      </c>
      <c r="K133" s="132">
        <v>1.4458E-2</v>
      </c>
      <c r="L133" s="132">
        <v>2.8479999999999998E-3</v>
      </c>
      <c r="M133" s="132">
        <v>2.336E-3</v>
      </c>
      <c r="N133" s="132">
        <v>3.49E-3</v>
      </c>
      <c r="O133" s="132">
        <v>3.9290000000000002E-3</v>
      </c>
      <c r="P133" s="132">
        <v>2.7139999999999998E-3</v>
      </c>
      <c r="Q133" s="132">
        <v>3.4399999999999999E-3</v>
      </c>
      <c r="R133" s="266">
        <v>2.6090000000000002E-3</v>
      </c>
      <c r="S133" s="266">
        <v>5.9420000000000002E-3</v>
      </c>
      <c r="T133" s="266">
        <v>1.6067999999999999E-2</v>
      </c>
      <c r="U133" s="266">
        <v>1.3556E-2</v>
      </c>
      <c r="V133" s="266">
        <v>1.4933E-2</v>
      </c>
      <c r="W133" s="266">
        <v>1.5493E-2</v>
      </c>
      <c r="X133" s="266">
        <v>3.3899999999999998E-3</v>
      </c>
      <c r="Y133" s="266">
        <v>3.1089999999999998E-3</v>
      </c>
      <c r="Z133" s="266">
        <v>3.192E-3</v>
      </c>
      <c r="AA133" s="266">
        <v>4.2069999999999998E-3</v>
      </c>
      <c r="AB133" s="266">
        <v>3.787E-3</v>
      </c>
      <c r="AC133" s="266">
        <v>3.986E-3</v>
      </c>
      <c r="AD133" s="266">
        <v>2.6090000000000002E-3</v>
      </c>
      <c r="AE133" s="266">
        <v>5.9420000000000002E-3</v>
      </c>
      <c r="AF133" s="266">
        <v>1.6067999999999999E-2</v>
      </c>
      <c r="AG133" s="266">
        <v>1.3556E-2</v>
      </c>
      <c r="AH133" s="266">
        <v>1.4933E-2</v>
      </c>
      <c r="AI133" s="266">
        <v>1.5493E-2</v>
      </c>
      <c r="AJ133" s="266">
        <v>3.3899999999999998E-3</v>
      </c>
      <c r="AK133" s="266">
        <v>3.1089999999999998E-3</v>
      </c>
      <c r="AL133" s="266">
        <v>3.192E-3</v>
      </c>
      <c r="AM133" s="266">
        <v>4.2069999999999998E-3</v>
      </c>
      <c r="AN133" s="266">
        <v>3.787E-3</v>
      </c>
      <c r="AO133" s="266">
        <v>3.986E-3</v>
      </c>
      <c r="AP133" s="266">
        <v>2.6090000000000002E-3</v>
      </c>
      <c r="AQ133" s="266">
        <v>5.9420000000000002E-3</v>
      </c>
      <c r="AR133" s="266">
        <v>1.6067999999999999E-2</v>
      </c>
      <c r="AS133" s="266">
        <v>1.3556E-2</v>
      </c>
      <c r="AT133" s="266">
        <v>1.4933E-2</v>
      </c>
      <c r="AU133" s="266">
        <v>1.5493E-2</v>
      </c>
      <c r="AV133" s="266">
        <v>3.3899999999999998E-3</v>
      </c>
      <c r="AW133" s="266">
        <v>3.1089999999999998E-3</v>
      </c>
      <c r="AX133" s="266">
        <v>3.192E-3</v>
      </c>
      <c r="AY133" s="266">
        <v>4.2069999999999998E-3</v>
      </c>
      <c r="AZ133" s="266">
        <v>3.787E-3</v>
      </c>
      <c r="BA133" s="266">
        <v>3.986E-3</v>
      </c>
      <c r="BB133" s="266">
        <v>2.6090000000000002E-3</v>
      </c>
      <c r="BC133" s="266">
        <v>5.9420000000000002E-3</v>
      </c>
      <c r="BD133" s="266">
        <v>1.6067999999999999E-2</v>
      </c>
      <c r="BE133" s="266">
        <v>1.3556E-2</v>
      </c>
      <c r="BF133" s="266">
        <v>1.4933E-2</v>
      </c>
      <c r="BG133" s="266">
        <v>1.5493E-2</v>
      </c>
      <c r="BH133" s="266">
        <v>3.3899999999999998E-3</v>
      </c>
      <c r="BI133" s="266">
        <v>3.1089999999999998E-3</v>
      </c>
      <c r="BJ133" s="266">
        <v>3.192E-3</v>
      </c>
      <c r="BK133" s="266">
        <v>4.2069999999999998E-3</v>
      </c>
    </row>
    <row r="134" spans="1:63" hidden="1" x14ac:dyDescent="0.35">
      <c r="A134" s="684"/>
      <c r="B134" s="123" t="s">
        <v>4</v>
      </c>
      <c r="C134" s="132">
        <v>2.8809999999999999E-3</v>
      </c>
      <c r="D134" s="132">
        <v>1.9819999999999998E-3</v>
      </c>
      <c r="E134" s="132">
        <v>2.8E-3</v>
      </c>
      <c r="F134" s="132">
        <v>3.2429999999999998E-3</v>
      </c>
      <c r="G134" s="132">
        <v>3.5690000000000001E-3</v>
      </c>
      <c r="H134" s="132">
        <v>1.0126E-2</v>
      </c>
      <c r="I134" s="132">
        <v>9.2779999999999998E-3</v>
      </c>
      <c r="J134" s="132">
        <v>9.5779999999999997E-3</v>
      </c>
      <c r="K134" s="132">
        <v>8.7069999999999995E-3</v>
      </c>
      <c r="L134" s="132">
        <v>3.431E-3</v>
      </c>
      <c r="M134" s="132">
        <v>3.0240000000000002E-3</v>
      </c>
      <c r="N134" s="132">
        <v>2.686E-3</v>
      </c>
      <c r="O134" s="132">
        <v>2.8809999999999999E-3</v>
      </c>
      <c r="P134" s="132">
        <v>1.9819999999999998E-3</v>
      </c>
      <c r="Q134" s="132">
        <v>2.8E-3</v>
      </c>
      <c r="R134" s="266">
        <v>3.725E-3</v>
      </c>
      <c r="S134" s="266">
        <v>4.3239999999999997E-3</v>
      </c>
      <c r="T134" s="266">
        <v>1.112E-2</v>
      </c>
      <c r="U134" s="266">
        <v>1.0066E-2</v>
      </c>
      <c r="V134" s="266">
        <v>1.0602E-2</v>
      </c>
      <c r="W134" s="266">
        <v>9.3989999999999994E-3</v>
      </c>
      <c r="X134" s="266">
        <v>4.0549999999999996E-3</v>
      </c>
      <c r="Y134" s="266">
        <v>3.9379999999999997E-3</v>
      </c>
      <c r="Z134" s="266">
        <v>2.4780000000000002E-3</v>
      </c>
      <c r="AA134" s="266">
        <v>3.1189999999999998E-3</v>
      </c>
      <c r="AB134" s="266">
        <v>3.0799999999999998E-3</v>
      </c>
      <c r="AC134" s="266">
        <v>3.2780000000000001E-3</v>
      </c>
      <c r="AD134" s="266">
        <v>3.725E-3</v>
      </c>
      <c r="AE134" s="266">
        <v>4.3239999999999997E-3</v>
      </c>
      <c r="AF134" s="266">
        <v>1.112E-2</v>
      </c>
      <c r="AG134" s="266">
        <v>1.0066E-2</v>
      </c>
      <c r="AH134" s="266">
        <v>1.0602E-2</v>
      </c>
      <c r="AI134" s="266">
        <v>9.3989999999999994E-3</v>
      </c>
      <c r="AJ134" s="266">
        <v>4.0549999999999996E-3</v>
      </c>
      <c r="AK134" s="266">
        <v>3.9379999999999997E-3</v>
      </c>
      <c r="AL134" s="266">
        <v>2.4780000000000002E-3</v>
      </c>
      <c r="AM134" s="266">
        <v>3.1189999999999998E-3</v>
      </c>
      <c r="AN134" s="266">
        <v>3.0799999999999998E-3</v>
      </c>
      <c r="AO134" s="266">
        <v>3.2780000000000001E-3</v>
      </c>
      <c r="AP134" s="266">
        <v>3.725E-3</v>
      </c>
      <c r="AQ134" s="266">
        <v>4.3239999999999997E-3</v>
      </c>
      <c r="AR134" s="266">
        <v>1.112E-2</v>
      </c>
      <c r="AS134" s="266">
        <v>1.0066E-2</v>
      </c>
      <c r="AT134" s="266">
        <v>1.0602E-2</v>
      </c>
      <c r="AU134" s="266">
        <v>9.3989999999999994E-3</v>
      </c>
      <c r="AV134" s="266">
        <v>4.0549999999999996E-3</v>
      </c>
      <c r="AW134" s="266">
        <v>3.9379999999999997E-3</v>
      </c>
      <c r="AX134" s="266">
        <v>2.4780000000000002E-3</v>
      </c>
      <c r="AY134" s="266">
        <v>3.1189999999999998E-3</v>
      </c>
      <c r="AZ134" s="266">
        <v>3.0799999999999998E-3</v>
      </c>
      <c r="BA134" s="266">
        <v>3.2780000000000001E-3</v>
      </c>
      <c r="BB134" s="266">
        <v>3.725E-3</v>
      </c>
      <c r="BC134" s="266">
        <v>4.3239999999999997E-3</v>
      </c>
      <c r="BD134" s="266">
        <v>1.112E-2</v>
      </c>
      <c r="BE134" s="266">
        <v>1.0066E-2</v>
      </c>
      <c r="BF134" s="266">
        <v>1.0602E-2</v>
      </c>
      <c r="BG134" s="266">
        <v>9.3989999999999994E-3</v>
      </c>
      <c r="BH134" s="266">
        <v>4.0549999999999996E-3</v>
      </c>
      <c r="BI134" s="266">
        <v>3.9379999999999997E-3</v>
      </c>
      <c r="BJ134" s="266">
        <v>2.4780000000000002E-3</v>
      </c>
      <c r="BK134" s="266">
        <v>3.1189999999999998E-3</v>
      </c>
    </row>
    <row r="135" spans="1:63" hidden="1" x14ac:dyDescent="0.35">
      <c r="A135" s="684"/>
      <c r="B135" s="123" t="s">
        <v>5</v>
      </c>
      <c r="C135" s="132">
        <v>2.6410000000000001E-3</v>
      </c>
      <c r="D135" s="132">
        <v>1.622E-3</v>
      </c>
      <c r="E135" s="132">
        <v>2.6189999999999998E-3</v>
      </c>
      <c r="F135" s="132">
        <v>2.477E-3</v>
      </c>
      <c r="G135" s="132">
        <v>2.9220000000000001E-3</v>
      </c>
      <c r="H135" s="132">
        <v>8.6180000000000007E-3</v>
      </c>
      <c r="I135" s="132">
        <v>8.1399999999999997E-3</v>
      </c>
      <c r="J135" s="132">
        <v>8.1709999999999994E-3</v>
      </c>
      <c r="K135" s="132">
        <v>7.9920000000000008E-3</v>
      </c>
      <c r="L135" s="132">
        <v>2.7859999999999998E-3</v>
      </c>
      <c r="M135" s="132">
        <v>2.539E-3</v>
      </c>
      <c r="N135" s="132">
        <v>2.6059999999999998E-3</v>
      </c>
      <c r="O135" s="132">
        <v>2.6410000000000001E-3</v>
      </c>
      <c r="P135" s="132">
        <v>1.622E-3</v>
      </c>
      <c r="Q135" s="132">
        <v>2.6189999999999998E-3</v>
      </c>
      <c r="R135" s="266">
        <v>2.8860000000000001E-3</v>
      </c>
      <c r="S135" s="266">
        <v>3.568E-3</v>
      </c>
      <c r="T135" s="266">
        <v>9.4900000000000002E-3</v>
      </c>
      <c r="U135" s="266">
        <v>8.7889999999999999E-3</v>
      </c>
      <c r="V135" s="266">
        <v>9.0760000000000007E-3</v>
      </c>
      <c r="W135" s="266">
        <v>8.6409999999999994E-3</v>
      </c>
      <c r="X135" s="266">
        <v>3.3189999999999999E-3</v>
      </c>
      <c r="Y135" s="266">
        <v>3.424E-3</v>
      </c>
      <c r="Z135" s="266">
        <v>2.333E-3</v>
      </c>
      <c r="AA135" s="266">
        <v>2.643E-3</v>
      </c>
      <c r="AB135" s="266">
        <v>2.7320000000000001E-3</v>
      </c>
      <c r="AC135" s="266">
        <v>2.8240000000000001E-3</v>
      </c>
      <c r="AD135" s="266">
        <v>2.8860000000000001E-3</v>
      </c>
      <c r="AE135" s="266">
        <v>3.568E-3</v>
      </c>
      <c r="AF135" s="266">
        <v>9.4900000000000002E-3</v>
      </c>
      <c r="AG135" s="266">
        <v>8.7889999999999999E-3</v>
      </c>
      <c r="AH135" s="266">
        <v>9.0760000000000007E-3</v>
      </c>
      <c r="AI135" s="266">
        <v>8.6409999999999994E-3</v>
      </c>
      <c r="AJ135" s="266">
        <v>3.3189999999999999E-3</v>
      </c>
      <c r="AK135" s="266">
        <v>3.424E-3</v>
      </c>
      <c r="AL135" s="266">
        <v>2.333E-3</v>
      </c>
      <c r="AM135" s="266">
        <v>2.643E-3</v>
      </c>
      <c r="AN135" s="266">
        <v>2.7320000000000001E-3</v>
      </c>
      <c r="AO135" s="266">
        <v>2.8240000000000001E-3</v>
      </c>
      <c r="AP135" s="266">
        <v>2.8860000000000001E-3</v>
      </c>
      <c r="AQ135" s="266">
        <v>3.568E-3</v>
      </c>
      <c r="AR135" s="266">
        <v>9.4900000000000002E-3</v>
      </c>
      <c r="AS135" s="266">
        <v>8.7889999999999999E-3</v>
      </c>
      <c r="AT135" s="266">
        <v>9.0760000000000007E-3</v>
      </c>
      <c r="AU135" s="266">
        <v>8.6409999999999994E-3</v>
      </c>
      <c r="AV135" s="266">
        <v>3.3189999999999999E-3</v>
      </c>
      <c r="AW135" s="266">
        <v>3.424E-3</v>
      </c>
      <c r="AX135" s="266">
        <v>2.333E-3</v>
      </c>
      <c r="AY135" s="266">
        <v>2.643E-3</v>
      </c>
      <c r="AZ135" s="266">
        <v>2.7320000000000001E-3</v>
      </c>
      <c r="BA135" s="266">
        <v>2.8240000000000001E-3</v>
      </c>
      <c r="BB135" s="266">
        <v>2.8860000000000001E-3</v>
      </c>
      <c r="BC135" s="266">
        <v>3.568E-3</v>
      </c>
      <c r="BD135" s="266">
        <v>9.4900000000000002E-3</v>
      </c>
      <c r="BE135" s="266">
        <v>8.7889999999999999E-3</v>
      </c>
      <c r="BF135" s="266">
        <v>9.0760000000000007E-3</v>
      </c>
      <c r="BG135" s="266">
        <v>8.6409999999999994E-3</v>
      </c>
      <c r="BH135" s="266">
        <v>3.3189999999999999E-3</v>
      </c>
      <c r="BI135" s="266">
        <v>3.424E-3</v>
      </c>
      <c r="BJ135" s="266">
        <v>2.333E-3</v>
      </c>
      <c r="BK135" s="266">
        <v>2.643E-3</v>
      </c>
    </row>
    <row r="136" spans="1:63" hidden="1" x14ac:dyDescent="0.35">
      <c r="A136" s="684"/>
      <c r="B136" s="123" t="s">
        <v>23</v>
      </c>
      <c r="C136" s="132">
        <v>2.6410000000000001E-3</v>
      </c>
      <c r="D136" s="132">
        <v>1.622E-3</v>
      </c>
      <c r="E136" s="132">
        <v>2.6189999999999998E-3</v>
      </c>
      <c r="F136" s="132">
        <v>2.477E-3</v>
      </c>
      <c r="G136" s="132">
        <v>2.9220000000000001E-3</v>
      </c>
      <c r="H136" s="132">
        <v>8.6180000000000007E-3</v>
      </c>
      <c r="I136" s="132">
        <v>8.1399999999999997E-3</v>
      </c>
      <c r="J136" s="132">
        <v>8.1709999999999994E-3</v>
      </c>
      <c r="K136" s="132">
        <v>7.9920000000000008E-3</v>
      </c>
      <c r="L136" s="132">
        <v>2.7859999999999998E-3</v>
      </c>
      <c r="M136" s="132">
        <v>2.539E-3</v>
      </c>
      <c r="N136" s="132">
        <v>2.6059999999999998E-3</v>
      </c>
      <c r="O136" s="132">
        <v>2.6410000000000001E-3</v>
      </c>
      <c r="P136" s="132">
        <v>1.622E-3</v>
      </c>
      <c r="Q136" s="132">
        <v>2.6189999999999998E-3</v>
      </c>
      <c r="R136" s="266">
        <v>2.8860000000000001E-3</v>
      </c>
      <c r="S136" s="266">
        <v>3.568E-3</v>
      </c>
      <c r="T136" s="266">
        <v>9.4900000000000002E-3</v>
      </c>
      <c r="U136" s="266">
        <v>8.7889999999999999E-3</v>
      </c>
      <c r="V136" s="266">
        <v>9.0760000000000007E-3</v>
      </c>
      <c r="W136" s="266">
        <v>8.6409999999999994E-3</v>
      </c>
      <c r="X136" s="266">
        <v>3.3189999999999999E-3</v>
      </c>
      <c r="Y136" s="266">
        <v>3.424E-3</v>
      </c>
      <c r="Z136" s="266">
        <v>2.333E-3</v>
      </c>
      <c r="AA136" s="266">
        <v>2.643E-3</v>
      </c>
      <c r="AB136" s="266">
        <v>2.7320000000000001E-3</v>
      </c>
      <c r="AC136" s="266">
        <v>2.8240000000000001E-3</v>
      </c>
      <c r="AD136" s="266">
        <v>2.8860000000000001E-3</v>
      </c>
      <c r="AE136" s="266">
        <v>3.568E-3</v>
      </c>
      <c r="AF136" s="266">
        <v>9.4900000000000002E-3</v>
      </c>
      <c r="AG136" s="266">
        <v>8.7889999999999999E-3</v>
      </c>
      <c r="AH136" s="266">
        <v>9.0760000000000007E-3</v>
      </c>
      <c r="AI136" s="266">
        <v>8.6409999999999994E-3</v>
      </c>
      <c r="AJ136" s="266">
        <v>3.3189999999999999E-3</v>
      </c>
      <c r="AK136" s="266">
        <v>3.424E-3</v>
      </c>
      <c r="AL136" s="266">
        <v>2.333E-3</v>
      </c>
      <c r="AM136" s="266">
        <v>2.643E-3</v>
      </c>
      <c r="AN136" s="266">
        <v>2.7320000000000001E-3</v>
      </c>
      <c r="AO136" s="266">
        <v>2.8240000000000001E-3</v>
      </c>
      <c r="AP136" s="266">
        <v>2.8860000000000001E-3</v>
      </c>
      <c r="AQ136" s="266">
        <v>3.568E-3</v>
      </c>
      <c r="AR136" s="266">
        <v>9.4900000000000002E-3</v>
      </c>
      <c r="AS136" s="266">
        <v>8.7889999999999999E-3</v>
      </c>
      <c r="AT136" s="266">
        <v>9.0760000000000007E-3</v>
      </c>
      <c r="AU136" s="266">
        <v>8.6409999999999994E-3</v>
      </c>
      <c r="AV136" s="266">
        <v>3.3189999999999999E-3</v>
      </c>
      <c r="AW136" s="266">
        <v>3.424E-3</v>
      </c>
      <c r="AX136" s="266">
        <v>2.333E-3</v>
      </c>
      <c r="AY136" s="266">
        <v>2.643E-3</v>
      </c>
      <c r="AZ136" s="266">
        <v>2.7320000000000001E-3</v>
      </c>
      <c r="BA136" s="266">
        <v>2.8240000000000001E-3</v>
      </c>
      <c r="BB136" s="266">
        <v>2.8860000000000001E-3</v>
      </c>
      <c r="BC136" s="266">
        <v>3.568E-3</v>
      </c>
      <c r="BD136" s="266">
        <v>9.4900000000000002E-3</v>
      </c>
      <c r="BE136" s="266">
        <v>8.7889999999999999E-3</v>
      </c>
      <c r="BF136" s="266">
        <v>9.0760000000000007E-3</v>
      </c>
      <c r="BG136" s="266">
        <v>8.6409999999999994E-3</v>
      </c>
      <c r="BH136" s="266">
        <v>3.3189999999999999E-3</v>
      </c>
      <c r="BI136" s="266">
        <v>3.424E-3</v>
      </c>
      <c r="BJ136" s="266">
        <v>2.333E-3</v>
      </c>
      <c r="BK136" s="266">
        <v>2.643E-3</v>
      </c>
    </row>
    <row r="137" spans="1:63" hidden="1" x14ac:dyDescent="0.35">
      <c r="A137" s="684"/>
      <c r="B137" s="123" t="s">
        <v>24</v>
      </c>
      <c r="C137" s="132">
        <v>2.6410000000000001E-3</v>
      </c>
      <c r="D137" s="132">
        <v>1.622E-3</v>
      </c>
      <c r="E137" s="132">
        <v>2.6189999999999998E-3</v>
      </c>
      <c r="F137" s="132">
        <v>2.477E-3</v>
      </c>
      <c r="G137" s="132">
        <v>2.9220000000000001E-3</v>
      </c>
      <c r="H137" s="132">
        <v>8.6180000000000007E-3</v>
      </c>
      <c r="I137" s="132">
        <v>8.1399999999999997E-3</v>
      </c>
      <c r="J137" s="132">
        <v>8.1709999999999994E-3</v>
      </c>
      <c r="K137" s="132">
        <v>7.9920000000000008E-3</v>
      </c>
      <c r="L137" s="132">
        <v>2.7859999999999998E-3</v>
      </c>
      <c r="M137" s="132">
        <v>2.539E-3</v>
      </c>
      <c r="N137" s="132">
        <v>2.6059999999999998E-3</v>
      </c>
      <c r="O137" s="132">
        <v>2.6410000000000001E-3</v>
      </c>
      <c r="P137" s="132">
        <v>1.622E-3</v>
      </c>
      <c r="Q137" s="132">
        <v>2.6189999999999998E-3</v>
      </c>
      <c r="R137" s="266">
        <v>2.8860000000000001E-3</v>
      </c>
      <c r="S137" s="266">
        <v>3.568E-3</v>
      </c>
      <c r="T137" s="266">
        <v>9.4900000000000002E-3</v>
      </c>
      <c r="U137" s="266">
        <v>8.7889999999999999E-3</v>
      </c>
      <c r="V137" s="266">
        <v>9.0760000000000007E-3</v>
      </c>
      <c r="W137" s="266">
        <v>8.6409999999999994E-3</v>
      </c>
      <c r="X137" s="266">
        <v>3.3189999999999999E-3</v>
      </c>
      <c r="Y137" s="266">
        <v>3.424E-3</v>
      </c>
      <c r="Z137" s="266">
        <v>2.333E-3</v>
      </c>
      <c r="AA137" s="266">
        <v>2.643E-3</v>
      </c>
      <c r="AB137" s="266">
        <v>2.7320000000000001E-3</v>
      </c>
      <c r="AC137" s="266">
        <v>2.8240000000000001E-3</v>
      </c>
      <c r="AD137" s="266">
        <v>2.8860000000000001E-3</v>
      </c>
      <c r="AE137" s="266">
        <v>3.568E-3</v>
      </c>
      <c r="AF137" s="266">
        <v>9.4900000000000002E-3</v>
      </c>
      <c r="AG137" s="266">
        <v>8.7889999999999999E-3</v>
      </c>
      <c r="AH137" s="266">
        <v>9.0760000000000007E-3</v>
      </c>
      <c r="AI137" s="266">
        <v>8.6409999999999994E-3</v>
      </c>
      <c r="AJ137" s="266">
        <v>3.3189999999999999E-3</v>
      </c>
      <c r="AK137" s="266">
        <v>3.424E-3</v>
      </c>
      <c r="AL137" s="266">
        <v>2.333E-3</v>
      </c>
      <c r="AM137" s="266">
        <v>2.643E-3</v>
      </c>
      <c r="AN137" s="266">
        <v>2.7320000000000001E-3</v>
      </c>
      <c r="AO137" s="266">
        <v>2.8240000000000001E-3</v>
      </c>
      <c r="AP137" s="266">
        <v>2.8860000000000001E-3</v>
      </c>
      <c r="AQ137" s="266">
        <v>3.568E-3</v>
      </c>
      <c r="AR137" s="266">
        <v>9.4900000000000002E-3</v>
      </c>
      <c r="AS137" s="266">
        <v>8.7889999999999999E-3</v>
      </c>
      <c r="AT137" s="266">
        <v>9.0760000000000007E-3</v>
      </c>
      <c r="AU137" s="266">
        <v>8.6409999999999994E-3</v>
      </c>
      <c r="AV137" s="266">
        <v>3.3189999999999999E-3</v>
      </c>
      <c r="AW137" s="266">
        <v>3.424E-3</v>
      </c>
      <c r="AX137" s="266">
        <v>2.333E-3</v>
      </c>
      <c r="AY137" s="266">
        <v>2.643E-3</v>
      </c>
      <c r="AZ137" s="266">
        <v>2.7320000000000001E-3</v>
      </c>
      <c r="BA137" s="266">
        <v>2.8240000000000001E-3</v>
      </c>
      <c r="BB137" s="266">
        <v>2.8860000000000001E-3</v>
      </c>
      <c r="BC137" s="266">
        <v>3.568E-3</v>
      </c>
      <c r="BD137" s="266">
        <v>9.4900000000000002E-3</v>
      </c>
      <c r="BE137" s="266">
        <v>8.7889999999999999E-3</v>
      </c>
      <c r="BF137" s="266">
        <v>9.0760000000000007E-3</v>
      </c>
      <c r="BG137" s="266">
        <v>8.6409999999999994E-3</v>
      </c>
      <c r="BH137" s="266">
        <v>3.3189999999999999E-3</v>
      </c>
      <c r="BI137" s="266">
        <v>3.424E-3</v>
      </c>
      <c r="BJ137" s="266">
        <v>2.333E-3</v>
      </c>
      <c r="BK137" s="266">
        <v>2.643E-3</v>
      </c>
    </row>
    <row r="138" spans="1:63" hidden="1" x14ac:dyDescent="0.35">
      <c r="A138" s="684"/>
      <c r="B138" s="123" t="s">
        <v>7</v>
      </c>
      <c r="C138" s="132">
        <v>1.9759999999999999E-3</v>
      </c>
      <c r="D138" s="132">
        <v>1.1019999999999999E-3</v>
      </c>
      <c r="E138" s="132">
        <v>2.264E-3</v>
      </c>
      <c r="F138" s="132">
        <v>2.3839999999999998E-3</v>
      </c>
      <c r="G138" s="132">
        <v>2.496E-3</v>
      </c>
      <c r="H138" s="132">
        <v>7.528E-3</v>
      </c>
      <c r="I138" s="132">
        <v>6.9779999999999998E-3</v>
      </c>
      <c r="J138" s="132">
        <v>7.1570000000000002E-3</v>
      </c>
      <c r="K138" s="132">
        <v>6.9309999999999997E-3</v>
      </c>
      <c r="L138" s="132">
        <v>2.3609999999999998E-3</v>
      </c>
      <c r="M138" s="132">
        <v>2.2009999999999998E-3</v>
      </c>
      <c r="N138" s="132">
        <v>2.0379999999999999E-3</v>
      </c>
      <c r="O138" s="132">
        <v>1.9759999999999999E-3</v>
      </c>
      <c r="P138" s="132">
        <v>1.1019999999999999E-3</v>
      </c>
      <c r="Q138" s="132">
        <v>2.264E-3</v>
      </c>
      <c r="R138" s="266">
        <v>2.8600000000000001E-3</v>
      </c>
      <c r="S138" s="266">
        <v>3.179E-3</v>
      </c>
      <c r="T138" s="266">
        <v>3.9199999999999999E-4</v>
      </c>
      <c r="U138" s="266">
        <v>7.6819999999999996E-3</v>
      </c>
      <c r="V138" s="266">
        <v>8.064E-3</v>
      </c>
      <c r="W138" s="266">
        <v>7.6140000000000001E-3</v>
      </c>
      <c r="X138" s="266">
        <v>2.8670000000000002E-3</v>
      </c>
      <c r="Y138" s="266">
        <v>3.0869999999999999E-3</v>
      </c>
      <c r="Z138" s="266">
        <v>2.0110000000000002E-3</v>
      </c>
      <c r="AA138" s="266">
        <v>2.2850000000000001E-3</v>
      </c>
      <c r="AB138" s="266">
        <v>2.3549999999999999E-3</v>
      </c>
      <c r="AC138" s="266">
        <v>2.81E-3</v>
      </c>
      <c r="AD138" s="266">
        <v>2.8600000000000001E-3</v>
      </c>
      <c r="AE138" s="266">
        <v>3.179E-3</v>
      </c>
      <c r="AF138" s="266">
        <v>3.9199999999999999E-4</v>
      </c>
      <c r="AG138" s="266">
        <v>7.6819999999999996E-3</v>
      </c>
      <c r="AH138" s="266">
        <v>8.064E-3</v>
      </c>
      <c r="AI138" s="266">
        <v>7.6140000000000001E-3</v>
      </c>
      <c r="AJ138" s="266">
        <v>2.8670000000000002E-3</v>
      </c>
      <c r="AK138" s="266">
        <v>3.0869999999999999E-3</v>
      </c>
      <c r="AL138" s="266">
        <v>2.0110000000000002E-3</v>
      </c>
      <c r="AM138" s="266">
        <v>2.2850000000000001E-3</v>
      </c>
      <c r="AN138" s="266">
        <v>2.3549999999999999E-3</v>
      </c>
      <c r="AO138" s="266">
        <v>2.81E-3</v>
      </c>
      <c r="AP138" s="266">
        <v>2.8600000000000001E-3</v>
      </c>
      <c r="AQ138" s="266">
        <v>3.179E-3</v>
      </c>
      <c r="AR138" s="266">
        <v>3.9199999999999999E-4</v>
      </c>
      <c r="AS138" s="266">
        <v>7.6819999999999996E-3</v>
      </c>
      <c r="AT138" s="266">
        <v>8.064E-3</v>
      </c>
      <c r="AU138" s="266">
        <v>7.6140000000000001E-3</v>
      </c>
      <c r="AV138" s="266">
        <v>2.8670000000000002E-3</v>
      </c>
      <c r="AW138" s="266">
        <v>3.0869999999999999E-3</v>
      </c>
      <c r="AX138" s="266">
        <v>2.0110000000000002E-3</v>
      </c>
      <c r="AY138" s="266">
        <v>2.2850000000000001E-3</v>
      </c>
      <c r="AZ138" s="266">
        <v>2.3549999999999999E-3</v>
      </c>
      <c r="BA138" s="266">
        <v>2.81E-3</v>
      </c>
      <c r="BB138" s="266">
        <v>2.8600000000000001E-3</v>
      </c>
      <c r="BC138" s="266">
        <v>3.179E-3</v>
      </c>
      <c r="BD138" s="266">
        <v>3.9199999999999999E-4</v>
      </c>
      <c r="BE138" s="266">
        <v>7.6819999999999996E-3</v>
      </c>
      <c r="BF138" s="266">
        <v>8.064E-3</v>
      </c>
      <c r="BG138" s="266">
        <v>7.6140000000000001E-3</v>
      </c>
      <c r="BH138" s="266">
        <v>2.8670000000000002E-3</v>
      </c>
      <c r="BI138" s="266">
        <v>3.0869999999999999E-3</v>
      </c>
      <c r="BJ138" s="266">
        <v>2.0110000000000002E-3</v>
      </c>
      <c r="BK138" s="266">
        <v>2.2850000000000001E-3</v>
      </c>
    </row>
    <row r="139" spans="1:63" hidden="1" x14ac:dyDescent="0.35">
      <c r="A139" s="685"/>
      <c r="B139" s="123" t="s">
        <v>8</v>
      </c>
      <c r="C139" s="132">
        <v>1.9620000000000002E-3</v>
      </c>
      <c r="D139" s="132">
        <v>1.372E-3</v>
      </c>
      <c r="E139" s="132">
        <v>2.8010000000000001E-3</v>
      </c>
      <c r="F139" s="132">
        <v>3.2030000000000001E-3</v>
      </c>
      <c r="G139" s="132">
        <v>3.3700000000000002E-3</v>
      </c>
      <c r="H139" s="132">
        <v>1.0463999999999999E-2</v>
      </c>
      <c r="I139" s="132">
        <v>9.299E-3</v>
      </c>
      <c r="J139" s="132">
        <v>9.9360000000000004E-3</v>
      </c>
      <c r="K139" s="132">
        <v>9.2049999999999996E-3</v>
      </c>
      <c r="L139" s="132">
        <v>3.2049999999999999E-3</v>
      </c>
      <c r="M139" s="132">
        <v>3.0200000000000001E-3</v>
      </c>
      <c r="N139" s="132">
        <v>2.2889999999999998E-3</v>
      </c>
      <c r="O139" s="132">
        <v>1.9620000000000002E-3</v>
      </c>
      <c r="P139" s="132">
        <v>1.372E-3</v>
      </c>
      <c r="Q139" s="132">
        <v>2.8010000000000001E-3</v>
      </c>
      <c r="R139" s="266">
        <v>3.6809999999999998E-3</v>
      </c>
      <c r="S139" s="266">
        <v>4.091E-3</v>
      </c>
      <c r="T139" s="266">
        <v>1.1485E-2</v>
      </c>
      <c r="U139" s="266">
        <v>1.0088E-2</v>
      </c>
      <c r="V139" s="266">
        <v>1.0992E-2</v>
      </c>
      <c r="W139" s="266">
        <v>9.9260000000000008E-3</v>
      </c>
      <c r="X139" s="266">
        <v>3.797E-3</v>
      </c>
      <c r="Y139" s="266">
        <v>3.9329999999999999E-3</v>
      </c>
      <c r="Z139" s="266">
        <v>2.1250000000000002E-3</v>
      </c>
      <c r="AA139" s="266">
        <v>2.1640000000000001E-3</v>
      </c>
      <c r="AB139" s="266">
        <v>2.4910000000000002E-3</v>
      </c>
      <c r="AC139" s="266">
        <v>3.2789999999999998E-3</v>
      </c>
      <c r="AD139" s="266">
        <v>3.6809999999999998E-3</v>
      </c>
      <c r="AE139" s="266">
        <v>4.091E-3</v>
      </c>
      <c r="AF139" s="266">
        <v>1.1485E-2</v>
      </c>
      <c r="AG139" s="266">
        <v>1.0088E-2</v>
      </c>
      <c r="AH139" s="266">
        <v>1.0992E-2</v>
      </c>
      <c r="AI139" s="266">
        <v>9.9260000000000008E-3</v>
      </c>
      <c r="AJ139" s="266">
        <v>3.797E-3</v>
      </c>
      <c r="AK139" s="266">
        <v>3.9329999999999999E-3</v>
      </c>
      <c r="AL139" s="266">
        <v>2.1250000000000002E-3</v>
      </c>
      <c r="AM139" s="266">
        <v>2.1640000000000001E-3</v>
      </c>
      <c r="AN139" s="266">
        <v>2.4910000000000002E-3</v>
      </c>
      <c r="AO139" s="266">
        <v>3.2789999999999998E-3</v>
      </c>
      <c r="AP139" s="266">
        <v>3.6809999999999998E-3</v>
      </c>
      <c r="AQ139" s="266">
        <v>4.091E-3</v>
      </c>
      <c r="AR139" s="266">
        <v>1.1485E-2</v>
      </c>
      <c r="AS139" s="266">
        <v>1.0088E-2</v>
      </c>
      <c r="AT139" s="266">
        <v>1.0992E-2</v>
      </c>
      <c r="AU139" s="266">
        <v>9.9260000000000008E-3</v>
      </c>
      <c r="AV139" s="266">
        <v>3.797E-3</v>
      </c>
      <c r="AW139" s="266">
        <v>3.9329999999999999E-3</v>
      </c>
      <c r="AX139" s="266">
        <v>2.1250000000000002E-3</v>
      </c>
      <c r="AY139" s="266">
        <v>2.1640000000000001E-3</v>
      </c>
      <c r="AZ139" s="266">
        <v>2.4910000000000002E-3</v>
      </c>
      <c r="BA139" s="266">
        <v>3.2789999999999998E-3</v>
      </c>
      <c r="BB139" s="266">
        <v>3.6809999999999998E-3</v>
      </c>
      <c r="BC139" s="266">
        <v>4.091E-3</v>
      </c>
      <c r="BD139" s="266">
        <v>1.1485E-2</v>
      </c>
      <c r="BE139" s="266">
        <v>1.0088E-2</v>
      </c>
      <c r="BF139" s="266">
        <v>1.0992E-2</v>
      </c>
      <c r="BG139" s="266">
        <v>9.9260000000000008E-3</v>
      </c>
      <c r="BH139" s="266">
        <v>3.797E-3</v>
      </c>
      <c r="BI139" s="266">
        <v>3.9329999999999999E-3</v>
      </c>
      <c r="BJ139" s="266">
        <v>2.1250000000000002E-3</v>
      </c>
      <c r="BK139" s="266">
        <v>2.1640000000000001E-3</v>
      </c>
    </row>
    <row r="140" spans="1:63" hidden="1" x14ac:dyDescent="0.35"/>
    <row r="141" spans="1:63" hidden="1" x14ac:dyDescent="0.35">
      <c r="A141" s="126"/>
      <c r="B141" s="126"/>
      <c r="C141" s="135"/>
      <c r="D141" s="135"/>
      <c r="E141" s="135"/>
      <c r="F141" s="135"/>
      <c r="G141" s="135"/>
      <c r="H141" s="135"/>
      <c r="I141" s="135"/>
      <c r="J141" s="135"/>
      <c r="K141" s="135"/>
      <c r="L141" s="135"/>
      <c r="M141" s="135"/>
      <c r="N141" s="135"/>
    </row>
    <row r="142" spans="1:63" ht="15.5" hidden="1" x14ac:dyDescent="0.35">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5">
      <c r="A143" s="677"/>
      <c r="B143" s="138" t="s">
        <v>20</v>
      </c>
      <c r="C143" s="27">
        <f>IF(C23=0,0,((C5*0.5)-C41)*C78*C110*C$2)</f>
        <v>0</v>
      </c>
      <c r="D143" s="27">
        <f>IF(D23=0,0,((D5*0.5)+C23-D41)*D78*D110*D$2)</f>
        <v>0</v>
      </c>
      <c r="E143" s="27">
        <f t="shared" ref="E143:K143" si="105">IF(E23=0,0,((E5*0.5)+D23-E41)*E78*E110*E$2)</f>
        <v>0</v>
      </c>
      <c r="F143" s="27">
        <f t="shared" si="105"/>
        <v>0</v>
      </c>
      <c r="G143" s="27">
        <f t="shared" si="105"/>
        <v>0</v>
      </c>
      <c r="H143" s="27">
        <f t="shared" si="105"/>
        <v>0</v>
      </c>
      <c r="I143" s="27">
        <f t="shared" si="105"/>
        <v>0</v>
      </c>
      <c r="J143" s="27">
        <f t="shared" si="105"/>
        <v>0</v>
      </c>
      <c r="K143" s="27">
        <f t="shared" si="105"/>
        <v>0</v>
      </c>
      <c r="L143" s="27">
        <f t="shared" ref="L143:BK146" si="106">IF(L23=0,0,((L5*0.5)+K23-L41)*L78*L110*L$2)</f>
        <v>0</v>
      </c>
      <c r="M143" s="27">
        <f t="shared" si="106"/>
        <v>0</v>
      </c>
      <c r="N143" s="27">
        <f t="shared" si="106"/>
        <v>0</v>
      </c>
      <c r="O143" s="27">
        <f t="shared" si="106"/>
        <v>0</v>
      </c>
      <c r="P143" s="27">
        <f t="shared" si="106"/>
        <v>0</v>
      </c>
      <c r="Q143" s="27">
        <f t="shared" si="106"/>
        <v>0</v>
      </c>
      <c r="R143" s="27">
        <f t="shared" si="106"/>
        <v>0</v>
      </c>
      <c r="S143" s="27">
        <f t="shared" si="106"/>
        <v>0</v>
      </c>
      <c r="T143" s="27">
        <f t="shared" si="106"/>
        <v>0</v>
      </c>
      <c r="U143" s="27">
        <f t="shared" si="106"/>
        <v>0</v>
      </c>
      <c r="V143" s="27">
        <f t="shared" si="106"/>
        <v>0</v>
      </c>
      <c r="W143" s="27">
        <f t="shared" si="106"/>
        <v>0</v>
      </c>
      <c r="X143" s="27">
        <f t="shared" si="106"/>
        <v>0</v>
      </c>
      <c r="Y143" s="27">
        <f t="shared" si="106"/>
        <v>0</v>
      </c>
      <c r="Z143" s="27">
        <f t="shared" si="106"/>
        <v>0</v>
      </c>
      <c r="AA143" s="27">
        <f t="shared" si="106"/>
        <v>0</v>
      </c>
      <c r="AB143" s="27">
        <f t="shared" si="106"/>
        <v>0</v>
      </c>
      <c r="AC143" s="27">
        <f t="shared" si="106"/>
        <v>0</v>
      </c>
      <c r="AD143" s="27">
        <f t="shared" si="106"/>
        <v>0</v>
      </c>
      <c r="AE143" s="27">
        <f t="shared" si="106"/>
        <v>0</v>
      </c>
      <c r="AF143" s="27">
        <f t="shared" si="106"/>
        <v>0</v>
      </c>
      <c r="AG143" s="27">
        <f t="shared" si="106"/>
        <v>0</v>
      </c>
      <c r="AH143" s="27">
        <f t="shared" si="106"/>
        <v>0</v>
      </c>
      <c r="AI143" s="27">
        <f t="shared" si="106"/>
        <v>0</v>
      </c>
      <c r="AJ143" s="27">
        <f t="shared" si="106"/>
        <v>0</v>
      </c>
      <c r="AK143" s="27">
        <f t="shared" si="106"/>
        <v>0</v>
      </c>
      <c r="AL143" s="27">
        <f t="shared" si="106"/>
        <v>0</v>
      </c>
      <c r="AM143" s="27">
        <f t="shared" si="106"/>
        <v>0</v>
      </c>
      <c r="AN143" s="27">
        <f t="shared" si="106"/>
        <v>0</v>
      </c>
      <c r="AO143" s="27">
        <f t="shared" si="106"/>
        <v>0</v>
      </c>
      <c r="AP143" s="27">
        <f t="shared" si="106"/>
        <v>0</v>
      </c>
      <c r="AQ143" s="27">
        <f t="shared" si="106"/>
        <v>0</v>
      </c>
      <c r="AR143" s="27">
        <f t="shared" si="106"/>
        <v>0</v>
      </c>
      <c r="AS143" s="27">
        <f t="shared" si="106"/>
        <v>0</v>
      </c>
      <c r="AT143" s="27">
        <f t="shared" si="106"/>
        <v>0</v>
      </c>
      <c r="AU143" s="27">
        <f t="shared" si="106"/>
        <v>0</v>
      </c>
      <c r="AV143" s="27">
        <f t="shared" si="106"/>
        <v>0</v>
      </c>
      <c r="AW143" s="27">
        <f t="shared" si="106"/>
        <v>0</v>
      </c>
      <c r="AX143" s="27">
        <f t="shared" si="106"/>
        <v>0</v>
      </c>
      <c r="AY143" s="27">
        <f t="shared" si="106"/>
        <v>0</v>
      </c>
      <c r="AZ143" s="27">
        <f t="shared" si="106"/>
        <v>0</v>
      </c>
      <c r="BA143" s="27">
        <f t="shared" si="106"/>
        <v>0</v>
      </c>
      <c r="BB143" s="27">
        <f t="shared" si="106"/>
        <v>0</v>
      </c>
      <c r="BC143" s="27">
        <f t="shared" si="106"/>
        <v>0</v>
      </c>
      <c r="BD143" s="27">
        <f t="shared" si="106"/>
        <v>0</v>
      </c>
      <c r="BE143" s="27">
        <f t="shared" si="106"/>
        <v>0</v>
      </c>
      <c r="BF143" s="27">
        <f t="shared" si="106"/>
        <v>0</v>
      </c>
      <c r="BG143" s="27">
        <f t="shared" si="106"/>
        <v>0</v>
      </c>
      <c r="BH143" s="27">
        <f t="shared" si="106"/>
        <v>0</v>
      </c>
      <c r="BI143" s="27">
        <f t="shared" si="106"/>
        <v>0</v>
      </c>
      <c r="BJ143" s="27">
        <f t="shared" si="106"/>
        <v>0</v>
      </c>
      <c r="BK143" s="27">
        <f t="shared" si="106"/>
        <v>0</v>
      </c>
    </row>
    <row r="144" spans="1:63" hidden="1" x14ac:dyDescent="0.35">
      <c r="A144" s="677"/>
      <c r="B144" s="138" t="s">
        <v>0</v>
      </c>
      <c r="C144" s="27">
        <f t="shared" ref="C144:C155" si="107">IF(C24=0,0,((C6*0.5)-C42)*C79*C111*C$2)</f>
        <v>0</v>
      </c>
      <c r="D144" s="27">
        <f t="shared" ref="D144:K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6"/>
        <v>0</v>
      </c>
      <c r="M144" s="27">
        <f t="shared" si="106"/>
        <v>0</v>
      </c>
      <c r="N144" s="27">
        <f t="shared" si="106"/>
        <v>0</v>
      </c>
      <c r="O144" s="27">
        <f t="shared" si="106"/>
        <v>0</v>
      </c>
      <c r="P144" s="27">
        <f t="shared" si="106"/>
        <v>0</v>
      </c>
      <c r="Q144" s="27">
        <f t="shared" si="106"/>
        <v>0</v>
      </c>
      <c r="R144" s="27">
        <f t="shared" si="106"/>
        <v>0</v>
      </c>
      <c r="S144" s="27">
        <f t="shared" si="106"/>
        <v>0</v>
      </c>
      <c r="T144" s="27">
        <f t="shared" si="106"/>
        <v>0</v>
      </c>
      <c r="U144" s="27">
        <f t="shared" si="106"/>
        <v>0</v>
      </c>
      <c r="V144" s="27">
        <f t="shared" si="106"/>
        <v>0</v>
      </c>
      <c r="W144" s="27">
        <f t="shared" si="106"/>
        <v>0</v>
      </c>
      <c r="X144" s="27">
        <f t="shared" si="106"/>
        <v>0</v>
      </c>
      <c r="Y144" s="27">
        <f t="shared" si="106"/>
        <v>0</v>
      </c>
      <c r="Z144" s="27">
        <f t="shared" si="106"/>
        <v>0</v>
      </c>
      <c r="AA144" s="27">
        <f t="shared" si="106"/>
        <v>0</v>
      </c>
      <c r="AB144" s="27">
        <f t="shared" si="106"/>
        <v>0</v>
      </c>
      <c r="AC144" s="27">
        <f t="shared" si="106"/>
        <v>0</v>
      </c>
      <c r="AD144" s="27">
        <f t="shared" si="106"/>
        <v>0</v>
      </c>
      <c r="AE144" s="27">
        <f t="shared" si="106"/>
        <v>0</v>
      </c>
      <c r="AF144" s="27">
        <f t="shared" si="106"/>
        <v>0</v>
      </c>
      <c r="AG144" s="27">
        <f t="shared" si="106"/>
        <v>0</v>
      </c>
      <c r="AH144" s="27">
        <f t="shared" si="106"/>
        <v>0</v>
      </c>
      <c r="AI144" s="27">
        <f t="shared" si="106"/>
        <v>0</v>
      </c>
      <c r="AJ144" s="27">
        <f t="shared" si="106"/>
        <v>0</v>
      </c>
      <c r="AK144" s="27">
        <f t="shared" si="106"/>
        <v>0</v>
      </c>
      <c r="AL144" s="27">
        <f t="shared" si="106"/>
        <v>0</v>
      </c>
      <c r="AM144" s="27">
        <f t="shared" si="106"/>
        <v>0</v>
      </c>
      <c r="AN144" s="27">
        <f t="shared" si="106"/>
        <v>0</v>
      </c>
      <c r="AO144" s="27">
        <f t="shared" si="106"/>
        <v>0</v>
      </c>
      <c r="AP144" s="27">
        <f t="shared" si="106"/>
        <v>0</v>
      </c>
      <c r="AQ144" s="27">
        <f t="shared" si="106"/>
        <v>0</v>
      </c>
      <c r="AR144" s="27">
        <f t="shared" si="106"/>
        <v>0</v>
      </c>
      <c r="AS144" s="27">
        <f t="shared" si="106"/>
        <v>0</v>
      </c>
      <c r="AT144" s="27">
        <f t="shared" si="106"/>
        <v>0</v>
      </c>
      <c r="AU144" s="27">
        <f t="shared" si="106"/>
        <v>0</v>
      </c>
      <c r="AV144" s="27">
        <f t="shared" si="106"/>
        <v>0</v>
      </c>
      <c r="AW144" s="27">
        <f t="shared" si="106"/>
        <v>0</v>
      </c>
      <c r="AX144" s="27">
        <f t="shared" si="106"/>
        <v>0</v>
      </c>
      <c r="AY144" s="27">
        <f t="shared" si="106"/>
        <v>0</v>
      </c>
      <c r="AZ144" s="27">
        <f t="shared" si="106"/>
        <v>0</v>
      </c>
      <c r="BA144" s="27">
        <f t="shared" si="106"/>
        <v>0</v>
      </c>
      <c r="BB144" s="27">
        <f t="shared" si="106"/>
        <v>0</v>
      </c>
      <c r="BC144" s="27">
        <f t="shared" si="106"/>
        <v>0</v>
      </c>
      <c r="BD144" s="27">
        <f t="shared" si="106"/>
        <v>0</v>
      </c>
      <c r="BE144" s="27">
        <f t="shared" si="106"/>
        <v>0</v>
      </c>
      <c r="BF144" s="27">
        <f t="shared" si="106"/>
        <v>0</v>
      </c>
      <c r="BG144" s="27">
        <f t="shared" si="106"/>
        <v>0</v>
      </c>
      <c r="BH144" s="27">
        <f t="shared" si="106"/>
        <v>0</v>
      </c>
      <c r="BI144" s="27">
        <f t="shared" si="106"/>
        <v>0</v>
      </c>
      <c r="BJ144" s="27">
        <f t="shared" si="106"/>
        <v>0</v>
      </c>
      <c r="BK144" s="27">
        <f t="shared" si="106"/>
        <v>0</v>
      </c>
    </row>
    <row r="145" spans="1:63" hidden="1" x14ac:dyDescent="0.35">
      <c r="A145" s="677"/>
      <c r="B145" s="138"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6"/>
        <v>0</v>
      </c>
      <c r="M145" s="27">
        <f t="shared" si="106"/>
        <v>0</v>
      </c>
      <c r="N145" s="27">
        <f t="shared" si="106"/>
        <v>0</v>
      </c>
      <c r="O145" s="27">
        <f t="shared" si="106"/>
        <v>0</v>
      </c>
      <c r="P145" s="27">
        <f t="shared" si="106"/>
        <v>0</v>
      </c>
      <c r="Q145" s="27">
        <f t="shared" si="106"/>
        <v>0</v>
      </c>
      <c r="R145" s="27">
        <f t="shared" si="106"/>
        <v>0</v>
      </c>
      <c r="S145" s="27">
        <f t="shared" si="106"/>
        <v>0</v>
      </c>
      <c r="T145" s="27">
        <f t="shared" si="106"/>
        <v>0</v>
      </c>
      <c r="U145" s="27">
        <f t="shared" si="106"/>
        <v>0</v>
      </c>
      <c r="V145" s="27">
        <f t="shared" si="106"/>
        <v>0</v>
      </c>
      <c r="W145" s="27">
        <f t="shared" si="106"/>
        <v>0</v>
      </c>
      <c r="X145" s="27">
        <f t="shared" si="106"/>
        <v>0</v>
      </c>
      <c r="Y145" s="27">
        <f t="shared" si="106"/>
        <v>0</v>
      </c>
      <c r="Z145" s="27">
        <f t="shared" si="106"/>
        <v>0</v>
      </c>
      <c r="AA145" s="27">
        <f t="shared" si="106"/>
        <v>0</v>
      </c>
      <c r="AB145" s="27">
        <f t="shared" si="106"/>
        <v>0</v>
      </c>
      <c r="AC145" s="27">
        <f t="shared" si="106"/>
        <v>0</v>
      </c>
      <c r="AD145" s="27">
        <f t="shared" si="106"/>
        <v>0</v>
      </c>
      <c r="AE145" s="27">
        <f t="shared" si="106"/>
        <v>0</v>
      </c>
      <c r="AF145" s="27">
        <f t="shared" si="106"/>
        <v>0</v>
      </c>
      <c r="AG145" s="27">
        <f t="shared" si="106"/>
        <v>0</v>
      </c>
      <c r="AH145" s="27">
        <f t="shared" si="106"/>
        <v>0</v>
      </c>
      <c r="AI145" s="27">
        <f t="shared" si="106"/>
        <v>0</v>
      </c>
      <c r="AJ145" s="27">
        <f t="shared" si="106"/>
        <v>0</v>
      </c>
      <c r="AK145" s="27">
        <f t="shared" si="106"/>
        <v>0</v>
      </c>
      <c r="AL145" s="27">
        <f t="shared" si="106"/>
        <v>0</v>
      </c>
      <c r="AM145" s="27">
        <f t="shared" si="106"/>
        <v>0</v>
      </c>
      <c r="AN145" s="27">
        <f t="shared" si="106"/>
        <v>0</v>
      </c>
      <c r="AO145" s="27">
        <f t="shared" si="106"/>
        <v>0</v>
      </c>
      <c r="AP145" s="27">
        <f t="shared" si="106"/>
        <v>0</v>
      </c>
      <c r="AQ145" s="27">
        <f t="shared" si="106"/>
        <v>0</v>
      </c>
      <c r="AR145" s="27">
        <f t="shared" si="106"/>
        <v>0</v>
      </c>
      <c r="AS145" s="27">
        <f t="shared" si="106"/>
        <v>0</v>
      </c>
      <c r="AT145" s="27">
        <f t="shared" si="106"/>
        <v>0</v>
      </c>
      <c r="AU145" s="27">
        <f t="shared" si="106"/>
        <v>0</v>
      </c>
      <c r="AV145" s="27">
        <f t="shared" si="106"/>
        <v>0</v>
      </c>
      <c r="AW145" s="27">
        <f t="shared" si="106"/>
        <v>0</v>
      </c>
      <c r="AX145" s="27">
        <f t="shared" si="106"/>
        <v>0</v>
      </c>
      <c r="AY145" s="27">
        <f t="shared" si="106"/>
        <v>0</v>
      </c>
      <c r="AZ145" s="27">
        <f t="shared" si="106"/>
        <v>0</v>
      </c>
      <c r="BA145" s="27">
        <f t="shared" si="106"/>
        <v>0</v>
      </c>
      <c r="BB145" s="27">
        <f t="shared" si="106"/>
        <v>0</v>
      </c>
      <c r="BC145" s="27">
        <f t="shared" si="106"/>
        <v>0</v>
      </c>
      <c r="BD145" s="27">
        <f t="shared" si="106"/>
        <v>0</v>
      </c>
      <c r="BE145" s="27">
        <f t="shared" si="106"/>
        <v>0</v>
      </c>
      <c r="BF145" s="27">
        <f t="shared" si="106"/>
        <v>0</v>
      </c>
      <c r="BG145" s="27">
        <f t="shared" si="106"/>
        <v>0</v>
      </c>
      <c r="BH145" s="27">
        <f t="shared" si="106"/>
        <v>0</v>
      </c>
      <c r="BI145" s="27">
        <f t="shared" si="106"/>
        <v>0</v>
      </c>
      <c r="BJ145" s="27">
        <f t="shared" si="106"/>
        <v>0</v>
      </c>
      <c r="BK145" s="27">
        <f t="shared" si="106"/>
        <v>0</v>
      </c>
    </row>
    <row r="146" spans="1:63" hidden="1" x14ac:dyDescent="0.35">
      <c r="A146" s="677"/>
      <c r="B146" s="138"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6"/>
        <v>0</v>
      </c>
      <c r="M146" s="27">
        <f t="shared" si="106"/>
        <v>0</v>
      </c>
      <c r="N146" s="27">
        <f t="shared" si="106"/>
        <v>0</v>
      </c>
      <c r="O146" s="27">
        <f t="shared" si="106"/>
        <v>0</v>
      </c>
      <c r="P146" s="27">
        <f t="shared" si="106"/>
        <v>0</v>
      </c>
      <c r="Q146" s="27">
        <f t="shared" si="106"/>
        <v>0</v>
      </c>
      <c r="R146" s="27">
        <f t="shared" si="106"/>
        <v>0</v>
      </c>
      <c r="S146" s="27">
        <f t="shared" si="106"/>
        <v>0</v>
      </c>
      <c r="T146" s="27">
        <f t="shared" si="106"/>
        <v>0</v>
      </c>
      <c r="U146" s="27">
        <f t="shared" si="106"/>
        <v>0</v>
      </c>
      <c r="V146" s="27">
        <f t="shared" si="106"/>
        <v>0</v>
      </c>
      <c r="W146" s="27">
        <f t="shared" si="106"/>
        <v>0</v>
      </c>
      <c r="X146" s="27">
        <f t="shared" si="106"/>
        <v>0</v>
      </c>
      <c r="Y146" s="27">
        <f t="shared" si="106"/>
        <v>0</v>
      </c>
      <c r="Z146" s="27">
        <f t="shared" si="106"/>
        <v>0</v>
      </c>
      <c r="AA146" s="27">
        <f t="shared" si="106"/>
        <v>0</v>
      </c>
      <c r="AB146" s="27">
        <f t="shared" si="106"/>
        <v>0</v>
      </c>
      <c r="AC146" s="27">
        <f t="shared" si="106"/>
        <v>0</v>
      </c>
      <c r="AD146" s="27">
        <f t="shared" si="106"/>
        <v>0</v>
      </c>
      <c r="AE146" s="27">
        <f t="shared" si="106"/>
        <v>0</v>
      </c>
      <c r="AF146" s="27">
        <f t="shared" si="106"/>
        <v>0</v>
      </c>
      <c r="AG146" s="27">
        <f t="shared" si="106"/>
        <v>0</v>
      </c>
      <c r="AH146" s="27">
        <f t="shared" si="106"/>
        <v>0</v>
      </c>
      <c r="AI146" s="27">
        <f t="shared" si="106"/>
        <v>0</v>
      </c>
      <c r="AJ146" s="27">
        <f t="shared" si="106"/>
        <v>0</v>
      </c>
      <c r="AK146" s="27">
        <f t="shared" si="106"/>
        <v>0</v>
      </c>
      <c r="AL146" s="27">
        <f t="shared" si="106"/>
        <v>0</v>
      </c>
      <c r="AM146" s="27">
        <f t="shared" si="106"/>
        <v>0</v>
      </c>
      <c r="AN146" s="27">
        <f t="shared" si="106"/>
        <v>0</v>
      </c>
      <c r="AO146" s="27">
        <f t="shared" si="106"/>
        <v>0</v>
      </c>
      <c r="AP146" s="27">
        <f t="shared" si="106"/>
        <v>0</v>
      </c>
      <c r="AQ146" s="27">
        <f t="shared" si="106"/>
        <v>0</v>
      </c>
      <c r="AR146" s="27">
        <f t="shared" si="106"/>
        <v>0</v>
      </c>
      <c r="AS146" s="27">
        <f t="shared" si="106"/>
        <v>0</v>
      </c>
      <c r="AT146" s="27">
        <f t="shared" si="106"/>
        <v>0</v>
      </c>
      <c r="AU146" s="27">
        <f t="shared" si="106"/>
        <v>0</v>
      </c>
      <c r="AV146" s="27">
        <f t="shared" si="106"/>
        <v>0</v>
      </c>
      <c r="AW146" s="27">
        <f t="shared" si="106"/>
        <v>0</v>
      </c>
      <c r="AX146" s="27">
        <f t="shared" si="106"/>
        <v>0</v>
      </c>
      <c r="AY146" s="27">
        <f t="shared" si="106"/>
        <v>0</v>
      </c>
      <c r="AZ146" s="27">
        <f t="shared" si="106"/>
        <v>0</v>
      </c>
      <c r="BA146" s="27">
        <f t="shared" si="106"/>
        <v>0</v>
      </c>
      <c r="BB146" s="27">
        <f t="shared" si="106"/>
        <v>0</v>
      </c>
      <c r="BC146" s="27">
        <f t="shared" si="106"/>
        <v>0</v>
      </c>
      <c r="BD146" s="27">
        <f t="shared" si="106"/>
        <v>0</v>
      </c>
      <c r="BE146" s="27">
        <f t="shared" si="106"/>
        <v>0</v>
      </c>
      <c r="BF146" s="27">
        <f t="shared" si="106"/>
        <v>0</v>
      </c>
      <c r="BG146" s="27">
        <f t="shared" si="106"/>
        <v>0</v>
      </c>
      <c r="BH146" s="27">
        <f t="shared" si="106"/>
        <v>0</v>
      </c>
      <c r="BI146" s="27">
        <f t="shared" si="106"/>
        <v>0</v>
      </c>
      <c r="BJ146" s="27">
        <f t="shared" si="106"/>
        <v>0</v>
      </c>
      <c r="BK146" s="27">
        <f t="shared" si="106"/>
        <v>0</v>
      </c>
    </row>
    <row r="147" spans="1:63" hidden="1" x14ac:dyDescent="0.35">
      <c r="A147" s="677"/>
      <c r="B147" s="138"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ref="L147:L155" si="109">IF(L27=0,0,((L9*0.5)+K27-L45)*L82*L114*L$2)</f>
        <v>0</v>
      </c>
      <c r="M147" s="27">
        <f t="shared" ref="M147:M155" si="110">IF(M27=0,0,((M9*0.5)+L27-M45)*M82*M114*M$2)</f>
        <v>0</v>
      </c>
      <c r="N147" s="27">
        <f t="shared" ref="N147:N155" si="111">IF(N27=0,0,((N9*0.5)+M27-N45)*N82*N114*N$2)</f>
        <v>0</v>
      </c>
      <c r="O147" s="27">
        <f t="shared" ref="O147:O155" si="112">IF(O27=0,0,((O9*0.5)+N27-O45)*O82*O114*O$2)</f>
        <v>0</v>
      </c>
      <c r="P147" s="27">
        <f t="shared" ref="P147:P155" si="113">IF(P27=0,0,((P9*0.5)+O27-P45)*P82*P114*P$2)</f>
        <v>0</v>
      </c>
      <c r="Q147" s="27">
        <f t="shared" ref="Q147:Q155" si="114">IF(Q27=0,0,((Q9*0.5)+P27-Q45)*Q82*Q114*Q$2)</f>
        <v>0</v>
      </c>
      <c r="R147" s="27">
        <f t="shared" ref="R147:R155" si="115">IF(R27=0,0,((R9*0.5)+Q27-R45)*R82*R114*R$2)</f>
        <v>0</v>
      </c>
      <c r="S147" s="27">
        <f t="shared" ref="S147:S155" si="116">IF(S27=0,0,((S9*0.5)+R27-S45)*S82*S114*S$2)</f>
        <v>0</v>
      </c>
      <c r="T147" s="27">
        <f t="shared" ref="T147:T155" si="117">IF(T27=0,0,((T9*0.5)+S27-T45)*T82*T114*T$2)</f>
        <v>0</v>
      </c>
      <c r="U147" s="27">
        <f t="shared" ref="U147:U155" si="118">IF(U27=0,0,((U9*0.5)+T27-U45)*U82*U114*U$2)</f>
        <v>0</v>
      </c>
      <c r="V147" s="27">
        <f t="shared" ref="V147:V155" si="119">IF(V27=0,0,((V9*0.5)+U27-V45)*V82*V114*V$2)</f>
        <v>0</v>
      </c>
      <c r="W147" s="27">
        <f t="shared" ref="W147:W155" si="120">IF(W27=0,0,((W9*0.5)+V27-W45)*W82*W114*W$2)</f>
        <v>0</v>
      </c>
      <c r="X147" s="27">
        <f t="shared" ref="X147:X155" si="121">IF(X27=0,0,((X9*0.5)+W27-X45)*X82*X114*X$2)</f>
        <v>0</v>
      </c>
      <c r="Y147" s="27">
        <f t="shared" ref="Y147:Y155" si="122">IF(Y27=0,0,((Y9*0.5)+X27-Y45)*Y82*Y114*Y$2)</f>
        <v>0</v>
      </c>
      <c r="Z147" s="27">
        <f t="shared" ref="Z147:Z155" si="123">IF(Z27=0,0,((Z9*0.5)+Y27-Z45)*Z82*Z114*Z$2)</f>
        <v>0</v>
      </c>
      <c r="AA147" s="27">
        <f t="shared" ref="AA147:AA155" si="124">IF(AA27=0,0,((AA9*0.5)+Z27-AA45)*AA82*AA114*AA$2)</f>
        <v>0</v>
      </c>
      <c r="AB147" s="27">
        <f t="shared" ref="AB147:AB155" si="125">IF(AB27=0,0,((AB9*0.5)+AA27-AB45)*AB82*AB114*AB$2)</f>
        <v>0</v>
      </c>
      <c r="AC147" s="27">
        <f t="shared" ref="AC147:AC155" si="126">IF(AC27=0,0,((AC9*0.5)+AB27-AC45)*AC82*AC114*AC$2)</f>
        <v>0</v>
      </c>
      <c r="AD147" s="27">
        <f t="shared" ref="AD147:AD155" si="127">IF(AD27=0,0,((AD9*0.5)+AC27-AD45)*AD82*AD114*AD$2)</f>
        <v>0</v>
      </c>
      <c r="AE147" s="27">
        <f t="shared" ref="AE147:AE155" si="128">IF(AE27=0,0,((AE9*0.5)+AD27-AE45)*AE82*AE114*AE$2)</f>
        <v>0</v>
      </c>
      <c r="AF147" s="27">
        <f t="shared" ref="AF147:AF155" si="129">IF(AF27=0,0,((AF9*0.5)+AE27-AF45)*AF82*AF114*AF$2)</f>
        <v>0</v>
      </c>
      <c r="AG147" s="27">
        <f t="shared" ref="AG147:AG155" si="130">IF(AG27=0,0,((AG9*0.5)+AF27-AG45)*AG82*AG114*AG$2)</f>
        <v>0</v>
      </c>
      <c r="AH147" s="27">
        <f t="shared" ref="AH147:AH155" si="131">IF(AH27=0,0,((AH9*0.5)+AG27-AH45)*AH82*AH114*AH$2)</f>
        <v>0</v>
      </c>
      <c r="AI147" s="27">
        <f t="shared" ref="AI147:AI155" si="132">IF(AI27=0,0,((AI9*0.5)+AH27-AI45)*AI82*AI114*AI$2)</f>
        <v>0</v>
      </c>
      <c r="AJ147" s="27">
        <f t="shared" ref="AJ147:AJ155" si="133">IF(AJ27=0,0,((AJ9*0.5)+AI27-AJ45)*AJ82*AJ114*AJ$2)</f>
        <v>0</v>
      </c>
      <c r="AK147" s="27">
        <f t="shared" ref="AK147:AK155" si="134">IF(AK27=0,0,((AK9*0.5)+AJ27-AK45)*AK82*AK114*AK$2)</f>
        <v>0</v>
      </c>
      <c r="AL147" s="27">
        <f t="shared" ref="AL147:AL155" si="135">IF(AL27=0,0,((AL9*0.5)+AK27-AL45)*AL82*AL114*AL$2)</f>
        <v>0</v>
      </c>
      <c r="AM147" s="27">
        <f t="shared" ref="AM147:AM155" si="136">IF(AM27=0,0,((AM9*0.5)+AL27-AM45)*AM82*AM114*AM$2)</f>
        <v>0</v>
      </c>
      <c r="AN147" s="27">
        <f t="shared" ref="AN147:AN155" si="137">IF(AN27=0,0,((AN9*0.5)+AM27-AN45)*AN82*AN114*AN$2)</f>
        <v>0</v>
      </c>
      <c r="AO147" s="27">
        <f t="shared" ref="AO147:AO155" si="138">IF(AO27=0,0,((AO9*0.5)+AN27-AO45)*AO82*AO114*AO$2)</f>
        <v>0</v>
      </c>
      <c r="AP147" s="27">
        <f t="shared" ref="AP147:AP155" si="139">IF(AP27=0,0,((AP9*0.5)+AO27-AP45)*AP82*AP114*AP$2)</f>
        <v>0</v>
      </c>
      <c r="AQ147" s="27">
        <f t="shared" ref="AQ147:AQ155" si="140">IF(AQ27=0,0,((AQ9*0.5)+AP27-AQ45)*AQ82*AQ114*AQ$2)</f>
        <v>0</v>
      </c>
      <c r="AR147" s="27">
        <f t="shared" ref="AR147:AR155" si="141">IF(AR27=0,0,((AR9*0.5)+AQ27-AR45)*AR82*AR114*AR$2)</f>
        <v>0</v>
      </c>
      <c r="AS147" s="27">
        <f t="shared" ref="AS147:AS155" si="142">IF(AS27=0,0,((AS9*0.5)+AR27-AS45)*AS82*AS114*AS$2)</f>
        <v>0</v>
      </c>
      <c r="AT147" s="27">
        <f t="shared" ref="AT147:AT155" si="143">IF(AT27=0,0,((AT9*0.5)+AS27-AT45)*AT82*AT114*AT$2)</f>
        <v>0</v>
      </c>
      <c r="AU147" s="27">
        <f t="shared" ref="AU147:AU155" si="144">IF(AU27=0,0,((AU9*0.5)+AT27-AU45)*AU82*AU114*AU$2)</f>
        <v>0</v>
      </c>
      <c r="AV147" s="27">
        <f t="shared" ref="AV147:AV155" si="145">IF(AV27=0,0,((AV9*0.5)+AU27-AV45)*AV82*AV114*AV$2)</f>
        <v>0</v>
      </c>
      <c r="AW147" s="27">
        <f t="shared" ref="AW147:AW155" si="146">IF(AW27=0,0,((AW9*0.5)+AV27-AW45)*AW82*AW114*AW$2)</f>
        <v>0</v>
      </c>
      <c r="AX147" s="27">
        <f t="shared" ref="AX147:AX155" si="147">IF(AX27=0,0,((AX9*0.5)+AW27-AX45)*AX82*AX114*AX$2)</f>
        <v>0</v>
      </c>
      <c r="AY147" s="27">
        <f t="shared" ref="AY147:AY155" si="148">IF(AY27=0,0,((AY9*0.5)+AX27-AY45)*AY82*AY114*AY$2)</f>
        <v>0</v>
      </c>
      <c r="AZ147" s="27">
        <f t="shared" ref="AZ147:AZ155" si="149">IF(AZ27=0,0,((AZ9*0.5)+AY27-AZ45)*AZ82*AZ114*AZ$2)</f>
        <v>0</v>
      </c>
      <c r="BA147" s="27">
        <f t="shared" ref="BA147:BA155" si="150">IF(BA27=0,0,((BA9*0.5)+AZ27-BA45)*BA82*BA114*BA$2)</f>
        <v>0</v>
      </c>
      <c r="BB147" s="27">
        <f t="shared" ref="BB147:BB155" si="151">IF(BB27=0,0,((BB9*0.5)+BA27-BB45)*BB82*BB114*BB$2)</f>
        <v>0</v>
      </c>
      <c r="BC147" s="27">
        <f t="shared" ref="BC147:BC155" si="152">IF(BC27=0,0,((BC9*0.5)+BB27-BC45)*BC82*BC114*BC$2)</f>
        <v>0</v>
      </c>
      <c r="BD147" s="27">
        <f t="shared" ref="BD147:BD155" si="153">IF(BD27=0,0,((BD9*0.5)+BC27-BD45)*BD82*BD114*BD$2)</f>
        <v>0</v>
      </c>
      <c r="BE147" s="27">
        <f t="shared" ref="BE147:BE155" si="154">IF(BE27=0,0,((BE9*0.5)+BD27-BE45)*BE82*BE114*BE$2)</f>
        <v>0</v>
      </c>
      <c r="BF147" s="27">
        <f t="shared" ref="BF147:BF155" si="155">IF(BF27=0,0,((BF9*0.5)+BE27-BF45)*BF82*BF114*BF$2)</f>
        <v>0</v>
      </c>
      <c r="BG147" s="27">
        <f t="shared" ref="BG147:BG155" si="156">IF(BG27=0,0,((BG9*0.5)+BF27-BG45)*BG82*BG114*BG$2)</f>
        <v>0</v>
      </c>
      <c r="BH147" s="27">
        <f t="shared" ref="BH147:BH155" si="157">IF(BH27=0,0,((BH9*0.5)+BG27-BH45)*BH82*BH114*BH$2)</f>
        <v>0</v>
      </c>
      <c r="BI147" s="27">
        <f t="shared" ref="BI147:BI155" si="158">IF(BI27=0,0,((BI9*0.5)+BH27-BI45)*BI82*BI114*BI$2)</f>
        <v>0</v>
      </c>
      <c r="BJ147" s="27">
        <f t="shared" ref="BJ147:BJ155" si="159">IF(BJ27=0,0,((BJ9*0.5)+BI27-BJ45)*BJ82*BJ114*BJ$2)</f>
        <v>0</v>
      </c>
      <c r="BK147" s="27">
        <f t="shared" ref="BK147:BK155" si="160">IF(BK27=0,0,((BK9*0.5)+BJ27-BK45)*BK82*BK114*BK$2)</f>
        <v>0</v>
      </c>
    </row>
    <row r="148" spans="1:63" hidden="1" x14ac:dyDescent="0.35">
      <c r="A148" s="677"/>
      <c r="B148" s="38"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9"/>
        <v>0</v>
      </c>
      <c r="M148" s="27">
        <f t="shared" si="110"/>
        <v>0</v>
      </c>
      <c r="N148" s="27">
        <f t="shared" si="111"/>
        <v>0</v>
      </c>
      <c r="O148" s="27">
        <f t="shared" si="112"/>
        <v>0</v>
      </c>
      <c r="P148" s="27">
        <f t="shared" si="113"/>
        <v>0</v>
      </c>
      <c r="Q148" s="27">
        <f t="shared" si="114"/>
        <v>0</v>
      </c>
      <c r="R148" s="27">
        <f t="shared" si="115"/>
        <v>0</v>
      </c>
      <c r="S148" s="27">
        <f t="shared" si="116"/>
        <v>0</v>
      </c>
      <c r="T148" s="27">
        <f t="shared" si="117"/>
        <v>0</v>
      </c>
      <c r="U148" s="27">
        <f t="shared" si="118"/>
        <v>0</v>
      </c>
      <c r="V148" s="27">
        <f t="shared" si="119"/>
        <v>0</v>
      </c>
      <c r="W148" s="27">
        <f t="shared" si="120"/>
        <v>0</v>
      </c>
      <c r="X148" s="27">
        <f t="shared" si="121"/>
        <v>0</v>
      </c>
      <c r="Y148" s="27">
        <f t="shared" si="122"/>
        <v>0</v>
      </c>
      <c r="Z148" s="27">
        <f t="shared" si="123"/>
        <v>0</v>
      </c>
      <c r="AA148" s="27">
        <f t="shared" si="124"/>
        <v>0</v>
      </c>
      <c r="AB148" s="27">
        <f t="shared" si="125"/>
        <v>0</v>
      </c>
      <c r="AC148" s="27">
        <f t="shared" si="126"/>
        <v>0</v>
      </c>
      <c r="AD148" s="27">
        <f t="shared" si="127"/>
        <v>0</v>
      </c>
      <c r="AE148" s="27">
        <f t="shared" si="128"/>
        <v>0</v>
      </c>
      <c r="AF148" s="27">
        <f t="shared" si="129"/>
        <v>0</v>
      </c>
      <c r="AG148" s="27">
        <f t="shared" si="130"/>
        <v>0</v>
      </c>
      <c r="AH148" s="27">
        <f t="shared" si="131"/>
        <v>0</v>
      </c>
      <c r="AI148" s="27">
        <f t="shared" si="132"/>
        <v>0</v>
      </c>
      <c r="AJ148" s="27">
        <f t="shared" si="133"/>
        <v>0</v>
      </c>
      <c r="AK148" s="27">
        <f t="shared" si="134"/>
        <v>0</v>
      </c>
      <c r="AL148" s="27">
        <f t="shared" si="135"/>
        <v>0</v>
      </c>
      <c r="AM148" s="27">
        <f t="shared" si="136"/>
        <v>0</v>
      </c>
      <c r="AN148" s="27">
        <f t="shared" si="137"/>
        <v>0</v>
      </c>
      <c r="AO148" s="27">
        <f t="shared" si="138"/>
        <v>0</v>
      </c>
      <c r="AP148" s="27">
        <f t="shared" si="139"/>
        <v>0</v>
      </c>
      <c r="AQ148" s="27">
        <f t="shared" si="140"/>
        <v>0</v>
      </c>
      <c r="AR148" s="27">
        <f t="shared" si="141"/>
        <v>0</v>
      </c>
      <c r="AS148" s="27">
        <f t="shared" si="142"/>
        <v>0</v>
      </c>
      <c r="AT148" s="27">
        <f t="shared" si="143"/>
        <v>0</v>
      </c>
      <c r="AU148" s="27">
        <f t="shared" si="144"/>
        <v>0</v>
      </c>
      <c r="AV148" s="27">
        <f t="shared" si="145"/>
        <v>0</v>
      </c>
      <c r="AW148" s="27">
        <f t="shared" si="146"/>
        <v>0</v>
      </c>
      <c r="AX148" s="27">
        <f t="shared" si="147"/>
        <v>0</v>
      </c>
      <c r="AY148" s="27">
        <f t="shared" si="148"/>
        <v>0</v>
      </c>
      <c r="AZ148" s="27">
        <f t="shared" si="149"/>
        <v>0</v>
      </c>
      <c r="BA148" s="27">
        <f t="shared" si="150"/>
        <v>0</v>
      </c>
      <c r="BB148" s="27">
        <f t="shared" si="151"/>
        <v>0</v>
      </c>
      <c r="BC148" s="27">
        <f t="shared" si="152"/>
        <v>0</v>
      </c>
      <c r="BD148" s="27">
        <f t="shared" si="153"/>
        <v>0</v>
      </c>
      <c r="BE148" s="27">
        <f t="shared" si="154"/>
        <v>0</v>
      </c>
      <c r="BF148" s="27">
        <f t="shared" si="155"/>
        <v>0</v>
      </c>
      <c r="BG148" s="27">
        <f t="shared" si="156"/>
        <v>0</v>
      </c>
      <c r="BH148" s="27">
        <f t="shared" si="157"/>
        <v>0</v>
      </c>
      <c r="BI148" s="27">
        <f t="shared" si="158"/>
        <v>0</v>
      </c>
      <c r="BJ148" s="27">
        <f t="shared" si="159"/>
        <v>0</v>
      </c>
      <c r="BK148" s="27">
        <f t="shared" si="160"/>
        <v>0</v>
      </c>
    </row>
    <row r="149" spans="1:63" hidden="1" x14ac:dyDescent="0.35">
      <c r="A149" s="677"/>
      <c r="B149" s="38"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9"/>
        <v>0</v>
      </c>
      <c r="M149" s="27">
        <f t="shared" si="110"/>
        <v>0</v>
      </c>
      <c r="N149" s="27">
        <f t="shared" si="111"/>
        <v>0</v>
      </c>
      <c r="O149" s="27">
        <f t="shared" si="112"/>
        <v>0</v>
      </c>
      <c r="P149" s="27">
        <f t="shared" si="113"/>
        <v>0</v>
      </c>
      <c r="Q149" s="27">
        <f t="shared" si="114"/>
        <v>0</v>
      </c>
      <c r="R149" s="27">
        <f t="shared" si="115"/>
        <v>0</v>
      </c>
      <c r="S149" s="27">
        <f t="shared" si="116"/>
        <v>0</v>
      </c>
      <c r="T149" s="27">
        <f t="shared" si="117"/>
        <v>0</v>
      </c>
      <c r="U149" s="27">
        <f t="shared" si="118"/>
        <v>0</v>
      </c>
      <c r="V149" s="27">
        <f t="shared" si="119"/>
        <v>0</v>
      </c>
      <c r="W149" s="27">
        <f t="shared" si="120"/>
        <v>0</v>
      </c>
      <c r="X149" s="27">
        <f t="shared" si="121"/>
        <v>0</v>
      </c>
      <c r="Y149" s="27">
        <f t="shared" si="122"/>
        <v>0</v>
      </c>
      <c r="Z149" s="27">
        <f t="shared" si="123"/>
        <v>0</v>
      </c>
      <c r="AA149" s="27">
        <f t="shared" si="124"/>
        <v>0</v>
      </c>
      <c r="AB149" s="27">
        <f t="shared" si="125"/>
        <v>0</v>
      </c>
      <c r="AC149" s="27">
        <f t="shared" si="126"/>
        <v>0</v>
      </c>
      <c r="AD149" s="27">
        <f t="shared" si="127"/>
        <v>0</v>
      </c>
      <c r="AE149" s="27">
        <f t="shared" si="128"/>
        <v>0</v>
      </c>
      <c r="AF149" s="27">
        <f t="shared" si="129"/>
        <v>0</v>
      </c>
      <c r="AG149" s="27">
        <f t="shared" si="130"/>
        <v>0</v>
      </c>
      <c r="AH149" s="27">
        <f t="shared" si="131"/>
        <v>0</v>
      </c>
      <c r="AI149" s="27">
        <f t="shared" si="132"/>
        <v>0</v>
      </c>
      <c r="AJ149" s="27">
        <f t="shared" si="133"/>
        <v>0</v>
      </c>
      <c r="AK149" s="27">
        <f t="shared" si="134"/>
        <v>0</v>
      </c>
      <c r="AL149" s="27">
        <f t="shared" si="135"/>
        <v>0</v>
      </c>
      <c r="AM149" s="27">
        <f t="shared" si="136"/>
        <v>0</v>
      </c>
      <c r="AN149" s="27">
        <f t="shared" si="137"/>
        <v>0</v>
      </c>
      <c r="AO149" s="27">
        <f t="shared" si="138"/>
        <v>0</v>
      </c>
      <c r="AP149" s="27">
        <f t="shared" si="139"/>
        <v>0</v>
      </c>
      <c r="AQ149" s="27">
        <f t="shared" si="140"/>
        <v>0</v>
      </c>
      <c r="AR149" s="27">
        <f t="shared" si="141"/>
        <v>0</v>
      </c>
      <c r="AS149" s="27">
        <f t="shared" si="142"/>
        <v>0</v>
      </c>
      <c r="AT149" s="27">
        <f t="shared" si="143"/>
        <v>0</v>
      </c>
      <c r="AU149" s="27">
        <f t="shared" si="144"/>
        <v>0</v>
      </c>
      <c r="AV149" s="27">
        <f t="shared" si="145"/>
        <v>0</v>
      </c>
      <c r="AW149" s="27">
        <f t="shared" si="146"/>
        <v>0</v>
      </c>
      <c r="AX149" s="27">
        <f t="shared" si="147"/>
        <v>0</v>
      </c>
      <c r="AY149" s="27">
        <f t="shared" si="148"/>
        <v>0</v>
      </c>
      <c r="AZ149" s="27">
        <f t="shared" si="149"/>
        <v>0</v>
      </c>
      <c r="BA149" s="27">
        <f t="shared" si="150"/>
        <v>0</v>
      </c>
      <c r="BB149" s="27">
        <f t="shared" si="151"/>
        <v>0</v>
      </c>
      <c r="BC149" s="27">
        <f t="shared" si="152"/>
        <v>0</v>
      </c>
      <c r="BD149" s="27">
        <f t="shared" si="153"/>
        <v>0</v>
      </c>
      <c r="BE149" s="27">
        <f t="shared" si="154"/>
        <v>0</v>
      </c>
      <c r="BF149" s="27">
        <f t="shared" si="155"/>
        <v>0</v>
      </c>
      <c r="BG149" s="27">
        <f t="shared" si="156"/>
        <v>0</v>
      </c>
      <c r="BH149" s="27">
        <f t="shared" si="157"/>
        <v>0</v>
      </c>
      <c r="BI149" s="27">
        <f t="shared" si="158"/>
        <v>0</v>
      </c>
      <c r="BJ149" s="27">
        <f t="shared" si="159"/>
        <v>0</v>
      </c>
      <c r="BK149" s="27">
        <f t="shared" si="160"/>
        <v>0</v>
      </c>
    </row>
    <row r="150" spans="1:63" ht="15.75" hidden="1" customHeight="1" x14ac:dyDescent="0.35">
      <c r="A150" s="677"/>
      <c r="B150" s="38" t="s">
        <v>4</v>
      </c>
      <c r="C150" s="27">
        <f t="shared" si="107"/>
        <v>0</v>
      </c>
      <c r="D150" s="27">
        <f t="shared" si="108"/>
        <v>0</v>
      </c>
      <c r="E150" s="27">
        <f t="shared" si="108"/>
        <v>0</v>
      </c>
      <c r="F150" s="27">
        <f t="shared" si="108"/>
        <v>0</v>
      </c>
      <c r="G150" s="27">
        <f t="shared" si="108"/>
        <v>0</v>
      </c>
      <c r="H150" s="27">
        <f t="shared" si="108"/>
        <v>0</v>
      </c>
      <c r="I150" s="27">
        <f t="shared" si="108"/>
        <v>0</v>
      </c>
      <c r="J150" s="27">
        <f t="shared" si="108"/>
        <v>0</v>
      </c>
      <c r="K150" s="27">
        <f t="shared" si="108"/>
        <v>0</v>
      </c>
      <c r="L150" s="27">
        <f t="shared" si="109"/>
        <v>0</v>
      </c>
      <c r="M150" s="27">
        <f t="shared" si="110"/>
        <v>0</v>
      </c>
      <c r="N150" s="27">
        <f t="shared" si="111"/>
        <v>0</v>
      </c>
      <c r="O150" s="27">
        <f t="shared" si="112"/>
        <v>0</v>
      </c>
      <c r="P150" s="27">
        <f t="shared" si="113"/>
        <v>0</v>
      </c>
      <c r="Q150" s="27">
        <f t="shared" si="114"/>
        <v>0</v>
      </c>
      <c r="R150" s="27">
        <f t="shared" si="115"/>
        <v>0</v>
      </c>
      <c r="S150" s="27">
        <f t="shared" si="116"/>
        <v>0</v>
      </c>
      <c r="T150" s="27">
        <f t="shared" si="117"/>
        <v>0</v>
      </c>
      <c r="U150" s="27">
        <f t="shared" si="118"/>
        <v>0</v>
      </c>
      <c r="V150" s="27">
        <f t="shared" si="119"/>
        <v>0</v>
      </c>
      <c r="W150" s="27">
        <f t="shared" si="120"/>
        <v>0</v>
      </c>
      <c r="X150" s="27">
        <f t="shared" si="121"/>
        <v>0</v>
      </c>
      <c r="Y150" s="27">
        <f t="shared" si="122"/>
        <v>0</v>
      </c>
      <c r="Z150" s="27">
        <f t="shared" si="123"/>
        <v>0</v>
      </c>
      <c r="AA150" s="27">
        <f t="shared" si="124"/>
        <v>0</v>
      </c>
      <c r="AB150" s="27">
        <f t="shared" si="125"/>
        <v>0</v>
      </c>
      <c r="AC150" s="27">
        <f t="shared" si="126"/>
        <v>0</v>
      </c>
      <c r="AD150" s="27">
        <f t="shared" si="127"/>
        <v>0</v>
      </c>
      <c r="AE150" s="27">
        <f t="shared" si="128"/>
        <v>0</v>
      </c>
      <c r="AF150" s="27">
        <f t="shared" si="129"/>
        <v>0</v>
      </c>
      <c r="AG150" s="27">
        <f t="shared" si="130"/>
        <v>0</v>
      </c>
      <c r="AH150" s="27">
        <f t="shared" si="131"/>
        <v>0</v>
      </c>
      <c r="AI150" s="27">
        <f t="shared" si="132"/>
        <v>0</v>
      </c>
      <c r="AJ150" s="27">
        <f t="shared" si="133"/>
        <v>0</v>
      </c>
      <c r="AK150" s="27">
        <f t="shared" si="134"/>
        <v>0</v>
      </c>
      <c r="AL150" s="27">
        <f t="shared" si="135"/>
        <v>0</v>
      </c>
      <c r="AM150" s="27">
        <f t="shared" si="136"/>
        <v>0</v>
      </c>
      <c r="AN150" s="27">
        <f t="shared" si="137"/>
        <v>0</v>
      </c>
      <c r="AO150" s="27">
        <f t="shared" si="138"/>
        <v>0</v>
      </c>
      <c r="AP150" s="27">
        <f t="shared" si="139"/>
        <v>0</v>
      </c>
      <c r="AQ150" s="27">
        <f t="shared" si="140"/>
        <v>0</v>
      </c>
      <c r="AR150" s="27">
        <f t="shared" si="141"/>
        <v>0</v>
      </c>
      <c r="AS150" s="27">
        <f t="shared" si="142"/>
        <v>0</v>
      </c>
      <c r="AT150" s="27">
        <f t="shared" si="143"/>
        <v>0</v>
      </c>
      <c r="AU150" s="27">
        <f t="shared" si="144"/>
        <v>0</v>
      </c>
      <c r="AV150" s="27">
        <f t="shared" si="145"/>
        <v>0</v>
      </c>
      <c r="AW150" s="27">
        <f t="shared" si="146"/>
        <v>0</v>
      </c>
      <c r="AX150" s="27">
        <f t="shared" si="147"/>
        <v>0</v>
      </c>
      <c r="AY150" s="27">
        <f t="shared" si="148"/>
        <v>0</v>
      </c>
      <c r="AZ150" s="27">
        <f t="shared" si="149"/>
        <v>0</v>
      </c>
      <c r="BA150" s="27">
        <f t="shared" si="150"/>
        <v>0</v>
      </c>
      <c r="BB150" s="27">
        <f t="shared" si="151"/>
        <v>0</v>
      </c>
      <c r="BC150" s="27">
        <f t="shared" si="152"/>
        <v>0</v>
      </c>
      <c r="BD150" s="27">
        <f t="shared" si="153"/>
        <v>0</v>
      </c>
      <c r="BE150" s="27">
        <f t="shared" si="154"/>
        <v>0</v>
      </c>
      <c r="BF150" s="27">
        <f t="shared" si="155"/>
        <v>0</v>
      </c>
      <c r="BG150" s="27">
        <f t="shared" si="156"/>
        <v>0</v>
      </c>
      <c r="BH150" s="27">
        <f t="shared" si="157"/>
        <v>0</v>
      </c>
      <c r="BI150" s="27">
        <f t="shared" si="158"/>
        <v>0</v>
      </c>
      <c r="BJ150" s="27">
        <f t="shared" si="159"/>
        <v>0</v>
      </c>
      <c r="BK150" s="27">
        <f t="shared" si="160"/>
        <v>0</v>
      </c>
    </row>
    <row r="151" spans="1:63" hidden="1" x14ac:dyDescent="0.35">
      <c r="A151" s="677"/>
      <c r="B151" s="38"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9"/>
        <v>0</v>
      </c>
      <c r="M151" s="27">
        <f t="shared" si="110"/>
        <v>0</v>
      </c>
      <c r="N151" s="27">
        <f t="shared" si="111"/>
        <v>0</v>
      </c>
      <c r="O151" s="27">
        <f t="shared" si="112"/>
        <v>0</v>
      </c>
      <c r="P151" s="27">
        <f t="shared" si="113"/>
        <v>0</v>
      </c>
      <c r="Q151" s="27">
        <f t="shared" si="114"/>
        <v>0</v>
      </c>
      <c r="R151" s="27">
        <f t="shared" si="115"/>
        <v>0</v>
      </c>
      <c r="S151" s="27">
        <f t="shared" si="116"/>
        <v>0</v>
      </c>
      <c r="T151" s="27">
        <f t="shared" si="117"/>
        <v>0</v>
      </c>
      <c r="U151" s="27">
        <f t="shared" si="118"/>
        <v>0</v>
      </c>
      <c r="V151" s="27">
        <f t="shared" si="119"/>
        <v>0</v>
      </c>
      <c r="W151" s="27">
        <f t="shared" si="120"/>
        <v>0</v>
      </c>
      <c r="X151" s="27">
        <f t="shared" si="121"/>
        <v>0</v>
      </c>
      <c r="Y151" s="27">
        <f t="shared" si="122"/>
        <v>0</v>
      </c>
      <c r="Z151" s="27">
        <f t="shared" si="123"/>
        <v>0</v>
      </c>
      <c r="AA151" s="27">
        <f t="shared" si="124"/>
        <v>0</v>
      </c>
      <c r="AB151" s="27">
        <f t="shared" si="125"/>
        <v>0</v>
      </c>
      <c r="AC151" s="27">
        <f t="shared" si="126"/>
        <v>0</v>
      </c>
      <c r="AD151" s="27">
        <f t="shared" si="127"/>
        <v>0</v>
      </c>
      <c r="AE151" s="27">
        <f t="shared" si="128"/>
        <v>0</v>
      </c>
      <c r="AF151" s="27">
        <f t="shared" si="129"/>
        <v>0</v>
      </c>
      <c r="AG151" s="27">
        <f t="shared" si="130"/>
        <v>0</v>
      </c>
      <c r="AH151" s="27">
        <f t="shared" si="131"/>
        <v>0</v>
      </c>
      <c r="AI151" s="27">
        <f t="shared" si="132"/>
        <v>0</v>
      </c>
      <c r="AJ151" s="27">
        <f t="shared" si="133"/>
        <v>0</v>
      </c>
      <c r="AK151" s="27">
        <f t="shared" si="134"/>
        <v>0</v>
      </c>
      <c r="AL151" s="27">
        <f t="shared" si="135"/>
        <v>0</v>
      </c>
      <c r="AM151" s="27">
        <f t="shared" si="136"/>
        <v>0</v>
      </c>
      <c r="AN151" s="27">
        <f t="shared" si="137"/>
        <v>0</v>
      </c>
      <c r="AO151" s="27">
        <f t="shared" si="138"/>
        <v>0</v>
      </c>
      <c r="AP151" s="27">
        <f t="shared" si="139"/>
        <v>0</v>
      </c>
      <c r="AQ151" s="27">
        <f t="shared" si="140"/>
        <v>0</v>
      </c>
      <c r="AR151" s="27">
        <f t="shared" si="141"/>
        <v>0</v>
      </c>
      <c r="AS151" s="27">
        <f t="shared" si="142"/>
        <v>0</v>
      </c>
      <c r="AT151" s="27">
        <f t="shared" si="143"/>
        <v>0</v>
      </c>
      <c r="AU151" s="27">
        <f t="shared" si="144"/>
        <v>0</v>
      </c>
      <c r="AV151" s="27">
        <f t="shared" si="145"/>
        <v>0</v>
      </c>
      <c r="AW151" s="27">
        <f t="shared" si="146"/>
        <v>0</v>
      </c>
      <c r="AX151" s="27">
        <f t="shared" si="147"/>
        <v>0</v>
      </c>
      <c r="AY151" s="27">
        <f t="shared" si="148"/>
        <v>0</v>
      </c>
      <c r="AZ151" s="27">
        <f t="shared" si="149"/>
        <v>0</v>
      </c>
      <c r="BA151" s="27">
        <f t="shared" si="150"/>
        <v>0</v>
      </c>
      <c r="BB151" s="27">
        <f t="shared" si="151"/>
        <v>0</v>
      </c>
      <c r="BC151" s="27">
        <f t="shared" si="152"/>
        <v>0</v>
      </c>
      <c r="BD151" s="27">
        <f t="shared" si="153"/>
        <v>0</v>
      </c>
      <c r="BE151" s="27">
        <f t="shared" si="154"/>
        <v>0</v>
      </c>
      <c r="BF151" s="27">
        <f t="shared" si="155"/>
        <v>0</v>
      </c>
      <c r="BG151" s="27">
        <f t="shared" si="156"/>
        <v>0</v>
      </c>
      <c r="BH151" s="27">
        <f t="shared" si="157"/>
        <v>0</v>
      </c>
      <c r="BI151" s="27">
        <f t="shared" si="158"/>
        <v>0</v>
      </c>
      <c r="BJ151" s="27">
        <f t="shared" si="159"/>
        <v>0</v>
      </c>
      <c r="BK151" s="27">
        <f t="shared" si="160"/>
        <v>0</v>
      </c>
    </row>
    <row r="152" spans="1:63" hidden="1" x14ac:dyDescent="0.35">
      <c r="A152" s="677"/>
      <c r="B152" s="38"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9"/>
        <v>0</v>
      </c>
      <c r="M152" s="27">
        <f t="shared" si="110"/>
        <v>0</v>
      </c>
      <c r="N152" s="27">
        <f t="shared" si="111"/>
        <v>0</v>
      </c>
      <c r="O152" s="27">
        <f t="shared" si="112"/>
        <v>0</v>
      </c>
      <c r="P152" s="27">
        <f t="shared" si="113"/>
        <v>0</v>
      </c>
      <c r="Q152" s="27">
        <f t="shared" si="114"/>
        <v>0</v>
      </c>
      <c r="R152" s="27">
        <f t="shared" si="115"/>
        <v>0</v>
      </c>
      <c r="S152" s="27">
        <f t="shared" si="116"/>
        <v>0</v>
      </c>
      <c r="T152" s="27">
        <f t="shared" si="117"/>
        <v>0</v>
      </c>
      <c r="U152" s="27">
        <f t="shared" si="118"/>
        <v>0</v>
      </c>
      <c r="V152" s="27">
        <f t="shared" si="119"/>
        <v>0</v>
      </c>
      <c r="W152" s="27">
        <f t="shared" si="120"/>
        <v>0</v>
      </c>
      <c r="X152" s="27">
        <f t="shared" si="121"/>
        <v>0</v>
      </c>
      <c r="Y152" s="27">
        <f t="shared" si="122"/>
        <v>0</v>
      </c>
      <c r="Z152" s="27">
        <f t="shared" si="123"/>
        <v>0</v>
      </c>
      <c r="AA152" s="27">
        <f t="shared" si="124"/>
        <v>0</v>
      </c>
      <c r="AB152" s="27">
        <f t="shared" si="125"/>
        <v>0</v>
      </c>
      <c r="AC152" s="27">
        <f t="shared" si="126"/>
        <v>0</v>
      </c>
      <c r="AD152" s="27">
        <f t="shared" si="127"/>
        <v>0</v>
      </c>
      <c r="AE152" s="27">
        <f t="shared" si="128"/>
        <v>0</v>
      </c>
      <c r="AF152" s="27">
        <f t="shared" si="129"/>
        <v>0</v>
      </c>
      <c r="AG152" s="27">
        <f t="shared" si="130"/>
        <v>0</v>
      </c>
      <c r="AH152" s="27">
        <f t="shared" si="131"/>
        <v>0</v>
      </c>
      <c r="AI152" s="27">
        <f t="shared" si="132"/>
        <v>0</v>
      </c>
      <c r="AJ152" s="27">
        <f t="shared" si="133"/>
        <v>0</v>
      </c>
      <c r="AK152" s="27">
        <f t="shared" si="134"/>
        <v>0</v>
      </c>
      <c r="AL152" s="27">
        <f t="shared" si="135"/>
        <v>0</v>
      </c>
      <c r="AM152" s="27">
        <f t="shared" si="136"/>
        <v>0</v>
      </c>
      <c r="AN152" s="27">
        <f t="shared" si="137"/>
        <v>0</v>
      </c>
      <c r="AO152" s="27">
        <f t="shared" si="138"/>
        <v>0</v>
      </c>
      <c r="AP152" s="27">
        <f t="shared" si="139"/>
        <v>0</v>
      </c>
      <c r="AQ152" s="27">
        <f t="shared" si="140"/>
        <v>0</v>
      </c>
      <c r="AR152" s="27">
        <f t="shared" si="141"/>
        <v>0</v>
      </c>
      <c r="AS152" s="27">
        <f t="shared" si="142"/>
        <v>0</v>
      </c>
      <c r="AT152" s="27">
        <f t="shared" si="143"/>
        <v>0</v>
      </c>
      <c r="AU152" s="27">
        <f t="shared" si="144"/>
        <v>0</v>
      </c>
      <c r="AV152" s="27">
        <f t="shared" si="145"/>
        <v>0</v>
      </c>
      <c r="AW152" s="27">
        <f t="shared" si="146"/>
        <v>0</v>
      </c>
      <c r="AX152" s="27">
        <f t="shared" si="147"/>
        <v>0</v>
      </c>
      <c r="AY152" s="27">
        <f t="shared" si="148"/>
        <v>0</v>
      </c>
      <c r="AZ152" s="27">
        <f t="shared" si="149"/>
        <v>0</v>
      </c>
      <c r="BA152" s="27">
        <f t="shared" si="150"/>
        <v>0</v>
      </c>
      <c r="BB152" s="27">
        <f t="shared" si="151"/>
        <v>0</v>
      </c>
      <c r="BC152" s="27">
        <f t="shared" si="152"/>
        <v>0</v>
      </c>
      <c r="BD152" s="27">
        <f t="shared" si="153"/>
        <v>0</v>
      </c>
      <c r="BE152" s="27">
        <f t="shared" si="154"/>
        <v>0</v>
      </c>
      <c r="BF152" s="27">
        <f t="shared" si="155"/>
        <v>0</v>
      </c>
      <c r="BG152" s="27">
        <f t="shared" si="156"/>
        <v>0</v>
      </c>
      <c r="BH152" s="27">
        <f t="shared" si="157"/>
        <v>0</v>
      </c>
      <c r="BI152" s="27">
        <f t="shared" si="158"/>
        <v>0</v>
      </c>
      <c r="BJ152" s="27">
        <f t="shared" si="159"/>
        <v>0</v>
      </c>
      <c r="BK152" s="27">
        <f t="shared" si="160"/>
        <v>0</v>
      </c>
    </row>
    <row r="153" spans="1:63" hidden="1" x14ac:dyDescent="0.35">
      <c r="A153" s="677"/>
      <c r="B153" s="38"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9"/>
        <v>0</v>
      </c>
      <c r="M153" s="27">
        <f t="shared" si="110"/>
        <v>0</v>
      </c>
      <c r="N153" s="27">
        <f t="shared" si="111"/>
        <v>0</v>
      </c>
      <c r="O153" s="27">
        <f t="shared" si="112"/>
        <v>0</v>
      </c>
      <c r="P153" s="27">
        <f t="shared" si="113"/>
        <v>0</v>
      </c>
      <c r="Q153" s="27">
        <f t="shared" si="114"/>
        <v>0</v>
      </c>
      <c r="R153" s="27">
        <f t="shared" si="115"/>
        <v>0</v>
      </c>
      <c r="S153" s="27">
        <f t="shared" si="116"/>
        <v>0</v>
      </c>
      <c r="T153" s="27">
        <f t="shared" si="117"/>
        <v>0</v>
      </c>
      <c r="U153" s="27">
        <f t="shared" si="118"/>
        <v>0</v>
      </c>
      <c r="V153" s="27">
        <f t="shared" si="119"/>
        <v>0</v>
      </c>
      <c r="W153" s="27">
        <f t="shared" si="120"/>
        <v>0</v>
      </c>
      <c r="X153" s="27">
        <f t="shared" si="121"/>
        <v>0</v>
      </c>
      <c r="Y153" s="27">
        <f t="shared" si="122"/>
        <v>0</v>
      </c>
      <c r="Z153" s="27">
        <f t="shared" si="123"/>
        <v>0</v>
      </c>
      <c r="AA153" s="27">
        <f t="shared" si="124"/>
        <v>0</v>
      </c>
      <c r="AB153" s="27">
        <f t="shared" si="125"/>
        <v>0</v>
      </c>
      <c r="AC153" s="27">
        <f t="shared" si="126"/>
        <v>0</v>
      </c>
      <c r="AD153" s="27">
        <f t="shared" si="127"/>
        <v>0</v>
      </c>
      <c r="AE153" s="27">
        <f t="shared" si="128"/>
        <v>0</v>
      </c>
      <c r="AF153" s="27">
        <f t="shared" si="129"/>
        <v>0</v>
      </c>
      <c r="AG153" s="27">
        <f t="shared" si="130"/>
        <v>0</v>
      </c>
      <c r="AH153" s="27">
        <f t="shared" si="131"/>
        <v>0</v>
      </c>
      <c r="AI153" s="27">
        <f t="shared" si="132"/>
        <v>0</v>
      </c>
      <c r="AJ153" s="27">
        <f t="shared" si="133"/>
        <v>0</v>
      </c>
      <c r="AK153" s="27">
        <f t="shared" si="134"/>
        <v>0</v>
      </c>
      <c r="AL153" s="27">
        <f t="shared" si="135"/>
        <v>0</v>
      </c>
      <c r="AM153" s="27">
        <f t="shared" si="136"/>
        <v>0</v>
      </c>
      <c r="AN153" s="27">
        <f t="shared" si="137"/>
        <v>0</v>
      </c>
      <c r="AO153" s="27">
        <f t="shared" si="138"/>
        <v>0</v>
      </c>
      <c r="AP153" s="27">
        <f t="shared" si="139"/>
        <v>0</v>
      </c>
      <c r="AQ153" s="27">
        <f t="shared" si="140"/>
        <v>0</v>
      </c>
      <c r="AR153" s="27">
        <f t="shared" si="141"/>
        <v>0</v>
      </c>
      <c r="AS153" s="27">
        <f t="shared" si="142"/>
        <v>0</v>
      </c>
      <c r="AT153" s="27">
        <f t="shared" si="143"/>
        <v>0</v>
      </c>
      <c r="AU153" s="27">
        <f t="shared" si="144"/>
        <v>0</v>
      </c>
      <c r="AV153" s="27">
        <f t="shared" si="145"/>
        <v>0</v>
      </c>
      <c r="AW153" s="27">
        <f t="shared" si="146"/>
        <v>0</v>
      </c>
      <c r="AX153" s="27">
        <f t="shared" si="147"/>
        <v>0</v>
      </c>
      <c r="AY153" s="27">
        <f t="shared" si="148"/>
        <v>0</v>
      </c>
      <c r="AZ153" s="27">
        <f t="shared" si="149"/>
        <v>0</v>
      </c>
      <c r="BA153" s="27">
        <f t="shared" si="150"/>
        <v>0</v>
      </c>
      <c r="BB153" s="27">
        <f t="shared" si="151"/>
        <v>0</v>
      </c>
      <c r="BC153" s="27">
        <f t="shared" si="152"/>
        <v>0</v>
      </c>
      <c r="BD153" s="27">
        <f t="shared" si="153"/>
        <v>0</v>
      </c>
      <c r="BE153" s="27">
        <f t="shared" si="154"/>
        <v>0</v>
      </c>
      <c r="BF153" s="27">
        <f t="shared" si="155"/>
        <v>0</v>
      </c>
      <c r="BG153" s="27">
        <f t="shared" si="156"/>
        <v>0</v>
      </c>
      <c r="BH153" s="27">
        <f t="shared" si="157"/>
        <v>0</v>
      </c>
      <c r="BI153" s="27">
        <f t="shared" si="158"/>
        <v>0</v>
      </c>
      <c r="BJ153" s="27">
        <f t="shared" si="159"/>
        <v>0</v>
      </c>
      <c r="BK153" s="27">
        <f t="shared" si="160"/>
        <v>0</v>
      </c>
    </row>
    <row r="154" spans="1:63" ht="15.75" hidden="1" customHeight="1" x14ac:dyDescent="0.35">
      <c r="A154" s="677"/>
      <c r="B154" s="38"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9"/>
        <v>0</v>
      </c>
      <c r="M154" s="27">
        <f t="shared" si="110"/>
        <v>0</v>
      </c>
      <c r="N154" s="27">
        <f t="shared" si="111"/>
        <v>0</v>
      </c>
      <c r="O154" s="27">
        <f t="shared" si="112"/>
        <v>0</v>
      </c>
      <c r="P154" s="27">
        <f t="shared" si="113"/>
        <v>0</v>
      </c>
      <c r="Q154" s="27">
        <f t="shared" si="114"/>
        <v>0</v>
      </c>
      <c r="R154" s="27">
        <f t="shared" si="115"/>
        <v>0</v>
      </c>
      <c r="S154" s="27">
        <f t="shared" si="116"/>
        <v>0</v>
      </c>
      <c r="T154" s="27">
        <f t="shared" si="117"/>
        <v>0</v>
      </c>
      <c r="U154" s="27">
        <f t="shared" si="118"/>
        <v>0</v>
      </c>
      <c r="V154" s="27">
        <f t="shared" si="119"/>
        <v>0</v>
      </c>
      <c r="W154" s="27">
        <f t="shared" si="120"/>
        <v>0</v>
      </c>
      <c r="X154" s="27">
        <f t="shared" si="121"/>
        <v>0</v>
      </c>
      <c r="Y154" s="27">
        <f t="shared" si="122"/>
        <v>0</v>
      </c>
      <c r="Z154" s="27">
        <f t="shared" si="123"/>
        <v>0</v>
      </c>
      <c r="AA154" s="27">
        <f t="shared" si="124"/>
        <v>0</v>
      </c>
      <c r="AB154" s="27">
        <f t="shared" si="125"/>
        <v>0</v>
      </c>
      <c r="AC154" s="27">
        <f t="shared" si="126"/>
        <v>0</v>
      </c>
      <c r="AD154" s="27">
        <f t="shared" si="127"/>
        <v>0</v>
      </c>
      <c r="AE154" s="27">
        <f t="shared" si="128"/>
        <v>0</v>
      </c>
      <c r="AF154" s="27">
        <f t="shared" si="129"/>
        <v>0</v>
      </c>
      <c r="AG154" s="27">
        <f t="shared" si="130"/>
        <v>0</v>
      </c>
      <c r="AH154" s="27">
        <f t="shared" si="131"/>
        <v>0</v>
      </c>
      <c r="AI154" s="27">
        <f t="shared" si="132"/>
        <v>0</v>
      </c>
      <c r="AJ154" s="27">
        <f t="shared" si="133"/>
        <v>0</v>
      </c>
      <c r="AK154" s="27">
        <f t="shared" si="134"/>
        <v>0</v>
      </c>
      <c r="AL154" s="27">
        <f t="shared" si="135"/>
        <v>0</v>
      </c>
      <c r="AM154" s="27">
        <f t="shared" si="136"/>
        <v>0</v>
      </c>
      <c r="AN154" s="27">
        <f t="shared" si="137"/>
        <v>0</v>
      </c>
      <c r="AO154" s="27">
        <f t="shared" si="138"/>
        <v>0</v>
      </c>
      <c r="AP154" s="27">
        <f t="shared" si="139"/>
        <v>0</v>
      </c>
      <c r="AQ154" s="27">
        <f t="shared" si="140"/>
        <v>0</v>
      </c>
      <c r="AR154" s="27">
        <f t="shared" si="141"/>
        <v>0</v>
      </c>
      <c r="AS154" s="27">
        <f t="shared" si="142"/>
        <v>0</v>
      </c>
      <c r="AT154" s="27">
        <f t="shared" si="143"/>
        <v>0</v>
      </c>
      <c r="AU154" s="27">
        <f t="shared" si="144"/>
        <v>0</v>
      </c>
      <c r="AV154" s="27">
        <f t="shared" si="145"/>
        <v>0</v>
      </c>
      <c r="AW154" s="27">
        <f t="shared" si="146"/>
        <v>0</v>
      </c>
      <c r="AX154" s="27">
        <f t="shared" si="147"/>
        <v>0</v>
      </c>
      <c r="AY154" s="27">
        <f t="shared" si="148"/>
        <v>0</v>
      </c>
      <c r="AZ154" s="27">
        <f t="shared" si="149"/>
        <v>0</v>
      </c>
      <c r="BA154" s="27">
        <f t="shared" si="150"/>
        <v>0</v>
      </c>
      <c r="BB154" s="27">
        <f t="shared" si="151"/>
        <v>0</v>
      </c>
      <c r="BC154" s="27">
        <f t="shared" si="152"/>
        <v>0</v>
      </c>
      <c r="BD154" s="27">
        <f t="shared" si="153"/>
        <v>0</v>
      </c>
      <c r="BE154" s="27">
        <f t="shared" si="154"/>
        <v>0</v>
      </c>
      <c r="BF154" s="27">
        <f t="shared" si="155"/>
        <v>0</v>
      </c>
      <c r="BG154" s="27">
        <f t="shared" si="156"/>
        <v>0</v>
      </c>
      <c r="BH154" s="27">
        <f t="shared" si="157"/>
        <v>0</v>
      </c>
      <c r="BI154" s="27">
        <f t="shared" si="158"/>
        <v>0</v>
      </c>
      <c r="BJ154" s="27">
        <f t="shared" si="159"/>
        <v>0</v>
      </c>
      <c r="BK154" s="27">
        <f t="shared" si="160"/>
        <v>0</v>
      </c>
    </row>
    <row r="155" spans="1:63" ht="15.75" hidden="1" customHeight="1" x14ac:dyDescent="0.35">
      <c r="A155" s="677"/>
      <c r="B155" s="38"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9"/>
        <v>0</v>
      </c>
      <c r="M155" s="27">
        <f t="shared" si="110"/>
        <v>0</v>
      </c>
      <c r="N155" s="27">
        <f t="shared" si="111"/>
        <v>0</v>
      </c>
      <c r="O155" s="27">
        <f t="shared" si="112"/>
        <v>0</v>
      </c>
      <c r="P155" s="27">
        <f t="shared" si="113"/>
        <v>0</v>
      </c>
      <c r="Q155" s="27">
        <f t="shared" si="114"/>
        <v>0</v>
      </c>
      <c r="R155" s="27">
        <f t="shared" si="115"/>
        <v>0</v>
      </c>
      <c r="S155" s="27">
        <f t="shared" si="116"/>
        <v>0</v>
      </c>
      <c r="T155" s="27">
        <f t="shared" si="117"/>
        <v>0</v>
      </c>
      <c r="U155" s="27">
        <f t="shared" si="118"/>
        <v>0</v>
      </c>
      <c r="V155" s="27">
        <f t="shared" si="119"/>
        <v>0</v>
      </c>
      <c r="W155" s="27">
        <f t="shared" si="120"/>
        <v>0</v>
      </c>
      <c r="X155" s="27">
        <f t="shared" si="121"/>
        <v>0</v>
      </c>
      <c r="Y155" s="27">
        <f t="shared" si="122"/>
        <v>0</v>
      </c>
      <c r="Z155" s="27">
        <f t="shared" si="123"/>
        <v>0</v>
      </c>
      <c r="AA155" s="27">
        <f t="shared" si="124"/>
        <v>0</v>
      </c>
      <c r="AB155" s="27">
        <f t="shared" si="125"/>
        <v>0</v>
      </c>
      <c r="AC155" s="27">
        <f t="shared" si="126"/>
        <v>0</v>
      </c>
      <c r="AD155" s="27">
        <f t="shared" si="127"/>
        <v>0</v>
      </c>
      <c r="AE155" s="27">
        <f t="shared" si="128"/>
        <v>0</v>
      </c>
      <c r="AF155" s="27">
        <f t="shared" si="129"/>
        <v>0</v>
      </c>
      <c r="AG155" s="27">
        <f t="shared" si="130"/>
        <v>0</v>
      </c>
      <c r="AH155" s="27">
        <f t="shared" si="131"/>
        <v>0</v>
      </c>
      <c r="AI155" s="27">
        <f t="shared" si="132"/>
        <v>0</v>
      </c>
      <c r="AJ155" s="27">
        <f t="shared" si="133"/>
        <v>0</v>
      </c>
      <c r="AK155" s="27">
        <f t="shared" si="134"/>
        <v>0</v>
      </c>
      <c r="AL155" s="27">
        <f t="shared" si="135"/>
        <v>0</v>
      </c>
      <c r="AM155" s="27">
        <f t="shared" si="136"/>
        <v>0</v>
      </c>
      <c r="AN155" s="27">
        <f t="shared" si="137"/>
        <v>0</v>
      </c>
      <c r="AO155" s="27">
        <f t="shared" si="138"/>
        <v>0</v>
      </c>
      <c r="AP155" s="27">
        <f t="shared" si="139"/>
        <v>0</v>
      </c>
      <c r="AQ155" s="27">
        <f t="shared" si="140"/>
        <v>0</v>
      </c>
      <c r="AR155" s="27">
        <f t="shared" si="141"/>
        <v>0</v>
      </c>
      <c r="AS155" s="27">
        <f t="shared" si="142"/>
        <v>0</v>
      </c>
      <c r="AT155" s="27">
        <f t="shared" si="143"/>
        <v>0</v>
      </c>
      <c r="AU155" s="27">
        <f t="shared" si="144"/>
        <v>0</v>
      </c>
      <c r="AV155" s="27">
        <f t="shared" si="145"/>
        <v>0</v>
      </c>
      <c r="AW155" s="27">
        <f t="shared" si="146"/>
        <v>0</v>
      </c>
      <c r="AX155" s="27">
        <f t="shared" si="147"/>
        <v>0</v>
      </c>
      <c r="AY155" s="27">
        <f t="shared" si="148"/>
        <v>0</v>
      </c>
      <c r="AZ155" s="27">
        <f t="shared" si="149"/>
        <v>0</v>
      </c>
      <c r="BA155" s="27">
        <f t="shared" si="150"/>
        <v>0</v>
      </c>
      <c r="BB155" s="27">
        <f t="shared" si="151"/>
        <v>0</v>
      </c>
      <c r="BC155" s="27">
        <f t="shared" si="152"/>
        <v>0</v>
      </c>
      <c r="BD155" s="27">
        <f t="shared" si="153"/>
        <v>0</v>
      </c>
      <c r="BE155" s="27">
        <f t="shared" si="154"/>
        <v>0</v>
      </c>
      <c r="BF155" s="27">
        <f t="shared" si="155"/>
        <v>0</v>
      </c>
      <c r="BG155" s="27">
        <f t="shared" si="156"/>
        <v>0</v>
      </c>
      <c r="BH155" s="27">
        <f t="shared" si="157"/>
        <v>0</v>
      </c>
      <c r="BI155" s="27">
        <f t="shared" si="158"/>
        <v>0</v>
      </c>
      <c r="BJ155" s="27">
        <f t="shared" si="159"/>
        <v>0</v>
      </c>
      <c r="BK155" s="27">
        <f t="shared" si="160"/>
        <v>0</v>
      </c>
    </row>
    <row r="156" spans="1:63" ht="15.75" hidden="1" customHeight="1" x14ac:dyDescent="0.35">
      <c r="A156" s="677"/>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5">
      <c r="A157" s="677"/>
      <c r="B157" s="32" t="s">
        <v>26</v>
      </c>
      <c r="C157" s="27">
        <f>SUM(C143:C155)</f>
        <v>0</v>
      </c>
      <c r="D157" s="27">
        <f t="shared" ref="D157:K157" si="161">SUM(D143:D155)</f>
        <v>0</v>
      </c>
      <c r="E157" s="27">
        <f t="shared" si="161"/>
        <v>0</v>
      </c>
      <c r="F157" s="27">
        <f t="shared" si="161"/>
        <v>0</v>
      </c>
      <c r="G157" s="27">
        <f t="shared" si="161"/>
        <v>0</v>
      </c>
      <c r="H157" s="27">
        <f t="shared" si="161"/>
        <v>0</v>
      </c>
      <c r="I157" s="27">
        <f t="shared" si="161"/>
        <v>0</v>
      </c>
      <c r="J157" s="27">
        <f t="shared" si="161"/>
        <v>0</v>
      </c>
      <c r="K157" s="27">
        <f t="shared" si="161"/>
        <v>0</v>
      </c>
      <c r="L157" s="27">
        <f t="shared" ref="L157:BK157" si="162">SUM(L143:L155)</f>
        <v>0</v>
      </c>
      <c r="M157" s="27">
        <f t="shared" si="162"/>
        <v>0</v>
      </c>
      <c r="N157" s="27">
        <f t="shared" si="162"/>
        <v>0</v>
      </c>
      <c r="O157" s="27">
        <f t="shared" si="162"/>
        <v>0</v>
      </c>
      <c r="P157" s="27">
        <f t="shared" si="162"/>
        <v>0</v>
      </c>
      <c r="Q157" s="27">
        <f t="shared" si="162"/>
        <v>0</v>
      </c>
      <c r="R157" s="27">
        <f t="shared" si="162"/>
        <v>0</v>
      </c>
      <c r="S157" s="27">
        <f t="shared" si="162"/>
        <v>0</v>
      </c>
      <c r="T157" s="27">
        <f t="shared" si="162"/>
        <v>0</v>
      </c>
      <c r="U157" s="27">
        <f t="shared" si="162"/>
        <v>0</v>
      </c>
      <c r="V157" s="27">
        <f t="shared" si="162"/>
        <v>0</v>
      </c>
      <c r="W157" s="27">
        <f t="shared" si="162"/>
        <v>0</v>
      </c>
      <c r="X157" s="27">
        <f t="shared" si="162"/>
        <v>0</v>
      </c>
      <c r="Y157" s="27">
        <f t="shared" si="162"/>
        <v>0</v>
      </c>
      <c r="Z157" s="27">
        <f t="shared" si="162"/>
        <v>0</v>
      </c>
      <c r="AA157" s="27">
        <f t="shared" si="162"/>
        <v>0</v>
      </c>
      <c r="AB157" s="27">
        <f t="shared" si="162"/>
        <v>0</v>
      </c>
      <c r="AC157" s="27">
        <f t="shared" si="162"/>
        <v>0</v>
      </c>
      <c r="AD157" s="27">
        <f t="shared" si="162"/>
        <v>0</v>
      </c>
      <c r="AE157" s="27">
        <f t="shared" si="162"/>
        <v>0</v>
      </c>
      <c r="AF157" s="27">
        <f t="shared" si="162"/>
        <v>0</v>
      </c>
      <c r="AG157" s="27">
        <f t="shared" si="162"/>
        <v>0</v>
      </c>
      <c r="AH157" s="27">
        <f t="shared" si="162"/>
        <v>0</v>
      </c>
      <c r="AI157" s="27">
        <f t="shared" si="162"/>
        <v>0</v>
      </c>
      <c r="AJ157" s="27">
        <f t="shared" si="162"/>
        <v>0</v>
      </c>
      <c r="AK157" s="27">
        <f t="shared" si="162"/>
        <v>0</v>
      </c>
      <c r="AL157" s="27">
        <f t="shared" si="162"/>
        <v>0</v>
      </c>
      <c r="AM157" s="27">
        <f t="shared" si="162"/>
        <v>0</v>
      </c>
      <c r="AN157" s="27">
        <f t="shared" si="162"/>
        <v>0</v>
      </c>
      <c r="AO157" s="27">
        <f t="shared" si="162"/>
        <v>0</v>
      </c>
      <c r="AP157" s="27">
        <f t="shared" si="162"/>
        <v>0</v>
      </c>
      <c r="AQ157" s="27">
        <f t="shared" si="162"/>
        <v>0</v>
      </c>
      <c r="AR157" s="27">
        <f t="shared" si="162"/>
        <v>0</v>
      </c>
      <c r="AS157" s="27">
        <f t="shared" si="162"/>
        <v>0</v>
      </c>
      <c r="AT157" s="27">
        <f t="shared" si="162"/>
        <v>0</v>
      </c>
      <c r="AU157" s="27">
        <f t="shared" si="162"/>
        <v>0</v>
      </c>
      <c r="AV157" s="27">
        <f t="shared" si="162"/>
        <v>0</v>
      </c>
      <c r="AW157" s="27">
        <f t="shared" si="162"/>
        <v>0</v>
      </c>
      <c r="AX157" s="27">
        <f t="shared" si="162"/>
        <v>0</v>
      </c>
      <c r="AY157" s="27">
        <f t="shared" si="162"/>
        <v>0</v>
      </c>
      <c r="AZ157" s="27">
        <f t="shared" si="162"/>
        <v>0</v>
      </c>
      <c r="BA157" s="27">
        <f t="shared" si="162"/>
        <v>0</v>
      </c>
      <c r="BB157" s="27">
        <f t="shared" si="162"/>
        <v>0</v>
      </c>
      <c r="BC157" s="27">
        <f t="shared" si="162"/>
        <v>0</v>
      </c>
      <c r="BD157" s="27">
        <f t="shared" si="162"/>
        <v>0</v>
      </c>
      <c r="BE157" s="27">
        <f t="shared" si="162"/>
        <v>0</v>
      </c>
      <c r="BF157" s="27">
        <f t="shared" si="162"/>
        <v>0</v>
      </c>
      <c r="BG157" s="27">
        <f t="shared" si="162"/>
        <v>0</v>
      </c>
      <c r="BH157" s="27">
        <f t="shared" si="162"/>
        <v>0</v>
      </c>
      <c r="BI157" s="27">
        <f t="shared" si="162"/>
        <v>0</v>
      </c>
      <c r="BJ157" s="27">
        <f t="shared" si="162"/>
        <v>0</v>
      </c>
      <c r="BK157" s="27">
        <f t="shared" si="162"/>
        <v>0</v>
      </c>
    </row>
    <row r="158" spans="1:63" ht="16.5" hidden="1" customHeight="1" x14ac:dyDescent="0.35">
      <c r="A158" s="678"/>
      <c r="B158" s="49" t="s">
        <v>27</v>
      </c>
      <c r="C158" s="28">
        <f>C157</f>
        <v>0</v>
      </c>
      <c r="D158" s="28">
        <f>C158+D157</f>
        <v>0</v>
      </c>
      <c r="E158" s="28">
        <f t="shared" ref="E158:K158" si="163">D158+E157</f>
        <v>0</v>
      </c>
      <c r="F158" s="28">
        <f t="shared" si="163"/>
        <v>0</v>
      </c>
      <c r="G158" s="28">
        <f t="shared" si="163"/>
        <v>0</v>
      </c>
      <c r="H158" s="28">
        <f t="shared" si="163"/>
        <v>0</v>
      </c>
      <c r="I158" s="28">
        <f t="shared" si="163"/>
        <v>0</v>
      </c>
      <c r="J158" s="28">
        <f t="shared" si="163"/>
        <v>0</v>
      </c>
      <c r="K158" s="28">
        <f t="shared" si="163"/>
        <v>0</v>
      </c>
      <c r="L158" s="28">
        <f t="shared" ref="L158" si="164">K158+L157</f>
        <v>0</v>
      </c>
      <c r="M158" s="28">
        <f t="shared" ref="M158" si="165">L158+M157</f>
        <v>0</v>
      </c>
      <c r="N158" s="28">
        <f t="shared" ref="N158" si="166">M158+N157</f>
        <v>0</v>
      </c>
      <c r="O158" s="28">
        <f t="shared" ref="O158" si="167">N158+O157</f>
        <v>0</v>
      </c>
      <c r="P158" s="28">
        <f t="shared" ref="P158" si="168">O158+P157</f>
        <v>0</v>
      </c>
      <c r="Q158" s="28">
        <f t="shared" ref="Q158" si="169">P158+Q157</f>
        <v>0</v>
      </c>
      <c r="R158" s="28">
        <f t="shared" ref="R158" si="170">Q158+R157</f>
        <v>0</v>
      </c>
      <c r="S158" s="28">
        <f t="shared" ref="S158" si="171">R158+S157</f>
        <v>0</v>
      </c>
      <c r="T158" s="28">
        <f t="shared" ref="T158" si="172">S158+T157</f>
        <v>0</v>
      </c>
      <c r="U158" s="28">
        <f t="shared" ref="U158" si="173">T158+U157</f>
        <v>0</v>
      </c>
      <c r="V158" s="28">
        <f t="shared" ref="V158" si="174">U158+V157</f>
        <v>0</v>
      </c>
      <c r="W158" s="28">
        <f t="shared" ref="W158" si="175">V158+W157</f>
        <v>0</v>
      </c>
      <c r="X158" s="28">
        <f t="shared" ref="X158" si="176">W158+X157</f>
        <v>0</v>
      </c>
      <c r="Y158" s="28">
        <f t="shared" ref="Y158" si="177">X158+Y157</f>
        <v>0</v>
      </c>
      <c r="Z158" s="28">
        <f t="shared" ref="Z158" si="178">Y158+Z157</f>
        <v>0</v>
      </c>
      <c r="AA158" s="28">
        <f t="shared" ref="AA158" si="179">Z158+AA157</f>
        <v>0</v>
      </c>
      <c r="AB158" s="28">
        <f t="shared" ref="AB158" si="180">AA158+AB157</f>
        <v>0</v>
      </c>
      <c r="AC158" s="28">
        <f t="shared" ref="AC158" si="181">AB158+AC157</f>
        <v>0</v>
      </c>
      <c r="AD158" s="28">
        <f t="shared" ref="AD158" si="182">AC158+AD157</f>
        <v>0</v>
      </c>
      <c r="AE158" s="28">
        <f t="shared" ref="AE158" si="183">AD158+AE157</f>
        <v>0</v>
      </c>
      <c r="AF158" s="28">
        <f t="shared" ref="AF158" si="184">AE158+AF157</f>
        <v>0</v>
      </c>
      <c r="AG158" s="28">
        <f t="shared" ref="AG158" si="185">AF158+AG157</f>
        <v>0</v>
      </c>
      <c r="AH158" s="28">
        <f t="shared" ref="AH158" si="186">AG158+AH157</f>
        <v>0</v>
      </c>
      <c r="AI158" s="28">
        <f t="shared" ref="AI158" si="187">AH158+AI157</f>
        <v>0</v>
      </c>
      <c r="AJ158" s="28">
        <f t="shared" ref="AJ158" si="188">AI158+AJ157</f>
        <v>0</v>
      </c>
      <c r="AK158" s="28">
        <f t="shared" ref="AK158" si="189">AJ158+AK157</f>
        <v>0</v>
      </c>
      <c r="AL158" s="28">
        <f t="shared" ref="AL158" si="190">AK158+AL157</f>
        <v>0</v>
      </c>
      <c r="AM158" s="28">
        <f t="shared" ref="AM158" si="191">AL158+AM157</f>
        <v>0</v>
      </c>
      <c r="AN158" s="28">
        <f t="shared" ref="AN158" si="192">AM158+AN157</f>
        <v>0</v>
      </c>
      <c r="AO158" s="28">
        <f t="shared" ref="AO158" si="193">AN158+AO157</f>
        <v>0</v>
      </c>
      <c r="AP158" s="28">
        <f t="shared" ref="AP158" si="194">AO158+AP157</f>
        <v>0</v>
      </c>
      <c r="AQ158" s="28">
        <f t="shared" ref="AQ158" si="195">AP158+AQ157</f>
        <v>0</v>
      </c>
      <c r="AR158" s="28">
        <f t="shared" ref="AR158" si="196">AQ158+AR157</f>
        <v>0</v>
      </c>
      <c r="AS158" s="28">
        <f t="shared" ref="AS158" si="197">AR158+AS157</f>
        <v>0</v>
      </c>
      <c r="AT158" s="28">
        <f t="shared" ref="AT158" si="198">AS158+AT157</f>
        <v>0</v>
      </c>
      <c r="AU158" s="28">
        <f t="shared" ref="AU158" si="199">AT158+AU157</f>
        <v>0</v>
      </c>
      <c r="AV158" s="28">
        <f t="shared" ref="AV158" si="200">AU158+AV157</f>
        <v>0</v>
      </c>
      <c r="AW158" s="28">
        <f t="shared" ref="AW158" si="201">AV158+AW157</f>
        <v>0</v>
      </c>
      <c r="AX158" s="28">
        <f t="shared" ref="AX158" si="202">AW158+AX157</f>
        <v>0</v>
      </c>
      <c r="AY158" s="28">
        <f t="shared" ref="AY158" si="203">AX158+AY157</f>
        <v>0</v>
      </c>
      <c r="AZ158" s="28">
        <f t="shared" ref="AZ158" si="204">AY158+AZ157</f>
        <v>0</v>
      </c>
      <c r="BA158" s="28">
        <f t="shared" ref="BA158" si="205">AZ158+BA157</f>
        <v>0</v>
      </c>
      <c r="BB158" s="28">
        <f t="shared" ref="BB158" si="206">BA158+BB157</f>
        <v>0</v>
      </c>
      <c r="BC158" s="28">
        <f t="shared" ref="BC158" si="207">BB158+BC157</f>
        <v>0</v>
      </c>
      <c r="BD158" s="28">
        <f t="shared" ref="BD158" si="208">BC158+BD157</f>
        <v>0</v>
      </c>
      <c r="BE158" s="28">
        <f t="shared" ref="BE158" si="209">BD158+BE157</f>
        <v>0</v>
      </c>
      <c r="BF158" s="28">
        <f t="shared" ref="BF158" si="210">BE158+BF157</f>
        <v>0</v>
      </c>
      <c r="BG158" s="28">
        <f t="shared" ref="BG158" si="211">BF158+BG157</f>
        <v>0</v>
      </c>
      <c r="BH158" s="28">
        <f t="shared" ref="BH158" si="212">BG158+BH157</f>
        <v>0</v>
      </c>
      <c r="BI158" s="28">
        <f t="shared" ref="BI158" si="213">BH158+BI157</f>
        <v>0</v>
      </c>
      <c r="BJ158" s="28">
        <f t="shared" ref="BJ158" si="214">BI158+BJ157</f>
        <v>0</v>
      </c>
      <c r="BK158" s="28">
        <f t="shared" ref="BK158" si="215">BJ158+BK157</f>
        <v>0</v>
      </c>
    </row>
    <row r="159" spans="1:63" hidden="1" x14ac:dyDescent="0.35">
      <c r="A159" s="126"/>
      <c r="B159" s="126"/>
      <c r="C159" s="135"/>
      <c r="D159" s="135"/>
      <c r="E159" s="135"/>
      <c r="F159" s="135"/>
      <c r="G159" s="135"/>
      <c r="H159" s="135"/>
      <c r="I159" s="135"/>
      <c r="J159" s="135"/>
      <c r="K159" s="135"/>
      <c r="L159" s="135"/>
      <c r="M159" s="135"/>
      <c r="N159" s="135"/>
    </row>
    <row r="160" spans="1:63" hidden="1" x14ac:dyDescent="0.35">
      <c r="A160" s="126"/>
      <c r="B160" s="126"/>
      <c r="C160" s="135"/>
      <c r="D160" s="135"/>
      <c r="E160" s="135"/>
      <c r="F160" s="135"/>
      <c r="G160" s="135"/>
      <c r="H160" s="135"/>
      <c r="I160" s="135"/>
      <c r="J160" s="135"/>
      <c r="K160" s="135"/>
      <c r="L160" s="135"/>
      <c r="M160" s="135"/>
      <c r="N160" s="135"/>
    </row>
    <row r="161" spans="1:63" ht="15.5" hidden="1" x14ac:dyDescent="0.35">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5">
      <c r="A162" s="677"/>
      <c r="B162" s="138" t="s">
        <v>20</v>
      </c>
      <c r="C162" s="27">
        <f>IF(C23=0,0,((C5*0.5)-C41)*C78*C127*C$2)</f>
        <v>0</v>
      </c>
      <c r="D162" s="27">
        <f>IF(D23=0,0,((D5*0.5)+C23-D41)*D78*D127*D$2)</f>
        <v>0</v>
      </c>
      <c r="E162" s="27">
        <f t="shared" ref="E162:K162" si="216">IF(E23=0,0,((E5*0.5)+D23-E41)*E78*E127*E$2)</f>
        <v>0</v>
      </c>
      <c r="F162" s="27">
        <f t="shared" si="216"/>
        <v>0</v>
      </c>
      <c r="G162" s="27">
        <f t="shared" si="216"/>
        <v>0</v>
      </c>
      <c r="H162" s="27">
        <f t="shared" si="216"/>
        <v>0</v>
      </c>
      <c r="I162" s="27">
        <f t="shared" si="216"/>
        <v>0</v>
      </c>
      <c r="J162" s="27">
        <f t="shared" si="216"/>
        <v>0</v>
      </c>
      <c r="K162" s="27">
        <f t="shared" si="216"/>
        <v>0</v>
      </c>
      <c r="L162" s="27">
        <f t="shared" ref="L162:L174" si="217">IF(L23=0,0,((L5*0.5)+K23-L41)*L78*L127*L$2)</f>
        <v>0</v>
      </c>
      <c r="M162" s="27">
        <f t="shared" ref="M162:M174" si="218">IF(M23=0,0,((M5*0.5)+L23-M41)*M78*M127*M$2)</f>
        <v>0</v>
      </c>
      <c r="N162" s="27">
        <f t="shared" ref="N162:N174" si="219">IF(N23=0,0,((N5*0.5)+M23-N41)*N78*N127*N$2)</f>
        <v>0</v>
      </c>
      <c r="O162" s="27">
        <f t="shared" ref="O162:O174" si="220">IF(O23=0,0,((O5*0.5)+N23-O41)*O78*O127*O$2)</f>
        <v>0</v>
      </c>
      <c r="P162" s="27">
        <f t="shared" ref="P162:P174" si="221">IF(P23=0,0,((P5*0.5)+O23-P41)*P78*P127*P$2)</f>
        <v>0</v>
      </c>
      <c r="Q162" s="27">
        <f t="shared" ref="Q162:Q174" si="222">IF(Q23=0,0,((Q5*0.5)+P23-Q41)*Q78*Q127*Q$2)</f>
        <v>0</v>
      </c>
      <c r="R162" s="27">
        <f t="shared" ref="R162:R174" si="223">IF(R23=0,0,((R5*0.5)+Q23-R41)*R78*R127*R$2)</f>
        <v>0</v>
      </c>
      <c r="S162" s="27">
        <f t="shared" ref="S162:S174" si="224">IF(S23=0,0,((S5*0.5)+R23-S41)*S78*S127*S$2)</f>
        <v>0</v>
      </c>
      <c r="T162" s="27">
        <f t="shared" ref="T162:T174" si="225">IF(T23=0,0,((T5*0.5)+S23-T41)*T78*T127*T$2)</f>
        <v>0</v>
      </c>
      <c r="U162" s="27">
        <f t="shared" ref="U162:U174" si="226">IF(U23=0,0,((U5*0.5)+T23-U41)*U78*U127*U$2)</f>
        <v>0</v>
      </c>
      <c r="V162" s="27">
        <f t="shared" ref="V162:V174" si="227">IF(V23=0,0,((V5*0.5)+U23-V41)*V78*V127*V$2)</f>
        <v>0</v>
      </c>
      <c r="W162" s="27">
        <f t="shared" ref="W162:W174" si="228">IF(W23=0,0,((W5*0.5)+V23-W41)*W78*W127*W$2)</f>
        <v>0</v>
      </c>
      <c r="X162" s="27">
        <f t="shared" ref="X162:X174" si="229">IF(X23=0,0,((X5*0.5)+W23-X41)*X78*X127*X$2)</f>
        <v>0</v>
      </c>
      <c r="Y162" s="27">
        <f t="shared" ref="Y162:Y174" si="230">IF(Y23=0,0,((Y5*0.5)+X23-Y41)*Y78*Y127*Y$2)</f>
        <v>0</v>
      </c>
      <c r="Z162" s="27">
        <f t="shared" ref="Z162:Z174" si="231">IF(Z23=0,0,((Z5*0.5)+Y23-Z41)*Z78*Z127*Z$2)</f>
        <v>0</v>
      </c>
      <c r="AA162" s="27">
        <f t="shared" ref="AA162:AA174" si="232">IF(AA23=0,0,((AA5*0.5)+Z23-AA41)*AA78*AA127*AA$2)</f>
        <v>0</v>
      </c>
      <c r="AB162" s="27">
        <f t="shared" ref="AB162:AB174" si="233">IF(AB23=0,0,((AB5*0.5)+AA23-AB41)*AB78*AB127*AB$2)</f>
        <v>0</v>
      </c>
      <c r="AC162" s="27">
        <f t="shared" ref="AC162:AC174" si="234">IF(AC23=0,0,((AC5*0.5)+AB23-AC41)*AC78*AC127*AC$2)</f>
        <v>0</v>
      </c>
      <c r="AD162" s="27">
        <f t="shared" ref="AD162:AD174" si="235">IF(AD23=0,0,((AD5*0.5)+AC23-AD41)*AD78*AD127*AD$2)</f>
        <v>0</v>
      </c>
      <c r="AE162" s="27">
        <f t="shared" ref="AE162:AE174" si="236">IF(AE23=0,0,((AE5*0.5)+AD23-AE41)*AE78*AE127*AE$2)</f>
        <v>0</v>
      </c>
      <c r="AF162" s="27">
        <f t="shared" ref="AF162:AF174" si="237">IF(AF23=0,0,((AF5*0.5)+AE23-AF41)*AF78*AF127*AF$2)</f>
        <v>0</v>
      </c>
      <c r="AG162" s="27">
        <f t="shared" ref="AG162:AG174" si="238">IF(AG23=0,0,((AG5*0.5)+AF23-AG41)*AG78*AG127*AG$2)</f>
        <v>0</v>
      </c>
      <c r="AH162" s="27">
        <f t="shared" ref="AH162:AH174" si="239">IF(AH23=0,0,((AH5*0.5)+AG23-AH41)*AH78*AH127*AH$2)</f>
        <v>0</v>
      </c>
      <c r="AI162" s="27">
        <f t="shared" ref="AI162:AI174" si="240">IF(AI23=0,0,((AI5*0.5)+AH23-AI41)*AI78*AI127*AI$2)</f>
        <v>0</v>
      </c>
      <c r="AJ162" s="27">
        <f t="shared" ref="AJ162:AJ174" si="241">IF(AJ23=0,0,((AJ5*0.5)+AI23-AJ41)*AJ78*AJ127*AJ$2)</f>
        <v>0</v>
      </c>
      <c r="AK162" s="27">
        <f t="shared" ref="AK162:AK174" si="242">IF(AK23=0,0,((AK5*0.5)+AJ23-AK41)*AK78*AK127*AK$2)</f>
        <v>0</v>
      </c>
      <c r="AL162" s="27">
        <f t="shared" ref="AL162:AL174" si="243">IF(AL23=0,0,((AL5*0.5)+AK23-AL41)*AL78*AL127*AL$2)</f>
        <v>0</v>
      </c>
      <c r="AM162" s="27">
        <f t="shared" ref="AM162:AM174" si="244">IF(AM23=0,0,((AM5*0.5)+AL23-AM41)*AM78*AM127*AM$2)</f>
        <v>0</v>
      </c>
      <c r="AN162" s="27">
        <f t="shared" ref="AN162:AN174" si="245">IF(AN23=0,0,((AN5*0.5)+AM23-AN41)*AN78*AN127*AN$2)</f>
        <v>0</v>
      </c>
      <c r="AO162" s="27">
        <f t="shared" ref="AO162:AO174" si="246">IF(AO23=0,0,((AO5*0.5)+AN23-AO41)*AO78*AO127*AO$2)</f>
        <v>0</v>
      </c>
      <c r="AP162" s="27">
        <f t="shared" ref="AP162:AP174" si="247">IF(AP23=0,0,((AP5*0.5)+AO23-AP41)*AP78*AP127*AP$2)</f>
        <v>0</v>
      </c>
      <c r="AQ162" s="27">
        <f t="shared" ref="AQ162:AQ174" si="248">IF(AQ23=0,0,((AQ5*0.5)+AP23-AQ41)*AQ78*AQ127*AQ$2)</f>
        <v>0</v>
      </c>
      <c r="AR162" s="27">
        <f t="shared" ref="AR162:AR174" si="249">IF(AR23=0,0,((AR5*0.5)+AQ23-AR41)*AR78*AR127*AR$2)</f>
        <v>0</v>
      </c>
      <c r="AS162" s="27">
        <f t="shared" ref="AS162:AS174" si="250">IF(AS23=0,0,((AS5*0.5)+AR23-AS41)*AS78*AS127*AS$2)</f>
        <v>0</v>
      </c>
      <c r="AT162" s="27">
        <f t="shared" ref="AT162:AT174" si="251">IF(AT23=0,0,((AT5*0.5)+AS23-AT41)*AT78*AT127*AT$2)</f>
        <v>0</v>
      </c>
      <c r="AU162" s="27">
        <f t="shared" ref="AU162:AU174" si="252">IF(AU23=0,0,((AU5*0.5)+AT23-AU41)*AU78*AU127*AU$2)</f>
        <v>0</v>
      </c>
      <c r="AV162" s="27">
        <f t="shared" ref="AV162:AV174" si="253">IF(AV23=0,0,((AV5*0.5)+AU23-AV41)*AV78*AV127*AV$2)</f>
        <v>0</v>
      </c>
      <c r="AW162" s="27">
        <f t="shared" ref="AW162:AW174" si="254">IF(AW23=0,0,((AW5*0.5)+AV23-AW41)*AW78*AW127*AW$2)</f>
        <v>0</v>
      </c>
      <c r="AX162" s="27">
        <f t="shared" ref="AX162:AX174" si="255">IF(AX23=0,0,((AX5*0.5)+AW23-AX41)*AX78*AX127*AX$2)</f>
        <v>0</v>
      </c>
      <c r="AY162" s="27">
        <f t="shared" ref="AY162:AY174" si="256">IF(AY23=0,0,((AY5*0.5)+AX23-AY41)*AY78*AY127*AY$2)</f>
        <v>0</v>
      </c>
      <c r="AZ162" s="27">
        <f t="shared" ref="AZ162:AZ174" si="257">IF(AZ23=0,0,((AZ5*0.5)+AY23-AZ41)*AZ78*AZ127*AZ$2)</f>
        <v>0</v>
      </c>
      <c r="BA162" s="27">
        <f t="shared" ref="BA162:BA174" si="258">IF(BA23=0,0,((BA5*0.5)+AZ23-BA41)*BA78*BA127*BA$2)</f>
        <v>0</v>
      </c>
      <c r="BB162" s="27">
        <f t="shared" ref="BB162:BB174" si="259">IF(BB23=0,0,((BB5*0.5)+BA23-BB41)*BB78*BB127*BB$2)</f>
        <v>0</v>
      </c>
      <c r="BC162" s="27">
        <f t="shared" ref="BC162:BC174" si="260">IF(BC23=0,0,((BC5*0.5)+BB23-BC41)*BC78*BC127*BC$2)</f>
        <v>0</v>
      </c>
      <c r="BD162" s="27">
        <f t="shared" ref="BD162:BD174" si="261">IF(BD23=0,0,((BD5*0.5)+BC23-BD41)*BD78*BD127*BD$2)</f>
        <v>0</v>
      </c>
      <c r="BE162" s="27">
        <f t="shared" ref="BE162:BE174" si="262">IF(BE23=0,0,((BE5*0.5)+BD23-BE41)*BE78*BE127*BE$2)</f>
        <v>0</v>
      </c>
      <c r="BF162" s="27">
        <f t="shared" ref="BF162:BF174" si="263">IF(BF23=0,0,((BF5*0.5)+BE23-BF41)*BF78*BF127*BF$2)</f>
        <v>0</v>
      </c>
      <c r="BG162" s="27">
        <f t="shared" ref="BG162:BG174" si="264">IF(BG23=0,0,((BG5*0.5)+BF23-BG41)*BG78*BG127*BG$2)</f>
        <v>0</v>
      </c>
      <c r="BH162" s="27">
        <f t="shared" ref="BH162:BH174" si="265">IF(BH23=0,0,((BH5*0.5)+BG23-BH41)*BH78*BH127*BH$2)</f>
        <v>0</v>
      </c>
      <c r="BI162" s="27">
        <f t="shared" ref="BI162:BI174" si="266">IF(BI23=0,0,((BI5*0.5)+BH23-BI41)*BI78*BI127*BI$2)</f>
        <v>0</v>
      </c>
      <c r="BJ162" s="27">
        <f t="shared" ref="BJ162:BJ174" si="267">IF(BJ23=0,0,((BJ5*0.5)+BI23-BJ41)*BJ78*BJ127*BJ$2)</f>
        <v>0</v>
      </c>
      <c r="BK162" s="27">
        <f t="shared" ref="BK162:BK174" si="268">IF(BK23=0,0,((BK5*0.5)+BJ23-BK41)*BK78*BK127*BK$2)</f>
        <v>0</v>
      </c>
    </row>
    <row r="163" spans="1:63" hidden="1" x14ac:dyDescent="0.35">
      <c r="A163" s="677"/>
      <c r="B163" s="138" t="s">
        <v>0</v>
      </c>
      <c r="C163" s="27">
        <f t="shared" ref="C163:C174" si="269">IF(C24=0,0,((C6*0.5)-C42)*C79*C128*C$2)</f>
        <v>0</v>
      </c>
      <c r="D163" s="27">
        <f t="shared" ref="D163:K174" si="270">IF(D24=0,0,((D6*0.5)+C24-D42)*D79*D128*D$2)</f>
        <v>0</v>
      </c>
      <c r="E163" s="27">
        <f t="shared" si="270"/>
        <v>0</v>
      </c>
      <c r="F163" s="27">
        <f t="shared" si="270"/>
        <v>0</v>
      </c>
      <c r="G163" s="27">
        <f t="shared" si="270"/>
        <v>0</v>
      </c>
      <c r="H163" s="27">
        <f t="shared" si="270"/>
        <v>0</v>
      </c>
      <c r="I163" s="27">
        <f t="shared" si="270"/>
        <v>0</v>
      </c>
      <c r="J163" s="27">
        <f t="shared" si="270"/>
        <v>0</v>
      </c>
      <c r="K163" s="27">
        <f t="shared" si="270"/>
        <v>0</v>
      </c>
      <c r="L163" s="27">
        <f t="shared" si="217"/>
        <v>0</v>
      </c>
      <c r="M163" s="27">
        <f t="shared" si="218"/>
        <v>0</v>
      </c>
      <c r="N163" s="27">
        <f t="shared" si="219"/>
        <v>0</v>
      </c>
      <c r="O163" s="27">
        <f t="shared" si="220"/>
        <v>0</v>
      </c>
      <c r="P163" s="27">
        <f t="shared" si="221"/>
        <v>0</v>
      </c>
      <c r="Q163" s="27">
        <f t="shared" si="222"/>
        <v>0</v>
      </c>
      <c r="R163" s="27">
        <f t="shared" si="223"/>
        <v>0</v>
      </c>
      <c r="S163" s="27">
        <f t="shared" si="224"/>
        <v>0</v>
      </c>
      <c r="T163" s="27">
        <f t="shared" si="225"/>
        <v>0</v>
      </c>
      <c r="U163" s="27">
        <f t="shared" si="226"/>
        <v>0</v>
      </c>
      <c r="V163" s="27">
        <f t="shared" si="227"/>
        <v>0</v>
      </c>
      <c r="W163" s="27">
        <f t="shared" si="228"/>
        <v>0</v>
      </c>
      <c r="X163" s="27">
        <f t="shared" si="229"/>
        <v>0</v>
      </c>
      <c r="Y163" s="27">
        <f t="shared" si="230"/>
        <v>0</v>
      </c>
      <c r="Z163" s="27">
        <f t="shared" si="231"/>
        <v>0</v>
      </c>
      <c r="AA163" s="27">
        <f t="shared" si="232"/>
        <v>0</v>
      </c>
      <c r="AB163" s="27">
        <f t="shared" si="233"/>
        <v>0</v>
      </c>
      <c r="AC163" s="27">
        <f t="shared" si="234"/>
        <v>0</v>
      </c>
      <c r="AD163" s="27">
        <f t="shared" si="235"/>
        <v>0</v>
      </c>
      <c r="AE163" s="27">
        <f t="shared" si="236"/>
        <v>0</v>
      </c>
      <c r="AF163" s="27">
        <f t="shared" si="237"/>
        <v>0</v>
      </c>
      <c r="AG163" s="27">
        <f t="shared" si="238"/>
        <v>0</v>
      </c>
      <c r="AH163" s="27">
        <f t="shared" si="239"/>
        <v>0</v>
      </c>
      <c r="AI163" s="27">
        <f t="shared" si="240"/>
        <v>0</v>
      </c>
      <c r="AJ163" s="27">
        <f t="shared" si="241"/>
        <v>0</v>
      </c>
      <c r="AK163" s="27">
        <f t="shared" si="242"/>
        <v>0</v>
      </c>
      <c r="AL163" s="27">
        <f t="shared" si="243"/>
        <v>0</v>
      </c>
      <c r="AM163" s="27">
        <f t="shared" si="244"/>
        <v>0</v>
      </c>
      <c r="AN163" s="27">
        <f t="shared" si="245"/>
        <v>0</v>
      </c>
      <c r="AO163" s="27">
        <f t="shared" si="246"/>
        <v>0</v>
      </c>
      <c r="AP163" s="27">
        <f t="shared" si="247"/>
        <v>0</v>
      </c>
      <c r="AQ163" s="27">
        <f t="shared" si="248"/>
        <v>0</v>
      </c>
      <c r="AR163" s="27">
        <f t="shared" si="249"/>
        <v>0</v>
      </c>
      <c r="AS163" s="27">
        <f t="shared" si="250"/>
        <v>0</v>
      </c>
      <c r="AT163" s="27">
        <f t="shared" si="251"/>
        <v>0</v>
      </c>
      <c r="AU163" s="27">
        <f t="shared" si="252"/>
        <v>0</v>
      </c>
      <c r="AV163" s="27">
        <f t="shared" si="253"/>
        <v>0</v>
      </c>
      <c r="AW163" s="27">
        <f t="shared" si="254"/>
        <v>0</v>
      </c>
      <c r="AX163" s="27">
        <f t="shared" si="255"/>
        <v>0</v>
      </c>
      <c r="AY163" s="27">
        <f t="shared" si="256"/>
        <v>0</v>
      </c>
      <c r="AZ163" s="27">
        <f t="shared" si="257"/>
        <v>0</v>
      </c>
      <c r="BA163" s="27">
        <f t="shared" si="258"/>
        <v>0</v>
      </c>
      <c r="BB163" s="27">
        <f t="shared" si="259"/>
        <v>0</v>
      </c>
      <c r="BC163" s="27">
        <f t="shared" si="260"/>
        <v>0</v>
      </c>
      <c r="BD163" s="27">
        <f t="shared" si="261"/>
        <v>0</v>
      </c>
      <c r="BE163" s="27">
        <f t="shared" si="262"/>
        <v>0</v>
      </c>
      <c r="BF163" s="27">
        <f t="shared" si="263"/>
        <v>0</v>
      </c>
      <c r="BG163" s="27">
        <f t="shared" si="264"/>
        <v>0</v>
      </c>
      <c r="BH163" s="27">
        <f t="shared" si="265"/>
        <v>0</v>
      </c>
      <c r="BI163" s="27">
        <f t="shared" si="266"/>
        <v>0</v>
      </c>
      <c r="BJ163" s="27">
        <f t="shared" si="267"/>
        <v>0</v>
      </c>
      <c r="BK163" s="27">
        <f t="shared" si="268"/>
        <v>0</v>
      </c>
    </row>
    <row r="164" spans="1:63" hidden="1" x14ac:dyDescent="0.35">
      <c r="A164" s="677"/>
      <c r="B164" s="138" t="s">
        <v>21</v>
      </c>
      <c r="C164" s="27">
        <f t="shared" si="269"/>
        <v>0</v>
      </c>
      <c r="D164" s="27">
        <f t="shared" si="270"/>
        <v>0</v>
      </c>
      <c r="E164" s="27">
        <f t="shared" si="270"/>
        <v>0</v>
      </c>
      <c r="F164" s="27">
        <f t="shared" si="270"/>
        <v>0</v>
      </c>
      <c r="G164" s="27">
        <f t="shared" si="270"/>
        <v>0</v>
      </c>
      <c r="H164" s="27">
        <f t="shared" si="270"/>
        <v>0</v>
      </c>
      <c r="I164" s="27">
        <f t="shared" si="270"/>
        <v>0</v>
      </c>
      <c r="J164" s="27">
        <f t="shared" si="270"/>
        <v>0</v>
      </c>
      <c r="K164" s="27">
        <f t="shared" si="270"/>
        <v>0</v>
      </c>
      <c r="L164" s="27">
        <f t="shared" si="217"/>
        <v>0</v>
      </c>
      <c r="M164" s="27">
        <f t="shared" si="218"/>
        <v>0</v>
      </c>
      <c r="N164" s="27">
        <f t="shared" si="219"/>
        <v>0</v>
      </c>
      <c r="O164" s="27">
        <f t="shared" si="220"/>
        <v>0</v>
      </c>
      <c r="P164" s="27">
        <f t="shared" si="221"/>
        <v>0</v>
      </c>
      <c r="Q164" s="27">
        <f t="shared" si="222"/>
        <v>0</v>
      </c>
      <c r="R164" s="27">
        <f t="shared" si="223"/>
        <v>0</v>
      </c>
      <c r="S164" s="27">
        <f t="shared" si="224"/>
        <v>0</v>
      </c>
      <c r="T164" s="27">
        <f t="shared" si="225"/>
        <v>0</v>
      </c>
      <c r="U164" s="27">
        <f t="shared" si="226"/>
        <v>0</v>
      </c>
      <c r="V164" s="27">
        <f t="shared" si="227"/>
        <v>0</v>
      </c>
      <c r="W164" s="27">
        <f t="shared" si="228"/>
        <v>0</v>
      </c>
      <c r="X164" s="27">
        <f t="shared" si="229"/>
        <v>0</v>
      </c>
      <c r="Y164" s="27">
        <f t="shared" si="230"/>
        <v>0</v>
      </c>
      <c r="Z164" s="27">
        <f t="shared" si="231"/>
        <v>0</v>
      </c>
      <c r="AA164" s="27">
        <f t="shared" si="232"/>
        <v>0</v>
      </c>
      <c r="AB164" s="27">
        <f t="shared" si="233"/>
        <v>0</v>
      </c>
      <c r="AC164" s="27">
        <f t="shared" si="234"/>
        <v>0</v>
      </c>
      <c r="AD164" s="27">
        <f t="shared" si="235"/>
        <v>0</v>
      </c>
      <c r="AE164" s="27">
        <f t="shared" si="236"/>
        <v>0</v>
      </c>
      <c r="AF164" s="27">
        <f t="shared" si="237"/>
        <v>0</v>
      </c>
      <c r="AG164" s="27">
        <f t="shared" si="238"/>
        <v>0</v>
      </c>
      <c r="AH164" s="27">
        <f t="shared" si="239"/>
        <v>0</v>
      </c>
      <c r="AI164" s="27">
        <f t="shared" si="240"/>
        <v>0</v>
      </c>
      <c r="AJ164" s="27">
        <f t="shared" si="241"/>
        <v>0</v>
      </c>
      <c r="AK164" s="27">
        <f t="shared" si="242"/>
        <v>0</v>
      </c>
      <c r="AL164" s="27">
        <f t="shared" si="243"/>
        <v>0</v>
      </c>
      <c r="AM164" s="27">
        <f t="shared" si="244"/>
        <v>0</v>
      </c>
      <c r="AN164" s="27">
        <f t="shared" si="245"/>
        <v>0</v>
      </c>
      <c r="AO164" s="27">
        <f t="shared" si="246"/>
        <v>0</v>
      </c>
      <c r="AP164" s="27">
        <f t="shared" si="247"/>
        <v>0</v>
      </c>
      <c r="AQ164" s="27">
        <f t="shared" si="248"/>
        <v>0</v>
      </c>
      <c r="AR164" s="27">
        <f t="shared" si="249"/>
        <v>0</v>
      </c>
      <c r="AS164" s="27">
        <f t="shared" si="250"/>
        <v>0</v>
      </c>
      <c r="AT164" s="27">
        <f t="shared" si="251"/>
        <v>0</v>
      </c>
      <c r="AU164" s="27">
        <f t="shared" si="252"/>
        <v>0</v>
      </c>
      <c r="AV164" s="27">
        <f t="shared" si="253"/>
        <v>0</v>
      </c>
      <c r="AW164" s="27">
        <f t="shared" si="254"/>
        <v>0</v>
      </c>
      <c r="AX164" s="27">
        <f t="shared" si="255"/>
        <v>0</v>
      </c>
      <c r="AY164" s="27">
        <f t="shared" si="256"/>
        <v>0</v>
      </c>
      <c r="AZ164" s="27">
        <f t="shared" si="257"/>
        <v>0</v>
      </c>
      <c r="BA164" s="27">
        <f t="shared" si="258"/>
        <v>0</v>
      </c>
      <c r="BB164" s="27">
        <f t="shared" si="259"/>
        <v>0</v>
      </c>
      <c r="BC164" s="27">
        <f t="shared" si="260"/>
        <v>0</v>
      </c>
      <c r="BD164" s="27">
        <f t="shared" si="261"/>
        <v>0</v>
      </c>
      <c r="BE164" s="27">
        <f t="shared" si="262"/>
        <v>0</v>
      </c>
      <c r="BF164" s="27">
        <f t="shared" si="263"/>
        <v>0</v>
      </c>
      <c r="BG164" s="27">
        <f t="shared" si="264"/>
        <v>0</v>
      </c>
      <c r="BH164" s="27">
        <f t="shared" si="265"/>
        <v>0</v>
      </c>
      <c r="BI164" s="27">
        <f t="shared" si="266"/>
        <v>0</v>
      </c>
      <c r="BJ164" s="27">
        <f t="shared" si="267"/>
        <v>0</v>
      </c>
      <c r="BK164" s="27">
        <f t="shared" si="268"/>
        <v>0</v>
      </c>
    </row>
    <row r="165" spans="1:63" hidden="1" x14ac:dyDescent="0.35">
      <c r="A165" s="677"/>
      <c r="B165" s="138" t="s">
        <v>1</v>
      </c>
      <c r="C165" s="27">
        <f t="shared" si="269"/>
        <v>0</v>
      </c>
      <c r="D165" s="27">
        <f t="shared" si="270"/>
        <v>0</v>
      </c>
      <c r="E165" s="27">
        <f t="shared" si="270"/>
        <v>0</v>
      </c>
      <c r="F165" s="27">
        <f t="shared" si="270"/>
        <v>0</v>
      </c>
      <c r="G165" s="27">
        <f t="shared" si="270"/>
        <v>0</v>
      </c>
      <c r="H165" s="27">
        <f t="shared" si="270"/>
        <v>0</v>
      </c>
      <c r="I165" s="27">
        <f t="shared" si="270"/>
        <v>0</v>
      </c>
      <c r="J165" s="27">
        <f t="shared" si="270"/>
        <v>0</v>
      </c>
      <c r="K165" s="27">
        <f t="shared" si="270"/>
        <v>0</v>
      </c>
      <c r="L165" s="27">
        <f t="shared" si="217"/>
        <v>0</v>
      </c>
      <c r="M165" s="27">
        <f t="shared" si="218"/>
        <v>0</v>
      </c>
      <c r="N165" s="27">
        <f t="shared" si="219"/>
        <v>0</v>
      </c>
      <c r="O165" s="27">
        <f t="shared" si="220"/>
        <v>0</v>
      </c>
      <c r="P165" s="27">
        <f t="shared" si="221"/>
        <v>0</v>
      </c>
      <c r="Q165" s="27">
        <f t="shared" si="222"/>
        <v>0</v>
      </c>
      <c r="R165" s="27">
        <f t="shared" si="223"/>
        <v>0</v>
      </c>
      <c r="S165" s="27">
        <f t="shared" si="224"/>
        <v>0</v>
      </c>
      <c r="T165" s="27">
        <f t="shared" si="225"/>
        <v>0</v>
      </c>
      <c r="U165" s="27">
        <f t="shared" si="226"/>
        <v>0</v>
      </c>
      <c r="V165" s="27">
        <f t="shared" si="227"/>
        <v>0</v>
      </c>
      <c r="W165" s="27">
        <f t="shared" si="228"/>
        <v>0</v>
      </c>
      <c r="X165" s="27">
        <f t="shared" si="229"/>
        <v>0</v>
      </c>
      <c r="Y165" s="27">
        <f t="shared" si="230"/>
        <v>0</v>
      </c>
      <c r="Z165" s="27">
        <f t="shared" si="231"/>
        <v>0</v>
      </c>
      <c r="AA165" s="27">
        <f t="shared" si="232"/>
        <v>0</v>
      </c>
      <c r="AB165" s="27">
        <f t="shared" si="233"/>
        <v>0</v>
      </c>
      <c r="AC165" s="27">
        <f t="shared" si="234"/>
        <v>0</v>
      </c>
      <c r="AD165" s="27">
        <f t="shared" si="235"/>
        <v>0</v>
      </c>
      <c r="AE165" s="27">
        <f t="shared" si="236"/>
        <v>0</v>
      </c>
      <c r="AF165" s="27">
        <f t="shared" si="237"/>
        <v>0</v>
      </c>
      <c r="AG165" s="27">
        <f t="shared" si="238"/>
        <v>0</v>
      </c>
      <c r="AH165" s="27">
        <f t="shared" si="239"/>
        <v>0</v>
      </c>
      <c r="AI165" s="27">
        <f t="shared" si="240"/>
        <v>0</v>
      </c>
      <c r="AJ165" s="27">
        <f t="shared" si="241"/>
        <v>0</v>
      </c>
      <c r="AK165" s="27">
        <f t="shared" si="242"/>
        <v>0</v>
      </c>
      <c r="AL165" s="27">
        <f t="shared" si="243"/>
        <v>0</v>
      </c>
      <c r="AM165" s="27">
        <f t="shared" si="244"/>
        <v>0</v>
      </c>
      <c r="AN165" s="27">
        <f t="shared" si="245"/>
        <v>0</v>
      </c>
      <c r="AO165" s="27">
        <f t="shared" si="246"/>
        <v>0</v>
      </c>
      <c r="AP165" s="27">
        <f t="shared" si="247"/>
        <v>0</v>
      </c>
      <c r="AQ165" s="27">
        <f t="shared" si="248"/>
        <v>0</v>
      </c>
      <c r="AR165" s="27">
        <f t="shared" si="249"/>
        <v>0</v>
      </c>
      <c r="AS165" s="27">
        <f t="shared" si="250"/>
        <v>0</v>
      </c>
      <c r="AT165" s="27">
        <f t="shared" si="251"/>
        <v>0</v>
      </c>
      <c r="AU165" s="27">
        <f t="shared" si="252"/>
        <v>0</v>
      </c>
      <c r="AV165" s="27">
        <f t="shared" si="253"/>
        <v>0</v>
      </c>
      <c r="AW165" s="27">
        <f t="shared" si="254"/>
        <v>0</v>
      </c>
      <c r="AX165" s="27">
        <f t="shared" si="255"/>
        <v>0</v>
      </c>
      <c r="AY165" s="27">
        <f t="shared" si="256"/>
        <v>0</v>
      </c>
      <c r="AZ165" s="27">
        <f t="shared" si="257"/>
        <v>0</v>
      </c>
      <c r="BA165" s="27">
        <f t="shared" si="258"/>
        <v>0</v>
      </c>
      <c r="BB165" s="27">
        <f t="shared" si="259"/>
        <v>0</v>
      </c>
      <c r="BC165" s="27">
        <f t="shared" si="260"/>
        <v>0</v>
      </c>
      <c r="BD165" s="27">
        <f t="shared" si="261"/>
        <v>0</v>
      </c>
      <c r="BE165" s="27">
        <f t="shared" si="262"/>
        <v>0</v>
      </c>
      <c r="BF165" s="27">
        <f t="shared" si="263"/>
        <v>0</v>
      </c>
      <c r="BG165" s="27">
        <f t="shared" si="264"/>
        <v>0</v>
      </c>
      <c r="BH165" s="27">
        <f t="shared" si="265"/>
        <v>0</v>
      </c>
      <c r="BI165" s="27">
        <f t="shared" si="266"/>
        <v>0</v>
      </c>
      <c r="BJ165" s="27">
        <f t="shared" si="267"/>
        <v>0</v>
      </c>
      <c r="BK165" s="27">
        <f t="shared" si="268"/>
        <v>0</v>
      </c>
    </row>
    <row r="166" spans="1:63" hidden="1" x14ac:dyDescent="0.35">
      <c r="A166" s="677"/>
      <c r="B166" s="138" t="s">
        <v>22</v>
      </c>
      <c r="C166" s="27">
        <f t="shared" si="269"/>
        <v>0</v>
      </c>
      <c r="D166" s="27">
        <f t="shared" si="270"/>
        <v>0</v>
      </c>
      <c r="E166" s="27">
        <f t="shared" si="270"/>
        <v>0</v>
      </c>
      <c r="F166" s="27">
        <f t="shared" si="270"/>
        <v>0</v>
      </c>
      <c r="G166" s="27">
        <f t="shared" si="270"/>
        <v>0</v>
      </c>
      <c r="H166" s="27">
        <f t="shared" si="270"/>
        <v>0</v>
      </c>
      <c r="I166" s="27">
        <f t="shared" si="270"/>
        <v>0</v>
      </c>
      <c r="J166" s="27">
        <f t="shared" si="270"/>
        <v>0</v>
      </c>
      <c r="K166" s="27">
        <f t="shared" si="270"/>
        <v>0</v>
      </c>
      <c r="L166" s="27">
        <f t="shared" si="217"/>
        <v>0</v>
      </c>
      <c r="M166" s="27">
        <f t="shared" si="218"/>
        <v>0</v>
      </c>
      <c r="N166" s="27">
        <f t="shared" si="219"/>
        <v>0</v>
      </c>
      <c r="O166" s="27">
        <f t="shared" si="220"/>
        <v>0</v>
      </c>
      <c r="P166" s="27">
        <f t="shared" si="221"/>
        <v>0</v>
      </c>
      <c r="Q166" s="27">
        <f t="shared" si="222"/>
        <v>0</v>
      </c>
      <c r="R166" s="27">
        <f t="shared" si="223"/>
        <v>0</v>
      </c>
      <c r="S166" s="27">
        <f t="shared" si="224"/>
        <v>0</v>
      </c>
      <c r="T166" s="27">
        <f t="shared" si="225"/>
        <v>0</v>
      </c>
      <c r="U166" s="27">
        <f t="shared" si="226"/>
        <v>0</v>
      </c>
      <c r="V166" s="27">
        <f t="shared" si="227"/>
        <v>0</v>
      </c>
      <c r="W166" s="27">
        <f t="shared" si="228"/>
        <v>0</v>
      </c>
      <c r="X166" s="27">
        <f t="shared" si="229"/>
        <v>0</v>
      </c>
      <c r="Y166" s="27">
        <f t="shared" si="230"/>
        <v>0</v>
      </c>
      <c r="Z166" s="27">
        <f t="shared" si="231"/>
        <v>0</v>
      </c>
      <c r="AA166" s="27">
        <f t="shared" si="232"/>
        <v>0</v>
      </c>
      <c r="AB166" s="27">
        <f t="shared" si="233"/>
        <v>0</v>
      </c>
      <c r="AC166" s="27">
        <f t="shared" si="234"/>
        <v>0</v>
      </c>
      <c r="AD166" s="27">
        <f t="shared" si="235"/>
        <v>0</v>
      </c>
      <c r="AE166" s="27">
        <f t="shared" si="236"/>
        <v>0</v>
      </c>
      <c r="AF166" s="27">
        <f t="shared" si="237"/>
        <v>0</v>
      </c>
      <c r="AG166" s="27">
        <f t="shared" si="238"/>
        <v>0</v>
      </c>
      <c r="AH166" s="27">
        <f t="shared" si="239"/>
        <v>0</v>
      </c>
      <c r="AI166" s="27">
        <f t="shared" si="240"/>
        <v>0</v>
      </c>
      <c r="AJ166" s="27">
        <f t="shared" si="241"/>
        <v>0</v>
      </c>
      <c r="AK166" s="27">
        <f t="shared" si="242"/>
        <v>0</v>
      </c>
      <c r="AL166" s="27">
        <f t="shared" si="243"/>
        <v>0</v>
      </c>
      <c r="AM166" s="27">
        <f t="shared" si="244"/>
        <v>0</v>
      </c>
      <c r="AN166" s="27">
        <f t="shared" si="245"/>
        <v>0</v>
      </c>
      <c r="AO166" s="27">
        <f t="shared" si="246"/>
        <v>0</v>
      </c>
      <c r="AP166" s="27">
        <f t="shared" si="247"/>
        <v>0</v>
      </c>
      <c r="AQ166" s="27">
        <f t="shared" si="248"/>
        <v>0</v>
      </c>
      <c r="AR166" s="27">
        <f t="shared" si="249"/>
        <v>0</v>
      </c>
      <c r="AS166" s="27">
        <f t="shared" si="250"/>
        <v>0</v>
      </c>
      <c r="AT166" s="27">
        <f t="shared" si="251"/>
        <v>0</v>
      </c>
      <c r="AU166" s="27">
        <f t="shared" si="252"/>
        <v>0</v>
      </c>
      <c r="AV166" s="27">
        <f t="shared" si="253"/>
        <v>0</v>
      </c>
      <c r="AW166" s="27">
        <f t="shared" si="254"/>
        <v>0</v>
      </c>
      <c r="AX166" s="27">
        <f t="shared" si="255"/>
        <v>0</v>
      </c>
      <c r="AY166" s="27">
        <f t="shared" si="256"/>
        <v>0</v>
      </c>
      <c r="AZ166" s="27">
        <f t="shared" si="257"/>
        <v>0</v>
      </c>
      <c r="BA166" s="27">
        <f t="shared" si="258"/>
        <v>0</v>
      </c>
      <c r="BB166" s="27">
        <f t="shared" si="259"/>
        <v>0</v>
      </c>
      <c r="BC166" s="27">
        <f t="shared" si="260"/>
        <v>0</v>
      </c>
      <c r="BD166" s="27">
        <f t="shared" si="261"/>
        <v>0</v>
      </c>
      <c r="BE166" s="27">
        <f t="shared" si="262"/>
        <v>0</v>
      </c>
      <c r="BF166" s="27">
        <f t="shared" si="263"/>
        <v>0</v>
      </c>
      <c r="BG166" s="27">
        <f t="shared" si="264"/>
        <v>0</v>
      </c>
      <c r="BH166" s="27">
        <f t="shared" si="265"/>
        <v>0</v>
      </c>
      <c r="BI166" s="27">
        <f t="shared" si="266"/>
        <v>0</v>
      </c>
      <c r="BJ166" s="27">
        <f t="shared" si="267"/>
        <v>0</v>
      </c>
      <c r="BK166" s="27">
        <f t="shared" si="268"/>
        <v>0</v>
      </c>
    </row>
    <row r="167" spans="1:63" hidden="1" x14ac:dyDescent="0.35">
      <c r="A167" s="677"/>
      <c r="B167" s="38" t="s">
        <v>9</v>
      </c>
      <c r="C167" s="27">
        <f t="shared" si="269"/>
        <v>0</v>
      </c>
      <c r="D167" s="27">
        <f t="shared" si="270"/>
        <v>0</v>
      </c>
      <c r="E167" s="27">
        <f t="shared" si="270"/>
        <v>0</v>
      </c>
      <c r="F167" s="27">
        <f t="shared" si="270"/>
        <v>0</v>
      </c>
      <c r="G167" s="27">
        <f t="shared" si="270"/>
        <v>0</v>
      </c>
      <c r="H167" s="27">
        <f t="shared" si="270"/>
        <v>0</v>
      </c>
      <c r="I167" s="27">
        <f t="shared" si="270"/>
        <v>0</v>
      </c>
      <c r="J167" s="27">
        <f t="shared" si="270"/>
        <v>0</v>
      </c>
      <c r="K167" s="27">
        <f t="shared" si="270"/>
        <v>0</v>
      </c>
      <c r="L167" s="27">
        <f t="shared" si="217"/>
        <v>0</v>
      </c>
      <c r="M167" s="27">
        <f t="shared" si="218"/>
        <v>0</v>
      </c>
      <c r="N167" s="27">
        <f t="shared" si="219"/>
        <v>0</v>
      </c>
      <c r="O167" s="27">
        <f t="shared" si="220"/>
        <v>0</v>
      </c>
      <c r="P167" s="27">
        <f t="shared" si="221"/>
        <v>0</v>
      </c>
      <c r="Q167" s="27">
        <f t="shared" si="222"/>
        <v>0</v>
      </c>
      <c r="R167" s="27">
        <f t="shared" si="223"/>
        <v>0</v>
      </c>
      <c r="S167" s="27">
        <f t="shared" si="224"/>
        <v>0</v>
      </c>
      <c r="T167" s="27">
        <f t="shared" si="225"/>
        <v>0</v>
      </c>
      <c r="U167" s="27">
        <f t="shared" si="226"/>
        <v>0</v>
      </c>
      <c r="V167" s="27">
        <f t="shared" si="227"/>
        <v>0</v>
      </c>
      <c r="W167" s="27">
        <f t="shared" si="228"/>
        <v>0</v>
      </c>
      <c r="X167" s="27">
        <f t="shared" si="229"/>
        <v>0</v>
      </c>
      <c r="Y167" s="27">
        <f t="shared" si="230"/>
        <v>0</v>
      </c>
      <c r="Z167" s="27">
        <f t="shared" si="231"/>
        <v>0</v>
      </c>
      <c r="AA167" s="27">
        <f t="shared" si="232"/>
        <v>0</v>
      </c>
      <c r="AB167" s="27">
        <f t="shared" si="233"/>
        <v>0</v>
      </c>
      <c r="AC167" s="27">
        <f t="shared" si="234"/>
        <v>0</v>
      </c>
      <c r="AD167" s="27">
        <f t="shared" si="235"/>
        <v>0</v>
      </c>
      <c r="AE167" s="27">
        <f t="shared" si="236"/>
        <v>0</v>
      </c>
      <c r="AF167" s="27">
        <f t="shared" si="237"/>
        <v>0</v>
      </c>
      <c r="AG167" s="27">
        <f t="shared" si="238"/>
        <v>0</v>
      </c>
      <c r="AH167" s="27">
        <f t="shared" si="239"/>
        <v>0</v>
      </c>
      <c r="AI167" s="27">
        <f t="shared" si="240"/>
        <v>0</v>
      </c>
      <c r="AJ167" s="27">
        <f t="shared" si="241"/>
        <v>0</v>
      </c>
      <c r="AK167" s="27">
        <f t="shared" si="242"/>
        <v>0</v>
      </c>
      <c r="AL167" s="27">
        <f t="shared" si="243"/>
        <v>0</v>
      </c>
      <c r="AM167" s="27">
        <f t="shared" si="244"/>
        <v>0</v>
      </c>
      <c r="AN167" s="27">
        <f t="shared" si="245"/>
        <v>0</v>
      </c>
      <c r="AO167" s="27">
        <f t="shared" si="246"/>
        <v>0</v>
      </c>
      <c r="AP167" s="27">
        <f t="shared" si="247"/>
        <v>0</v>
      </c>
      <c r="AQ167" s="27">
        <f t="shared" si="248"/>
        <v>0</v>
      </c>
      <c r="AR167" s="27">
        <f t="shared" si="249"/>
        <v>0</v>
      </c>
      <c r="AS167" s="27">
        <f t="shared" si="250"/>
        <v>0</v>
      </c>
      <c r="AT167" s="27">
        <f t="shared" si="251"/>
        <v>0</v>
      </c>
      <c r="AU167" s="27">
        <f t="shared" si="252"/>
        <v>0</v>
      </c>
      <c r="AV167" s="27">
        <f t="shared" si="253"/>
        <v>0</v>
      </c>
      <c r="AW167" s="27">
        <f t="shared" si="254"/>
        <v>0</v>
      </c>
      <c r="AX167" s="27">
        <f t="shared" si="255"/>
        <v>0</v>
      </c>
      <c r="AY167" s="27">
        <f t="shared" si="256"/>
        <v>0</v>
      </c>
      <c r="AZ167" s="27">
        <f t="shared" si="257"/>
        <v>0</v>
      </c>
      <c r="BA167" s="27">
        <f t="shared" si="258"/>
        <v>0</v>
      </c>
      <c r="BB167" s="27">
        <f t="shared" si="259"/>
        <v>0</v>
      </c>
      <c r="BC167" s="27">
        <f t="shared" si="260"/>
        <v>0</v>
      </c>
      <c r="BD167" s="27">
        <f t="shared" si="261"/>
        <v>0</v>
      </c>
      <c r="BE167" s="27">
        <f t="shared" si="262"/>
        <v>0</v>
      </c>
      <c r="BF167" s="27">
        <f t="shared" si="263"/>
        <v>0</v>
      </c>
      <c r="BG167" s="27">
        <f t="shared" si="264"/>
        <v>0</v>
      </c>
      <c r="BH167" s="27">
        <f t="shared" si="265"/>
        <v>0</v>
      </c>
      <c r="BI167" s="27">
        <f t="shared" si="266"/>
        <v>0</v>
      </c>
      <c r="BJ167" s="27">
        <f t="shared" si="267"/>
        <v>0</v>
      </c>
      <c r="BK167" s="27">
        <f t="shared" si="268"/>
        <v>0</v>
      </c>
    </row>
    <row r="168" spans="1:63" hidden="1" x14ac:dyDescent="0.35">
      <c r="A168" s="677"/>
      <c r="B168" s="38" t="s">
        <v>3</v>
      </c>
      <c r="C168" s="27">
        <f t="shared" si="269"/>
        <v>0</v>
      </c>
      <c r="D168" s="27">
        <f t="shared" si="270"/>
        <v>0</v>
      </c>
      <c r="E168" s="27">
        <f t="shared" si="270"/>
        <v>0</v>
      </c>
      <c r="F168" s="27">
        <f t="shared" si="270"/>
        <v>0</v>
      </c>
      <c r="G168" s="27">
        <f t="shared" si="270"/>
        <v>0</v>
      </c>
      <c r="H168" s="27">
        <f t="shared" si="270"/>
        <v>0</v>
      </c>
      <c r="I168" s="27">
        <f t="shared" si="270"/>
        <v>0</v>
      </c>
      <c r="J168" s="27">
        <f t="shared" si="270"/>
        <v>0</v>
      </c>
      <c r="K168" s="27">
        <f t="shared" si="270"/>
        <v>0</v>
      </c>
      <c r="L168" s="27">
        <f t="shared" si="217"/>
        <v>0</v>
      </c>
      <c r="M168" s="27">
        <f t="shared" si="218"/>
        <v>0</v>
      </c>
      <c r="N168" s="27">
        <f t="shared" si="219"/>
        <v>0</v>
      </c>
      <c r="O168" s="27">
        <f t="shared" si="220"/>
        <v>0</v>
      </c>
      <c r="P168" s="27">
        <f t="shared" si="221"/>
        <v>0</v>
      </c>
      <c r="Q168" s="27">
        <f t="shared" si="222"/>
        <v>0</v>
      </c>
      <c r="R168" s="27">
        <f t="shared" si="223"/>
        <v>0</v>
      </c>
      <c r="S168" s="27">
        <f t="shared" si="224"/>
        <v>0</v>
      </c>
      <c r="T168" s="27">
        <f t="shared" si="225"/>
        <v>0</v>
      </c>
      <c r="U168" s="27">
        <f t="shared" si="226"/>
        <v>0</v>
      </c>
      <c r="V168" s="27">
        <f t="shared" si="227"/>
        <v>0</v>
      </c>
      <c r="W168" s="27">
        <f t="shared" si="228"/>
        <v>0</v>
      </c>
      <c r="X168" s="27">
        <f t="shared" si="229"/>
        <v>0</v>
      </c>
      <c r="Y168" s="27">
        <f t="shared" si="230"/>
        <v>0</v>
      </c>
      <c r="Z168" s="27">
        <f t="shared" si="231"/>
        <v>0</v>
      </c>
      <c r="AA168" s="27">
        <f t="shared" si="232"/>
        <v>0</v>
      </c>
      <c r="AB168" s="27">
        <f t="shared" si="233"/>
        <v>0</v>
      </c>
      <c r="AC168" s="27">
        <f t="shared" si="234"/>
        <v>0</v>
      </c>
      <c r="AD168" s="27">
        <f t="shared" si="235"/>
        <v>0</v>
      </c>
      <c r="AE168" s="27">
        <f t="shared" si="236"/>
        <v>0</v>
      </c>
      <c r="AF168" s="27">
        <f t="shared" si="237"/>
        <v>0</v>
      </c>
      <c r="AG168" s="27">
        <f t="shared" si="238"/>
        <v>0</v>
      </c>
      <c r="AH168" s="27">
        <f t="shared" si="239"/>
        <v>0</v>
      </c>
      <c r="AI168" s="27">
        <f t="shared" si="240"/>
        <v>0</v>
      </c>
      <c r="AJ168" s="27">
        <f t="shared" si="241"/>
        <v>0</v>
      </c>
      <c r="AK168" s="27">
        <f t="shared" si="242"/>
        <v>0</v>
      </c>
      <c r="AL168" s="27">
        <f t="shared" si="243"/>
        <v>0</v>
      </c>
      <c r="AM168" s="27">
        <f t="shared" si="244"/>
        <v>0</v>
      </c>
      <c r="AN168" s="27">
        <f t="shared" si="245"/>
        <v>0</v>
      </c>
      <c r="AO168" s="27">
        <f t="shared" si="246"/>
        <v>0</v>
      </c>
      <c r="AP168" s="27">
        <f t="shared" si="247"/>
        <v>0</v>
      </c>
      <c r="AQ168" s="27">
        <f t="shared" si="248"/>
        <v>0</v>
      </c>
      <c r="AR168" s="27">
        <f t="shared" si="249"/>
        <v>0</v>
      </c>
      <c r="AS168" s="27">
        <f t="shared" si="250"/>
        <v>0</v>
      </c>
      <c r="AT168" s="27">
        <f t="shared" si="251"/>
        <v>0</v>
      </c>
      <c r="AU168" s="27">
        <f t="shared" si="252"/>
        <v>0</v>
      </c>
      <c r="AV168" s="27">
        <f t="shared" si="253"/>
        <v>0</v>
      </c>
      <c r="AW168" s="27">
        <f t="shared" si="254"/>
        <v>0</v>
      </c>
      <c r="AX168" s="27">
        <f t="shared" si="255"/>
        <v>0</v>
      </c>
      <c r="AY168" s="27">
        <f t="shared" si="256"/>
        <v>0</v>
      </c>
      <c r="AZ168" s="27">
        <f t="shared" si="257"/>
        <v>0</v>
      </c>
      <c r="BA168" s="27">
        <f t="shared" si="258"/>
        <v>0</v>
      </c>
      <c r="BB168" s="27">
        <f t="shared" si="259"/>
        <v>0</v>
      </c>
      <c r="BC168" s="27">
        <f t="shared" si="260"/>
        <v>0</v>
      </c>
      <c r="BD168" s="27">
        <f t="shared" si="261"/>
        <v>0</v>
      </c>
      <c r="BE168" s="27">
        <f t="shared" si="262"/>
        <v>0</v>
      </c>
      <c r="BF168" s="27">
        <f t="shared" si="263"/>
        <v>0</v>
      </c>
      <c r="BG168" s="27">
        <f t="shared" si="264"/>
        <v>0</v>
      </c>
      <c r="BH168" s="27">
        <f t="shared" si="265"/>
        <v>0</v>
      </c>
      <c r="BI168" s="27">
        <f t="shared" si="266"/>
        <v>0</v>
      </c>
      <c r="BJ168" s="27">
        <f t="shared" si="267"/>
        <v>0</v>
      </c>
      <c r="BK168" s="27">
        <f t="shared" si="268"/>
        <v>0</v>
      </c>
    </row>
    <row r="169" spans="1:63" ht="15.75" hidden="1" customHeight="1" x14ac:dyDescent="0.35">
      <c r="A169" s="677"/>
      <c r="B169" s="38" t="s">
        <v>4</v>
      </c>
      <c r="C169" s="27">
        <f t="shared" si="269"/>
        <v>0</v>
      </c>
      <c r="D169" s="27">
        <f t="shared" si="270"/>
        <v>0</v>
      </c>
      <c r="E169" s="27">
        <f t="shared" si="270"/>
        <v>0</v>
      </c>
      <c r="F169" s="27">
        <f t="shared" si="270"/>
        <v>0</v>
      </c>
      <c r="G169" s="27">
        <f t="shared" si="270"/>
        <v>0</v>
      </c>
      <c r="H169" s="27">
        <f t="shared" si="270"/>
        <v>0</v>
      </c>
      <c r="I169" s="27">
        <f t="shared" si="270"/>
        <v>0</v>
      </c>
      <c r="J169" s="27">
        <f t="shared" si="270"/>
        <v>0</v>
      </c>
      <c r="K169" s="27">
        <f t="shared" si="270"/>
        <v>0</v>
      </c>
      <c r="L169" s="27">
        <f t="shared" si="217"/>
        <v>0</v>
      </c>
      <c r="M169" s="27">
        <f t="shared" si="218"/>
        <v>0</v>
      </c>
      <c r="N169" s="27">
        <f t="shared" si="219"/>
        <v>0</v>
      </c>
      <c r="O169" s="27">
        <f t="shared" si="220"/>
        <v>0</v>
      </c>
      <c r="P169" s="27">
        <f t="shared" si="221"/>
        <v>0</v>
      </c>
      <c r="Q169" s="27">
        <f t="shared" si="222"/>
        <v>0</v>
      </c>
      <c r="R169" s="27">
        <f t="shared" si="223"/>
        <v>0</v>
      </c>
      <c r="S169" s="27">
        <f t="shared" si="224"/>
        <v>0</v>
      </c>
      <c r="T169" s="27">
        <f t="shared" si="225"/>
        <v>0</v>
      </c>
      <c r="U169" s="27">
        <f t="shared" si="226"/>
        <v>0</v>
      </c>
      <c r="V169" s="27">
        <f t="shared" si="227"/>
        <v>0</v>
      </c>
      <c r="W169" s="27">
        <f t="shared" si="228"/>
        <v>0</v>
      </c>
      <c r="X169" s="27">
        <f t="shared" si="229"/>
        <v>0</v>
      </c>
      <c r="Y169" s="27">
        <f t="shared" si="230"/>
        <v>0</v>
      </c>
      <c r="Z169" s="27">
        <f t="shared" si="231"/>
        <v>0</v>
      </c>
      <c r="AA169" s="27">
        <f t="shared" si="232"/>
        <v>0</v>
      </c>
      <c r="AB169" s="27">
        <f t="shared" si="233"/>
        <v>0</v>
      </c>
      <c r="AC169" s="27">
        <f t="shared" si="234"/>
        <v>0</v>
      </c>
      <c r="AD169" s="27">
        <f t="shared" si="235"/>
        <v>0</v>
      </c>
      <c r="AE169" s="27">
        <f t="shared" si="236"/>
        <v>0</v>
      </c>
      <c r="AF169" s="27">
        <f t="shared" si="237"/>
        <v>0</v>
      </c>
      <c r="AG169" s="27">
        <f t="shared" si="238"/>
        <v>0</v>
      </c>
      <c r="AH169" s="27">
        <f t="shared" si="239"/>
        <v>0</v>
      </c>
      <c r="AI169" s="27">
        <f t="shared" si="240"/>
        <v>0</v>
      </c>
      <c r="AJ169" s="27">
        <f t="shared" si="241"/>
        <v>0</v>
      </c>
      <c r="AK169" s="27">
        <f t="shared" si="242"/>
        <v>0</v>
      </c>
      <c r="AL169" s="27">
        <f t="shared" si="243"/>
        <v>0</v>
      </c>
      <c r="AM169" s="27">
        <f t="shared" si="244"/>
        <v>0</v>
      </c>
      <c r="AN169" s="27">
        <f t="shared" si="245"/>
        <v>0</v>
      </c>
      <c r="AO169" s="27">
        <f t="shared" si="246"/>
        <v>0</v>
      </c>
      <c r="AP169" s="27">
        <f t="shared" si="247"/>
        <v>0</v>
      </c>
      <c r="AQ169" s="27">
        <f t="shared" si="248"/>
        <v>0</v>
      </c>
      <c r="AR169" s="27">
        <f t="shared" si="249"/>
        <v>0</v>
      </c>
      <c r="AS169" s="27">
        <f t="shared" si="250"/>
        <v>0</v>
      </c>
      <c r="AT169" s="27">
        <f t="shared" si="251"/>
        <v>0</v>
      </c>
      <c r="AU169" s="27">
        <f t="shared" si="252"/>
        <v>0</v>
      </c>
      <c r="AV169" s="27">
        <f t="shared" si="253"/>
        <v>0</v>
      </c>
      <c r="AW169" s="27">
        <f t="shared" si="254"/>
        <v>0</v>
      </c>
      <c r="AX169" s="27">
        <f t="shared" si="255"/>
        <v>0</v>
      </c>
      <c r="AY169" s="27">
        <f t="shared" si="256"/>
        <v>0</v>
      </c>
      <c r="AZ169" s="27">
        <f t="shared" si="257"/>
        <v>0</v>
      </c>
      <c r="BA169" s="27">
        <f t="shared" si="258"/>
        <v>0</v>
      </c>
      <c r="BB169" s="27">
        <f t="shared" si="259"/>
        <v>0</v>
      </c>
      <c r="BC169" s="27">
        <f t="shared" si="260"/>
        <v>0</v>
      </c>
      <c r="BD169" s="27">
        <f t="shared" si="261"/>
        <v>0</v>
      </c>
      <c r="BE169" s="27">
        <f t="shared" si="262"/>
        <v>0</v>
      </c>
      <c r="BF169" s="27">
        <f t="shared" si="263"/>
        <v>0</v>
      </c>
      <c r="BG169" s="27">
        <f t="shared" si="264"/>
        <v>0</v>
      </c>
      <c r="BH169" s="27">
        <f t="shared" si="265"/>
        <v>0</v>
      </c>
      <c r="BI169" s="27">
        <f t="shared" si="266"/>
        <v>0</v>
      </c>
      <c r="BJ169" s="27">
        <f t="shared" si="267"/>
        <v>0</v>
      </c>
      <c r="BK169" s="27">
        <f t="shared" si="268"/>
        <v>0</v>
      </c>
    </row>
    <row r="170" spans="1:63" hidden="1" x14ac:dyDescent="0.35">
      <c r="A170" s="677"/>
      <c r="B170" s="38" t="s">
        <v>5</v>
      </c>
      <c r="C170" s="27">
        <f t="shared" si="269"/>
        <v>0</v>
      </c>
      <c r="D170" s="27">
        <f t="shared" si="270"/>
        <v>0</v>
      </c>
      <c r="E170" s="27">
        <f t="shared" si="270"/>
        <v>0</v>
      </c>
      <c r="F170" s="27">
        <f t="shared" si="270"/>
        <v>0</v>
      </c>
      <c r="G170" s="27">
        <f t="shared" si="270"/>
        <v>0</v>
      </c>
      <c r="H170" s="27">
        <f t="shared" si="270"/>
        <v>0</v>
      </c>
      <c r="I170" s="27">
        <f t="shared" si="270"/>
        <v>0</v>
      </c>
      <c r="J170" s="27">
        <f t="shared" si="270"/>
        <v>0</v>
      </c>
      <c r="K170" s="27">
        <f t="shared" si="270"/>
        <v>0</v>
      </c>
      <c r="L170" s="27">
        <f t="shared" si="217"/>
        <v>0</v>
      </c>
      <c r="M170" s="27">
        <f t="shared" si="218"/>
        <v>0</v>
      </c>
      <c r="N170" s="27">
        <f t="shared" si="219"/>
        <v>0</v>
      </c>
      <c r="O170" s="27">
        <f t="shared" si="220"/>
        <v>0</v>
      </c>
      <c r="P170" s="27">
        <f t="shared" si="221"/>
        <v>0</v>
      </c>
      <c r="Q170" s="27">
        <f t="shared" si="222"/>
        <v>0</v>
      </c>
      <c r="R170" s="27">
        <f t="shared" si="223"/>
        <v>0</v>
      </c>
      <c r="S170" s="27">
        <f t="shared" si="224"/>
        <v>0</v>
      </c>
      <c r="T170" s="27">
        <f t="shared" si="225"/>
        <v>0</v>
      </c>
      <c r="U170" s="27">
        <f t="shared" si="226"/>
        <v>0</v>
      </c>
      <c r="V170" s="27">
        <f t="shared" si="227"/>
        <v>0</v>
      </c>
      <c r="W170" s="27">
        <f t="shared" si="228"/>
        <v>0</v>
      </c>
      <c r="X170" s="27">
        <f t="shared" si="229"/>
        <v>0</v>
      </c>
      <c r="Y170" s="27">
        <f t="shared" si="230"/>
        <v>0</v>
      </c>
      <c r="Z170" s="27">
        <f t="shared" si="231"/>
        <v>0</v>
      </c>
      <c r="AA170" s="27">
        <f t="shared" si="232"/>
        <v>0</v>
      </c>
      <c r="AB170" s="27">
        <f t="shared" si="233"/>
        <v>0</v>
      </c>
      <c r="AC170" s="27">
        <f t="shared" si="234"/>
        <v>0</v>
      </c>
      <c r="AD170" s="27">
        <f t="shared" si="235"/>
        <v>0</v>
      </c>
      <c r="AE170" s="27">
        <f t="shared" si="236"/>
        <v>0</v>
      </c>
      <c r="AF170" s="27">
        <f t="shared" si="237"/>
        <v>0</v>
      </c>
      <c r="AG170" s="27">
        <f t="shared" si="238"/>
        <v>0</v>
      </c>
      <c r="AH170" s="27">
        <f t="shared" si="239"/>
        <v>0</v>
      </c>
      <c r="AI170" s="27">
        <f t="shared" si="240"/>
        <v>0</v>
      </c>
      <c r="AJ170" s="27">
        <f t="shared" si="241"/>
        <v>0</v>
      </c>
      <c r="AK170" s="27">
        <f t="shared" si="242"/>
        <v>0</v>
      </c>
      <c r="AL170" s="27">
        <f t="shared" si="243"/>
        <v>0</v>
      </c>
      <c r="AM170" s="27">
        <f t="shared" si="244"/>
        <v>0</v>
      </c>
      <c r="AN170" s="27">
        <f t="shared" si="245"/>
        <v>0</v>
      </c>
      <c r="AO170" s="27">
        <f t="shared" si="246"/>
        <v>0</v>
      </c>
      <c r="AP170" s="27">
        <f t="shared" si="247"/>
        <v>0</v>
      </c>
      <c r="AQ170" s="27">
        <f t="shared" si="248"/>
        <v>0</v>
      </c>
      <c r="AR170" s="27">
        <f t="shared" si="249"/>
        <v>0</v>
      </c>
      <c r="AS170" s="27">
        <f t="shared" si="250"/>
        <v>0</v>
      </c>
      <c r="AT170" s="27">
        <f t="shared" si="251"/>
        <v>0</v>
      </c>
      <c r="AU170" s="27">
        <f t="shared" si="252"/>
        <v>0</v>
      </c>
      <c r="AV170" s="27">
        <f t="shared" si="253"/>
        <v>0</v>
      </c>
      <c r="AW170" s="27">
        <f t="shared" si="254"/>
        <v>0</v>
      </c>
      <c r="AX170" s="27">
        <f t="shared" si="255"/>
        <v>0</v>
      </c>
      <c r="AY170" s="27">
        <f t="shared" si="256"/>
        <v>0</v>
      </c>
      <c r="AZ170" s="27">
        <f t="shared" si="257"/>
        <v>0</v>
      </c>
      <c r="BA170" s="27">
        <f t="shared" si="258"/>
        <v>0</v>
      </c>
      <c r="BB170" s="27">
        <f t="shared" si="259"/>
        <v>0</v>
      </c>
      <c r="BC170" s="27">
        <f t="shared" si="260"/>
        <v>0</v>
      </c>
      <c r="BD170" s="27">
        <f t="shared" si="261"/>
        <v>0</v>
      </c>
      <c r="BE170" s="27">
        <f t="shared" si="262"/>
        <v>0</v>
      </c>
      <c r="BF170" s="27">
        <f t="shared" si="263"/>
        <v>0</v>
      </c>
      <c r="BG170" s="27">
        <f t="shared" si="264"/>
        <v>0</v>
      </c>
      <c r="BH170" s="27">
        <f t="shared" si="265"/>
        <v>0</v>
      </c>
      <c r="BI170" s="27">
        <f t="shared" si="266"/>
        <v>0</v>
      </c>
      <c r="BJ170" s="27">
        <f t="shared" si="267"/>
        <v>0</v>
      </c>
      <c r="BK170" s="27">
        <f t="shared" si="268"/>
        <v>0</v>
      </c>
    </row>
    <row r="171" spans="1:63" hidden="1" x14ac:dyDescent="0.35">
      <c r="A171" s="677"/>
      <c r="B171" s="38" t="s">
        <v>23</v>
      </c>
      <c r="C171" s="27">
        <f t="shared" si="269"/>
        <v>0</v>
      </c>
      <c r="D171" s="27">
        <f t="shared" si="270"/>
        <v>0</v>
      </c>
      <c r="E171" s="27">
        <f t="shared" si="270"/>
        <v>0</v>
      </c>
      <c r="F171" s="27">
        <f t="shared" si="270"/>
        <v>0</v>
      </c>
      <c r="G171" s="27">
        <f t="shared" si="270"/>
        <v>0</v>
      </c>
      <c r="H171" s="27">
        <f t="shared" si="270"/>
        <v>0</v>
      </c>
      <c r="I171" s="27">
        <f t="shared" si="270"/>
        <v>0</v>
      </c>
      <c r="J171" s="27">
        <f t="shared" si="270"/>
        <v>0</v>
      </c>
      <c r="K171" s="27">
        <f t="shared" si="270"/>
        <v>0</v>
      </c>
      <c r="L171" s="27">
        <f t="shared" si="217"/>
        <v>0</v>
      </c>
      <c r="M171" s="27">
        <f t="shared" si="218"/>
        <v>0</v>
      </c>
      <c r="N171" s="27">
        <f t="shared" si="219"/>
        <v>0</v>
      </c>
      <c r="O171" s="27">
        <f t="shared" si="220"/>
        <v>0</v>
      </c>
      <c r="P171" s="27">
        <f t="shared" si="221"/>
        <v>0</v>
      </c>
      <c r="Q171" s="27">
        <f t="shared" si="222"/>
        <v>0</v>
      </c>
      <c r="R171" s="27">
        <f t="shared" si="223"/>
        <v>0</v>
      </c>
      <c r="S171" s="27">
        <f t="shared" si="224"/>
        <v>0</v>
      </c>
      <c r="T171" s="27">
        <f t="shared" si="225"/>
        <v>0</v>
      </c>
      <c r="U171" s="27">
        <f t="shared" si="226"/>
        <v>0</v>
      </c>
      <c r="V171" s="27">
        <f t="shared" si="227"/>
        <v>0</v>
      </c>
      <c r="W171" s="27">
        <f t="shared" si="228"/>
        <v>0</v>
      </c>
      <c r="X171" s="27">
        <f t="shared" si="229"/>
        <v>0</v>
      </c>
      <c r="Y171" s="27">
        <f t="shared" si="230"/>
        <v>0</v>
      </c>
      <c r="Z171" s="27">
        <f t="shared" si="231"/>
        <v>0</v>
      </c>
      <c r="AA171" s="27">
        <f t="shared" si="232"/>
        <v>0</v>
      </c>
      <c r="AB171" s="27">
        <f t="shared" si="233"/>
        <v>0</v>
      </c>
      <c r="AC171" s="27">
        <f t="shared" si="234"/>
        <v>0</v>
      </c>
      <c r="AD171" s="27">
        <f t="shared" si="235"/>
        <v>0</v>
      </c>
      <c r="AE171" s="27">
        <f t="shared" si="236"/>
        <v>0</v>
      </c>
      <c r="AF171" s="27">
        <f t="shared" si="237"/>
        <v>0</v>
      </c>
      <c r="AG171" s="27">
        <f t="shared" si="238"/>
        <v>0</v>
      </c>
      <c r="AH171" s="27">
        <f t="shared" si="239"/>
        <v>0</v>
      </c>
      <c r="AI171" s="27">
        <f t="shared" si="240"/>
        <v>0</v>
      </c>
      <c r="AJ171" s="27">
        <f t="shared" si="241"/>
        <v>0</v>
      </c>
      <c r="AK171" s="27">
        <f t="shared" si="242"/>
        <v>0</v>
      </c>
      <c r="AL171" s="27">
        <f t="shared" si="243"/>
        <v>0</v>
      </c>
      <c r="AM171" s="27">
        <f t="shared" si="244"/>
        <v>0</v>
      </c>
      <c r="AN171" s="27">
        <f t="shared" si="245"/>
        <v>0</v>
      </c>
      <c r="AO171" s="27">
        <f t="shared" si="246"/>
        <v>0</v>
      </c>
      <c r="AP171" s="27">
        <f t="shared" si="247"/>
        <v>0</v>
      </c>
      <c r="AQ171" s="27">
        <f t="shared" si="248"/>
        <v>0</v>
      </c>
      <c r="AR171" s="27">
        <f t="shared" si="249"/>
        <v>0</v>
      </c>
      <c r="AS171" s="27">
        <f t="shared" si="250"/>
        <v>0</v>
      </c>
      <c r="AT171" s="27">
        <f t="shared" si="251"/>
        <v>0</v>
      </c>
      <c r="AU171" s="27">
        <f t="shared" si="252"/>
        <v>0</v>
      </c>
      <c r="AV171" s="27">
        <f t="shared" si="253"/>
        <v>0</v>
      </c>
      <c r="AW171" s="27">
        <f t="shared" si="254"/>
        <v>0</v>
      </c>
      <c r="AX171" s="27">
        <f t="shared" si="255"/>
        <v>0</v>
      </c>
      <c r="AY171" s="27">
        <f t="shared" si="256"/>
        <v>0</v>
      </c>
      <c r="AZ171" s="27">
        <f t="shared" si="257"/>
        <v>0</v>
      </c>
      <c r="BA171" s="27">
        <f t="shared" si="258"/>
        <v>0</v>
      </c>
      <c r="BB171" s="27">
        <f t="shared" si="259"/>
        <v>0</v>
      </c>
      <c r="BC171" s="27">
        <f t="shared" si="260"/>
        <v>0</v>
      </c>
      <c r="BD171" s="27">
        <f t="shared" si="261"/>
        <v>0</v>
      </c>
      <c r="BE171" s="27">
        <f t="shared" si="262"/>
        <v>0</v>
      </c>
      <c r="BF171" s="27">
        <f t="shared" si="263"/>
        <v>0</v>
      </c>
      <c r="BG171" s="27">
        <f t="shared" si="264"/>
        <v>0</v>
      </c>
      <c r="BH171" s="27">
        <f t="shared" si="265"/>
        <v>0</v>
      </c>
      <c r="BI171" s="27">
        <f t="shared" si="266"/>
        <v>0</v>
      </c>
      <c r="BJ171" s="27">
        <f t="shared" si="267"/>
        <v>0</v>
      </c>
      <c r="BK171" s="27">
        <f t="shared" si="268"/>
        <v>0</v>
      </c>
    </row>
    <row r="172" spans="1:63" hidden="1" x14ac:dyDescent="0.35">
      <c r="A172" s="677"/>
      <c r="B172" s="38" t="s">
        <v>24</v>
      </c>
      <c r="C172" s="27">
        <f t="shared" si="269"/>
        <v>0</v>
      </c>
      <c r="D172" s="27">
        <f t="shared" si="270"/>
        <v>0</v>
      </c>
      <c r="E172" s="27">
        <f t="shared" si="270"/>
        <v>0</v>
      </c>
      <c r="F172" s="27">
        <f t="shared" si="270"/>
        <v>0</v>
      </c>
      <c r="G172" s="27">
        <f t="shared" si="270"/>
        <v>0</v>
      </c>
      <c r="H172" s="27">
        <f t="shared" si="270"/>
        <v>0</v>
      </c>
      <c r="I172" s="27">
        <f t="shared" si="270"/>
        <v>0</v>
      </c>
      <c r="J172" s="27">
        <f t="shared" si="270"/>
        <v>0</v>
      </c>
      <c r="K172" s="27">
        <f t="shared" si="270"/>
        <v>0</v>
      </c>
      <c r="L172" s="27">
        <f t="shared" si="217"/>
        <v>0</v>
      </c>
      <c r="M172" s="27">
        <f t="shared" si="218"/>
        <v>0</v>
      </c>
      <c r="N172" s="27">
        <f t="shared" si="219"/>
        <v>0</v>
      </c>
      <c r="O172" s="27">
        <f t="shared" si="220"/>
        <v>0</v>
      </c>
      <c r="P172" s="27">
        <f t="shared" si="221"/>
        <v>0</v>
      </c>
      <c r="Q172" s="27">
        <f t="shared" si="222"/>
        <v>0</v>
      </c>
      <c r="R172" s="27">
        <f t="shared" si="223"/>
        <v>0</v>
      </c>
      <c r="S172" s="27">
        <f t="shared" si="224"/>
        <v>0</v>
      </c>
      <c r="T172" s="27">
        <f t="shared" si="225"/>
        <v>0</v>
      </c>
      <c r="U172" s="27">
        <f t="shared" si="226"/>
        <v>0</v>
      </c>
      <c r="V172" s="27">
        <f t="shared" si="227"/>
        <v>0</v>
      </c>
      <c r="W172" s="27">
        <f t="shared" si="228"/>
        <v>0</v>
      </c>
      <c r="X172" s="27">
        <f t="shared" si="229"/>
        <v>0</v>
      </c>
      <c r="Y172" s="27">
        <f t="shared" si="230"/>
        <v>0</v>
      </c>
      <c r="Z172" s="27">
        <f t="shared" si="231"/>
        <v>0</v>
      </c>
      <c r="AA172" s="27">
        <f t="shared" si="232"/>
        <v>0</v>
      </c>
      <c r="AB172" s="27">
        <f t="shared" si="233"/>
        <v>0</v>
      </c>
      <c r="AC172" s="27">
        <f t="shared" si="234"/>
        <v>0</v>
      </c>
      <c r="AD172" s="27">
        <f t="shared" si="235"/>
        <v>0</v>
      </c>
      <c r="AE172" s="27">
        <f t="shared" si="236"/>
        <v>0</v>
      </c>
      <c r="AF172" s="27">
        <f t="shared" si="237"/>
        <v>0</v>
      </c>
      <c r="AG172" s="27">
        <f t="shared" si="238"/>
        <v>0</v>
      </c>
      <c r="AH172" s="27">
        <f t="shared" si="239"/>
        <v>0</v>
      </c>
      <c r="AI172" s="27">
        <f t="shared" si="240"/>
        <v>0</v>
      </c>
      <c r="AJ172" s="27">
        <f t="shared" si="241"/>
        <v>0</v>
      </c>
      <c r="AK172" s="27">
        <f t="shared" si="242"/>
        <v>0</v>
      </c>
      <c r="AL172" s="27">
        <f t="shared" si="243"/>
        <v>0</v>
      </c>
      <c r="AM172" s="27">
        <f t="shared" si="244"/>
        <v>0</v>
      </c>
      <c r="AN172" s="27">
        <f t="shared" si="245"/>
        <v>0</v>
      </c>
      <c r="AO172" s="27">
        <f t="shared" si="246"/>
        <v>0</v>
      </c>
      <c r="AP172" s="27">
        <f t="shared" si="247"/>
        <v>0</v>
      </c>
      <c r="AQ172" s="27">
        <f t="shared" si="248"/>
        <v>0</v>
      </c>
      <c r="AR172" s="27">
        <f t="shared" si="249"/>
        <v>0</v>
      </c>
      <c r="AS172" s="27">
        <f t="shared" si="250"/>
        <v>0</v>
      </c>
      <c r="AT172" s="27">
        <f t="shared" si="251"/>
        <v>0</v>
      </c>
      <c r="AU172" s="27">
        <f t="shared" si="252"/>
        <v>0</v>
      </c>
      <c r="AV172" s="27">
        <f t="shared" si="253"/>
        <v>0</v>
      </c>
      <c r="AW172" s="27">
        <f t="shared" si="254"/>
        <v>0</v>
      </c>
      <c r="AX172" s="27">
        <f t="shared" si="255"/>
        <v>0</v>
      </c>
      <c r="AY172" s="27">
        <f t="shared" si="256"/>
        <v>0</v>
      </c>
      <c r="AZ172" s="27">
        <f t="shared" si="257"/>
        <v>0</v>
      </c>
      <c r="BA172" s="27">
        <f t="shared" si="258"/>
        <v>0</v>
      </c>
      <c r="BB172" s="27">
        <f t="shared" si="259"/>
        <v>0</v>
      </c>
      <c r="BC172" s="27">
        <f t="shared" si="260"/>
        <v>0</v>
      </c>
      <c r="BD172" s="27">
        <f t="shared" si="261"/>
        <v>0</v>
      </c>
      <c r="BE172" s="27">
        <f t="shared" si="262"/>
        <v>0</v>
      </c>
      <c r="BF172" s="27">
        <f t="shared" si="263"/>
        <v>0</v>
      </c>
      <c r="BG172" s="27">
        <f t="shared" si="264"/>
        <v>0</v>
      </c>
      <c r="BH172" s="27">
        <f t="shared" si="265"/>
        <v>0</v>
      </c>
      <c r="BI172" s="27">
        <f t="shared" si="266"/>
        <v>0</v>
      </c>
      <c r="BJ172" s="27">
        <f t="shared" si="267"/>
        <v>0</v>
      </c>
      <c r="BK172" s="27">
        <f t="shared" si="268"/>
        <v>0</v>
      </c>
    </row>
    <row r="173" spans="1:63" ht="15.75" hidden="1" customHeight="1" x14ac:dyDescent="0.35">
      <c r="A173" s="677"/>
      <c r="B173" s="38" t="s">
        <v>7</v>
      </c>
      <c r="C173" s="27">
        <f t="shared" si="269"/>
        <v>0</v>
      </c>
      <c r="D173" s="27">
        <f t="shared" si="270"/>
        <v>0</v>
      </c>
      <c r="E173" s="27">
        <f t="shared" si="270"/>
        <v>0</v>
      </c>
      <c r="F173" s="27">
        <f t="shared" si="270"/>
        <v>0</v>
      </c>
      <c r="G173" s="27">
        <f t="shared" si="270"/>
        <v>0</v>
      </c>
      <c r="H173" s="27">
        <f t="shared" si="270"/>
        <v>0</v>
      </c>
      <c r="I173" s="27">
        <f t="shared" si="270"/>
        <v>0</v>
      </c>
      <c r="J173" s="27">
        <f t="shared" si="270"/>
        <v>0</v>
      </c>
      <c r="K173" s="27">
        <f t="shared" si="270"/>
        <v>0</v>
      </c>
      <c r="L173" s="27">
        <f t="shared" si="217"/>
        <v>0</v>
      </c>
      <c r="M173" s="27">
        <f t="shared" si="218"/>
        <v>0</v>
      </c>
      <c r="N173" s="27">
        <f t="shared" si="219"/>
        <v>0</v>
      </c>
      <c r="O173" s="27">
        <f t="shared" si="220"/>
        <v>0</v>
      </c>
      <c r="P173" s="27">
        <f t="shared" si="221"/>
        <v>0</v>
      </c>
      <c r="Q173" s="27">
        <f t="shared" si="222"/>
        <v>0</v>
      </c>
      <c r="R173" s="27">
        <f t="shared" si="223"/>
        <v>0</v>
      </c>
      <c r="S173" s="27">
        <f t="shared" si="224"/>
        <v>0</v>
      </c>
      <c r="T173" s="27">
        <f t="shared" si="225"/>
        <v>0</v>
      </c>
      <c r="U173" s="27">
        <f t="shared" si="226"/>
        <v>0</v>
      </c>
      <c r="V173" s="27">
        <f t="shared" si="227"/>
        <v>0</v>
      </c>
      <c r="W173" s="27">
        <f t="shared" si="228"/>
        <v>0</v>
      </c>
      <c r="X173" s="27">
        <f t="shared" si="229"/>
        <v>0</v>
      </c>
      <c r="Y173" s="27">
        <f t="shared" si="230"/>
        <v>0</v>
      </c>
      <c r="Z173" s="27">
        <f t="shared" si="231"/>
        <v>0</v>
      </c>
      <c r="AA173" s="27">
        <f t="shared" si="232"/>
        <v>0</v>
      </c>
      <c r="AB173" s="27">
        <f t="shared" si="233"/>
        <v>0</v>
      </c>
      <c r="AC173" s="27">
        <f t="shared" si="234"/>
        <v>0</v>
      </c>
      <c r="AD173" s="27">
        <f t="shared" si="235"/>
        <v>0</v>
      </c>
      <c r="AE173" s="27">
        <f t="shared" si="236"/>
        <v>0</v>
      </c>
      <c r="AF173" s="27">
        <f t="shared" si="237"/>
        <v>0</v>
      </c>
      <c r="AG173" s="27">
        <f t="shared" si="238"/>
        <v>0</v>
      </c>
      <c r="AH173" s="27">
        <f t="shared" si="239"/>
        <v>0</v>
      </c>
      <c r="AI173" s="27">
        <f t="shared" si="240"/>
        <v>0</v>
      </c>
      <c r="AJ173" s="27">
        <f t="shared" si="241"/>
        <v>0</v>
      </c>
      <c r="AK173" s="27">
        <f t="shared" si="242"/>
        <v>0</v>
      </c>
      <c r="AL173" s="27">
        <f t="shared" si="243"/>
        <v>0</v>
      </c>
      <c r="AM173" s="27">
        <f t="shared" si="244"/>
        <v>0</v>
      </c>
      <c r="AN173" s="27">
        <f t="shared" si="245"/>
        <v>0</v>
      </c>
      <c r="AO173" s="27">
        <f t="shared" si="246"/>
        <v>0</v>
      </c>
      <c r="AP173" s="27">
        <f t="shared" si="247"/>
        <v>0</v>
      </c>
      <c r="AQ173" s="27">
        <f t="shared" si="248"/>
        <v>0</v>
      </c>
      <c r="AR173" s="27">
        <f t="shared" si="249"/>
        <v>0</v>
      </c>
      <c r="AS173" s="27">
        <f t="shared" si="250"/>
        <v>0</v>
      </c>
      <c r="AT173" s="27">
        <f t="shared" si="251"/>
        <v>0</v>
      </c>
      <c r="AU173" s="27">
        <f t="shared" si="252"/>
        <v>0</v>
      </c>
      <c r="AV173" s="27">
        <f t="shared" si="253"/>
        <v>0</v>
      </c>
      <c r="AW173" s="27">
        <f t="shared" si="254"/>
        <v>0</v>
      </c>
      <c r="AX173" s="27">
        <f t="shared" si="255"/>
        <v>0</v>
      </c>
      <c r="AY173" s="27">
        <f t="shared" si="256"/>
        <v>0</v>
      </c>
      <c r="AZ173" s="27">
        <f t="shared" si="257"/>
        <v>0</v>
      </c>
      <c r="BA173" s="27">
        <f t="shared" si="258"/>
        <v>0</v>
      </c>
      <c r="BB173" s="27">
        <f t="shared" si="259"/>
        <v>0</v>
      </c>
      <c r="BC173" s="27">
        <f t="shared" si="260"/>
        <v>0</v>
      </c>
      <c r="BD173" s="27">
        <f t="shared" si="261"/>
        <v>0</v>
      </c>
      <c r="BE173" s="27">
        <f t="shared" si="262"/>
        <v>0</v>
      </c>
      <c r="BF173" s="27">
        <f t="shared" si="263"/>
        <v>0</v>
      </c>
      <c r="BG173" s="27">
        <f t="shared" si="264"/>
        <v>0</v>
      </c>
      <c r="BH173" s="27">
        <f t="shared" si="265"/>
        <v>0</v>
      </c>
      <c r="BI173" s="27">
        <f t="shared" si="266"/>
        <v>0</v>
      </c>
      <c r="BJ173" s="27">
        <f t="shared" si="267"/>
        <v>0</v>
      </c>
      <c r="BK173" s="27">
        <f t="shared" si="268"/>
        <v>0</v>
      </c>
    </row>
    <row r="174" spans="1:63" ht="15.75" hidden="1" customHeight="1" x14ac:dyDescent="0.35">
      <c r="A174" s="677"/>
      <c r="B174" s="38" t="s">
        <v>8</v>
      </c>
      <c r="C174" s="27">
        <f t="shared" si="269"/>
        <v>0</v>
      </c>
      <c r="D174" s="27">
        <f t="shared" si="270"/>
        <v>0</v>
      </c>
      <c r="E174" s="27">
        <f t="shared" si="270"/>
        <v>0</v>
      </c>
      <c r="F174" s="27">
        <f t="shared" si="270"/>
        <v>0</v>
      </c>
      <c r="G174" s="27">
        <f t="shared" si="270"/>
        <v>0</v>
      </c>
      <c r="H174" s="27">
        <f t="shared" si="270"/>
        <v>0</v>
      </c>
      <c r="I174" s="27">
        <f t="shared" si="270"/>
        <v>0</v>
      </c>
      <c r="J174" s="27">
        <f t="shared" si="270"/>
        <v>0</v>
      </c>
      <c r="K174" s="27">
        <f t="shared" si="270"/>
        <v>0</v>
      </c>
      <c r="L174" s="27">
        <f t="shared" si="217"/>
        <v>0</v>
      </c>
      <c r="M174" s="27">
        <f t="shared" si="218"/>
        <v>0</v>
      </c>
      <c r="N174" s="27">
        <f t="shared" si="219"/>
        <v>0</v>
      </c>
      <c r="O174" s="27">
        <f t="shared" si="220"/>
        <v>0</v>
      </c>
      <c r="P174" s="27">
        <f t="shared" si="221"/>
        <v>0</v>
      </c>
      <c r="Q174" s="27">
        <f t="shared" si="222"/>
        <v>0</v>
      </c>
      <c r="R174" s="27">
        <f t="shared" si="223"/>
        <v>0</v>
      </c>
      <c r="S174" s="27">
        <f t="shared" si="224"/>
        <v>0</v>
      </c>
      <c r="T174" s="27">
        <f t="shared" si="225"/>
        <v>0</v>
      </c>
      <c r="U174" s="27">
        <f t="shared" si="226"/>
        <v>0</v>
      </c>
      <c r="V174" s="27">
        <f t="shared" si="227"/>
        <v>0</v>
      </c>
      <c r="W174" s="27">
        <f t="shared" si="228"/>
        <v>0</v>
      </c>
      <c r="X174" s="27">
        <f t="shared" si="229"/>
        <v>0</v>
      </c>
      <c r="Y174" s="27">
        <f t="shared" si="230"/>
        <v>0</v>
      </c>
      <c r="Z174" s="27">
        <f t="shared" si="231"/>
        <v>0</v>
      </c>
      <c r="AA174" s="27">
        <f t="shared" si="232"/>
        <v>0</v>
      </c>
      <c r="AB174" s="27">
        <f t="shared" si="233"/>
        <v>0</v>
      </c>
      <c r="AC174" s="27">
        <f t="shared" si="234"/>
        <v>0</v>
      </c>
      <c r="AD174" s="27">
        <f t="shared" si="235"/>
        <v>0</v>
      </c>
      <c r="AE174" s="27">
        <f t="shared" si="236"/>
        <v>0</v>
      </c>
      <c r="AF174" s="27">
        <f t="shared" si="237"/>
        <v>0</v>
      </c>
      <c r="AG174" s="27">
        <f t="shared" si="238"/>
        <v>0</v>
      </c>
      <c r="AH174" s="27">
        <f t="shared" si="239"/>
        <v>0</v>
      </c>
      <c r="AI174" s="27">
        <f t="shared" si="240"/>
        <v>0</v>
      </c>
      <c r="AJ174" s="27">
        <f t="shared" si="241"/>
        <v>0</v>
      </c>
      <c r="AK174" s="27">
        <f t="shared" si="242"/>
        <v>0</v>
      </c>
      <c r="AL174" s="27">
        <f t="shared" si="243"/>
        <v>0</v>
      </c>
      <c r="AM174" s="27">
        <f t="shared" si="244"/>
        <v>0</v>
      </c>
      <c r="AN174" s="27">
        <f t="shared" si="245"/>
        <v>0</v>
      </c>
      <c r="AO174" s="27">
        <f t="shared" si="246"/>
        <v>0</v>
      </c>
      <c r="AP174" s="27">
        <f t="shared" si="247"/>
        <v>0</v>
      </c>
      <c r="AQ174" s="27">
        <f t="shared" si="248"/>
        <v>0</v>
      </c>
      <c r="AR174" s="27">
        <f t="shared" si="249"/>
        <v>0</v>
      </c>
      <c r="AS174" s="27">
        <f t="shared" si="250"/>
        <v>0</v>
      </c>
      <c r="AT174" s="27">
        <f t="shared" si="251"/>
        <v>0</v>
      </c>
      <c r="AU174" s="27">
        <f t="shared" si="252"/>
        <v>0</v>
      </c>
      <c r="AV174" s="27">
        <f t="shared" si="253"/>
        <v>0</v>
      </c>
      <c r="AW174" s="27">
        <f t="shared" si="254"/>
        <v>0</v>
      </c>
      <c r="AX174" s="27">
        <f t="shared" si="255"/>
        <v>0</v>
      </c>
      <c r="AY174" s="27">
        <f t="shared" si="256"/>
        <v>0</v>
      </c>
      <c r="AZ174" s="27">
        <f t="shared" si="257"/>
        <v>0</v>
      </c>
      <c r="BA174" s="27">
        <f t="shared" si="258"/>
        <v>0</v>
      </c>
      <c r="BB174" s="27">
        <f t="shared" si="259"/>
        <v>0</v>
      </c>
      <c r="BC174" s="27">
        <f t="shared" si="260"/>
        <v>0</v>
      </c>
      <c r="BD174" s="27">
        <f t="shared" si="261"/>
        <v>0</v>
      </c>
      <c r="BE174" s="27">
        <f t="shared" si="262"/>
        <v>0</v>
      </c>
      <c r="BF174" s="27">
        <f t="shared" si="263"/>
        <v>0</v>
      </c>
      <c r="BG174" s="27">
        <f t="shared" si="264"/>
        <v>0</v>
      </c>
      <c r="BH174" s="27">
        <f t="shared" si="265"/>
        <v>0</v>
      </c>
      <c r="BI174" s="27">
        <f t="shared" si="266"/>
        <v>0</v>
      </c>
      <c r="BJ174" s="27">
        <f t="shared" si="267"/>
        <v>0</v>
      </c>
      <c r="BK174" s="27">
        <f t="shared" si="268"/>
        <v>0</v>
      </c>
    </row>
    <row r="175" spans="1:63" ht="15.75" hidden="1" customHeight="1" x14ac:dyDescent="0.35">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677"/>
      <c r="B176" s="32" t="s">
        <v>26</v>
      </c>
      <c r="C176" s="27">
        <f>SUM(C162:C174)</f>
        <v>0</v>
      </c>
      <c r="D176" s="27">
        <f t="shared" ref="D176:K176" si="271">SUM(D162:D174)</f>
        <v>0</v>
      </c>
      <c r="E176" s="27">
        <f t="shared" si="271"/>
        <v>0</v>
      </c>
      <c r="F176" s="27">
        <f t="shared" si="271"/>
        <v>0</v>
      </c>
      <c r="G176" s="27">
        <f t="shared" si="271"/>
        <v>0</v>
      </c>
      <c r="H176" s="27">
        <f t="shared" si="271"/>
        <v>0</v>
      </c>
      <c r="I176" s="27">
        <f t="shared" si="271"/>
        <v>0</v>
      </c>
      <c r="J176" s="27">
        <f t="shared" si="271"/>
        <v>0</v>
      </c>
      <c r="K176" s="27">
        <f t="shared" si="271"/>
        <v>0</v>
      </c>
      <c r="L176" s="27">
        <f t="shared" ref="L176:BK176" si="272">SUM(L162:L174)</f>
        <v>0</v>
      </c>
      <c r="M176" s="27">
        <f t="shared" si="272"/>
        <v>0</v>
      </c>
      <c r="N176" s="27">
        <f t="shared" si="272"/>
        <v>0</v>
      </c>
      <c r="O176" s="27">
        <f t="shared" si="272"/>
        <v>0</v>
      </c>
      <c r="P176" s="27">
        <f t="shared" si="272"/>
        <v>0</v>
      </c>
      <c r="Q176" s="27">
        <f t="shared" si="272"/>
        <v>0</v>
      </c>
      <c r="R176" s="27">
        <f t="shared" si="272"/>
        <v>0</v>
      </c>
      <c r="S176" s="27">
        <f t="shared" si="272"/>
        <v>0</v>
      </c>
      <c r="T176" s="27">
        <f t="shared" si="272"/>
        <v>0</v>
      </c>
      <c r="U176" s="27">
        <f t="shared" si="272"/>
        <v>0</v>
      </c>
      <c r="V176" s="27">
        <f t="shared" si="272"/>
        <v>0</v>
      </c>
      <c r="W176" s="27">
        <f t="shared" si="272"/>
        <v>0</v>
      </c>
      <c r="X176" s="27">
        <f t="shared" si="272"/>
        <v>0</v>
      </c>
      <c r="Y176" s="27">
        <f t="shared" si="272"/>
        <v>0</v>
      </c>
      <c r="Z176" s="27">
        <f t="shared" si="272"/>
        <v>0</v>
      </c>
      <c r="AA176" s="27">
        <f t="shared" si="272"/>
        <v>0</v>
      </c>
      <c r="AB176" s="27">
        <f t="shared" si="272"/>
        <v>0</v>
      </c>
      <c r="AC176" s="27">
        <f t="shared" si="272"/>
        <v>0</v>
      </c>
      <c r="AD176" s="27">
        <f t="shared" si="272"/>
        <v>0</v>
      </c>
      <c r="AE176" s="27">
        <f t="shared" si="272"/>
        <v>0</v>
      </c>
      <c r="AF176" s="27">
        <f t="shared" si="272"/>
        <v>0</v>
      </c>
      <c r="AG176" s="27">
        <f t="shared" si="272"/>
        <v>0</v>
      </c>
      <c r="AH176" s="27">
        <f t="shared" si="272"/>
        <v>0</v>
      </c>
      <c r="AI176" s="27">
        <f t="shared" si="272"/>
        <v>0</v>
      </c>
      <c r="AJ176" s="27">
        <f t="shared" si="272"/>
        <v>0</v>
      </c>
      <c r="AK176" s="27">
        <f t="shared" si="272"/>
        <v>0</v>
      </c>
      <c r="AL176" s="27">
        <f t="shared" si="272"/>
        <v>0</v>
      </c>
      <c r="AM176" s="27">
        <f t="shared" si="272"/>
        <v>0</v>
      </c>
      <c r="AN176" s="27">
        <f t="shared" si="272"/>
        <v>0</v>
      </c>
      <c r="AO176" s="27">
        <f t="shared" si="272"/>
        <v>0</v>
      </c>
      <c r="AP176" s="27">
        <f t="shared" si="272"/>
        <v>0</v>
      </c>
      <c r="AQ176" s="27">
        <f t="shared" si="272"/>
        <v>0</v>
      </c>
      <c r="AR176" s="27">
        <f t="shared" si="272"/>
        <v>0</v>
      </c>
      <c r="AS176" s="27">
        <f t="shared" si="272"/>
        <v>0</v>
      </c>
      <c r="AT176" s="27">
        <f t="shared" si="272"/>
        <v>0</v>
      </c>
      <c r="AU176" s="27">
        <f t="shared" si="272"/>
        <v>0</v>
      </c>
      <c r="AV176" s="27">
        <f t="shared" si="272"/>
        <v>0</v>
      </c>
      <c r="AW176" s="27">
        <f t="shared" si="272"/>
        <v>0</v>
      </c>
      <c r="AX176" s="27">
        <f t="shared" si="272"/>
        <v>0</v>
      </c>
      <c r="AY176" s="27">
        <f t="shared" si="272"/>
        <v>0</v>
      </c>
      <c r="AZ176" s="27">
        <f t="shared" si="272"/>
        <v>0</v>
      </c>
      <c r="BA176" s="27">
        <f t="shared" si="272"/>
        <v>0</v>
      </c>
      <c r="BB176" s="27">
        <f t="shared" si="272"/>
        <v>0</v>
      </c>
      <c r="BC176" s="27">
        <f t="shared" si="272"/>
        <v>0</v>
      </c>
      <c r="BD176" s="27">
        <f t="shared" si="272"/>
        <v>0</v>
      </c>
      <c r="BE176" s="27">
        <f t="shared" si="272"/>
        <v>0</v>
      </c>
      <c r="BF176" s="27">
        <f t="shared" si="272"/>
        <v>0</v>
      </c>
      <c r="BG176" s="27">
        <f t="shared" si="272"/>
        <v>0</v>
      </c>
      <c r="BH176" s="27">
        <f t="shared" si="272"/>
        <v>0</v>
      </c>
      <c r="BI176" s="27">
        <f t="shared" si="272"/>
        <v>0</v>
      </c>
      <c r="BJ176" s="27">
        <f t="shared" si="272"/>
        <v>0</v>
      </c>
      <c r="BK176" s="27">
        <f t="shared" si="272"/>
        <v>0</v>
      </c>
    </row>
    <row r="177" spans="1:63" ht="16.5" hidden="1" customHeight="1" x14ac:dyDescent="0.35">
      <c r="A177" s="678"/>
      <c r="B177" s="49" t="s">
        <v>27</v>
      </c>
      <c r="C177" s="28">
        <f>C176</f>
        <v>0</v>
      </c>
      <c r="D177" s="28">
        <f>C177+D176</f>
        <v>0</v>
      </c>
      <c r="E177" s="28">
        <f t="shared" ref="E177:K177" si="273">D177+E176</f>
        <v>0</v>
      </c>
      <c r="F177" s="28">
        <f t="shared" si="273"/>
        <v>0</v>
      </c>
      <c r="G177" s="28">
        <f t="shared" si="273"/>
        <v>0</v>
      </c>
      <c r="H177" s="28">
        <f t="shared" si="273"/>
        <v>0</v>
      </c>
      <c r="I177" s="28">
        <f t="shared" si="273"/>
        <v>0</v>
      </c>
      <c r="J177" s="28">
        <f t="shared" si="273"/>
        <v>0</v>
      </c>
      <c r="K177" s="28">
        <f t="shared" si="273"/>
        <v>0</v>
      </c>
      <c r="L177" s="28">
        <f t="shared" ref="L177" si="274">K177+L176</f>
        <v>0</v>
      </c>
      <c r="M177" s="28">
        <f t="shared" ref="M177" si="275">L177+M176</f>
        <v>0</v>
      </c>
      <c r="N177" s="28">
        <f t="shared" ref="N177" si="276">M177+N176</f>
        <v>0</v>
      </c>
      <c r="O177" s="28">
        <f t="shared" ref="O177" si="277">N177+O176</f>
        <v>0</v>
      </c>
      <c r="P177" s="28">
        <f t="shared" ref="P177" si="278">O177+P176</f>
        <v>0</v>
      </c>
      <c r="Q177" s="28">
        <f t="shared" ref="Q177" si="279">P177+Q176</f>
        <v>0</v>
      </c>
      <c r="R177" s="28">
        <f t="shared" ref="R177" si="280">Q177+R176</f>
        <v>0</v>
      </c>
      <c r="S177" s="28">
        <f t="shared" ref="S177" si="281">R177+S176</f>
        <v>0</v>
      </c>
      <c r="T177" s="28">
        <f t="shared" ref="T177" si="282">S177+T176</f>
        <v>0</v>
      </c>
      <c r="U177" s="28">
        <f t="shared" ref="U177" si="283">T177+U176</f>
        <v>0</v>
      </c>
      <c r="V177" s="28">
        <f t="shared" ref="V177" si="284">U177+V176</f>
        <v>0</v>
      </c>
      <c r="W177" s="28">
        <f t="shared" ref="W177" si="285">V177+W176</f>
        <v>0</v>
      </c>
      <c r="X177" s="28">
        <f t="shared" ref="X177" si="286">W177+X176</f>
        <v>0</v>
      </c>
      <c r="Y177" s="28">
        <f t="shared" ref="Y177" si="287">X177+Y176</f>
        <v>0</v>
      </c>
      <c r="Z177" s="28">
        <f t="shared" ref="Z177" si="288">Y177+Z176</f>
        <v>0</v>
      </c>
      <c r="AA177" s="28">
        <f t="shared" ref="AA177" si="289">Z177+AA176</f>
        <v>0</v>
      </c>
      <c r="AB177" s="28">
        <f t="shared" ref="AB177" si="290">AA177+AB176</f>
        <v>0</v>
      </c>
      <c r="AC177" s="28">
        <f t="shared" ref="AC177" si="291">AB177+AC176</f>
        <v>0</v>
      </c>
      <c r="AD177" s="28">
        <f t="shared" ref="AD177" si="292">AC177+AD176</f>
        <v>0</v>
      </c>
      <c r="AE177" s="28">
        <f t="shared" ref="AE177" si="293">AD177+AE176</f>
        <v>0</v>
      </c>
      <c r="AF177" s="28">
        <f t="shared" ref="AF177" si="294">AE177+AF176</f>
        <v>0</v>
      </c>
      <c r="AG177" s="28">
        <f t="shared" ref="AG177" si="295">AF177+AG176</f>
        <v>0</v>
      </c>
      <c r="AH177" s="28">
        <f t="shared" ref="AH177" si="296">AG177+AH176</f>
        <v>0</v>
      </c>
      <c r="AI177" s="28">
        <f t="shared" ref="AI177" si="297">AH177+AI176</f>
        <v>0</v>
      </c>
      <c r="AJ177" s="28">
        <f t="shared" ref="AJ177" si="298">AI177+AJ176</f>
        <v>0</v>
      </c>
      <c r="AK177" s="28">
        <f t="shared" ref="AK177" si="299">AJ177+AK176</f>
        <v>0</v>
      </c>
      <c r="AL177" s="28">
        <f t="shared" ref="AL177" si="300">AK177+AL176</f>
        <v>0</v>
      </c>
      <c r="AM177" s="28">
        <f t="shared" ref="AM177" si="301">AL177+AM176</f>
        <v>0</v>
      </c>
      <c r="AN177" s="28">
        <f t="shared" ref="AN177" si="302">AM177+AN176</f>
        <v>0</v>
      </c>
      <c r="AO177" s="28">
        <f t="shared" ref="AO177" si="303">AN177+AO176</f>
        <v>0</v>
      </c>
      <c r="AP177" s="28">
        <f t="shared" ref="AP177" si="304">AO177+AP176</f>
        <v>0</v>
      </c>
      <c r="AQ177" s="28">
        <f t="shared" ref="AQ177" si="305">AP177+AQ176</f>
        <v>0</v>
      </c>
      <c r="AR177" s="28">
        <f t="shared" ref="AR177" si="306">AQ177+AR176</f>
        <v>0</v>
      </c>
      <c r="AS177" s="28">
        <f t="shared" ref="AS177" si="307">AR177+AS176</f>
        <v>0</v>
      </c>
      <c r="AT177" s="28">
        <f t="shared" ref="AT177" si="308">AS177+AT176</f>
        <v>0</v>
      </c>
      <c r="AU177" s="28">
        <f t="shared" ref="AU177" si="309">AT177+AU176</f>
        <v>0</v>
      </c>
      <c r="AV177" s="28">
        <f t="shared" ref="AV177" si="310">AU177+AV176</f>
        <v>0</v>
      </c>
      <c r="AW177" s="28">
        <f t="shared" ref="AW177" si="311">AV177+AW176</f>
        <v>0</v>
      </c>
      <c r="AX177" s="28">
        <f t="shared" ref="AX177" si="312">AW177+AX176</f>
        <v>0</v>
      </c>
      <c r="AY177" s="28">
        <f t="shared" ref="AY177" si="313">AX177+AY176</f>
        <v>0</v>
      </c>
      <c r="AZ177" s="28">
        <f t="shared" ref="AZ177" si="314">AY177+AZ176</f>
        <v>0</v>
      </c>
      <c r="BA177" s="28">
        <f t="shared" ref="BA177" si="315">AZ177+BA176</f>
        <v>0</v>
      </c>
      <c r="BB177" s="28">
        <f t="shared" ref="BB177" si="316">BA177+BB176</f>
        <v>0</v>
      </c>
      <c r="BC177" s="28">
        <f t="shared" ref="BC177" si="317">BB177+BC176</f>
        <v>0</v>
      </c>
      <c r="BD177" s="28">
        <f t="shared" ref="BD177" si="318">BC177+BD176</f>
        <v>0</v>
      </c>
      <c r="BE177" s="28">
        <f t="shared" ref="BE177" si="319">BD177+BE176</f>
        <v>0</v>
      </c>
      <c r="BF177" s="28">
        <f t="shared" ref="BF177" si="320">BE177+BF176</f>
        <v>0</v>
      </c>
      <c r="BG177" s="28">
        <f t="shared" ref="BG177" si="321">BF177+BG176</f>
        <v>0</v>
      </c>
      <c r="BH177" s="28">
        <f t="shared" ref="BH177" si="322">BG177+BH176</f>
        <v>0</v>
      </c>
      <c r="BI177" s="28">
        <f t="shared" ref="BI177" si="323">BH177+BI176</f>
        <v>0</v>
      </c>
      <c r="BJ177" s="28">
        <f t="shared" ref="BJ177" si="324">BI177+BJ176</f>
        <v>0</v>
      </c>
      <c r="BK177" s="28">
        <f t="shared" ref="BK177" si="325">BJ177+BK176</f>
        <v>0</v>
      </c>
    </row>
    <row r="178" spans="1:63" hidden="1" x14ac:dyDescent="0.35">
      <c r="A178" s="126"/>
      <c r="B178" s="126" t="s">
        <v>119</v>
      </c>
      <c r="C178" s="140"/>
      <c r="D178" s="140"/>
      <c r="E178" s="140">
        <f>E157+E176</f>
        <v>0</v>
      </c>
      <c r="F178" s="140">
        <f t="shared" ref="F178:BK178" si="326">F157+F176</f>
        <v>0</v>
      </c>
      <c r="G178" s="140">
        <f t="shared" si="326"/>
        <v>0</v>
      </c>
      <c r="H178" s="140">
        <f t="shared" si="326"/>
        <v>0</v>
      </c>
      <c r="I178" s="140">
        <f t="shared" si="326"/>
        <v>0</v>
      </c>
      <c r="J178" s="140">
        <f t="shared" si="326"/>
        <v>0</v>
      </c>
      <c r="K178" s="140">
        <f t="shared" si="326"/>
        <v>0</v>
      </c>
      <c r="L178" s="140">
        <f t="shared" si="326"/>
        <v>0</v>
      </c>
      <c r="M178" s="140">
        <f t="shared" si="326"/>
        <v>0</v>
      </c>
      <c r="N178" s="140">
        <f t="shared" si="326"/>
        <v>0</v>
      </c>
      <c r="O178" s="140">
        <f t="shared" si="326"/>
        <v>0</v>
      </c>
      <c r="P178" s="140">
        <f t="shared" si="326"/>
        <v>0</v>
      </c>
      <c r="Q178" s="140">
        <f t="shared" si="326"/>
        <v>0</v>
      </c>
      <c r="R178" s="140">
        <f t="shared" si="326"/>
        <v>0</v>
      </c>
      <c r="S178" s="140">
        <f t="shared" si="326"/>
        <v>0</v>
      </c>
      <c r="T178" s="140">
        <f t="shared" si="326"/>
        <v>0</v>
      </c>
      <c r="U178" s="140">
        <f t="shared" si="326"/>
        <v>0</v>
      </c>
      <c r="V178" s="140">
        <f t="shared" si="326"/>
        <v>0</v>
      </c>
      <c r="W178" s="140">
        <f t="shared" si="326"/>
        <v>0</v>
      </c>
      <c r="X178" s="140">
        <f t="shared" si="326"/>
        <v>0</v>
      </c>
      <c r="Y178" s="140">
        <f t="shared" si="326"/>
        <v>0</v>
      </c>
      <c r="Z178" s="140">
        <f t="shared" si="326"/>
        <v>0</v>
      </c>
      <c r="AA178" s="140">
        <f t="shared" si="326"/>
        <v>0</v>
      </c>
      <c r="AB178" s="140">
        <f t="shared" si="326"/>
        <v>0</v>
      </c>
      <c r="AC178" s="140">
        <f t="shared" si="326"/>
        <v>0</v>
      </c>
      <c r="AD178" s="140">
        <f t="shared" si="326"/>
        <v>0</v>
      </c>
      <c r="AE178" s="140">
        <f t="shared" si="326"/>
        <v>0</v>
      </c>
      <c r="AF178" s="140">
        <f t="shared" si="326"/>
        <v>0</v>
      </c>
      <c r="AG178" s="140">
        <f t="shared" si="326"/>
        <v>0</v>
      </c>
      <c r="AH178" s="140">
        <f t="shared" si="326"/>
        <v>0</v>
      </c>
      <c r="AI178" s="140">
        <f t="shared" si="326"/>
        <v>0</v>
      </c>
      <c r="AJ178" s="140">
        <f t="shared" si="326"/>
        <v>0</v>
      </c>
      <c r="AK178" s="140">
        <f t="shared" si="326"/>
        <v>0</v>
      </c>
      <c r="AL178" s="140">
        <f t="shared" si="326"/>
        <v>0</v>
      </c>
      <c r="AM178" s="140">
        <f t="shared" si="326"/>
        <v>0</v>
      </c>
      <c r="AN178" s="140">
        <f t="shared" si="326"/>
        <v>0</v>
      </c>
      <c r="AO178" s="140">
        <f t="shared" si="326"/>
        <v>0</v>
      </c>
      <c r="AP178" s="140">
        <f t="shared" si="326"/>
        <v>0</v>
      </c>
      <c r="AQ178" s="140">
        <f t="shared" si="326"/>
        <v>0</v>
      </c>
      <c r="AR178" s="140">
        <f t="shared" si="326"/>
        <v>0</v>
      </c>
      <c r="AS178" s="140">
        <f t="shared" si="326"/>
        <v>0</v>
      </c>
      <c r="AT178" s="140">
        <f t="shared" si="326"/>
        <v>0</v>
      </c>
      <c r="AU178" s="140">
        <f t="shared" si="326"/>
        <v>0</v>
      </c>
      <c r="AV178" s="140">
        <f t="shared" si="326"/>
        <v>0</v>
      </c>
      <c r="AW178" s="140">
        <f t="shared" si="326"/>
        <v>0</v>
      </c>
      <c r="AX178" s="140">
        <f t="shared" si="326"/>
        <v>0</v>
      </c>
      <c r="AY178" s="140">
        <f t="shared" si="326"/>
        <v>0</v>
      </c>
      <c r="AZ178" s="140">
        <f t="shared" si="326"/>
        <v>0</v>
      </c>
      <c r="BA178" s="140">
        <f t="shared" si="326"/>
        <v>0</v>
      </c>
      <c r="BB178" s="140">
        <f t="shared" si="326"/>
        <v>0</v>
      </c>
      <c r="BC178" s="140">
        <f t="shared" si="326"/>
        <v>0</v>
      </c>
      <c r="BD178" s="140">
        <f t="shared" si="326"/>
        <v>0</v>
      </c>
      <c r="BE178" s="140">
        <f t="shared" si="326"/>
        <v>0</v>
      </c>
      <c r="BF178" s="140">
        <f t="shared" si="326"/>
        <v>0</v>
      </c>
      <c r="BG178" s="140">
        <f t="shared" si="326"/>
        <v>0</v>
      </c>
      <c r="BH178" s="140">
        <f t="shared" si="326"/>
        <v>0</v>
      </c>
      <c r="BI178" s="140">
        <f t="shared" si="326"/>
        <v>0</v>
      </c>
      <c r="BJ178" s="140">
        <f t="shared" si="326"/>
        <v>0</v>
      </c>
      <c r="BK178" s="140">
        <f t="shared" si="326"/>
        <v>0</v>
      </c>
    </row>
    <row r="179" spans="1:63" hidden="1" x14ac:dyDescent="0.35">
      <c r="A179" s="126"/>
      <c r="B179" s="126"/>
      <c r="C179" s="135"/>
      <c r="D179" s="135"/>
      <c r="E179" s="135"/>
      <c r="F179" s="135"/>
      <c r="G179" s="135"/>
      <c r="H179" s="135"/>
      <c r="I179" s="135"/>
      <c r="J179" s="135"/>
      <c r="K179" s="135"/>
      <c r="L179" s="135"/>
      <c r="M179" s="135"/>
      <c r="N179" s="135"/>
    </row>
    <row r="180" spans="1:63" hidden="1" x14ac:dyDescent="0.35">
      <c r="A180" s="236" t="s">
        <v>144</v>
      </c>
      <c r="B180" s="126"/>
      <c r="C180" s="135"/>
      <c r="D180" s="135"/>
      <c r="E180" s="135"/>
      <c r="F180" s="135"/>
      <c r="G180" s="135"/>
      <c r="H180" s="135"/>
      <c r="I180" s="135"/>
      <c r="J180" s="135"/>
      <c r="K180" s="135"/>
      <c r="L180" s="135"/>
      <c r="M180" s="135"/>
      <c r="N180" s="135"/>
    </row>
    <row r="181" spans="1:63" ht="15" hidden="1" thickBot="1" x14ac:dyDescent="0.4">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5">
      <c r="A182" s="126"/>
      <c r="B182" s="146" t="s">
        <v>120</v>
      </c>
      <c r="C182" s="147">
        <f>C157*SUMMARY!C41</f>
        <v>0</v>
      </c>
      <c r="D182" s="147">
        <f>D157*SUMMARY!D41</f>
        <v>0</v>
      </c>
      <c r="E182" s="147">
        <f>E157*SUMMARY!E41</f>
        <v>0</v>
      </c>
      <c r="F182" s="147">
        <f>F157*SUMMARY!F41</f>
        <v>0</v>
      </c>
      <c r="G182" s="147">
        <f>G157*SUMMARY!G41</f>
        <v>0</v>
      </c>
      <c r="H182" s="147">
        <f>H157*SUMMARY!H41</f>
        <v>0</v>
      </c>
      <c r="I182" s="147">
        <f>I157*SUMMARY!I41</f>
        <v>0</v>
      </c>
      <c r="J182" s="147">
        <f>J157*SUMMARY!J41</f>
        <v>0</v>
      </c>
      <c r="K182" s="147">
        <f>K157*SUMMARY!K41</f>
        <v>0</v>
      </c>
      <c r="L182" s="147">
        <f>L157*SUMMARY!L41</f>
        <v>0</v>
      </c>
      <c r="M182" s="147">
        <f>M157*SUMMARY!M41</f>
        <v>0</v>
      </c>
      <c r="N182" s="147">
        <f>N157*SUMMARY!N41</f>
        <v>0</v>
      </c>
      <c r="O182" s="212">
        <f>O157*SUMMARY!O41</f>
        <v>0</v>
      </c>
      <c r="P182" s="212">
        <f>P157*SUMMARY!P41</f>
        <v>0</v>
      </c>
      <c r="Q182" s="212">
        <f>Q157*SUMMARY!Q41</f>
        <v>0</v>
      </c>
      <c r="R182" s="212">
        <f>R157*SUMMARY!R41</f>
        <v>0</v>
      </c>
      <c r="S182" s="212">
        <f>S157*SUMMARY!S41</f>
        <v>0</v>
      </c>
      <c r="T182" s="212">
        <f>T157*SUMMARY!T41</f>
        <v>0</v>
      </c>
      <c r="U182" s="212">
        <f>U157*SUMMARY!U41</f>
        <v>0</v>
      </c>
      <c r="V182" s="212">
        <f>V157*SUMMARY!V41</f>
        <v>0</v>
      </c>
      <c r="W182" s="212">
        <f>W157*SUMMARY!W41</f>
        <v>0</v>
      </c>
      <c r="X182" s="212">
        <f>X157*SUMMARY!X41</f>
        <v>0</v>
      </c>
      <c r="Y182" s="212">
        <f>Y157*SUMMARY!Y41</f>
        <v>0</v>
      </c>
      <c r="Z182" s="212">
        <f>Z157*SUMMARY!Z41</f>
        <v>0</v>
      </c>
      <c r="AA182" s="212">
        <f>AA157*SUMMARY!AA41</f>
        <v>0</v>
      </c>
      <c r="AB182" s="212">
        <f>AB157*SUMMARY!AB41</f>
        <v>0</v>
      </c>
      <c r="AC182" s="212">
        <f>AC157*SUMMARY!AC41</f>
        <v>0</v>
      </c>
      <c r="AD182" s="212">
        <f>AD157*SUMMARY!AD41</f>
        <v>0</v>
      </c>
      <c r="AE182" s="212">
        <f>AE157*SUMMARY!AE41</f>
        <v>0</v>
      </c>
      <c r="AF182" s="212">
        <f>AF157*SUMMARY!AF41</f>
        <v>0</v>
      </c>
      <c r="AG182" s="212">
        <f>AG157*SUMMARY!AG41</f>
        <v>0</v>
      </c>
      <c r="AH182" s="212">
        <f>AH157*SUMMARY!AH41</f>
        <v>0</v>
      </c>
      <c r="AI182" s="212">
        <f>AI157*SUMMARY!AI41</f>
        <v>0</v>
      </c>
      <c r="AJ182" s="212">
        <f>AJ157*SUMMARY!AJ41</f>
        <v>0</v>
      </c>
      <c r="AK182" s="212">
        <f>AK157*SUMMARY!AK41</f>
        <v>0</v>
      </c>
      <c r="AL182" s="212">
        <f>AL157*SUMMARY!AL41</f>
        <v>0</v>
      </c>
      <c r="AM182" s="212">
        <f>AM157*SUMMARY!AM41</f>
        <v>0</v>
      </c>
      <c r="AN182" s="212">
        <f>AN157*SUMMARY!AN41</f>
        <v>0</v>
      </c>
      <c r="AO182" s="212">
        <f>AO157*SUMMARY!AO41</f>
        <v>0</v>
      </c>
      <c r="AP182" s="212">
        <f>AP157*SUMMARY!AP41</f>
        <v>0</v>
      </c>
      <c r="AQ182" s="212">
        <f>AQ157*SUMMARY!AQ41</f>
        <v>0</v>
      </c>
      <c r="AR182" s="212">
        <f>AR157*SUMMARY!AR41</f>
        <v>0</v>
      </c>
      <c r="AS182" s="212">
        <f>AS157*SUMMARY!AS41</f>
        <v>0</v>
      </c>
      <c r="AT182" s="212">
        <f>AT157*SUMMARY!AT41</f>
        <v>0</v>
      </c>
      <c r="AU182" s="212">
        <f>AU157*SUMMARY!AU41</f>
        <v>0</v>
      </c>
      <c r="AV182" s="212">
        <f>AV157*SUMMARY!AV41</f>
        <v>0</v>
      </c>
      <c r="AW182" s="212">
        <f>AW157*SUMMARY!AW41</f>
        <v>0</v>
      </c>
      <c r="AX182" s="212">
        <f>AX157*SUMMARY!AX41</f>
        <v>0</v>
      </c>
      <c r="AY182" s="212">
        <f>AY157*SUMMARY!AY41</f>
        <v>0</v>
      </c>
      <c r="AZ182" s="212">
        <f>AZ157*SUMMARY!AZ41</f>
        <v>0</v>
      </c>
      <c r="BA182" s="212">
        <f>BA157*SUMMARY!BA41</f>
        <v>0</v>
      </c>
      <c r="BB182" s="212">
        <f>BB157*SUMMARY!BB41</f>
        <v>0</v>
      </c>
      <c r="BC182" s="212">
        <f>BC157*SUMMARY!BC41</f>
        <v>0</v>
      </c>
      <c r="BD182" s="212">
        <f>BD157*SUMMARY!BD41</f>
        <v>0</v>
      </c>
      <c r="BE182" s="212">
        <f>BE157*SUMMARY!BE41</f>
        <v>0</v>
      </c>
      <c r="BF182" s="212">
        <f>BF157*SUMMARY!BF41</f>
        <v>0</v>
      </c>
      <c r="BG182" s="212">
        <f>BG157*SUMMARY!BG41</f>
        <v>0</v>
      </c>
      <c r="BH182" s="212">
        <f>BH157*SUMMARY!BH41</f>
        <v>0</v>
      </c>
      <c r="BI182" s="212">
        <f>BI157*SUMMARY!BI41</f>
        <v>0</v>
      </c>
      <c r="BJ182" s="212">
        <f>BJ157*SUMMARY!BJ41</f>
        <v>0</v>
      </c>
      <c r="BK182" s="212">
        <f>BK157*SUMMARY!BK41</f>
        <v>0</v>
      </c>
    </row>
    <row r="183" spans="1:63" ht="15" hidden="1" thickBot="1" x14ac:dyDescent="0.4">
      <c r="A183" s="126"/>
      <c r="B183" s="148" t="s">
        <v>121</v>
      </c>
      <c r="C183" s="149">
        <f>C176*SUMMARY!C41</f>
        <v>0</v>
      </c>
      <c r="D183" s="149">
        <f>D176*SUMMARY!D41</f>
        <v>0</v>
      </c>
      <c r="E183" s="149">
        <f>E176*SUMMARY!E41</f>
        <v>0</v>
      </c>
      <c r="F183" s="149">
        <f>F176*SUMMARY!F41</f>
        <v>0</v>
      </c>
      <c r="G183" s="149">
        <f>G176*SUMMARY!G41</f>
        <v>0</v>
      </c>
      <c r="H183" s="149">
        <f>H176*SUMMARY!H41</f>
        <v>0</v>
      </c>
      <c r="I183" s="149">
        <f>I176*SUMMARY!I41</f>
        <v>0</v>
      </c>
      <c r="J183" s="149">
        <f>J176*SUMMARY!J41</f>
        <v>0</v>
      </c>
      <c r="K183" s="149">
        <f>K176*SUMMARY!K41</f>
        <v>0</v>
      </c>
      <c r="L183" s="149">
        <f>L176*SUMMARY!L41</f>
        <v>0</v>
      </c>
      <c r="M183" s="149">
        <f>M176*SUMMARY!M41</f>
        <v>0</v>
      </c>
      <c r="N183" s="149">
        <f>N176*SUMMARY!N41</f>
        <v>0</v>
      </c>
      <c r="O183" s="214">
        <f>O176*SUMMARY!O41</f>
        <v>0</v>
      </c>
      <c r="P183" s="214">
        <f>P176*SUMMARY!P41</f>
        <v>0</v>
      </c>
      <c r="Q183" s="214">
        <f>Q176*SUMMARY!Q41</f>
        <v>0</v>
      </c>
      <c r="R183" s="214">
        <f>R176*SUMMARY!R41</f>
        <v>0</v>
      </c>
      <c r="S183" s="214">
        <f>S176*SUMMARY!S41</f>
        <v>0</v>
      </c>
      <c r="T183" s="214">
        <f>T176*SUMMARY!T41</f>
        <v>0</v>
      </c>
      <c r="U183" s="214">
        <f>U176*SUMMARY!U41</f>
        <v>0</v>
      </c>
      <c r="V183" s="214">
        <f>V176*SUMMARY!V41</f>
        <v>0</v>
      </c>
      <c r="W183" s="214">
        <f>W176*SUMMARY!W41</f>
        <v>0</v>
      </c>
      <c r="X183" s="214">
        <f>X176*SUMMARY!X41</f>
        <v>0</v>
      </c>
      <c r="Y183" s="214">
        <f>Y176*SUMMARY!Y41</f>
        <v>0</v>
      </c>
      <c r="Z183" s="214">
        <f>Z176*SUMMARY!Z41</f>
        <v>0</v>
      </c>
      <c r="AA183" s="214">
        <f>AA176*SUMMARY!AA41</f>
        <v>0</v>
      </c>
      <c r="AB183" s="214">
        <f>AB176*SUMMARY!AB41</f>
        <v>0</v>
      </c>
      <c r="AC183" s="214">
        <f>AC176*SUMMARY!AC41</f>
        <v>0</v>
      </c>
      <c r="AD183" s="214">
        <f>AD176*SUMMARY!AD41</f>
        <v>0</v>
      </c>
      <c r="AE183" s="214">
        <f>AE176*SUMMARY!AE41</f>
        <v>0</v>
      </c>
      <c r="AF183" s="214">
        <f>AF176*SUMMARY!AF41</f>
        <v>0</v>
      </c>
      <c r="AG183" s="214">
        <f>AG176*SUMMARY!AG41</f>
        <v>0</v>
      </c>
      <c r="AH183" s="214">
        <f>AH176*SUMMARY!AH41</f>
        <v>0</v>
      </c>
      <c r="AI183" s="214">
        <f>AI176*SUMMARY!AI41</f>
        <v>0</v>
      </c>
      <c r="AJ183" s="214">
        <f>AJ176*SUMMARY!AJ41</f>
        <v>0</v>
      </c>
      <c r="AK183" s="214">
        <f>AK176*SUMMARY!AK41</f>
        <v>0</v>
      </c>
      <c r="AL183" s="214">
        <f>AL176*SUMMARY!AL41</f>
        <v>0</v>
      </c>
      <c r="AM183" s="214">
        <f>AM176*SUMMARY!AM41</f>
        <v>0</v>
      </c>
      <c r="AN183" s="214">
        <f>AN176*SUMMARY!AN41</f>
        <v>0</v>
      </c>
      <c r="AO183" s="214">
        <f>AO176*SUMMARY!AO41</f>
        <v>0</v>
      </c>
      <c r="AP183" s="214">
        <f>AP176*SUMMARY!AP41</f>
        <v>0</v>
      </c>
      <c r="AQ183" s="214">
        <f>AQ176*SUMMARY!AQ41</f>
        <v>0</v>
      </c>
      <c r="AR183" s="214">
        <f>AR176*SUMMARY!AR41</f>
        <v>0</v>
      </c>
      <c r="AS183" s="214">
        <f>AS176*SUMMARY!AS41</f>
        <v>0</v>
      </c>
      <c r="AT183" s="214">
        <f>AT176*SUMMARY!AT41</f>
        <v>0</v>
      </c>
      <c r="AU183" s="214">
        <f>AU176*SUMMARY!AU41</f>
        <v>0</v>
      </c>
      <c r="AV183" s="214">
        <f>AV176*SUMMARY!AV41</f>
        <v>0</v>
      </c>
      <c r="AW183" s="214">
        <f>AW176*SUMMARY!AW41</f>
        <v>0</v>
      </c>
      <c r="AX183" s="214">
        <f>AX176*SUMMARY!AX41</f>
        <v>0</v>
      </c>
      <c r="AY183" s="214">
        <f>AY176*SUMMARY!AY41</f>
        <v>0</v>
      </c>
      <c r="AZ183" s="214">
        <f>AZ176*SUMMARY!AZ41</f>
        <v>0</v>
      </c>
      <c r="BA183" s="214">
        <f>BA176*SUMMARY!BA41</f>
        <v>0</v>
      </c>
      <c r="BB183" s="214">
        <f>BB176*SUMMARY!BB41</f>
        <v>0</v>
      </c>
      <c r="BC183" s="214">
        <f>BC176*SUMMARY!BC41</f>
        <v>0</v>
      </c>
      <c r="BD183" s="214">
        <f>BD176*SUMMARY!BD41</f>
        <v>0</v>
      </c>
      <c r="BE183" s="214">
        <f>BE176*SUMMARY!BE41</f>
        <v>0</v>
      </c>
      <c r="BF183" s="214">
        <f>BF176*SUMMARY!BF41</f>
        <v>0</v>
      </c>
      <c r="BG183" s="214">
        <f>BG176*SUMMARY!BG41</f>
        <v>0</v>
      </c>
      <c r="BH183" s="214">
        <f>BH176*SUMMARY!BH41</f>
        <v>0</v>
      </c>
      <c r="BI183" s="214">
        <f>BI176*SUMMARY!BI41</f>
        <v>0</v>
      </c>
      <c r="BJ183" s="214">
        <f>BJ176*SUMMARY!BJ41</f>
        <v>0</v>
      </c>
      <c r="BK183" s="214">
        <f>BK176*SUMMARY!BK41</f>
        <v>0</v>
      </c>
    </row>
    <row r="184" spans="1:63" hidden="1" x14ac:dyDescent="0.35">
      <c r="A184" s="126"/>
      <c r="B184" s="146" t="s">
        <v>122</v>
      </c>
      <c r="C184" s="150">
        <f>IFERROR(C182/C73,0)</f>
        <v>0</v>
      </c>
      <c r="D184" s="150">
        <f>IFERROR(D182/D73,0)</f>
        <v>0</v>
      </c>
      <c r="E184" s="150">
        <f>IFERROR(E182/E73,0)</f>
        <v>0</v>
      </c>
      <c r="F184" s="150">
        <f>IFERROR(F182/F73,0)</f>
        <v>0</v>
      </c>
      <c r="G184" s="150">
        <f t="shared" ref="G184:L184" si="327">IFERROR(G182/G73,0)</f>
        <v>0</v>
      </c>
      <c r="H184" s="150">
        <f t="shared" si="327"/>
        <v>0</v>
      </c>
      <c r="I184" s="150">
        <f t="shared" si="327"/>
        <v>0</v>
      </c>
      <c r="J184" s="150">
        <f t="shared" si="327"/>
        <v>0</v>
      </c>
      <c r="K184" s="150">
        <f t="shared" si="327"/>
        <v>0</v>
      </c>
      <c r="L184" s="150">
        <f t="shared" si="327"/>
        <v>0</v>
      </c>
      <c r="M184" s="150">
        <f>IFERROR(M182/M73,0)</f>
        <v>0</v>
      </c>
      <c r="N184" s="151">
        <f>IFERROR(N182/N73,0)</f>
        <v>0</v>
      </c>
      <c r="O184" s="229">
        <f t="shared" ref="O184:BK184" si="328">IFERROR(O182/O73,0)</f>
        <v>0</v>
      </c>
      <c r="P184" s="216">
        <f t="shared" si="328"/>
        <v>0</v>
      </c>
      <c r="Q184" s="216">
        <f t="shared" si="328"/>
        <v>0</v>
      </c>
      <c r="R184" s="216">
        <f t="shared" si="328"/>
        <v>0</v>
      </c>
      <c r="S184" s="216">
        <f t="shared" si="328"/>
        <v>0</v>
      </c>
      <c r="T184" s="216">
        <f t="shared" si="328"/>
        <v>0</v>
      </c>
      <c r="U184" s="216">
        <f t="shared" si="328"/>
        <v>0</v>
      </c>
      <c r="V184" s="216">
        <f t="shared" si="328"/>
        <v>0</v>
      </c>
      <c r="W184" s="216">
        <f t="shared" si="328"/>
        <v>0</v>
      </c>
      <c r="X184" s="216">
        <f t="shared" si="328"/>
        <v>0</v>
      </c>
      <c r="Y184" s="216">
        <f t="shared" si="328"/>
        <v>0</v>
      </c>
      <c r="Z184" s="217">
        <f t="shared" si="328"/>
        <v>0</v>
      </c>
      <c r="AA184" s="218">
        <f t="shared" si="328"/>
        <v>0</v>
      </c>
      <c r="AB184" s="216">
        <f t="shared" si="328"/>
        <v>0</v>
      </c>
      <c r="AC184" s="216">
        <f t="shared" si="328"/>
        <v>0</v>
      </c>
      <c r="AD184" s="216">
        <f t="shared" si="328"/>
        <v>0</v>
      </c>
      <c r="AE184" s="216">
        <f t="shared" si="328"/>
        <v>0</v>
      </c>
      <c r="AF184" s="216">
        <f t="shared" si="328"/>
        <v>0</v>
      </c>
      <c r="AG184" s="216">
        <f t="shared" si="328"/>
        <v>0</v>
      </c>
      <c r="AH184" s="216">
        <f t="shared" si="328"/>
        <v>0</v>
      </c>
      <c r="AI184" s="216">
        <f t="shared" si="328"/>
        <v>0</v>
      </c>
      <c r="AJ184" s="216">
        <f t="shared" si="328"/>
        <v>0</v>
      </c>
      <c r="AK184" s="216">
        <f t="shared" si="328"/>
        <v>0</v>
      </c>
      <c r="AL184" s="217">
        <f t="shared" si="328"/>
        <v>0</v>
      </c>
      <c r="AM184" s="218">
        <f t="shared" si="328"/>
        <v>0</v>
      </c>
      <c r="AN184" s="216">
        <f t="shared" si="328"/>
        <v>0</v>
      </c>
      <c r="AO184" s="216">
        <f t="shared" si="328"/>
        <v>0</v>
      </c>
      <c r="AP184" s="216">
        <f t="shared" si="328"/>
        <v>0</v>
      </c>
      <c r="AQ184" s="216">
        <f t="shared" si="328"/>
        <v>0</v>
      </c>
      <c r="AR184" s="216">
        <f t="shared" si="328"/>
        <v>0</v>
      </c>
      <c r="AS184" s="216">
        <f t="shared" si="328"/>
        <v>0</v>
      </c>
      <c r="AT184" s="216">
        <f t="shared" si="328"/>
        <v>0</v>
      </c>
      <c r="AU184" s="216">
        <f t="shared" si="328"/>
        <v>0</v>
      </c>
      <c r="AV184" s="216">
        <f t="shared" si="328"/>
        <v>0</v>
      </c>
      <c r="AW184" s="216">
        <f t="shared" si="328"/>
        <v>0</v>
      </c>
      <c r="AX184" s="217">
        <f t="shared" si="328"/>
        <v>0</v>
      </c>
      <c r="AY184" s="218">
        <f t="shared" si="328"/>
        <v>0</v>
      </c>
      <c r="AZ184" s="216">
        <f t="shared" si="328"/>
        <v>0</v>
      </c>
      <c r="BA184" s="216">
        <f t="shared" si="328"/>
        <v>0</v>
      </c>
      <c r="BB184" s="216">
        <f t="shared" si="328"/>
        <v>0</v>
      </c>
      <c r="BC184" s="216">
        <f t="shared" si="328"/>
        <v>0</v>
      </c>
      <c r="BD184" s="216">
        <f t="shared" si="328"/>
        <v>0</v>
      </c>
      <c r="BE184" s="216">
        <f t="shared" si="328"/>
        <v>0</v>
      </c>
      <c r="BF184" s="216">
        <f t="shared" si="328"/>
        <v>0</v>
      </c>
      <c r="BG184" s="216">
        <f t="shared" si="328"/>
        <v>0</v>
      </c>
      <c r="BH184" s="216">
        <f t="shared" si="328"/>
        <v>0</v>
      </c>
      <c r="BI184" s="216">
        <f t="shared" si="328"/>
        <v>0</v>
      </c>
      <c r="BJ184" s="217">
        <f t="shared" si="328"/>
        <v>0</v>
      </c>
      <c r="BK184" s="218">
        <f t="shared" si="328"/>
        <v>0</v>
      </c>
    </row>
    <row r="185" spans="1:63" ht="15" hidden="1" thickBot="1" x14ac:dyDescent="0.4">
      <c r="A185" s="126"/>
      <c r="B185" s="153" t="s">
        <v>123</v>
      </c>
      <c r="C185" s="174">
        <f>IFERROR(C183/C73,0)</f>
        <v>0</v>
      </c>
      <c r="D185" s="155">
        <f>IFERROR(D183/D73,0)</f>
        <v>0</v>
      </c>
      <c r="E185" s="154">
        <f>IFERROR(E183/E73,0)</f>
        <v>0</v>
      </c>
      <c r="F185" s="154">
        <f t="shared" ref="F185:L185" si="329">IFERROR(F183/F73,0)</f>
        <v>0</v>
      </c>
      <c r="G185" s="154">
        <f t="shared" si="329"/>
        <v>0</v>
      </c>
      <c r="H185" s="154">
        <f t="shared" si="329"/>
        <v>0</v>
      </c>
      <c r="I185" s="154">
        <f t="shared" si="329"/>
        <v>0</v>
      </c>
      <c r="J185" s="154">
        <f t="shared" si="329"/>
        <v>0</v>
      </c>
      <c r="K185" s="154">
        <f t="shared" si="329"/>
        <v>0</v>
      </c>
      <c r="L185" s="154">
        <f t="shared" si="329"/>
        <v>0</v>
      </c>
      <c r="M185" s="175">
        <f>IFERROR(M183/M73,0)</f>
        <v>0</v>
      </c>
      <c r="N185" s="156">
        <f>IFERROR(N183/N73,0)</f>
        <v>0</v>
      </c>
      <c r="O185" s="219">
        <f>IFERROR(O183/O73,0)</f>
        <v>0</v>
      </c>
      <c r="P185" s="219">
        <f t="shared" ref="P185:Z185" si="330">IFERROR(P183/P73,0)</f>
        <v>0</v>
      </c>
      <c r="Q185" s="219">
        <f t="shared" si="330"/>
        <v>0</v>
      </c>
      <c r="R185" s="219">
        <f t="shared" si="330"/>
        <v>0</v>
      </c>
      <c r="S185" s="219">
        <f t="shared" si="330"/>
        <v>0</v>
      </c>
      <c r="T185" s="219">
        <f t="shared" si="330"/>
        <v>0</v>
      </c>
      <c r="U185" s="219">
        <f t="shared" si="330"/>
        <v>0</v>
      </c>
      <c r="V185" s="219">
        <f t="shared" si="330"/>
        <v>0</v>
      </c>
      <c r="W185" s="219">
        <f t="shared" si="330"/>
        <v>0</v>
      </c>
      <c r="X185" s="219">
        <f t="shared" si="330"/>
        <v>0</v>
      </c>
      <c r="Y185" s="220">
        <f t="shared" si="330"/>
        <v>0</v>
      </c>
      <c r="Z185" s="221">
        <f t="shared" si="330"/>
        <v>0</v>
      </c>
      <c r="AA185" s="221">
        <f>IFERROR(AA183/AA73,0)</f>
        <v>0</v>
      </c>
      <c r="AB185" s="219">
        <f t="shared" ref="AB185:AL185" si="331">IFERROR(AB183/AB73,0)</f>
        <v>0</v>
      </c>
      <c r="AC185" s="219">
        <f t="shared" si="331"/>
        <v>0</v>
      </c>
      <c r="AD185" s="219">
        <f t="shared" si="331"/>
        <v>0</v>
      </c>
      <c r="AE185" s="219">
        <f t="shared" si="331"/>
        <v>0</v>
      </c>
      <c r="AF185" s="219">
        <f t="shared" si="331"/>
        <v>0</v>
      </c>
      <c r="AG185" s="219">
        <f t="shared" si="331"/>
        <v>0</v>
      </c>
      <c r="AH185" s="219">
        <f t="shared" si="331"/>
        <v>0</v>
      </c>
      <c r="AI185" s="219">
        <f t="shared" si="331"/>
        <v>0</v>
      </c>
      <c r="AJ185" s="219">
        <f t="shared" si="331"/>
        <v>0</v>
      </c>
      <c r="AK185" s="220">
        <f t="shared" si="331"/>
        <v>0</v>
      </c>
      <c r="AL185" s="221">
        <f t="shared" si="331"/>
        <v>0</v>
      </c>
      <c r="AM185" s="221">
        <f>IFERROR(AM183/AM73,0)</f>
        <v>0</v>
      </c>
      <c r="AN185" s="219">
        <f t="shared" ref="AN185:AX185" si="332">IFERROR(AN183/AN73,0)</f>
        <v>0</v>
      </c>
      <c r="AO185" s="219">
        <f t="shared" si="332"/>
        <v>0</v>
      </c>
      <c r="AP185" s="219">
        <f t="shared" si="332"/>
        <v>0</v>
      </c>
      <c r="AQ185" s="219">
        <f t="shared" si="332"/>
        <v>0</v>
      </c>
      <c r="AR185" s="219">
        <f t="shared" si="332"/>
        <v>0</v>
      </c>
      <c r="AS185" s="219">
        <f t="shared" si="332"/>
        <v>0</v>
      </c>
      <c r="AT185" s="219">
        <f t="shared" si="332"/>
        <v>0</v>
      </c>
      <c r="AU185" s="219">
        <f t="shared" si="332"/>
        <v>0</v>
      </c>
      <c r="AV185" s="219">
        <f t="shared" si="332"/>
        <v>0</v>
      </c>
      <c r="AW185" s="220">
        <f t="shared" si="332"/>
        <v>0</v>
      </c>
      <c r="AX185" s="221">
        <f t="shared" si="332"/>
        <v>0</v>
      </c>
      <c r="AY185" s="221">
        <f>IFERROR(AY183/AY73,0)</f>
        <v>0</v>
      </c>
      <c r="AZ185" s="219">
        <f t="shared" ref="AZ185:BJ185" si="333">IFERROR(AZ183/AZ73,0)</f>
        <v>0</v>
      </c>
      <c r="BA185" s="219">
        <f t="shared" si="333"/>
        <v>0</v>
      </c>
      <c r="BB185" s="219">
        <f t="shared" si="333"/>
        <v>0</v>
      </c>
      <c r="BC185" s="219">
        <f t="shared" si="333"/>
        <v>0</v>
      </c>
      <c r="BD185" s="219">
        <f t="shared" si="333"/>
        <v>0</v>
      </c>
      <c r="BE185" s="219">
        <f t="shared" si="333"/>
        <v>0</v>
      </c>
      <c r="BF185" s="219">
        <f t="shared" si="333"/>
        <v>0</v>
      </c>
      <c r="BG185" s="219">
        <f t="shared" si="333"/>
        <v>0</v>
      </c>
      <c r="BH185" s="219">
        <f t="shared" si="333"/>
        <v>0</v>
      </c>
      <c r="BI185" s="220">
        <f t="shared" si="333"/>
        <v>0</v>
      </c>
      <c r="BJ185" s="221">
        <f t="shared" si="333"/>
        <v>0</v>
      </c>
      <c r="BK185" s="221">
        <f>IFERROR(BK183/BK73,0)</f>
        <v>0</v>
      </c>
    </row>
    <row r="186" spans="1:63" ht="15" hidden="1" thickBot="1" x14ac:dyDescent="0.4">
      <c r="A186" s="126"/>
      <c r="B186" s="158" t="s">
        <v>124</v>
      </c>
      <c r="C186" s="159">
        <f>C184+C185</f>
        <v>0</v>
      </c>
      <c r="D186" s="160">
        <f t="shared" ref="D186:N186" si="334">D184+D185</f>
        <v>0</v>
      </c>
      <c r="E186" s="161">
        <f t="shared" si="334"/>
        <v>0</v>
      </c>
      <c r="F186" s="161">
        <f t="shared" si="334"/>
        <v>0</v>
      </c>
      <c r="G186" s="161">
        <f t="shared" si="334"/>
        <v>0</v>
      </c>
      <c r="H186" s="161">
        <f t="shared" si="334"/>
        <v>0</v>
      </c>
      <c r="I186" s="161">
        <f t="shared" si="334"/>
        <v>0</v>
      </c>
      <c r="J186" s="161">
        <f t="shared" si="334"/>
        <v>0</v>
      </c>
      <c r="K186" s="161">
        <f t="shared" si="334"/>
        <v>0</v>
      </c>
      <c r="L186" s="161">
        <f t="shared" si="334"/>
        <v>0</v>
      </c>
      <c r="M186" s="162">
        <f t="shared" si="334"/>
        <v>0</v>
      </c>
      <c r="N186" s="178">
        <f t="shared" si="334"/>
        <v>0</v>
      </c>
      <c r="O186" s="222">
        <f>O184+O185</f>
        <v>0</v>
      </c>
      <c r="P186" s="222">
        <f t="shared" ref="P186:Z186" si="335">P184+P185</f>
        <v>0</v>
      </c>
      <c r="Q186" s="223">
        <f t="shared" si="335"/>
        <v>0</v>
      </c>
      <c r="R186" s="223">
        <f t="shared" si="335"/>
        <v>0</v>
      </c>
      <c r="S186" s="223">
        <f t="shared" si="335"/>
        <v>0</v>
      </c>
      <c r="T186" s="223">
        <f t="shared" si="335"/>
        <v>0</v>
      </c>
      <c r="U186" s="223">
        <f t="shared" si="335"/>
        <v>0</v>
      </c>
      <c r="V186" s="223">
        <f t="shared" si="335"/>
        <v>0</v>
      </c>
      <c r="W186" s="223">
        <f t="shared" si="335"/>
        <v>0</v>
      </c>
      <c r="X186" s="223">
        <f t="shared" si="335"/>
        <v>0</v>
      </c>
      <c r="Y186" s="224">
        <f t="shared" si="335"/>
        <v>0</v>
      </c>
      <c r="Z186" s="224">
        <f t="shared" si="335"/>
        <v>0</v>
      </c>
      <c r="AA186" s="222">
        <f>AA184+AA185</f>
        <v>0</v>
      </c>
      <c r="AB186" s="222">
        <f t="shared" ref="AB186:AL186" si="336">AB184+AB185</f>
        <v>0</v>
      </c>
      <c r="AC186" s="223">
        <f t="shared" si="336"/>
        <v>0</v>
      </c>
      <c r="AD186" s="223">
        <f t="shared" si="336"/>
        <v>0</v>
      </c>
      <c r="AE186" s="223">
        <f t="shared" si="336"/>
        <v>0</v>
      </c>
      <c r="AF186" s="223">
        <f t="shared" si="336"/>
        <v>0</v>
      </c>
      <c r="AG186" s="223">
        <f t="shared" si="336"/>
        <v>0</v>
      </c>
      <c r="AH186" s="223">
        <f t="shared" si="336"/>
        <v>0</v>
      </c>
      <c r="AI186" s="223">
        <f t="shared" si="336"/>
        <v>0</v>
      </c>
      <c r="AJ186" s="223">
        <f t="shared" si="336"/>
        <v>0</v>
      </c>
      <c r="AK186" s="224">
        <f t="shared" si="336"/>
        <v>0</v>
      </c>
      <c r="AL186" s="224">
        <f t="shared" si="336"/>
        <v>0</v>
      </c>
      <c r="AM186" s="222">
        <f>AM184+AM185</f>
        <v>0</v>
      </c>
      <c r="AN186" s="222">
        <f t="shared" ref="AN186:AX186" si="337">AN184+AN185</f>
        <v>0</v>
      </c>
      <c r="AO186" s="223">
        <f t="shared" si="337"/>
        <v>0</v>
      </c>
      <c r="AP186" s="223">
        <f t="shared" si="337"/>
        <v>0</v>
      </c>
      <c r="AQ186" s="223">
        <f t="shared" si="337"/>
        <v>0</v>
      </c>
      <c r="AR186" s="223">
        <f t="shared" si="337"/>
        <v>0</v>
      </c>
      <c r="AS186" s="223">
        <f t="shared" si="337"/>
        <v>0</v>
      </c>
      <c r="AT186" s="223">
        <f t="shared" si="337"/>
        <v>0</v>
      </c>
      <c r="AU186" s="223">
        <f t="shared" si="337"/>
        <v>0</v>
      </c>
      <c r="AV186" s="223">
        <f t="shared" si="337"/>
        <v>0</v>
      </c>
      <c r="AW186" s="224">
        <f t="shared" si="337"/>
        <v>0</v>
      </c>
      <c r="AX186" s="224">
        <f t="shared" si="337"/>
        <v>0</v>
      </c>
      <c r="AY186" s="222">
        <f>AY184+AY185</f>
        <v>0</v>
      </c>
      <c r="AZ186" s="222">
        <f t="shared" ref="AZ186:BJ186" si="338">AZ184+AZ185</f>
        <v>0</v>
      </c>
      <c r="BA186" s="223">
        <f t="shared" si="338"/>
        <v>0</v>
      </c>
      <c r="BB186" s="223">
        <f t="shared" si="338"/>
        <v>0</v>
      </c>
      <c r="BC186" s="223">
        <f t="shared" si="338"/>
        <v>0</v>
      </c>
      <c r="BD186" s="223">
        <f t="shared" si="338"/>
        <v>0</v>
      </c>
      <c r="BE186" s="223">
        <f t="shared" si="338"/>
        <v>0</v>
      </c>
      <c r="BF186" s="223">
        <f t="shared" si="338"/>
        <v>0</v>
      </c>
      <c r="BG186" s="223">
        <f t="shared" si="338"/>
        <v>0</v>
      </c>
      <c r="BH186" s="223">
        <f t="shared" si="338"/>
        <v>0</v>
      </c>
      <c r="BI186" s="224">
        <f t="shared" si="338"/>
        <v>0</v>
      </c>
      <c r="BJ186" s="224">
        <f t="shared" si="338"/>
        <v>0</v>
      </c>
      <c r="BK186" s="222">
        <f>BK184+BK185</f>
        <v>0</v>
      </c>
    </row>
    <row r="187" spans="1:63" hidden="1" x14ac:dyDescent="0.3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4">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5">
      <c r="A189" s="126"/>
      <c r="B189" s="146" t="s">
        <v>125</v>
      </c>
      <c r="C189" s="147">
        <f>C157*SUMMARY!C42</f>
        <v>0</v>
      </c>
      <c r="D189" s="147">
        <f>D157*SUMMARY!D42</f>
        <v>0</v>
      </c>
      <c r="E189" s="147">
        <f>E157*SUMMARY!E42</f>
        <v>0</v>
      </c>
      <c r="F189" s="147">
        <f>F157*SUMMARY!F42</f>
        <v>0</v>
      </c>
      <c r="G189" s="147">
        <f>G157*SUMMARY!G42</f>
        <v>0</v>
      </c>
      <c r="H189" s="147">
        <f>H157*SUMMARY!H42</f>
        <v>0</v>
      </c>
      <c r="I189" s="147">
        <f>I157*SUMMARY!I42</f>
        <v>0</v>
      </c>
      <c r="J189" s="147">
        <f>J157*SUMMARY!J42</f>
        <v>0</v>
      </c>
      <c r="K189" s="147">
        <f>K157*SUMMARY!K42</f>
        <v>0</v>
      </c>
      <c r="L189" s="147">
        <f>L157*SUMMARY!L42</f>
        <v>0</v>
      </c>
      <c r="M189" s="147">
        <f>M157*SUMMARY!M42</f>
        <v>0</v>
      </c>
      <c r="N189" s="147">
        <f>N157*SUMMARY!N42</f>
        <v>0</v>
      </c>
      <c r="O189" s="212">
        <f>O157*SUMMARY!O42</f>
        <v>0</v>
      </c>
      <c r="P189" s="212">
        <f>P157*SUMMARY!P42</f>
        <v>0</v>
      </c>
      <c r="Q189" s="212">
        <f>Q157*SUMMARY!Q42</f>
        <v>0</v>
      </c>
      <c r="R189" s="212">
        <f>R157*SUMMARY!R42</f>
        <v>0</v>
      </c>
      <c r="S189" s="212">
        <f>S157*SUMMARY!S42</f>
        <v>0</v>
      </c>
      <c r="T189" s="212">
        <f>T157*SUMMARY!T42</f>
        <v>0</v>
      </c>
      <c r="U189" s="212">
        <f>U157*SUMMARY!U42</f>
        <v>0</v>
      </c>
      <c r="V189" s="212">
        <f>V157*SUMMARY!V42</f>
        <v>0</v>
      </c>
      <c r="W189" s="212">
        <f>W157*SUMMARY!W42</f>
        <v>0</v>
      </c>
      <c r="X189" s="212">
        <f>X157*SUMMARY!X42</f>
        <v>0</v>
      </c>
      <c r="Y189" s="212">
        <f>Y157*SUMMARY!Y42</f>
        <v>0</v>
      </c>
      <c r="Z189" s="212">
        <f>Z157*SUMMARY!Z42</f>
        <v>0</v>
      </c>
      <c r="AA189" s="212">
        <f>AA157*SUMMARY!AA42</f>
        <v>0</v>
      </c>
      <c r="AB189" s="212">
        <f>AB157*SUMMARY!AB42</f>
        <v>0</v>
      </c>
      <c r="AC189" s="212">
        <f>AC157*SUMMARY!AC42</f>
        <v>0</v>
      </c>
      <c r="AD189" s="212">
        <f>AD157*SUMMARY!AD42</f>
        <v>0</v>
      </c>
      <c r="AE189" s="212">
        <f>AE157*SUMMARY!AE42</f>
        <v>0</v>
      </c>
      <c r="AF189" s="212">
        <f>AF157*SUMMARY!AF42</f>
        <v>0</v>
      </c>
      <c r="AG189" s="212">
        <f>AG157*SUMMARY!AG42</f>
        <v>0</v>
      </c>
      <c r="AH189" s="212">
        <f>AH157*SUMMARY!AH42</f>
        <v>0</v>
      </c>
      <c r="AI189" s="212">
        <f>AI157*SUMMARY!AI42</f>
        <v>0</v>
      </c>
      <c r="AJ189" s="212">
        <f>AJ157*SUMMARY!AJ42</f>
        <v>0</v>
      </c>
      <c r="AK189" s="212">
        <f>AK157*SUMMARY!AK42</f>
        <v>0</v>
      </c>
      <c r="AL189" s="212">
        <f>AL157*SUMMARY!AL42</f>
        <v>0</v>
      </c>
      <c r="AM189" s="212">
        <f>AM157*SUMMARY!AM42</f>
        <v>0</v>
      </c>
      <c r="AN189" s="212">
        <f>AN157*SUMMARY!AN42</f>
        <v>0</v>
      </c>
      <c r="AO189" s="212">
        <f>AO157*SUMMARY!AO42</f>
        <v>0</v>
      </c>
      <c r="AP189" s="212">
        <f>AP157*SUMMARY!AP42</f>
        <v>0</v>
      </c>
      <c r="AQ189" s="212">
        <f>AQ157*SUMMARY!AQ42</f>
        <v>0</v>
      </c>
      <c r="AR189" s="212">
        <f>AR157*SUMMARY!AR42</f>
        <v>0</v>
      </c>
      <c r="AS189" s="212">
        <f>AS157*SUMMARY!AS42</f>
        <v>0</v>
      </c>
      <c r="AT189" s="212">
        <f>AT157*SUMMARY!AT42</f>
        <v>0</v>
      </c>
      <c r="AU189" s="212">
        <f>AU157*SUMMARY!AU42</f>
        <v>0</v>
      </c>
      <c r="AV189" s="212">
        <f>AV157*SUMMARY!AV42</f>
        <v>0</v>
      </c>
      <c r="AW189" s="212">
        <f>AW157*SUMMARY!AW42</f>
        <v>0</v>
      </c>
      <c r="AX189" s="212">
        <f>AX157*SUMMARY!AX42</f>
        <v>0</v>
      </c>
      <c r="AY189" s="212">
        <f>AY157*SUMMARY!AY42</f>
        <v>0</v>
      </c>
      <c r="AZ189" s="212">
        <f>AZ157*SUMMARY!AZ42</f>
        <v>0</v>
      </c>
      <c r="BA189" s="212">
        <f>BA157*SUMMARY!BA42</f>
        <v>0</v>
      </c>
      <c r="BB189" s="212">
        <f>BB157*SUMMARY!BB42</f>
        <v>0</v>
      </c>
      <c r="BC189" s="212">
        <f>BC157*SUMMARY!BC42</f>
        <v>0</v>
      </c>
      <c r="BD189" s="212">
        <f>BD157*SUMMARY!BD42</f>
        <v>0</v>
      </c>
      <c r="BE189" s="212">
        <f>BE157*SUMMARY!BE42</f>
        <v>0</v>
      </c>
      <c r="BF189" s="212">
        <f>BF157*SUMMARY!BF42</f>
        <v>0</v>
      </c>
      <c r="BG189" s="212">
        <f>BG157*SUMMARY!BG42</f>
        <v>0</v>
      </c>
      <c r="BH189" s="212">
        <f>BH157*SUMMARY!BH42</f>
        <v>0</v>
      </c>
      <c r="BI189" s="212">
        <f>BI157*SUMMARY!BI42</f>
        <v>0</v>
      </c>
      <c r="BJ189" s="212">
        <f>BJ157*SUMMARY!BJ42</f>
        <v>0</v>
      </c>
      <c r="BK189" s="212">
        <f>BK157*SUMMARY!BK42</f>
        <v>0</v>
      </c>
    </row>
    <row r="190" spans="1:63" ht="15" hidden="1" thickBot="1" x14ac:dyDescent="0.4">
      <c r="A190" s="126"/>
      <c r="B190" s="148" t="s">
        <v>126</v>
      </c>
      <c r="C190" s="149">
        <f>C176*SUMMARY!C42</f>
        <v>0</v>
      </c>
      <c r="D190" s="149">
        <f>D176*SUMMARY!D42</f>
        <v>0</v>
      </c>
      <c r="E190" s="149">
        <f>E176*SUMMARY!E42</f>
        <v>0</v>
      </c>
      <c r="F190" s="149">
        <f>F176*SUMMARY!F42</f>
        <v>0</v>
      </c>
      <c r="G190" s="149">
        <f>G176*SUMMARY!G42</f>
        <v>0</v>
      </c>
      <c r="H190" s="149">
        <f>H176*SUMMARY!H42</f>
        <v>0</v>
      </c>
      <c r="I190" s="149">
        <f>I176*SUMMARY!I42</f>
        <v>0</v>
      </c>
      <c r="J190" s="149">
        <f>J176*SUMMARY!J42</f>
        <v>0</v>
      </c>
      <c r="K190" s="149">
        <f>K176*SUMMARY!K42</f>
        <v>0</v>
      </c>
      <c r="L190" s="149">
        <f>L176*SUMMARY!L42</f>
        <v>0</v>
      </c>
      <c r="M190" s="149">
        <f>M176*SUMMARY!M42</f>
        <v>0</v>
      </c>
      <c r="N190" s="149">
        <f>N176*SUMMARY!N42</f>
        <v>0</v>
      </c>
      <c r="O190" s="214">
        <f>O176*SUMMARY!O42</f>
        <v>0</v>
      </c>
      <c r="P190" s="214">
        <f>P176*SUMMARY!P42</f>
        <v>0</v>
      </c>
      <c r="Q190" s="214">
        <f>Q176*SUMMARY!Q42</f>
        <v>0</v>
      </c>
      <c r="R190" s="214">
        <f>R176*SUMMARY!R42</f>
        <v>0</v>
      </c>
      <c r="S190" s="214">
        <f>S176*SUMMARY!S42</f>
        <v>0</v>
      </c>
      <c r="T190" s="214">
        <f>T176*SUMMARY!T42</f>
        <v>0</v>
      </c>
      <c r="U190" s="214">
        <f>U176*SUMMARY!U42</f>
        <v>0</v>
      </c>
      <c r="V190" s="214">
        <f>V176*SUMMARY!V42</f>
        <v>0</v>
      </c>
      <c r="W190" s="214">
        <f>W176*SUMMARY!W42</f>
        <v>0</v>
      </c>
      <c r="X190" s="214">
        <f>X176*SUMMARY!X42</f>
        <v>0</v>
      </c>
      <c r="Y190" s="214">
        <f>Y176*SUMMARY!Y42</f>
        <v>0</v>
      </c>
      <c r="Z190" s="214">
        <f>Z176*SUMMARY!Z42</f>
        <v>0</v>
      </c>
      <c r="AA190" s="214">
        <f>AA176*SUMMARY!AA42</f>
        <v>0</v>
      </c>
      <c r="AB190" s="214">
        <f>AB176*SUMMARY!AB42</f>
        <v>0</v>
      </c>
      <c r="AC190" s="214">
        <f>AC176*SUMMARY!AC42</f>
        <v>0</v>
      </c>
      <c r="AD190" s="214">
        <f>AD176*SUMMARY!AD42</f>
        <v>0</v>
      </c>
      <c r="AE190" s="214">
        <f>AE176*SUMMARY!AE42</f>
        <v>0</v>
      </c>
      <c r="AF190" s="214">
        <f>AF176*SUMMARY!AF42</f>
        <v>0</v>
      </c>
      <c r="AG190" s="214">
        <f>AG176*SUMMARY!AG42</f>
        <v>0</v>
      </c>
      <c r="AH190" s="214">
        <f>AH176*SUMMARY!AH42</f>
        <v>0</v>
      </c>
      <c r="AI190" s="214">
        <f>AI176*SUMMARY!AI42</f>
        <v>0</v>
      </c>
      <c r="AJ190" s="214">
        <f>AJ176*SUMMARY!AJ42</f>
        <v>0</v>
      </c>
      <c r="AK190" s="214">
        <f>AK176*SUMMARY!AK42</f>
        <v>0</v>
      </c>
      <c r="AL190" s="214">
        <f>AL176*SUMMARY!AL42</f>
        <v>0</v>
      </c>
      <c r="AM190" s="214">
        <f>AM176*SUMMARY!AM42</f>
        <v>0</v>
      </c>
      <c r="AN190" s="214">
        <f>AN176*SUMMARY!AN42</f>
        <v>0</v>
      </c>
      <c r="AO190" s="214">
        <f>AO176*SUMMARY!AO42</f>
        <v>0</v>
      </c>
      <c r="AP190" s="214">
        <f>AP176*SUMMARY!AP42</f>
        <v>0</v>
      </c>
      <c r="AQ190" s="214">
        <f>AQ176*SUMMARY!AQ42</f>
        <v>0</v>
      </c>
      <c r="AR190" s="214">
        <f>AR176*SUMMARY!AR42</f>
        <v>0</v>
      </c>
      <c r="AS190" s="214">
        <f>AS176*SUMMARY!AS42</f>
        <v>0</v>
      </c>
      <c r="AT190" s="214">
        <f>AT176*SUMMARY!AT42</f>
        <v>0</v>
      </c>
      <c r="AU190" s="214">
        <f>AU176*SUMMARY!AU42</f>
        <v>0</v>
      </c>
      <c r="AV190" s="214">
        <f>AV176*SUMMARY!AV42</f>
        <v>0</v>
      </c>
      <c r="AW190" s="214">
        <f>AW176*SUMMARY!AW42</f>
        <v>0</v>
      </c>
      <c r="AX190" s="214">
        <f>AX176*SUMMARY!AX42</f>
        <v>0</v>
      </c>
      <c r="AY190" s="214">
        <f>AY176*SUMMARY!AY42</f>
        <v>0</v>
      </c>
      <c r="AZ190" s="214">
        <f>AZ176*SUMMARY!AZ42</f>
        <v>0</v>
      </c>
      <c r="BA190" s="214">
        <f>BA176*SUMMARY!BA42</f>
        <v>0</v>
      </c>
      <c r="BB190" s="214">
        <f>BB176*SUMMARY!BB42</f>
        <v>0</v>
      </c>
      <c r="BC190" s="214">
        <f>BC176*SUMMARY!BC42</f>
        <v>0</v>
      </c>
      <c r="BD190" s="214">
        <f>BD176*SUMMARY!BD42</f>
        <v>0</v>
      </c>
      <c r="BE190" s="214">
        <f>BE176*SUMMARY!BE42</f>
        <v>0</v>
      </c>
      <c r="BF190" s="214">
        <f>BF176*SUMMARY!BF42</f>
        <v>0</v>
      </c>
      <c r="BG190" s="214">
        <f>BG176*SUMMARY!BG42</f>
        <v>0</v>
      </c>
      <c r="BH190" s="214">
        <f>BH176*SUMMARY!BH42</f>
        <v>0</v>
      </c>
      <c r="BI190" s="214">
        <f>BI176*SUMMARY!BI42</f>
        <v>0</v>
      </c>
      <c r="BJ190" s="214">
        <f>BJ176*SUMMARY!BJ42</f>
        <v>0</v>
      </c>
      <c r="BK190" s="214">
        <f>BK176*SUMMARY!BK42</f>
        <v>0</v>
      </c>
    </row>
    <row r="191" spans="1:63" hidden="1" x14ac:dyDescent="0.35">
      <c r="A191" s="126"/>
      <c r="B191" s="146" t="s">
        <v>127</v>
      </c>
      <c r="C191" s="152">
        <f t="shared" ref="C191:D191" si="339">IFERROR(C189/C73,0)</f>
        <v>0</v>
      </c>
      <c r="D191" s="152">
        <f t="shared" si="339"/>
        <v>0</v>
      </c>
      <c r="E191" s="152">
        <f>IFERROR(E189/E73,0)</f>
        <v>0</v>
      </c>
      <c r="F191" s="152">
        <f t="shared" ref="F191:L191" si="340">IFERROR(F189/F73,0)</f>
        <v>0</v>
      </c>
      <c r="G191" s="152">
        <f t="shared" si="340"/>
        <v>0</v>
      </c>
      <c r="H191" s="152">
        <f t="shared" si="340"/>
        <v>0</v>
      </c>
      <c r="I191" s="152">
        <f t="shared" si="340"/>
        <v>0</v>
      </c>
      <c r="J191" s="152">
        <f t="shared" si="340"/>
        <v>0</v>
      </c>
      <c r="K191" s="152">
        <f t="shared" si="340"/>
        <v>0</v>
      </c>
      <c r="L191" s="152">
        <f t="shared" si="340"/>
        <v>0</v>
      </c>
      <c r="M191" s="152">
        <f>IFERROR(M189/M73,0)</f>
        <v>0</v>
      </c>
      <c r="N191" s="165">
        <f>IFERROR(N189/N73,0)</f>
        <v>0</v>
      </c>
      <c r="O191" s="229">
        <f>IFERROR(O189/O73,0)</f>
        <v>0</v>
      </c>
      <c r="P191" s="229">
        <f t="shared" ref="P191:Y191" si="341">IFERROR(P189/P73,0)</f>
        <v>0</v>
      </c>
      <c r="Q191" s="229">
        <f t="shared" si="341"/>
        <v>0</v>
      </c>
      <c r="R191" s="229">
        <f t="shared" si="341"/>
        <v>0</v>
      </c>
      <c r="S191" s="229">
        <f t="shared" si="341"/>
        <v>0</v>
      </c>
      <c r="T191" s="229">
        <f t="shared" si="341"/>
        <v>0</v>
      </c>
      <c r="U191" s="229">
        <f t="shared" si="341"/>
        <v>0</v>
      </c>
      <c r="V191" s="229">
        <f t="shared" si="341"/>
        <v>0</v>
      </c>
      <c r="W191" s="229">
        <f t="shared" si="341"/>
        <v>0</v>
      </c>
      <c r="X191" s="229">
        <f t="shared" si="341"/>
        <v>0</v>
      </c>
      <c r="Y191" s="229">
        <f t="shared" si="341"/>
        <v>0</v>
      </c>
      <c r="Z191" s="230">
        <f>IFERROR(Z189/Z80,0)</f>
        <v>0</v>
      </c>
      <c r="AA191" s="229">
        <f>IFERROR(AA189/AA73,0)</f>
        <v>0</v>
      </c>
      <c r="AB191" s="229">
        <f t="shared" ref="AB191:AK191" si="342">IFERROR(AB189/AB73,0)</f>
        <v>0</v>
      </c>
      <c r="AC191" s="229">
        <f t="shared" si="342"/>
        <v>0</v>
      </c>
      <c r="AD191" s="229">
        <f t="shared" si="342"/>
        <v>0</v>
      </c>
      <c r="AE191" s="229">
        <f t="shared" si="342"/>
        <v>0</v>
      </c>
      <c r="AF191" s="229">
        <f t="shared" si="342"/>
        <v>0</v>
      </c>
      <c r="AG191" s="229">
        <f t="shared" si="342"/>
        <v>0</v>
      </c>
      <c r="AH191" s="229">
        <f t="shared" si="342"/>
        <v>0</v>
      </c>
      <c r="AI191" s="229">
        <f t="shared" si="342"/>
        <v>0</v>
      </c>
      <c r="AJ191" s="229">
        <f t="shared" si="342"/>
        <v>0</v>
      </c>
      <c r="AK191" s="229">
        <f t="shared" si="342"/>
        <v>0</v>
      </c>
      <c r="AL191" s="230">
        <f>IFERROR(AL189/AL80,0)</f>
        <v>0</v>
      </c>
      <c r="AM191" s="229">
        <f>IFERROR(AM189/AM73,0)</f>
        <v>0</v>
      </c>
      <c r="AN191" s="229">
        <f t="shared" ref="AN191:AW191" si="343">IFERROR(AN189/AN73,0)</f>
        <v>0</v>
      </c>
      <c r="AO191" s="229">
        <f t="shared" si="343"/>
        <v>0</v>
      </c>
      <c r="AP191" s="229">
        <f t="shared" si="343"/>
        <v>0</v>
      </c>
      <c r="AQ191" s="229">
        <f t="shared" si="343"/>
        <v>0</v>
      </c>
      <c r="AR191" s="229">
        <f t="shared" si="343"/>
        <v>0</v>
      </c>
      <c r="AS191" s="229">
        <f t="shared" si="343"/>
        <v>0</v>
      </c>
      <c r="AT191" s="229">
        <f t="shared" si="343"/>
        <v>0</v>
      </c>
      <c r="AU191" s="229">
        <f t="shared" si="343"/>
        <v>0</v>
      </c>
      <c r="AV191" s="229">
        <f t="shared" si="343"/>
        <v>0</v>
      </c>
      <c r="AW191" s="229">
        <f t="shared" si="343"/>
        <v>0</v>
      </c>
      <c r="AX191" s="230">
        <f>IFERROR(AX189/AX80,0)</f>
        <v>0</v>
      </c>
      <c r="AY191" s="229">
        <f>IFERROR(AY189/AY73,0)</f>
        <v>0</v>
      </c>
      <c r="AZ191" s="229">
        <f t="shared" ref="AZ191:BI191" si="344">IFERROR(AZ189/AZ73,0)</f>
        <v>0</v>
      </c>
      <c r="BA191" s="229">
        <f t="shared" si="344"/>
        <v>0</v>
      </c>
      <c r="BB191" s="229">
        <f t="shared" si="344"/>
        <v>0</v>
      </c>
      <c r="BC191" s="229">
        <f t="shared" si="344"/>
        <v>0</v>
      </c>
      <c r="BD191" s="229">
        <f t="shared" si="344"/>
        <v>0</v>
      </c>
      <c r="BE191" s="229">
        <f t="shared" si="344"/>
        <v>0</v>
      </c>
      <c r="BF191" s="229">
        <f t="shared" si="344"/>
        <v>0</v>
      </c>
      <c r="BG191" s="229">
        <f t="shared" si="344"/>
        <v>0</v>
      </c>
      <c r="BH191" s="229">
        <f t="shared" si="344"/>
        <v>0</v>
      </c>
      <c r="BI191" s="229">
        <f t="shared" si="344"/>
        <v>0</v>
      </c>
      <c r="BJ191" s="230">
        <f>IFERROR(BJ189/BJ80,0)</f>
        <v>0</v>
      </c>
      <c r="BK191" s="229">
        <f>IFERROR(BK189/BK73,0)</f>
        <v>0</v>
      </c>
    </row>
    <row r="192" spans="1:63" ht="15" hidden="1" thickBot="1" x14ac:dyDescent="0.4">
      <c r="A192" s="126"/>
      <c r="B192" s="153" t="s">
        <v>128</v>
      </c>
      <c r="C192" s="154">
        <f>IFERROR(C190/C73,0)</f>
        <v>0</v>
      </c>
      <c r="D192" s="154">
        <f t="shared" ref="D192:N192" si="345">IFERROR(D190/D73,0)</f>
        <v>0</v>
      </c>
      <c r="E192" s="154">
        <f t="shared" si="345"/>
        <v>0</v>
      </c>
      <c r="F192" s="154">
        <f t="shared" si="345"/>
        <v>0</v>
      </c>
      <c r="G192" s="154">
        <f t="shared" si="345"/>
        <v>0</v>
      </c>
      <c r="H192" s="154">
        <f t="shared" si="345"/>
        <v>0</v>
      </c>
      <c r="I192" s="154">
        <f t="shared" si="345"/>
        <v>0</v>
      </c>
      <c r="J192" s="154">
        <f t="shared" si="345"/>
        <v>0</v>
      </c>
      <c r="K192" s="154">
        <f t="shared" si="345"/>
        <v>0</v>
      </c>
      <c r="L192" s="154">
        <f t="shared" si="345"/>
        <v>0</v>
      </c>
      <c r="M192" s="154">
        <f t="shared" si="345"/>
        <v>0</v>
      </c>
      <c r="N192" s="155">
        <f t="shared" si="345"/>
        <v>0</v>
      </c>
      <c r="O192" s="219">
        <f>IFERROR(O190/O73,0)</f>
        <v>0</v>
      </c>
      <c r="P192" s="219">
        <f t="shared" ref="P192:Y192" si="346">IFERROR(P190/P73,0)</f>
        <v>0</v>
      </c>
      <c r="Q192" s="219">
        <f t="shared" si="346"/>
        <v>0</v>
      </c>
      <c r="R192" s="219">
        <f t="shared" si="346"/>
        <v>0</v>
      </c>
      <c r="S192" s="219">
        <f t="shared" si="346"/>
        <v>0</v>
      </c>
      <c r="T192" s="219">
        <f t="shared" si="346"/>
        <v>0</v>
      </c>
      <c r="U192" s="219">
        <f t="shared" si="346"/>
        <v>0</v>
      </c>
      <c r="V192" s="219">
        <f t="shared" si="346"/>
        <v>0</v>
      </c>
      <c r="W192" s="219">
        <f t="shared" si="346"/>
        <v>0</v>
      </c>
      <c r="X192" s="219">
        <f t="shared" si="346"/>
        <v>0</v>
      </c>
      <c r="Y192" s="219">
        <f t="shared" si="346"/>
        <v>0</v>
      </c>
      <c r="Z192" s="221">
        <f>IFERROR(Z190/Z81,0)</f>
        <v>0</v>
      </c>
      <c r="AA192" s="219">
        <f>IFERROR(AA190/AA73,0)</f>
        <v>0</v>
      </c>
      <c r="AB192" s="219">
        <f t="shared" ref="AB192:AK192" si="347">IFERROR(AB190/AB73,0)</f>
        <v>0</v>
      </c>
      <c r="AC192" s="219">
        <f t="shared" si="347"/>
        <v>0</v>
      </c>
      <c r="AD192" s="219">
        <f t="shared" si="347"/>
        <v>0</v>
      </c>
      <c r="AE192" s="219">
        <f t="shared" si="347"/>
        <v>0</v>
      </c>
      <c r="AF192" s="219">
        <f t="shared" si="347"/>
        <v>0</v>
      </c>
      <c r="AG192" s="219">
        <f t="shared" si="347"/>
        <v>0</v>
      </c>
      <c r="AH192" s="219">
        <f t="shared" si="347"/>
        <v>0</v>
      </c>
      <c r="AI192" s="219">
        <f t="shared" si="347"/>
        <v>0</v>
      </c>
      <c r="AJ192" s="219">
        <f t="shared" si="347"/>
        <v>0</v>
      </c>
      <c r="AK192" s="219">
        <f t="shared" si="347"/>
        <v>0</v>
      </c>
      <c r="AL192" s="221">
        <f>IFERROR(AL190/AL81,0)</f>
        <v>0</v>
      </c>
      <c r="AM192" s="219">
        <f>IFERROR(AM190/AM73,0)</f>
        <v>0</v>
      </c>
      <c r="AN192" s="219">
        <f t="shared" ref="AN192:AW192" si="348">IFERROR(AN190/AN73,0)</f>
        <v>0</v>
      </c>
      <c r="AO192" s="219">
        <f t="shared" si="348"/>
        <v>0</v>
      </c>
      <c r="AP192" s="219">
        <f t="shared" si="348"/>
        <v>0</v>
      </c>
      <c r="AQ192" s="219">
        <f t="shared" si="348"/>
        <v>0</v>
      </c>
      <c r="AR192" s="219">
        <f t="shared" si="348"/>
        <v>0</v>
      </c>
      <c r="AS192" s="219">
        <f t="shared" si="348"/>
        <v>0</v>
      </c>
      <c r="AT192" s="219">
        <f t="shared" si="348"/>
        <v>0</v>
      </c>
      <c r="AU192" s="219">
        <f t="shared" si="348"/>
        <v>0</v>
      </c>
      <c r="AV192" s="219">
        <f t="shared" si="348"/>
        <v>0</v>
      </c>
      <c r="AW192" s="219">
        <f t="shared" si="348"/>
        <v>0</v>
      </c>
      <c r="AX192" s="221">
        <f>IFERROR(AX190/AX81,0)</f>
        <v>0</v>
      </c>
      <c r="AY192" s="219">
        <f>IFERROR(AY190/AY73,0)</f>
        <v>0</v>
      </c>
      <c r="AZ192" s="219">
        <f t="shared" ref="AZ192:BI192" si="349">IFERROR(AZ190/AZ73,0)</f>
        <v>0</v>
      </c>
      <c r="BA192" s="219">
        <f t="shared" si="349"/>
        <v>0</v>
      </c>
      <c r="BB192" s="219">
        <f t="shared" si="349"/>
        <v>0</v>
      </c>
      <c r="BC192" s="219">
        <f t="shared" si="349"/>
        <v>0</v>
      </c>
      <c r="BD192" s="219">
        <f t="shared" si="349"/>
        <v>0</v>
      </c>
      <c r="BE192" s="219">
        <f t="shared" si="349"/>
        <v>0</v>
      </c>
      <c r="BF192" s="219">
        <f t="shared" si="349"/>
        <v>0</v>
      </c>
      <c r="BG192" s="219">
        <f t="shared" si="349"/>
        <v>0</v>
      </c>
      <c r="BH192" s="219">
        <f t="shared" si="349"/>
        <v>0</v>
      </c>
      <c r="BI192" s="219">
        <f t="shared" si="349"/>
        <v>0</v>
      </c>
      <c r="BJ192" s="221">
        <f>IFERROR(BJ190/BJ81,0)</f>
        <v>0</v>
      </c>
      <c r="BK192" s="219">
        <f>IFERROR(BK190/BK73,0)</f>
        <v>0</v>
      </c>
    </row>
    <row r="193" spans="1:63" ht="15" hidden="1" thickBot="1" x14ac:dyDescent="0.4">
      <c r="A193" s="126"/>
      <c r="B193" s="158" t="s">
        <v>129</v>
      </c>
      <c r="C193" s="159">
        <f>C191+C192</f>
        <v>0</v>
      </c>
      <c r="D193" s="160">
        <f t="shared" ref="D193:L193" si="350">D191+D192</f>
        <v>0</v>
      </c>
      <c r="E193" s="161">
        <f t="shared" si="350"/>
        <v>0</v>
      </c>
      <c r="F193" s="161">
        <f t="shared" si="350"/>
        <v>0</v>
      </c>
      <c r="G193" s="161">
        <f t="shared" si="350"/>
        <v>0</v>
      </c>
      <c r="H193" s="161">
        <f t="shared" si="350"/>
        <v>0</v>
      </c>
      <c r="I193" s="161">
        <f t="shared" si="350"/>
        <v>0</v>
      </c>
      <c r="J193" s="161">
        <f t="shared" si="350"/>
        <v>0</v>
      </c>
      <c r="K193" s="161">
        <f t="shared" si="350"/>
        <v>0</v>
      </c>
      <c r="L193" s="161">
        <f t="shared" si="350"/>
        <v>0</v>
      </c>
      <c r="M193" s="162">
        <f>M191+M192</f>
        <v>0</v>
      </c>
      <c r="N193" s="178">
        <f>N191+N192</f>
        <v>0</v>
      </c>
      <c r="O193" s="222">
        <f>O191+O192</f>
        <v>0</v>
      </c>
      <c r="P193" s="222">
        <f t="shared" ref="P193:X193" si="351">P191+P192</f>
        <v>0</v>
      </c>
      <c r="Q193" s="223">
        <f t="shared" si="351"/>
        <v>0</v>
      </c>
      <c r="R193" s="223">
        <f t="shared" si="351"/>
        <v>0</v>
      </c>
      <c r="S193" s="223">
        <f t="shared" si="351"/>
        <v>0</v>
      </c>
      <c r="T193" s="223">
        <f t="shared" si="351"/>
        <v>0</v>
      </c>
      <c r="U193" s="223">
        <f t="shared" si="351"/>
        <v>0</v>
      </c>
      <c r="V193" s="223">
        <f t="shared" si="351"/>
        <v>0</v>
      </c>
      <c r="W193" s="223">
        <f t="shared" si="351"/>
        <v>0</v>
      </c>
      <c r="X193" s="223">
        <f t="shared" si="351"/>
        <v>0</v>
      </c>
      <c r="Y193" s="224">
        <f>Y191+Y192</f>
        <v>0</v>
      </c>
      <c r="Z193" s="224">
        <f>Z191+Z192</f>
        <v>0</v>
      </c>
      <c r="AA193" s="222">
        <f>AA191+AA192</f>
        <v>0</v>
      </c>
      <c r="AB193" s="222">
        <f t="shared" ref="AB193:AJ193" si="352">AB191+AB192</f>
        <v>0</v>
      </c>
      <c r="AC193" s="223">
        <f t="shared" si="352"/>
        <v>0</v>
      </c>
      <c r="AD193" s="223">
        <f t="shared" si="352"/>
        <v>0</v>
      </c>
      <c r="AE193" s="223">
        <f t="shared" si="352"/>
        <v>0</v>
      </c>
      <c r="AF193" s="223">
        <f t="shared" si="352"/>
        <v>0</v>
      </c>
      <c r="AG193" s="223">
        <f t="shared" si="352"/>
        <v>0</v>
      </c>
      <c r="AH193" s="223">
        <f t="shared" si="352"/>
        <v>0</v>
      </c>
      <c r="AI193" s="223">
        <f t="shared" si="352"/>
        <v>0</v>
      </c>
      <c r="AJ193" s="223">
        <f t="shared" si="352"/>
        <v>0</v>
      </c>
      <c r="AK193" s="224">
        <f>AK191+AK192</f>
        <v>0</v>
      </c>
      <c r="AL193" s="224">
        <f>AL191+AL192</f>
        <v>0</v>
      </c>
      <c r="AM193" s="222">
        <f>AM191+AM192</f>
        <v>0</v>
      </c>
      <c r="AN193" s="222">
        <f t="shared" ref="AN193:AV193" si="353">AN191+AN192</f>
        <v>0</v>
      </c>
      <c r="AO193" s="223">
        <f t="shared" si="353"/>
        <v>0</v>
      </c>
      <c r="AP193" s="223">
        <f t="shared" si="353"/>
        <v>0</v>
      </c>
      <c r="AQ193" s="223">
        <f t="shared" si="353"/>
        <v>0</v>
      </c>
      <c r="AR193" s="223">
        <f t="shared" si="353"/>
        <v>0</v>
      </c>
      <c r="AS193" s="223">
        <f t="shared" si="353"/>
        <v>0</v>
      </c>
      <c r="AT193" s="223">
        <f t="shared" si="353"/>
        <v>0</v>
      </c>
      <c r="AU193" s="223">
        <f t="shared" si="353"/>
        <v>0</v>
      </c>
      <c r="AV193" s="223">
        <f t="shared" si="353"/>
        <v>0</v>
      </c>
      <c r="AW193" s="224">
        <f>AW191+AW192</f>
        <v>0</v>
      </c>
      <c r="AX193" s="224">
        <f>AX191+AX192</f>
        <v>0</v>
      </c>
      <c r="AY193" s="222">
        <f>AY191+AY192</f>
        <v>0</v>
      </c>
      <c r="AZ193" s="222">
        <f t="shared" ref="AZ193:BH193" si="354">AZ191+AZ192</f>
        <v>0</v>
      </c>
      <c r="BA193" s="223">
        <f t="shared" si="354"/>
        <v>0</v>
      </c>
      <c r="BB193" s="223">
        <f t="shared" si="354"/>
        <v>0</v>
      </c>
      <c r="BC193" s="223">
        <f t="shared" si="354"/>
        <v>0</v>
      </c>
      <c r="BD193" s="223">
        <f t="shared" si="354"/>
        <v>0</v>
      </c>
      <c r="BE193" s="223">
        <f t="shared" si="354"/>
        <v>0</v>
      </c>
      <c r="BF193" s="223">
        <f t="shared" si="354"/>
        <v>0</v>
      </c>
      <c r="BG193" s="223">
        <f t="shared" si="354"/>
        <v>0</v>
      </c>
      <c r="BH193" s="223">
        <f t="shared" si="354"/>
        <v>0</v>
      </c>
      <c r="BI193" s="224">
        <f>BI191+BI192</f>
        <v>0</v>
      </c>
      <c r="BJ193" s="224">
        <f>BJ191+BJ192</f>
        <v>0</v>
      </c>
      <c r="BK193" s="222">
        <f>BK191+BK192</f>
        <v>0</v>
      </c>
    </row>
    <row r="194" spans="1:63" hidden="1" x14ac:dyDescent="0.35">
      <c r="A194" s="126"/>
      <c r="B194" s="126" t="s">
        <v>130</v>
      </c>
      <c r="C194" s="166">
        <f>C186+C193</f>
        <v>0</v>
      </c>
      <c r="D194" s="166">
        <f t="shared" ref="D194:N194" si="355">D186+D193</f>
        <v>0</v>
      </c>
      <c r="E194" s="166">
        <f t="shared" si="355"/>
        <v>0</v>
      </c>
      <c r="F194" s="166">
        <f t="shared" si="355"/>
        <v>0</v>
      </c>
      <c r="G194" s="166">
        <f t="shared" si="355"/>
        <v>0</v>
      </c>
      <c r="H194" s="166">
        <f t="shared" si="355"/>
        <v>0</v>
      </c>
      <c r="I194" s="166">
        <f t="shared" si="355"/>
        <v>0</v>
      </c>
      <c r="J194" s="166">
        <f t="shared" si="355"/>
        <v>0</v>
      </c>
      <c r="K194" s="166">
        <f t="shared" si="355"/>
        <v>0</v>
      </c>
      <c r="L194" s="166">
        <f t="shared" si="355"/>
        <v>0</v>
      </c>
      <c r="M194" s="166">
        <f t="shared" si="355"/>
        <v>0</v>
      </c>
      <c r="N194" s="166">
        <f t="shared" si="355"/>
        <v>0</v>
      </c>
      <c r="O194" s="238">
        <f>O186+O193</f>
        <v>0</v>
      </c>
      <c r="P194" s="238">
        <f t="shared" ref="P194:Z194" si="356">P186+P193</f>
        <v>0</v>
      </c>
      <c r="Q194" s="238">
        <f t="shared" si="356"/>
        <v>0</v>
      </c>
      <c r="R194" s="238">
        <f t="shared" si="356"/>
        <v>0</v>
      </c>
      <c r="S194" s="238">
        <f t="shared" si="356"/>
        <v>0</v>
      </c>
      <c r="T194" s="238">
        <f t="shared" si="356"/>
        <v>0</v>
      </c>
      <c r="U194" s="238">
        <f t="shared" si="356"/>
        <v>0</v>
      </c>
      <c r="V194" s="238">
        <f t="shared" si="356"/>
        <v>0</v>
      </c>
      <c r="W194" s="238">
        <f t="shared" si="356"/>
        <v>0</v>
      </c>
      <c r="X194" s="238">
        <f t="shared" si="356"/>
        <v>0</v>
      </c>
      <c r="Y194" s="238">
        <f t="shared" si="356"/>
        <v>0</v>
      </c>
      <c r="Z194" s="238">
        <f t="shared" si="356"/>
        <v>0</v>
      </c>
      <c r="AA194" s="238">
        <f>AA186+AA193</f>
        <v>0</v>
      </c>
      <c r="AB194" s="238">
        <f t="shared" ref="AB194:AL194" si="357">AB186+AB193</f>
        <v>0</v>
      </c>
      <c r="AC194" s="238">
        <f t="shared" si="357"/>
        <v>0</v>
      </c>
      <c r="AD194" s="238">
        <f t="shared" si="357"/>
        <v>0</v>
      </c>
      <c r="AE194" s="238">
        <f t="shared" si="357"/>
        <v>0</v>
      </c>
      <c r="AF194" s="238">
        <f t="shared" si="357"/>
        <v>0</v>
      </c>
      <c r="AG194" s="238">
        <f t="shared" si="357"/>
        <v>0</v>
      </c>
      <c r="AH194" s="238">
        <f t="shared" si="357"/>
        <v>0</v>
      </c>
      <c r="AI194" s="238">
        <f t="shared" si="357"/>
        <v>0</v>
      </c>
      <c r="AJ194" s="238">
        <f t="shared" si="357"/>
        <v>0</v>
      </c>
      <c r="AK194" s="238">
        <f t="shared" si="357"/>
        <v>0</v>
      </c>
      <c r="AL194" s="238">
        <f t="shared" si="357"/>
        <v>0</v>
      </c>
      <c r="AM194" s="238">
        <f>AM186+AM193</f>
        <v>0</v>
      </c>
      <c r="AN194" s="238">
        <f t="shared" ref="AN194:AX194" si="358">AN186+AN193</f>
        <v>0</v>
      </c>
      <c r="AO194" s="238">
        <f t="shared" si="358"/>
        <v>0</v>
      </c>
      <c r="AP194" s="238">
        <f t="shared" si="358"/>
        <v>0</v>
      </c>
      <c r="AQ194" s="238">
        <f t="shared" si="358"/>
        <v>0</v>
      </c>
      <c r="AR194" s="238">
        <f t="shared" si="358"/>
        <v>0</v>
      </c>
      <c r="AS194" s="238">
        <f t="shared" si="358"/>
        <v>0</v>
      </c>
      <c r="AT194" s="238">
        <f t="shared" si="358"/>
        <v>0</v>
      </c>
      <c r="AU194" s="238">
        <f t="shared" si="358"/>
        <v>0</v>
      </c>
      <c r="AV194" s="238">
        <f t="shared" si="358"/>
        <v>0</v>
      </c>
      <c r="AW194" s="238">
        <f t="shared" si="358"/>
        <v>0</v>
      </c>
      <c r="AX194" s="238">
        <f t="shared" si="358"/>
        <v>0</v>
      </c>
      <c r="AY194" s="238">
        <f>AY186+AY193</f>
        <v>0</v>
      </c>
      <c r="AZ194" s="238">
        <f t="shared" ref="AZ194:BJ194" si="359">AZ186+AZ193</f>
        <v>0</v>
      </c>
      <c r="BA194" s="238">
        <f t="shared" si="359"/>
        <v>0</v>
      </c>
      <c r="BB194" s="238">
        <f t="shared" si="359"/>
        <v>0</v>
      </c>
      <c r="BC194" s="238">
        <f t="shared" si="359"/>
        <v>0</v>
      </c>
      <c r="BD194" s="238">
        <f t="shared" si="359"/>
        <v>0</v>
      </c>
      <c r="BE194" s="238">
        <f t="shared" si="359"/>
        <v>0</v>
      </c>
      <c r="BF194" s="238">
        <f t="shared" si="359"/>
        <v>0</v>
      </c>
      <c r="BG194" s="238">
        <f t="shared" si="359"/>
        <v>0</v>
      </c>
      <c r="BH194" s="238">
        <f t="shared" si="359"/>
        <v>0</v>
      </c>
      <c r="BI194" s="238">
        <f t="shared" si="359"/>
        <v>0</v>
      </c>
      <c r="BJ194" s="238">
        <f t="shared" si="359"/>
        <v>0</v>
      </c>
      <c r="BK194" s="238">
        <f>BK186+BK193</f>
        <v>0</v>
      </c>
    </row>
    <row r="195" spans="1:63" hidden="1" x14ac:dyDescent="0.3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5">
      <c r="A196" s="126"/>
      <c r="B196" s="126" t="s">
        <v>131</v>
      </c>
      <c r="C196" s="168">
        <f t="shared" ref="C196:E196" si="360">SUM(C182:C183)</f>
        <v>0</v>
      </c>
      <c r="D196" s="168">
        <f t="shared" si="360"/>
        <v>0</v>
      </c>
      <c r="E196" s="168">
        <f t="shared" si="360"/>
        <v>0</v>
      </c>
      <c r="F196" s="168">
        <f t="shared" ref="F196:P196" si="361">SUM(F182:F183)</f>
        <v>0</v>
      </c>
      <c r="G196" s="168">
        <f t="shared" si="361"/>
        <v>0</v>
      </c>
      <c r="H196" s="168">
        <f t="shared" si="361"/>
        <v>0</v>
      </c>
      <c r="I196" s="168">
        <f t="shared" si="361"/>
        <v>0</v>
      </c>
      <c r="J196" s="168">
        <f t="shared" si="361"/>
        <v>0</v>
      </c>
      <c r="K196" s="168">
        <f t="shared" si="361"/>
        <v>0</v>
      </c>
      <c r="L196" s="168">
        <f t="shared" si="361"/>
        <v>0</v>
      </c>
      <c r="M196" s="169">
        <f t="shared" si="361"/>
        <v>0</v>
      </c>
      <c r="N196" s="169">
        <f t="shared" si="361"/>
        <v>0</v>
      </c>
      <c r="O196" s="239">
        <f t="shared" si="361"/>
        <v>0</v>
      </c>
      <c r="P196" s="239">
        <f t="shared" si="361"/>
        <v>0</v>
      </c>
      <c r="Q196" s="240">
        <f>SUM(Q182:Q183)</f>
        <v>0</v>
      </c>
      <c r="R196" s="240">
        <f t="shared" ref="R196:AB196" si="362">SUM(R182:R183)</f>
        <v>0</v>
      </c>
      <c r="S196" s="240">
        <f t="shared" si="362"/>
        <v>0</v>
      </c>
      <c r="T196" s="240">
        <f t="shared" si="362"/>
        <v>0</v>
      </c>
      <c r="U196" s="240">
        <f t="shared" si="362"/>
        <v>0</v>
      </c>
      <c r="V196" s="240">
        <f t="shared" si="362"/>
        <v>0</v>
      </c>
      <c r="W196" s="240">
        <f t="shared" si="362"/>
        <v>0</v>
      </c>
      <c r="X196" s="240">
        <f t="shared" si="362"/>
        <v>0</v>
      </c>
      <c r="Y196" s="241">
        <f t="shared" si="362"/>
        <v>0</v>
      </c>
      <c r="Z196" s="241">
        <f t="shared" si="362"/>
        <v>0</v>
      </c>
      <c r="AA196" s="239">
        <f t="shared" si="362"/>
        <v>0</v>
      </c>
      <c r="AB196" s="239">
        <f t="shared" si="362"/>
        <v>0</v>
      </c>
      <c r="AC196" s="240">
        <f>SUM(AC182:AC183)</f>
        <v>0</v>
      </c>
      <c r="AD196" s="240">
        <f t="shared" ref="AD196:AN196" si="363">SUM(AD182:AD183)</f>
        <v>0</v>
      </c>
      <c r="AE196" s="240">
        <f t="shared" si="363"/>
        <v>0</v>
      </c>
      <c r="AF196" s="240">
        <f t="shared" si="363"/>
        <v>0</v>
      </c>
      <c r="AG196" s="240">
        <f t="shared" si="363"/>
        <v>0</v>
      </c>
      <c r="AH196" s="240">
        <f t="shared" si="363"/>
        <v>0</v>
      </c>
      <c r="AI196" s="240">
        <f t="shared" si="363"/>
        <v>0</v>
      </c>
      <c r="AJ196" s="240">
        <f t="shared" si="363"/>
        <v>0</v>
      </c>
      <c r="AK196" s="241">
        <f t="shared" si="363"/>
        <v>0</v>
      </c>
      <c r="AL196" s="241">
        <f t="shared" si="363"/>
        <v>0</v>
      </c>
      <c r="AM196" s="239">
        <f t="shared" si="363"/>
        <v>0</v>
      </c>
      <c r="AN196" s="239">
        <f t="shared" si="363"/>
        <v>0</v>
      </c>
      <c r="AO196" s="240">
        <f>SUM(AO182:AO183)</f>
        <v>0</v>
      </c>
      <c r="AP196" s="240">
        <f t="shared" ref="AP196:AZ196" si="364">SUM(AP182:AP183)</f>
        <v>0</v>
      </c>
      <c r="AQ196" s="240">
        <f t="shared" si="364"/>
        <v>0</v>
      </c>
      <c r="AR196" s="240">
        <f t="shared" si="364"/>
        <v>0</v>
      </c>
      <c r="AS196" s="240">
        <f t="shared" si="364"/>
        <v>0</v>
      </c>
      <c r="AT196" s="240">
        <f t="shared" si="364"/>
        <v>0</v>
      </c>
      <c r="AU196" s="240">
        <f t="shared" si="364"/>
        <v>0</v>
      </c>
      <c r="AV196" s="240">
        <f t="shared" si="364"/>
        <v>0</v>
      </c>
      <c r="AW196" s="241">
        <f t="shared" si="364"/>
        <v>0</v>
      </c>
      <c r="AX196" s="241">
        <f t="shared" si="364"/>
        <v>0</v>
      </c>
      <c r="AY196" s="239">
        <f t="shared" si="364"/>
        <v>0</v>
      </c>
      <c r="AZ196" s="239">
        <f t="shared" si="364"/>
        <v>0</v>
      </c>
      <c r="BA196" s="240">
        <f>SUM(BA182:BA183)</f>
        <v>0</v>
      </c>
      <c r="BB196" s="240">
        <f t="shared" ref="BB196:BK196" si="365">SUM(BB182:BB183)</f>
        <v>0</v>
      </c>
      <c r="BC196" s="240">
        <f t="shared" si="365"/>
        <v>0</v>
      </c>
      <c r="BD196" s="240">
        <f t="shared" si="365"/>
        <v>0</v>
      </c>
      <c r="BE196" s="240">
        <f t="shared" si="365"/>
        <v>0</v>
      </c>
      <c r="BF196" s="240">
        <f t="shared" si="365"/>
        <v>0</v>
      </c>
      <c r="BG196" s="240">
        <f t="shared" si="365"/>
        <v>0</v>
      </c>
      <c r="BH196" s="240">
        <f t="shared" si="365"/>
        <v>0</v>
      </c>
      <c r="BI196" s="241">
        <f t="shared" si="365"/>
        <v>0</v>
      </c>
      <c r="BJ196" s="241">
        <f t="shared" si="365"/>
        <v>0</v>
      </c>
      <c r="BK196" s="239">
        <f t="shared" si="365"/>
        <v>0</v>
      </c>
    </row>
    <row r="197" spans="1:63" hidden="1" x14ac:dyDescent="0.35">
      <c r="A197" s="126"/>
      <c r="B197" s="126" t="s">
        <v>132</v>
      </c>
      <c r="C197" s="168">
        <f t="shared" ref="C197:E197" si="366">SUM(C189:C190)</f>
        <v>0</v>
      </c>
      <c r="D197" s="168">
        <f t="shared" si="366"/>
        <v>0</v>
      </c>
      <c r="E197" s="168">
        <f t="shared" si="366"/>
        <v>0</v>
      </c>
      <c r="F197" s="168">
        <f t="shared" ref="F197:P197" si="367">SUM(F189:F190)</f>
        <v>0</v>
      </c>
      <c r="G197" s="168">
        <f t="shared" si="367"/>
        <v>0</v>
      </c>
      <c r="H197" s="168">
        <f t="shared" si="367"/>
        <v>0</v>
      </c>
      <c r="I197" s="168">
        <f t="shared" si="367"/>
        <v>0</v>
      </c>
      <c r="J197" s="168">
        <f t="shared" si="367"/>
        <v>0</v>
      </c>
      <c r="K197" s="168">
        <f t="shared" si="367"/>
        <v>0</v>
      </c>
      <c r="L197" s="168">
        <f t="shared" si="367"/>
        <v>0</v>
      </c>
      <c r="M197" s="169">
        <f t="shared" si="367"/>
        <v>0</v>
      </c>
      <c r="N197" s="169">
        <f t="shared" si="367"/>
        <v>0</v>
      </c>
      <c r="O197" s="239">
        <f t="shared" si="367"/>
        <v>0</v>
      </c>
      <c r="P197" s="239">
        <f t="shared" si="367"/>
        <v>0</v>
      </c>
      <c r="Q197" s="240">
        <f>SUM(Q189:Q190)</f>
        <v>0</v>
      </c>
      <c r="R197" s="240">
        <f t="shared" ref="R197:AB197" si="368">SUM(R189:R190)</f>
        <v>0</v>
      </c>
      <c r="S197" s="240">
        <f t="shared" si="368"/>
        <v>0</v>
      </c>
      <c r="T197" s="240">
        <f t="shared" si="368"/>
        <v>0</v>
      </c>
      <c r="U197" s="240">
        <f t="shared" si="368"/>
        <v>0</v>
      </c>
      <c r="V197" s="240">
        <f t="shared" si="368"/>
        <v>0</v>
      </c>
      <c r="W197" s="240">
        <f t="shared" si="368"/>
        <v>0</v>
      </c>
      <c r="X197" s="240">
        <f t="shared" si="368"/>
        <v>0</v>
      </c>
      <c r="Y197" s="241">
        <f t="shared" si="368"/>
        <v>0</v>
      </c>
      <c r="Z197" s="241">
        <f t="shared" si="368"/>
        <v>0</v>
      </c>
      <c r="AA197" s="239">
        <f t="shared" si="368"/>
        <v>0</v>
      </c>
      <c r="AB197" s="239">
        <f t="shared" si="368"/>
        <v>0</v>
      </c>
      <c r="AC197" s="240">
        <f>SUM(AC189:AC190)</f>
        <v>0</v>
      </c>
      <c r="AD197" s="240">
        <f t="shared" ref="AD197:AN197" si="369">SUM(AD189:AD190)</f>
        <v>0</v>
      </c>
      <c r="AE197" s="240">
        <f t="shared" si="369"/>
        <v>0</v>
      </c>
      <c r="AF197" s="240">
        <f t="shared" si="369"/>
        <v>0</v>
      </c>
      <c r="AG197" s="240">
        <f t="shared" si="369"/>
        <v>0</v>
      </c>
      <c r="AH197" s="240">
        <f t="shared" si="369"/>
        <v>0</v>
      </c>
      <c r="AI197" s="240">
        <f t="shared" si="369"/>
        <v>0</v>
      </c>
      <c r="AJ197" s="240">
        <f t="shared" si="369"/>
        <v>0</v>
      </c>
      <c r="AK197" s="241">
        <f t="shared" si="369"/>
        <v>0</v>
      </c>
      <c r="AL197" s="241">
        <f t="shared" si="369"/>
        <v>0</v>
      </c>
      <c r="AM197" s="239">
        <f t="shared" si="369"/>
        <v>0</v>
      </c>
      <c r="AN197" s="239">
        <f t="shared" si="369"/>
        <v>0</v>
      </c>
      <c r="AO197" s="240">
        <f>SUM(AO189:AO190)</f>
        <v>0</v>
      </c>
      <c r="AP197" s="240">
        <f t="shared" ref="AP197:AZ197" si="370">SUM(AP189:AP190)</f>
        <v>0</v>
      </c>
      <c r="AQ197" s="240">
        <f t="shared" si="370"/>
        <v>0</v>
      </c>
      <c r="AR197" s="240">
        <f t="shared" si="370"/>
        <v>0</v>
      </c>
      <c r="AS197" s="240">
        <f t="shared" si="370"/>
        <v>0</v>
      </c>
      <c r="AT197" s="240">
        <f t="shared" si="370"/>
        <v>0</v>
      </c>
      <c r="AU197" s="240">
        <f t="shared" si="370"/>
        <v>0</v>
      </c>
      <c r="AV197" s="240">
        <f t="shared" si="370"/>
        <v>0</v>
      </c>
      <c r="AW197" s="241">
        <f t="shared" si="370"/>
        <v>0</v>
      </c>
      <c r="AX197" s="241">
        <f t="shared" si="370"/>
        <v>0</v>
      </c>
      <c r="AY197" s="239">
        <f t="shared" si="370"/>
        <v>0</v>
      </c>
      <c r="AZ197" s="239">
        <f t="shared" si="370"/>
        <v>0</v>
      </c>
      <c r="BA197" s="240">
        <f>SUM(BA189:BA190)</f>
        <v>0</v>
      </c>
      <c r="BB197" s="240">
        <f t="shared" ref="BB197:BK197" si="371">SUM(BB189:BB190)</f>
        <v>0</v>
      </c>
      <c r="BC197" s="240">
        <f t="shared" si="371"/>
        <v>0</v>
      </c>
      <c r="BD197" s="240">
        <f t="shared" si="371"/>
        <v>0</v>
      </c>
      <c r="BE197" s="240">
        <f t="shared" si="371"/>
        <v>0</v>
      </c>
      <c r="BF197" s="240">
        <f t="shared" si="371"/>
        <v>0</v>
      </c>
      <c r="BG197" s="240">
        <f t="shared" si="371"/>
        <v>0</v>
      </c>
      <c r="BH197" s="240">
        <f t="shared" si="371"/>
        <v>0</v>
      </c>
      <c r="BI197" s="241">
        <f t="shared" si="371"/>
        <v>0</v>
      </c>
      <c r="BJ197" s="241">
        <f t="shared" si="371"/>
        <v>0</v>
      </c>
      <c r="BK197" s="239">
        <f t="shared" si="371"/>
        <v>0</v>
      </c>
    </row>
    <row r="198" spans="1:63" hidden="1" x14ac:dyDescent="0.35">
      <c r="A198" s="126"/>
      <c r="B198" s="126" t="s">
        <v>119</v>
      </c>
      <c r="C198" s="170">
        <f t="shared" ref="C198:E198" si="372">SUM(C196:C197)</f>
        <v>0</v>
      </c>
      <c r="D198" s="170">
        <f t="shared" si="372"/>
        <v>0</v>
      </c>
      <c r="E198" s="170">
        <f t="shared" si="372"/>
        <v>0</v>
      </c>
      <c r="F198" s="170">
        <f>SUM(F196:F197)</f>
        <v>0</v>
      </c>
      <c r="G198" s="170">
        <f t="shared" ref="G198:L198" si="373">SUM(G196:G197)</f>
        <v>0</v>
      </c>
      <c r="H198" s="170">
        <f t="shared" si="373"/>
        <v>0</v>
      </c>
      <c r="I198" s="170">
        <f t="shared" si="373"/>
        <v>0</v>
      </c>
      <c r="J198" s="170">
        <f t="shared" si="373"/>
        <v>0</v>
      </c>
      <c r="K198" s="170">
        <f t="shared" si="373"/>
        <v>0</v>
      </c>
      <c r="L198" s="170">
        <f t="shared" si="373"/>
        <v>0</v>
      </c>
      <c r="M198" s="171">
        <f>SUM(M196:M197)</f>
        <v>0</v>
      </c>
      <c r="N198" s="171">
        <f t="shared" ref="N198:Q198" si="374">SUM(N196:N197)</f>
        <v>0</v>
      </c>
      <c r="O198" s="242">
        <f t="shared" si="374"/>
        <v>0</v>
      </c>
      <c r="P198" s="242">
        <f t="shared" si="374"/>
        <v>0</v>
      </c>
      <c r="Q198" s="242">
        <f t="shared" si="374"/>
        <v>0</v>
      </c>
      <c r="R198" s="242">
        <f>SUM(R196:R197)</f>
        <v>0</v>
      </c>
      <c r="S198" s="242">
        <f t="shared" ref="S198:X198" si="375">SUM(S196:S197)</f>
        <v>0</v>
      </c>
      <c r="T198" s="242">
        <f t="shared" si="375"/>
        <v>0</v>
      </c>
      <c r="U198" s="242">
        <f t="shared" si="375"/>
        <v>0</v>
      </c>
      <c r="V198" s="242">
        <f t="shared" si="375"/>
        <v>0</v>
      </c>
      <c r="W198" s="242">
        <f t="shared" si="375"/>
        <v>0</v>
      </c>
      <c r="X198" s="242">
        <f t="shared" si="375"/>
        <v>0</v>
      </c>
      <c r="Y198" s="243">
        <f>SUM(Y196:Y197)</f>
        <v>0</v>
      </c>
      <c r="Z198" s="243">
        <f t="shared" ref="Z198:AC198" si="376">SUM(Z196:Z197)</f>
        <v>0</v>
      </c>
      <c r="AA198" s="242">
        <f t="shared" si="376"/>
        <v>0</v>
      </c>
      <c r="AB198" s="242">
        <f t="shared" si="376"/>
        <v>0</v>
      </c>
      <c r="AC198" s="242">
        <f t="shared" si="376"/>
        <v>0</v>
      </c>
      <c r="AD198" s="242">
        <f>SUM(AD196:AD197)</f>
        <v>0</v>
      </c>
      <c r="AE198" s="242">
        <f t="shared" ref="AE198:AJ198" si="377">SUM(AE196:AE197)</f>
        <v>0</v>
      </c>
      <c r="AF198" s="242">
        <f t="shared" si="377"/>
        <v>0</v>
      </c>
      <c r="AG198" s="242">
        <f t="shared" si="377"/>
        <v>0</v>
      </c>
      <c r="AH198" s="242">
        <f t="shared" si="377"/>
        <v>0</v>
      </c>
      <c r="AI198" s="242">
        <f t="shared" si="377"/>
        <v>0</v>
      </c>
      <c r="AJ198" s="242">
        <f t="shared" si="377"/>
        <v>0</v>
      </c>
      <c r="AK198" s="243">
        <f>SUM(AK196:AK197)</f>
        <v>0</v>
      </c>
      <c r="AL198" s="243">
        <f t="shared" ref="AL198:AO198" si="378">SUM(AL196:AL197)</f>
        <v>0</v>
      </c>
      <c r="AM198" s="242">
        <f t="shared" si="378"/>
        <v>0</v>
      </c>
      <c r="AN198" s="242">
        <f t="shared" si="378"/>
        <v>0</v>
      </c>
      <c r="AO198" s="242">
        <f t="shared" si="378"/>
        <v>0</v>
      </c>
      <c r="AP198" s="242">
        <f>SUM(AP196:AP197)</f>
        <v>0</v>
      </c>
      <c r="AQ198" s="242">
        <f t="shared" ref="AQ198:AV198" si="379">SUM(AQ196:AQ197)</f>
        <v>0</v>
      </c>
      <c r="AR198" s="242">
        <f t="shared" si="379"/>
        <v>0</v>
      </c>
      <c r="AS198" s="242">
        <f t="shared" si="379"/>
        <v>0</v>
      </c>
      <c r="AT198" s="242">
        <f t="shared" si="379"/>
        <v>0</v>
      </c>
      <c r="AU198" s="242">
        <f t="shared" si="379"/>
        <v>0</v>
      </c>
      <c r="AV198" s="242">
        <f t="shared" si="379"/>
        <v>0</v>
      </c>
      <c r="AW198" s="243">
        <f>SUM(AW196:AW197)</f>
        <v>0</v>
      </c>
      <c r="AX198" s="243">
        <f t="shared" ref="AX198:BA198" si="380">SUM(AX196:AX197)</f>
        <v>0</v>
      </c>
      <c r="AY198" s="242">
        <f t="shared" si="380"/>
        <v>0</v>
      </c>
      <c r="AZ198" s="242">
        <f t="shared" si="380"/>
        <v>0</v>
      </c>
      <c r="BA198" s="242">
        <f t="shared" si="380"/>
        <v>0</v>
      </c>
      <c r="BB198" s="242">
        <f>SUM(BB196:BB197)</f>
        <v>0</v>
      </c>
      <c r="BC198" s="242">
        <f t="shared" ref="BC198:BH198" si="381">SUM(BC196:BC197)</f>
        <v>0</v>
      </c>
      <c r="BD198" s="242">
        <f t="shared" si="381"/>
        <v>0</v>
      </c>
      <c r="BE198" s="242">
        <f t="shared" si="381"/>
        <v>0</v>
      </c>
      <c r="BF198" s="242">
        <f t="shared" si="381"/>
        <v>0</v>
      </c>
      <c r="BG198" s="242">
        <f t="shared" si="381"/>
        <v>0</v>
      </c>
      <c r="BH198" s="242">
        <f t="shared" si="381"/>
        <v>0</v>
      </c>
      <c r="BI198" s="243">
        <f>SUM(BI196:BI197)</f>
        <v>0</v>
      </c>
      <c r="BJ198" s="243">
        <f t="shared" ref="BJ198:BK198" si="382">SUM(BJ196:BJ197)</f>
        <v>0</v>
      </c>
      <c r="BK198" s="242">
        <f t="shared" si="382"/>
        <v>0</v>
      </c>
    </row>
    <row r="199" spans="1:63" hidden="1" x14ac:dyDescent="0.35"/>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3" sqref="G23"/>
    </sheetView>
  </sheetViews>
  <sheetFormatPr defaultRowHeight="14.5" x14ac:dyDescent="0.35"/>
  <cols>
    <col min="1" max="1" width="7.54296875" customWidth="1"/>
    <col min="2" max="2" width="24.54296875" customWidth="1"/>
    <col min="3" max="3" width="15.54296875" bestFit="1" customWidth="1"/>
    <col min="4" max="4" width="13.54296875" customWidth="1"/>
    <col min="5" max="6" width="11.54296875" bestFit="1" customWidth="1"/>
    <col min="7" max="11" width="12.54296875" bestFit="1" customWidth="1"/>
    <col min="12"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ENTRY'!BK193,"ok","ERROR")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'LI 4M - SPS'!C4</f>
        <v>43466</v>
      </c>
      <c r="D4" s="10">
        <f>'LI 4M - SPS'!D4</f>
        <v>43497</v>
      </c>
      <c r="E4" s="10">
        <f>'LI 4M - SPS'!E4</f>
        <v>43525</v>
      </c>
      <c r="F4" s="10">
        <f>'LI 4M - SPS'!F4</f>
        <v>43556</v>
      </c>
      <c r="G4" s="10">
        <f>'LI 4M - SPS'!G4</f>
        <v>43586</v>
      </c>
      <c r="H4" s="10">
        <f>'LI 4M - SPS'!H4</f>
        <v>43617</v>
      </c>
      <c r="I4" s="10">
        <f>'LI 4M - SPS'!I4</f>
        <v>43647</v>
      </c>
      <c r="J4" s="10">
        <f>'LI 4M - SPS'!J4</f>
        <v>43678</v>
      </c>
      <c r="K4" s="10">
        <f>'LI 4M - SPS'!K4</f>
        <v>43709</v>
      </c>
      <c r="L4" s="10">
        <f>'LI 4M - SPS'!L4</f>
        <v>43739</v>
      </c>
      <c r="M4" s="10">
        <f>'LI 4M - SPS'!M4</f>
        <v>43770</v>
      </c>
      <c r="N4" s="10">
        <f>'LI 4M - SPS'!N4</f>
        <v>43800</v>
      </c>
      <c r="O4" s="10">
        <f>'LI 4M - SPS'!O4</f>
        <v>43831</v>
      </c>
      <c r="P4" s="10">
        <f>'LI 4M - SPS'!P4</f>
        <v>43862</v>
      </c>
      <c r="Q4" s="10">
        <f>'LI 4M - SPS'!Q4</f>
        <v>43891</v>
      </c>
      <c r="R4" s="10">
        <f>'LI 4M - SPS'!R4</f>
        <v>43922</v>
      </c>
      <c r="S4" s="10">
        <f>'LI 4M - SPS'!S4</f>
        <v>43952</v>
      </c>
      <c r="T4" s="10">
        <f>'LI 4M - SPS'!T4</f>
        <v>43983</v>
      </c>
      <c r="U4" s="10">
        <f>'LI 4M - SPS'!U4</f>
        <v>44013</v>
      </c>
      <c r="V4" s="10">
        <f>'LI 4M - SPS'!V4</f>
        <v>44044</v>
      </c>
      <c r="W4" s="10">
        <f>'LI 4M - SPS'!W4</f>
        <v>44075</v>
      </c>
      <c r="X4" s="10">
        <f>'LI 4M - SPS'!X4</f>
        <v>44105</v>
      </c>
      <c r="Y4" s="10">
        <f>'LI 4M - SPS'!Y4</f>
        <v>44136</v>
      </c>
      <c r="Z4" s="10">
        <f>'LI 4M - SPS'!Z4</f>
        <v>44166</v>
      </c>
      <c r="AA4" s="10">
        <f>'LI 4M - SPS'!AA4</f>
        <v>44197</v>
      </c>
      <c r="AB4" s="10">
        <f>'LI 4M - SPS'!AB4</f>
        <v>44228</v>
      </c>
      <c r="AC4" s="10">
        <f>'LI 4M - SPS'!AC4</f>
        <v>44256</v>
      </c>
      <c r="AD4" s="10">
        <f>'LI 4M - SPS'!AD4</f>
        <v>44287</v>
      </c>
      <c r="AE4" s="10">
        <f>'LI 4M - SPS'!AE4</f>
        <v>44317</v>
      </c>
      <c r="AF4" s="10">
        <f>'LI 4M - SPS'!AF4</f>
        <v>44348</v>
      </c>
      <c r="AG4" s="10">
        <f>'LI 4M - SPS'!AG4</f>
        <v>44378</v>
      </c>
      <c r="AH4" s="10">
        <f>'LI 4M - SPS'!AH4</f>
        <v>44409</v>
      </c>
      <c r="AI4" s="10">
        <f>'LI 4M - SPS'!AI4</f>
        <v>44440</v>
      </c>
      <c r="AJ4" s="10">
        <f>'LI 4M - SPS'!AJ4</f>
        <v>44470</v>
      </c>
      <c r="AK4" s="10">
        <f>'LI 4M - SPS'!AK4</f>
        <v>44501</v>
      </c>
      <c r="AL4" s="10">
        <f>'LI 4M - SPS'!AL4</f>
        <v>44531</v>
      </c>
      <c r="AM4" s="10">
        <f>'LI 4M - SPS'!AM4</f>
        <v>44562</v>
      </c>
      <c r="AN4" s="10">
        <f>'LI 4M - SPS'!AN4</f>
        <v>44593</v>
      </c>
      <c r="AO4" s="10">
        <f>'LI 4M - SPS'!AO4</f>
        <v>44621</v>
      </c>
      <c r="AP4" s="10">
        <f>'LI 4M - SPS'!AP4</f>
        <v>44652</v>
      </c>
      <c r="AQ4" s="10">
        <f>'LI 4M - SPS'!AQ4</f>
        <v>44682</v>
      </c>
      <c r="AR4" s="10">
        <f>'LI 4M - SPS'!AR4</f>
        <v>44713</v>
      </c>
      <c r="AS4" s="10">
        <f>'LI 4M - SPS'!AS4</f>
        <v>44743</v>
      </c>
      <c r="AT4" s="10">
        <f>'LI 4M - SPS'!AT4</f>
        <v>44774</v>
      </c>
      <c r="AU4" s="10">
        <f>'LI 4M - SPS'!AU4</f>
        <v>44805</v>
      </c>
      <c r="AV4" s="10">
        <f>'LI 4M - SPS'!AV4</f>
        <v>44835</v>
      </c>
      <c r="AW4" s="10">
        <f>'LI 4M - SPS'!AW4</f>
        <v>44866</v>
      </c>
      <c r="AX4" s="10">
        <f>'LI 4M - SPS'!AX4</f>
        <v>44896</v>
      </c>
      <c r="AY4" s="10">
        <f>'LI 4M - SPS'!AY4</f>
        <v>44927</v>
      </c>
      <c r="AZ4" s="10">
        <f>'LI 4M - SPS'!AZ4</f>
        <v>44958</v>
      </c>
      <c r="BA4" s="10">
        <f>'LI 4M - SPS'!BA4</f>
        <v>44986</v>
      </c>
      <c r="BB4" s="10">
        <f>'LI 4M - SPS'!BB4</f>
        <v>45017</v>
      </c>
      <c r="BC4" s="10">
        <f>'LI 4M - SPS'!BC4</f>
        <v>45047</v>
      </c>
      <c r="BD4" s="10">
        <f>'LI 4M - SPS'!BD4</f>
        <v>45078</v>
      </c>
      <c r="BE4" s="10">
        <f>'LI 4M - SPS'!BE4</f>
        <v>45108</v>
      </c>
      <c r="BF4" s="10">
        <f>'LI 4M - SPS'!BF4</f>
        <v>45139</v>
      </c>
      <c r="BG4" s="10">
        <f>'LI 4M - SPS'!BG4</f>
        <v>45170</v>
      </c>
      <c r="BH4" s="10">
        <f>'LI 4M - SPS'!BH4</f>
        <v>45200</v>
      </c>
      <c r="BI4" s="10">
        <f>'LI 4M - SPS'!BI4</f>
        <v>45231</v>
      </c>
      <c r="BJ4" s="10">
        <f>'LI 4M - SPS'!BJ4</f>
        <v>45261</v>
      </c>
      <c r="BK4" s="10">
        <f>'LI 4M - SPS'!BK4</f>
        <v>45292</v>
      </c>
    </row>
    <row r="5" spans="1:65" ht="15" customHeight="1" x14ac:dyDescent="0.35">
      <c r="A5" s="637"/>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tr">
        <f>' LI 1M - RES'!B16</f>
        <v>Monthly kWh</v>
      </c>
      <c r="C19" s="48">
        <f>SUM(C5:C17)</f>
        <v>0</v>
      </c>
      <c r="D19" s="48">
        <f t="shared" ref="D19:N19" si="1">SUM(D5:D17)</f>
        <v>0</v>
      </c>
      <c r="E19" s="48">
        <f t="shared" si="1"/>
        <v>0</v>
      </c>
      <c r="F19" s="48">
        <f t="shared" si="1"/>
        <v>0</v>
      </c>
      <c r="G19" s="48">
        <f t="shared" si="1"/>
        <v>0</v>
      </c>
      <c r="H19" s="48">
        <f t="shared" si="1"/>
        <v>0</v>
      </c>
      <c r="I19" s="48">
        <f t="shared" si="1"/>
        <v>0</v>
      </c>
      <c r="J19" s="48">
        <f t="shared" si="1"/>
        <v>0</v>
      </c>
      <c r="K19" s="48">
        <f t="shared" si="1"/>
        <v>0</v>
      </c>
      <c r="L19" s="48">
        <f t="shared" si="1"/>
        <v>0</v>
      </c>
      <c r="M19" s="48">
        <f t="shared" si="1"/>
        <v>0</v>
      </c>
      <c r="N19" s="48">
        <f t="shared" si="1"/>
        <v>0</v>
      </c>
      <c r="O19" s="209">
        <f t="shared" ref="O19:BK19" si="2">SUM(O5:O17)</f>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si="2"/>
        <v>0</v>
      </c>
      <c r="AJ19" s="209">
        <f t="shared" si="2"/>
        <v>0</v>
      </c>
      <c r="AK19" s="209">
        <f t="shared" si="2"/>
        <v>0</v>
      </c>
      <c r="AL19" s="209">
        <f t="shared" si="2"/>
        <v>0</v>
      </c>
      <c r="AM19" s="209">
        <f t="shared" si="2"/>
        <v>0</v>
      </c>
      <c r="AN19" s="209">
        <f t="shared" si="2"/>
        <v>0</v>
      </c>
      <c r="AO19" s="209">
        <f t="shared" si="2"/>
        <v>0</v>
      </c>
      <c r="AP19" s="209">
        <f t="shared" si="2"/>
        <v>0</v>
      </c>
      <c r="AQ19" s="209">
        <f t="shared" si="2"/>
        <v>0</v>
      </c>
      <c r="AR19" s="209">
        <f t="shared" si="2"/>
        <v>0</v>
      </c>
      <c r="AS19" s="209">
        <f t="shared" si="2"/>
        <v>0</v>
      </c>
      <c r="AT19" s="209">
        <f t="shared" si="2"/>
        <v>0</v>
      </c>
      <c r="AU19" s="209">
        <f t="shared" si="2"/>
        <v>0</v>
      </c>
      <c r="AV19" s="209">
        <f t="shared" si="2"/>
        <v>0</v>
      </c>
      <c r="AW19" s="209">
        <f t="shared" si="2"/>
        <v>0</v>
      </c>
      <c r="AX19" s="209">
        <f t="shared" si="2"/>
        <v>0</v>
      </c>
      <c r="AY19" s="209">
        <f t="shared" si="2"/>
        <v>0</v>
      </c>
      <c r="AZ19" s="209">
        <f t="shared" si="2"/>
        <v>0</v>
      </c>
      <c r="BA19" s="209">
        <f t="shared" si="2"/>
        <v>0</v>
      </c>
      <c r="BB19" s="209">
        <f t="shared" si="2"/>
        <v>0</v>
      </c>
      <c r="BC19" s="209">
        <f t="shared" si="2"/>
        <v>0</v>
      </c>
      <c r="BD19" s="209">
        <f t="shared" si="2"/>
        <v>0</v>
      </c>
      <c r="BE19" s="209">
        <f t="shared" si="2"/>
        <v>0</v>
      </c>
      <c r="BF19" s="209">
        <f t="shared" si="2"/>
        <v>0</v>
      </c>
      <c r="BG19" s="209">
        <f t="shared" si="2"/>
        <v>0</v>
      </c>
      <c r="BH19" s="209">
        <f t="shared" si="2"/>
        <v>0</v>
      </c>
      <c r="BI19" s="209">
        <f t="shared" si="2"/>
        <v>0</v>
      </c>
      <c r="BJ19" s="209">
        <f t="shared" si="2"/>
        <v>0</v>
      </c>
      <c r="BK19" s="209">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B37" si="5">B5</f>
        <v>Air Comp</v>
      </c>
      <c r="C23" s="345">
        <f t="shared" ref="C23:C35" si="6">IF(C5=0,0,C5)</f>
        <v>0</v>
      </c>
      <c r="D23" s="345">
        <f>IF(SUM($C$19:$N$19)=0,0,C23+D5)</f>
        <v>0</v>
      </c>
      <c r="E23" s="345">
        <f t="shared" ref="E23:Q27" si="7">IF(SUM($C$19:$N$19)=0,0,D23+E5)</f>
        <v>0</v>
      </c>
      <c r="F23" s="345">
        <f t="shared" si="7"/>
        <v>0</v>
      </c>
      <c r="G23" s="345">
        <f t="shared" si="7"/>
        <v>0</v>
      </c>
      <c r="H23" s="345">
        <f t="shared" si="7"/>
        <v>0</v>
      </c>
      <c r="I23" s="345">
        <f t="shared" si="7"/>
        <v>0</v>
      </c>
      <c r="J23" s="345">
        <f t="shared" si="7"/>
        <v>0</v>
      </c>
      <c r="K23" s="345">
        <f t="shared" si="7"/>
        <v>0</v>
      </c>
      <c r="L23" s="345">
        <f t="shared" si="7"/>
        <v>0</v>
      </c>
      <c r="M23" s="345">
        <f t="shared" si="7"/>
        <v>0</v>
      </c>
      <c r="N23" s="345">
        <f t="shared" si="7"/>
        <v>0</v>
      </c>
      <c r="O23" s="345">
        <f t="shared" si="7"/>
        <v>0</v>
      </c>
      <c r="P23" s="345">
        <f t="shared" si="7"/>
        <v>0</v>
      </c>
      <c r="Q23" s="345">
        <f t="shared" si="7"/>
        <v>0</v>
      </c>
      <c r="R23" s="345">
        <f t="shared" ref="R23:BK26" si="8">IF(SUM($C$19:$N$19)=0,0,Q23+R5)</f>
        <v>0</v>
      </c>
      <c r="S23" s="345">
        <f t="shared" si="8"/>
        <v>0</v>
      </c>
      <c r="T23" s="345">
        <f t="shared" si="8"/>
        <v>0</v>
      </c>
      <c r="U23" s="345">
        <f t="shared" si="8"/>
        <v>0</v>
      </c>
      <c r="V23" s="345">
        <f t="shared" si="8"/>
        <v>0</v>
      </c>
      <c r="W23" s="345">
        <f t="shared" si="8"/>
        <v>0</v>
      </c>
      <c r="X23" s="345">
        <f t="shared" si="8"/>
        <v>0</v>
      </c>
      <c r="Y23" s="345">
        <f t="shared" si="8"/>
        <v>0</v>
      </c>
      <c r="Z23" s="345">
        <f t="shared" si="8"/>
        <v>0</v>
      </c>
      <c r="AA23" s="345">
        <f t="shared" si="8"/>
        <v>0</v>
      </c>
      <c r="AB23" s="345">
        <f t="shared" si="8"/>
        <v>0</v>
      </c>
      <c r="AC23" s="345">
        <f t="shared" si="8"/>
        <v>0</v>
      </c>
      <c r="AD23" s="345">
        <f t="shared" si="8"/>
        <v>0</v>
      </c>
      <c r="AE23" s="345">
        <f t="shared" si="8"/>
        <v>0</v>
      </c>
      <c r="AF23" s="345">
        <f t="shared" si="8"/>
        <v>0</v>
      </c>
      <c r="AG23" s="345">
        <f t="shared" si="8"/>
        <v>0</v>
      </c>
      <c r="AH23" s="345">
        <f t="shared" si="8"/>
        <v>0</v>
      </c>
      <c r="AI23" s="345">
        <f t="shared" si="8"/>
        <v>0</v>
      </c>
      <c r="AJ23" s="345">
        <f t="shared" si="8"/>
        <v>0</v>
      </c>
      <c r="AK23" s="345">
        <f t="shared" si="8"/>
        <v>0</v>
      </c>
      <c r="AL23" s="345">
        <f t="shared" si="8"/>
        <v>0</v>
      </c>
      <c r="AM23" s="345">
        <f t="shared" si="8"/>
        <v>0</v>
      </c>
      <c r="AN23" s="345">
        <f t="shared" si="8"/>
        <v>0</v>
      </c>
      <c r="AO23" s="345">
        <f t="shared" si="8"/>
        <v>0</v>
      </c>
      <c r="AP23" s="345">
        <f t="shared" si="8"/>
        <v>0</v>
      </c>
      <c r="AQ23" s="345">
        <f t="shared" si="8"/>
        <v>0</v>
      </c>
      <c r="AR23" s="345">
        <f t="shared" si="8"/>
        <v>0</v>
      </c>
      <c r="AS23" s="345">
        <f t="shared" si="8"/>
        <v>0</v>
      </c>
      <c r="AT23" s="345">
        <f t="shared" si="8"/>
        <v>0</v>
      </c>
      <c r="AU23" s="345">
        <f t="shared" si="8"/>
        <v>0</v>
      </c>
      <c r="AV23" s="345">
        <f t="shared" si="8"/>
        <v>0</v>
      </c>
      <c r="AW23" s="345">
        <f t="shared" si="8"/>
        <v>0</v>
      </c>
      <c r="AX23" s="345">
        <f t="shared" si="8"/>
        <v>0</v>
      </c>
      <c r="AY23" s="345">
        <f t="shared" si="8"/>
        <v>0</v>
      </c>
      <c r="AZ23" s="345">
        <f t="shared" si="8"/>
        <v>0</v>
      </c>
      <c r="BA23" s="345">
        <f t="shared" si="8"/>
        <v>0</v>
      </c>
      <c r="BB23" s="345">
        <f t="shared" si="8"/>
        <v>0</v>
      </c>
      <c r="BC23" s="345">
        <f t="shared" si="8"/>
        <v>0</v>
      </c>
      <c r="BD23" s="345">
        <f t="shared" si="8"/>
        <v>0</v>
      </c>
      <c r="BE23" s="345">
        <f t="shared" si="8"/>
        <v>0</v>
      </c>
      <c r="BF23" s="345">
        <f t="shared" si="8"/>
        <v>0</v>
      </c>
      <c r="BG23" s="345">
        <f t="shared" si="8"/>
        <v>0</v>
      </c>
      <c r="BH23" s="345">
        <f t="shared" si="8"/>
        <v>0</v>
      </c>
      <c r="BI23" s="345">
        <f t="shared" si="8"/>
        <v>0</v>
      </c>
      <c r="BJ23" s="345">
        <f t="shared" si="8"/>
        <v>0</v>
      </c>
      <c r="BK23" s="345">
        <f t="shared" si="8"/>
        <v>0</v>
      </c>
    </row>
    <row r="24" spans="1:63" s="343" customFormat="1" x14ac:dyDescent="0.35">
      <c r="A24" s="640"/>
      <c r="B24" s="12" t="str">
        <f t="shared" si="5"/>
        <v>Building Shell</v>
      </c>
      <c r="C24" s="345">
        <f t="shared" si="6"/>
        <v>0</v>
      </c>
      <c r="D24" s="345">
        <f t="shared" ref="D24:Q35" si="9">IF(SUM($C$19:$N$19)=0,0,C24+D6)</f>
        <v>0</v>
      </c>
      <c r="E24" s="345">
        <f t="shared" si="9"/>
        <v>0</v>
      </c>
      <c r="F24" s="345">
        <f t="shared" si="9"/>
        <v>0</v>
      </c>
      <c r="G24" s="345">
        <f t="shared" si="9"/>
        <v>0</v>
      </c>
      <c r="H24" s="345">
        <f t="shared" si="9"/>
        <v>0</v>
      </c>
      <c r="I24" s="345">
        <f t="shared" si="9"/>
        <v>0</v>
      </c>
      <c r="J24" s="345">
        <f t="shared" si="9"/>
        <v>0</v>
      </c>
      <c r="K24" s="345">
        <f t="shared" si="9"/>
        <v>0</v>
      </c>
      <c r="L24" s="345">
        <f t="shared" si="9"/>
        <v>0</v>
      </c>
      <c r="M24" s="345">
        <f t="shared" si="9"/>
        <v>0</v>
      </c>
      <c r="N24" s="345">
        <f t="shared" si="9"/>
        <v>0</v>
      </c>
      <c r="O24" s="345">
        <f t="shared" si="9"/>
        <v>0</v>
      </c>
      <c r="P24" s="345">
        <f t="shared" si="9"/>
        <v>0</v>
      </c>
      <c r="Q24" s="345">
        <f t="shared" si="9"/>
        <v>0</v>
      </c>
      <c r="R24" s="345">
        <f t="shared" si="8"/>
        <v>0</v>
      </c>
      <c r="S24" s="345">
        <f t="shared" si="8"/>
        <v>0</v>
      </c>
      <c r="T24" s="345">
        <f t="shared" si="8"/>
        <v>0</v>
      </c>
      <c r="U24" s="345">
        <f t="shared" si="8"/>
        <v>0</v>
      </c>
      <c r="V24" s="345">
        <f t="shared" si="8"/>
        <v>0</v>
      </c>
      <c r="W24" s="345">
        <f t="shared" si="8"/>
        <v>0</v>
      </c>
      <c r="X24" s="345">
        <f t="shared" si="8"/>
        <v>0</v>
      </c>
      <c r="Y24" s="345">
        <f t="shared" si="8"/>
        <v>0</v>
      </c>
      <c r="Z24" s="345">
        <f t="shared" si="8"/>
        <v>0</v>
      </c>
      <c r="AA24" s="345">
        <f t="shared" si="8"/>
        <v>0</v>
      </c>
      <c r="AB24" s="345">
        <f t="shared" si="8"/>
        <v>0</v>
      </c>
      <c r="AC24" s="345">
        <f t="shared" si="8"/>
        <v>0</v>
      </c>
      <c r="AD24" s="345">
        <f t="shared" si="8"/>
        <v>0</v>
      </c>
      <c r="AE24" s="345">
        <f t="shared" si="8"/>
        <v>0</v>
      </c>
      <c r="AF24" s="345">
        <f t="shared" si="8"/>
        <v>0</v>
      </c>
      <c r="AG24" s="345">
        <f t="shared" si="8"/>
        <v>0</v>
      </c>
      <c r="AH24" s="345">
        <f t="shared" si="8"/>
        <v>0</v>
      </c>
      <c r="AI24" s="345">
        <f t="shared" si="8"/>
        <v>0</v>
      </c>
      <c r="AJ24" s="345">
        <f t="shared" si="8"/>
        <v>0</v>
      </c>
      <c r="AK24" s="345">
        <f t="shared" si="8"/>
        <v>0</v>
      </c>
      <c r="AL24" s="345">
        <f t="shared" si="8"/>
        <v>0</v>
      </c>
      <c r="AM24" s="345">
        <f t="shared" si="8"/>
        <v>0</v>
      </c>
      <c r="AN24" s="345">
        <f t="shared" si="8"/>
        <v>0</v>
      </c>
      <c r="AO24" s="345">
        <f t="shared" si="8"/>
        <v>0</v>
      </c>
      <c r="AP24" s="345">
        <f t="shared" si="8"/>
        <v>0</v>
      </c>
      <c r="AQ24" s="345">
        <f t="shared" si="8"/>
        <v>0</v>
      </c>
      <c r="AR24" s="345">
        <f t="shared" si="8"/>
        <v>0</v>
      </c>
      <c r="AS24" s="345">
        <f t="shared" si="8"/>
        <v>0</v>
      </c>
      <c r="AT24" s="345">
        <f t="shared" si="8"/>
        <v>0</v>
      </c>
      <c r="AU24" s="345">
        <f t="shared" si="8"/>
        <v>0</v>
      </c>
      <c r="AV24" s="345">
        <f t="shared" si="8"/>
        <v>0</v>
      </c>
      <c r="AW24" s="345">
        <f t="shared" si="8"/>
        <v>0</v>
      </c>
      <c r="AX24" s="345">
        <f t="shared" si="8"/>
        <v>0</v>
      </c>
      <c r="AY24" s="345">
        <f t="shared" si="8"/>
        <v>0</v>
      </c>
      <c r="AZ24" s="345">
        <f t="shared" si="8"/>
        <v>0</v>
      </c>
      <c r="BA24" s="345">
        <f t="shared" si="8"/>
        <v>0</v>
      </c>
      <c r="BB24" s="345">
        <f t="shared" si="8"/>
        <v>0</v>
      </c>
      <c r="BC24" s="345">
        <f t="shared" si="8"/>
        <v>0</v>
      </c>
      <c r="BD24" s="345">
        <f t="shared" si="8"/>
        <v>0</v>
      </c>
      <c r="BE24" s="345">
        <f t="shared" si="8"/>
        <v>0</v>
      </c>
      <c r="BF24" s="345">
        <f t="shared" si="8"/>
        <v>0</v>
      </c>
      <c r="BG24" s="345">
        <f t="shared" si="8"/>
        <v>0</v>
      </c>
      <c r="BH24" s="345">
        <f t="shared" si="8"/>
        <v>0</v>
      </c>
      <c r="BI24" s="345">
        <f t="shared" si="8"/>
        <v>0</v>
      </c>
      <c r="BJ24" s="345">
        <f t="shared" si="8"/>
        <v>0</v>
      </c>
      <c r="BK24" s="345">
        <f t="shared" si="8"/>
        <v>0</v>
      </c>
    </row>
    <row r="25" spans="1:63" s="343" customFormat="1" x14ac:dyDescent="0.35">
      <c r="A25" s="640"/>
      <c r="B25" s="344" t="str">
        <f t="shared" si="5"/>
        <v>Cooking</v>
      </c>
      <c r="C25" s="345">
        <f t="shared" si="6"/>
        <v>0</v>
      </c>
      <c r="D25" s="345">
        <f t="shared" si="9"/>
        <v>0</v>
      </c>
      <c r="E25" s="345">
        <f t="shared" si="9"/>
        <v>0</v>
      </c>
      <c r="F25" s="345">
        <f t="shared" si="9"/>
        <v>0</v>
      </c>
      <c r="G25" s="345">
        <f t="shared" si="9"/>
        <v>0</v>
      </c>
      <c r="H25" s="345">
        <f t="shared" si="9"/>
        <v>0</v>
      </c>
      <c r="I25" s="345">
        <f t="shared" si="9"/>
        <v>0</v>
      </c>
      <c r="J25" s="345">
        <f t="shared" si="9"/>
        <v>0</v>
      </c>
      <c r="K25" s="345">
        <f t="shared" si="9"/>
        <v>0</v>
      </c>
      <c r="L25" s="345">
        <f t="shared" si="9"/>
        <v>0</v>
      </c>
      <c r="M25" s="345">
        <f t="shared" si="9"/>
        <v>0</v>
      </c>
      <c r="N25" s="345">
        <f t="shared" si="9"/>
        <v>0</v>
      </c>
      <c r="O25" s="345">
        <f t="shared" si="9"/>
        <v>0</v>
      </c>
      <c r="P25" s="345">
        <f t="shared" si="9"/>
        <v>0</v>
      </c>
      <c r="Q25" s="345">
        <f t="shared" si="9"/>
        <v>0</v>
      </c>
      <c r="R25" s="345">
        <f t="shared" si="8"/>
        <v>0</v>
      </c>
      <c r="S25" s="345">
        <f t="shared" si="8"/>
        <v>0</v>
      </c>
      <c r="T25" s="345">
        <f t="shared" si="8"/>
        <v>0</v>
      </c>
      <c r="U25" s="345">
        <f t="shared" si="8"/>
        <v>0</v>
      </c>
      <c r="V25" s="345">
        <f t="shared" si="8"/>
        <v>0</v>
      </c>
      <c r="W25" s="345">
        <f t="shared" si="8"/>
        <v>0</v>
      </c>
      <c r="X25" s="345">
        <f t="shared" si="8"/>
        <v>0</v>
      </c>
      <c r="Y25" s="345">
        <f t="shared" si="8"/>
        <v>0</v>
      </c>
      <c r="Z25" s="345">
        <f t="shared" si="8"/>
        <v>0</v>
      </c>
      <c r="AA25" s="345">
        <f t="shared" si="8"/>
        <v>0</v>
      </c>
      <c r="AB25" s="345">
        <f t="shared" si="8"/>
        <v>0</v>
      </c>
      <c r="AC25" s="345">
        <f t="shared" si="8"/>
        <v>0</v>
      </c>
      <c r="AD25" s="345">
        <f t="shared" si="8"/>
        <v>0</v>
      </c>
      <c r="AE25" s="345">
        <f t="shared" si="8"/>
        <v>0</v>
      </c>
      <c r="AF25" s="345">
        <f t="shared" si="8"/>
        <v>0</v>
      </c>
      <c r="AG25" s="345">
        <f t="shared" si="8"/>
        <v>0</v>
      </c>
      <c r="AH25" s="345">
        <f t="shared" si="8"/>
        <v>0</v>
      </c>
      <c r="AI25" s="345">
        <f t="shared" si="8"/>
        <v>0</v>
      </c>
      <c r="AJ25" s="345">
        <f t="shared" si="8"/>
        <v>0</v>
      </c>
      <c r="AK25" s="345">
        <f t="shared" si="8"/>
        <v>0</v>
      </c>
      <c r="AL25" s="345">
        <f t="shared" si="8"/>
        <v>0</v>
      </c>
      <c r="AM25" s="345">
        <f t="shared" si="8"/>
        <v>0</v>
      </c>
      <c r="AN25" s="345">
        <f t="shared" si="8"/>
        <v>0</v>
      </c>
      <c r="AO25" s="345">
        <f t="shared" si="8"/>
        <v>0</v>
      </c>
      <c r="AP25" s="345">
        <f t="shared" si="8"/>
        <v>0</v>
      </c>
      <c r="AQ25" s="345">
        <f t="shared" si="8"/>
        <v>0</v>
      </c>
      <c r="AR25" s="345">
        <f t="shared" si="8"/>
        <v>0</v>
      </c>
      <c r="AS25" s="345">
        <f t="shared" si="8"/>
        <v>0</v>
      </c>
      <c r="AT25" s="345">
        <f t="shared" si="8"/>
        <v>0</v>
      </c>
      <c r="AU25" s="345">
        <f t="shared" si="8"/>
        <v>0</v>
      </c>
      <c r="AV25" s="345">
        <f t="shared" si="8"/>
        <v>0</v>
      </c>
      <c r="AW25" s="345">
        <f t="shared" si="8"/>
        <v>0</v>
      </c>
      <c r="AX25" s="345">
        <f t="shared" si="8"/>
        <v>0</v>
      </c>
      <c r="AY25" s="345">
        <f t="shared" si="8"/>
        <v>0</v>
      </c>
      <c r="AZ25" s="345">
        <f t="shared" si="8"/>
        <v>0</v>
      </c>
      <c r="BA25" s="345">
        <f t="shared" si="8"/>
        <v>0</v>
      </c>
      <c r="BB25" s="345">
        <f t="shared" si="8"/>
        <v>0</v>
      </c>
      <c r="BC25" s="345">
        <f t="shared" si="8"/>
        <v>0</v>
      </c>
      <c r="BD25" s="345">
        <f t="shared" si="8"/>
        <v>0</v>
      </c>
      <c r="BE25" s="345">
        <f t="shared" si="8"/>
        <v>0</v>
      </c>
      <c r="BF25" s="345">
        <f t="shared" si="8"/>
        <v>0</v>
      </c>
      <c r="BG25" s="345">
        <f t="shared" si="8"/>
        <v>0</v>
      </c>
      <c r="BH25" s="345">
        <f t="shared" si="8"/>
        <v>0</v>
      </c>
      <c r="BI25" s="345">
        <f t="shared" si="8"/>
        <v>0</v>
      </c>
      <c r="BJ25" s="345">
        <f t="shared" si="8"/>
        <v>0</v>
      </c>
      <c r="BK25" s="345">
        <f t="shared" si="8"/>
        <v>0</v>
      </c>
    </row>
    <row r="26" spans="1:63" s="343" customFormat="1" x14ac:dyDescent="0.35">
      <c r="A26" s="640"/>
      <c r="B26" s="344" t="str">
        <f t="shared" si="5"/>
        <v>Cooling</v>
      </c>
      <c r="C26" s="345">
        <f t="shared" si="6"/>
        <v>0</v>
      </c>
      <c r="D26" s="345">
        <f t="shared" si="9"/>
        <v>0</v>
      </c>
      <c r="E26" s="345">
        <f t="shared" si="7"/>
        <v>0</v>
      </c>
      <c r="F26" s="345">
        <f t="shared" si="7"/>
        <v>0</v>
      </c>
      <c r="G26" s="345">
        <f t="shared" si="7"/>
        <v>0</v>
      </c>
      <c r="H26" s="345">
        <f t="shared" si="7"/>
        <v>0</v>
      </c>
      <c r="I26" s="345">
        <f t="shared" si="7"/>
        <v>0</v>
      </c>
      <c r="J26" s="345">
        <f t="shared" si="7"/>
        <v>0</v>
      </c>
      <c r="K26" s="345">
        <f t="shared" si="7"/>
        <v>0</v>
      </c>
      <c r="L26" s="345">
        <f t="shared" si="7"/>
        <v>0</v>
      </c>
      <c r="M26" s="345">
        <f t="shared" si="7"/>
        <v>0</v>
      </c>
      <c r="N26" s="345">
        <f t="shared" si="7"/>
        <v>0</v>
      </c>
      <c r="O26" s="345">
        <f t="shared" si="7"/>
        <v>0</v>
      </c>
      <c r="P26" s="345">
        <f t="shared" si="7"/>
        <v>0</v>
      </c>
      <c r="Q26" s="345">
        <f t="shared" si="7"/>
        <v>0</v>
      </c>
      <c r="R26" s="345">
        <f t="shared" si="8"/>
        <v>0</v>
      </c>
      <c r="S26" s="345">
        <f t="shared" si="8"/>
        <v>0</v>
      </c>
      <c r="T26" s="345">
        <f t="shared" si="8"/>
        <v>0</v>
      </c>
      <c r="U26" s="345">
        <f t="shared" si="8"/>
        <v>0</v>
      </c>
      <c r="V26" s="345">
        <f t="shared" si="8"/>
        <v>0</v>
      </c>
      <c r="W26" s="345">
        <f t="shared" si="8"/>
        <v>0</v>
      </c>
      <c r="X26" s="345">
        <f t="shared" si="8"/>
        <v>0</v>
      </c>
      <c r="Y26" s="345">
        <f t="shared" si="8"/>
        <v>0</v>
      </c>
      <c r="Z26" s="345">
        <f t="shared" si="8"/>
        <v>0</v>
      </c>
      <c r="AA26" s="345">
        <f t="shared" si="8"/>
        <v>0</v>
      </c>
      <c r="AB26" s="345">
        <f t="shared" si="8"/>
        <v>0</v>
      </c>
      <c r="AC26" s="345">
        <f t="shared" si="8"/>
        <v>0</v>
      </c>
      <c r="AD26" s="345">
        <f t="shared" si="8"/>
        <v>0</v>
      </c>
      <c r="AE26" s="345">
        <f t="shared" si="8"/>
        <v>0</v>
      </c>
      <c r="AF26" s="345">
        <f t="shared" si="8"/>
        <v>0</v>
      </c>
      <c r="AG26" s="345">
        <f t="shared" si="8"/>
        <v>0</v>
      </c>
      <c r="AH26" s="345">
        <f t="shared" si="8"/>
        <v>0</v>
      </c>
      <c r="AI26" s="345">
        <f t="shared" si="8"/>
        <v>0</v>
      </c>
      <c r="AJ26" s="345">
        <f t="shared" si="8"/>
        <v>0</v>
      </c>
      <c r="AK26" s="345">
        <f t="shared" si="8"/>
        <v>0</v>
      </c>
      <c r="AL26" s="345">
        <f t="shared" si="8"/>
        <v>0</v>
      </c>
      <c r="AM26" s="345">
        <f t="shared" si="8"/>
        <v>0</v>
      </c>
      <c r="AN26" s="345">
        <f t="shared" si="8"/>
        <v>0</v>
      </c>
      <c r="AO26" s="345">
        <f t="shared" si="8"/>
        <v>0</v>
      </c>
      <c r="AP26" s="345">
        <f t="shared" si="8"/>
        <v>0</v>
      </c>
      <c r="AQ26" s="345">
        <f t="shared" si="8"/>
        <v>0</v>
      </c>
      <c r="AR26" s="345">
        <f t="shared" si="8"/>
        <v>0</v>
      </c>
      <c r="AS26" s="345">
        <f t="shared" si="8"/>
        <v>0</v>
      </c>
      <c r="AT26" s="345">
        <f t="shared" si="8"/>
        <v>0</v>
      </c>
      <c r="AU26" s="345">
        <f t="shared" si="8"/>
        <v>0</v>
      </c>
      <c r="AV26" s="345">
        <f t="shared" si="8"/>
        <v>0</v>
      </c>
      <c r="AW26" s="345">
        <f t="shared" si="8"/>
        <v>0</v>
      </c>
      <c r="AX26" s="345">
        <f t="shared" si="8"/>
        <v>0</v>
      </c>
      <c r="AY26" s="345">
        <f t="shared" si="8"/>
        <v>0</v>
      </c>
      <c r="AZ26" s="345">
        <f t="shared" si="8"/>
        <v>0</v>
      </c>
      <c r="BA26" s="345">
        <f t="shared" si="8"/>
        <v>0</v>
      </c>
      <c r="BB26" s="345">
        <f t="shared" si="8"/>
        <v>0</v>
      </c>
      <c r="BC26" s="345">
        <f t="shared" si="8"/>
        <v>0</v>
      </c>
      <c r="BD26" s="345">
        <f t="shared" si="8"/>
        <v>0</v>
      </c>
      <c r="BE26" s="345">
        <f t="shared" si="8"/>
        <v>0</v>
      </c>
      <c r="BF26" s="345">
        <f t="shared" si="8"/>
        <v>0</v>
      </c>
      <c r="BG26" s="345">
        <f t="shared" si="8"/>
        <v>0</v>
      </c>
      <c r="BH26" s="345">
        <f t="shared" si="8"/>
        <v>0</v>
      </c>
      <c r="BI26" s="345">
        <f t="shared" si="8"/>
        <v>0</v>
      </c>
      <c r="BJ26" s="345">
        <f t="shared" si="8"/>
        <v>0</v>
      </c>
      <c r="BK26" s="345">
        <f t="shared" si="8"/>
        <v>0</v>
      </c>
    </row>
    <row r="27" spans="1:63" s="343" customFormat="1" x14ac:dyDescent="0.35">
      <c r="A27" s="640"/>
      <c r="B27" s="12" t="str">
        <f t="shared" si="5"/>
        <v>Ext Lighting</v>
      </c>
      <c r="C27" s="345">
        <f t="shared" si="6"/>
        <v>0</v>
      </c>
      <c r="D27" s="345">
        <f t="shared" si="9"/>
        <v>0</v>
      </c>
      <c r="E27" s="345">
        <f t="shared" si="7"/>
        <v>0</v>
      </c>
      <c r="F27" s="345">
        <f t="shared" si="7"/>
        <v>0</v>
      </c>
      <c r="G27" s="345">
        <f t="shared" si="7"/>
        <v>0</v>
      </c>
      <c r="H27" s="345">
        <f t="shared" si="7"/>
        <v>0</v>
      </c>
      <c r="I27" s="345">
        <f t="shared" si="7"/>
        <v>0</v>
      </c>
      <c r="J27" s="345">
        <f t="shared" si="7"/>
        <v>0</v>
      </c>
      <c r="K27" s="345">
        <f t="shared" si="7"/>
        <v>0</v>
      </c>
      <c r="L27" s="345">
        <f t="shared" si="7"/>
        <v>0</v>
      </c>
      <c r="M27" s="345">
        <f t="shared" si="7"/>
        <v>0</v>
      </c>
      <c r="N27" s="345">
        <f t="shared" si="7"/>
        <v>0</v>
      </c>
      <c r="O27" s="345">
        <f t="shared" si="7"/>
        <v>0</v>
      </c>
      <c r="P27" s="345">
        <f t="shared" si="7"/>
        <v>0</v>
      </c>
      <c r="Q27" s="345">
        <f t="shared" si="7"/>
        <v>0</v>
      </c>
      <c r="R27" s="345">
        <f t="shared" ref="R27:BK30" si="10">IF(SUM($C$19:$N$19)=0,0,Q27+R9)</f>
        <v>0</v>
      </c>
      <c r="S27" s="345">
        <f t="shared" si="10"/>
        <v>0</v>
      </c>
      <c r="T27" s="345">
        <f t="shared" si="10"/>
        <v>0</v>
      </c>
      <c r="U27" s="345">
        <f t="shared" si="10"/>
        <v>0</v>
      </c>
      <c r="V27" s="345">
        <f t="shared" si="10"/>
        <v>0</v>
      </c>
      <c r="W27" s="345">
        <f t="shared" si="10"/>
        <v>0</v>
      </c>
      <c r="X27" s="345">
        <f t="shared" si="10"/>
        <v>0</v>
      </c>
      <c r="Y27" s="345">
        <f t="shared" si="10"/>
        <v>0</v>
      </c>
      <c r="Z27" s="345">
        <f t="shared" si="10"/>
        <v>0</v>
      </c>
      <c r="AA27" s="345">
        <f t="shared" si="10"/>
        <v>0</v>
      </c>
      <c r="AB27" s="345">
        <f t="shared" si="10"/>
        <v>0</v>
      </c>
      <c r="AC27" s="345">
        <f t="shared" si="10"/>
        <v>0</v>
      </c>
      <c r="AD27" s="345">
        <f t="shared" si="10"/>
        <v>0</v>
      </c>
      <c r="AE27" s="345">
        <f t="shared" si="10"/>
        <v>0</v>
      </c>
      <c r="AF27" s="345">
        <f t="shared" si="10"/>
        <v>0</v>
      </c>
      <c r="AG27" s="345">
        <f t="shared" si="10"/>
        <v>0</v>
      </c>
      <c r="AH27" s="345">
        <f t="shared" si="10"/>
        <v>0</v>
      </c>
      <c r="AI27" s="345">
        <f t="shared" si="10"/>
        <v>0</v>
      </c>
      <c r="AJ27" s="345">
        <f t="shared" si="10"/>
        <v>0</v>
      </c>
      <c r="AK27" s="345">
        <f t="shared" si="10"/>
        <v>0</v>
      </c>
      <c r="AL27" s="345">
        <f t="shared" si="10"/>
        <v>0</v>
      </c>
      <c r="AM27" s="345">
        <f t="shared" si="10"/>
        <v>0</v>
      </c>
      <c r="AN27" s="345">
        <f t="shared" si="10"/>
        <v>0</v>
      </c>
      <c r="AO27" s="345">
        <f t="shared" si="10"/>
        <v>0</v>
      </c>
      <c r="AP27" s="345">
        <f t="shared" si="10"/>
        <v>0</v>
      </c>
      <c r="AQ27" s="345">
        <f t="shared" si="10"/>
        <v>0</v>
      </c>
      <c r="AR27" s="345">
        <f t="shared" si="10"/>
        <v>0</v>
      </c>
      <c r="AS27" s="345">
        <f t="shared" si="10"/>
        <v>0</v>
      </c>
      <c r="AT27" s="345">
        <f t="shared" si="10"/>
        <v>0</v>
      </c>
      <c r="AU27" s="345">
        <f t="shared" si="10"/>
        <v>0</v>
      </c>
      <c r="AV27" s="345">
        <f t="shared" si="10"/>
        <v>0</v>
      </c>
      <c r="AW27" s="345">
        <f t="shared" si="10"/>
        <v>0</v>
      </c>
      <c r="AX27" s="345">
        <f t="shared" si="10"/>
        <v>0</v>
      </c>
      <c r="AY27" s="345">
        <f t="shared" si="10"/>
        <v>0</v>
      </c>
      <c r="AZ27" s="345">
        <f t="shared" si="10"/>
        <v>0</v>
      </c>
      <c r="BA27" s="345">
        <f t="shared" si="10"/>
        <v>0</v>
      </c>
      <c r="BB27" s="345">
        <f t="shared" si="10"/>
        <v>0</v>
      </c>
      <c r="BC27" s="345">
        <f t="shared" si="10"/>
        <v>0</v>
      </c>
      <c r="BD27" s="345">
        <f t="shared" si="10"/>
        <v>0</v>
      </c>
      <c r="BE27" s="345">
        <f t="shared" si="10"/>
        <v>0</v>
      </c>
      <c r="BF27" s="345">
        <f t="shared" si="10"/>
        <v>0</v>
      </c>
      <c r="BG27" s="345">
        <f t="shared" si="10"/>
        <v>0</v>
      </c>
      <c r="BH27" s="345">
        <f t="shared" si="10"/>
        <v>0</v>
      </c>
      <c r="BI27" s="345">
        <f t="shared" si="10"/>
        <v>0</v>
      </c>
      <c r="BJ27" s="345">
        <f t="shared" si="10"/>
        <v>0</v>
      </c>
      <c r="BK27" s="345">
        <f t="shared" si="10"/>
        <v>0</v>
      </c>
    </row>
    <row r="28" spans="1:63" s="343" customFormat="1" x14ac:dyDescent="0.35">
      <c r="A28" s="640"/>
      <c r="B28" s="344" t="str">
        <f t="shared" si="5"/>
        <v>Heating</v>
      </c>
      <c r="C28" s="345">
        <f t="shared" si="6"/>
        <v>0</v>
      </c>
      <c r="D28" s="345">
        <f t="shared" si="9"/>
        <v>0</v>
      </c>
      <c r="E28" s="345">
        <f t="shared" si="9"/>
        <v>0</v>
      </c>
      <c r="F28" s="345">
        <f t="shared" si="9"/>
        <v>0</v>
      </c>
      <c r="G28" s="345">
        <f t="shared" si="9"/>
        <v>0</v>
      </c>
      <c r="H28" s="345">
        <f t="shared" si="9"/>
        <v>0</v>
      </c>
      <c r="I28" s="345">
        <f t="shared" si="9"/>
        <v>0</v>
      </c>
      <c r="J28" s="345">
        <f t="shared" si="9"/>
        <v>0</v>
      </c>
      <c r="K28" s="345">
        <f t="shared" si="9"/>
        <v>0</v>
      </c>
      <c r="L28" s="345">
        <f t="shared" si="9"/>
        <v>0</v>
      </c>
      <c r="M28" s="345">
        <f t="shared" si="9"/>
        <v>0</v>
      </c>
      <c r="N28" s="345">
        <f t="shared" si="9"/>
        <v>0</v>
      </c>
      <c r="O28" s="345">
        <f t="shared" si="9"/>
        <v>0</v>
      </c>
      <c r="P28" s="345">
        <f t="shared" si="9"/>
        <v>0</v>
      </c>
      <c r="Q28" s="345">
        <f t="shared" si="9"/>
        <v>0</v>
      </c>
      <c r="R28" s="345">
        <f t="shared" si="10"/>
        <v>0</v>
      </c>
      <c r="S28" s="345">
        <f t="shared" si="10"/>
        <v>0</v>
      </c>
      <c r="T28" s="345">
        <f t="shared" si="10"/>
        <v>0</v>
      </c>
      <c r="U28" s="345">
        <f t="shared" si="10"/>
        <v>0</v>
      </c>
      <c r="V28" s="345">
        <f t="shared" si="10"/>
        <v>0</v>
      </c>
      <c r="W28" s="345">
        <f t="shared" si="10"/>
        <v>0</v>
      </c>
      <c r="X28" s="345">
        <f t="shared" si="10"/>
        <v>0</v>
      </c>
      <c r="Y28" s="345">
        <f t="shared" si="10"/>
        <v>0</v>
      </c>
      <c r="Z28" s="345">
        <f t="shared" si="10"/>
        <v>0</v>
      </c>
      <c r="AA28" s="345">
        <f t="shared" si="10"/>
        <v>0</v>
      </c>
      <c r="AB28" s="345">
        <f t="shared" si="10"/>
        <v>0</v>
      </c>
      <c r="AC28" s="345">
        <f t="shared" si="10"/>
        <v>0</v>
      </c>
      <c r="AD28" s="345">
        <f t="shared" si="10"/>
        <v>0</v>
      </c>
      <c r="AE28" s="345">
        <f t="shared" si="10"/>
        <v>0</v>
      </c>
      <c r="AF28" s="345">
        <f t="shared" si="10"/>
        <v>0</v>
      </c>
      <c r="AG28" s="345">
        <f t="shared" si="10"/>
        <v>0</v>
      </c>
      <c r="AH28" s="345">
        <f t="shared" si="10"/>
        <v>0</v>
      </c>
      <c r="AI28" s="345">
        <f t="shared" si="10"/>
        <v>0</v>
      </c>
      <c r="AJ28" s="345">
        <f t="shared" si="10"/>
        <v>0</v>
      </c>
      <c r="AK28" s="345">
        <f t="shared" si="10"/>
        <v>0</v>
      </c>
      <c r="AL28" s="345">
        <f t="shared" si="10"/>
        <v>0</v>
      </c>
      <c r="AM28" s="345">
        <f t="shared" si="10"/>
        <v>0</v>
      </c>
      <c r="AN28" s="345">
        <f t="shared" si="10"/>
        <v>0</v>
      </c>
      <c r="AO28" s="345">
        <f t="shared" si="10"/>
        <v>0</v>
      </c>
      <c r="AP28" s="345">
        <f t="shared" si="10"/>
        <v>0</v>
      </c>
      <c r="AQ28" s="345">
        <f t="shared" si="10"/>
        <v>0</v>
      </c>
      <c r="AR28" s="345">
        <f t="shared" si="10"/>
        <v>0</v>
      </c>
      <c r="AS28" s="345">
        <f t="shared" si="10"/>
        <v>0</v>
      </c>
      <c r="AT28" s="345">
        <f t="shared" si="10"/>
        <v>0</v>
      </c>
      <c r="AU28" s="345">
        <f t="shared" si="10"/>
        <v>0</v>
      </c>
      <c r="AV28" s="345">
        <f t="shared" si="10"/>
        <v>0</v>
      </c>
      <c r="AW28" s="345">
        <f t="shared" si="10"/>
        <v>0</v>
      </c>
      <c r="AX28" s="345">
        <f t="shared" si="10"/>
        <v>0</v>
      </c>
      <c r="AY28" s="345">
        <f t="shared" si="10"/>
        <v>0</v>
      </c>
      <c r="AZ28" s="345">
        <f t="shared" si="10"/>
        <v>0</v>
      </c>
      <c r="BA28" s="345">
        <f t="shared" si="10"/>
        <v>0</v>
      </c>
      <c r="BB28" s="345">
        <f t="shared" si="10"/>
        <v>0</v>
      </c>
      <c r="BC28" s="345">
        <f t="shared" si="10"/>
        <v>0</v>
      </c>
      <c r="BD28" s="345">
        <f t="shared" si="10"/>
        <v>0</v>
      </c>
      <c r="BE28" s="345">
        <f t="shared" si="10"/>
        <v>0</v>
      </c>
      <c r="BF28" s="345">
        <f t="shared" si="10"/>
        <v>0</v>
      </c>
      <c r="BG28" s="345">
        <f t="shared" si="10"/>
        <v>0</v>
      </c>
      <c r="BH28" s="345">
        <f t="shared" si="10"/>
        <v>0</v>
      </c>
      <c r="BI28" s="345">
        <f t="shared" si="10"/>
        <v>0</v>
      </c>
      <c r="BJ28" s="345">
        <f t="shared" si="10"/>
        <v>0</v>
      </c>
      <c r="BK28" s="345">
        <f t="shared" si="10"/>
        <v>0</v>
      </c>
    </row>
    <row r="29" spans="1:63" s="343" customFormat="1" x14ac:dyDescent="0.35">
      <c r="A29" s="640"/>
      <c r="B29" s="344" t="str">
        <f t="shared" si="5"/>
        <v>HVAC</v>
      </c>
      <c r="C29" s="345">
        <f t="shared" si="6"/>
        <v>0</v>
      </c>
      <c r="D29" s="345">
        <f t="shared" si="9"/>
        <v>0</v>
      </c>
      <c r="E29" s="345">
        <f t="shared" si="9"/>
        <v>0</v>
      </c>
      <c r="F29" s="345">
        <f t="shared" si="9"/>
        <v>0</v>
      </c>
      <c r="G29" s="345">
        <f t="shared" si="9"/>
        <v>0</v>
      </c>
      <c r="H29" s="345">
        <f t="shared" si="9"/>
        <v>0</v>
      </c>
      <c r="I29" s="345">
        <f t="shared" si="9"/>
        <v>0</v>
      </c>
      <c r="J29" s="345">
        <f t="shared" si="9"/>
        <v>0</v>
      </c>
      <c r="K29" s="345">
        <f t="shared" si="9"/>
        <v>0</v>
      </c>
      <c r="L29" s="345">
        <f t="shared" si="9"/>
        <v>0</v>
      </c>
      <c r="M29" s="345">
        <f t="shared" si="9"/>
        <v>0</v>
      </c>
      <c r="N29" s="345">
        <f t="shared" si="9"/>
        <v>0</v>
      </c>
      <c r="O29" s="345">
        <f t="shared" si="9"/>
        <v>0</v>
      </c>
      <c r="P29" s="345">
        <f t="shared" si="9"/>
        <v>0</v>
      </c>
      <c r="Q29" s="345">
        <f t="shared" si="9"/>
        <v>0</v>
      </c>
      <c r="R29" s="345">
        <f t="shared" si="10"/>
        <v>0</v>
      </c>
      <c r="S29" s="345">
        <f t="shared" si="10"/>
        <v>0</v>
      </c>
      <c r="T29" s="345">
        <f t="shared" si="10"/>
        <v>0</v>
      </c>
      <c r="U29" s="345">
        <f t="shared" si="10"/>
        <v>0</v>
      </c>
      <c r="V29" s="345">
        <f t="shared" si="10"/>
        <v>0</v>
      </c>
      <c r="W29" s="345">
        <f t="shared" si="10"/>
        <v>0</v>
      </c>
      <c r="X29" s="345">
        <f t="shared" si="10"/>
        <v>0</v>
      </c>
      <c r="Y29" s="345">
        <f t="shared" si="10"/>
        <v>0</v>
      </c>
      <c r="Z29" s="345">
        <f t="shared" si="10"/>
        <v>0</v>
      </c>
      <c r="AA29" s="345">
        <f t="shared" si="10"/>
        <v>0</v>
      </c>
      <c r="AB29" s="345">
        <f t="shared" si="10"/>
        <v>0</v>
      </c>
      <c r="AC29" s="345">
        <f t="shared" si="10"/>
        <v>0</v>
      </c>
      <c r="AD29" s="345">
        <f t="shared" si="10"/>
        <v>0</v>
      </c>
      <c r="AE29" s="345">
        <f t="shared" si="10"/>
        <v>0</v>
      </c>
      <c r="AF29" s="345">
        <f t="shared" si="10"/>
        <v>0</v>
      </c>
      <c r="AG29" s="345">
        <f t="shared" si="10"/>
        <v>0</v>
      </c>
      <c r="AH29" s="345">
        <f t="shared" si="10"/>
        <v>0</v>
      </c>
      <c r="AI29" s="345">
        <f t="shared" si="10"/>
        <v>0</v>
      </c>
      <c r="AJ29" s="345">
        <f t="shared" si="10"/>
        <v>0</v>
      </c>
      <c r="AK29" s="345">
        <f t="shared" si="10"/>
        <v>0</v>
      </c>
      <c r="AL29" s="345">
        <f t="shared" si="10"/>
        <v>0</v>
      </c>
      <c r="AM29" s="345">
        <f t="shared" si="10"/>
        <v>0</v>
      </c>
      <c r="AN29" s="345">
        <f t="shared" si="10"/>
        <v>0</v>
      </c>
      <c r="AO29" s="345">
        <f t="shared" si="10"/>
        <v>0</v>
      </c>
      <c r="AP29" s="345">
        <f t="shared" si="10"/>
        <v>0</v>
      </c>
      <c r="AQ29" s="345">
        <f t="shared" si="10"/>
        <v>0</v>
      </c>
      <c r="AR29" s="345">
        <f t="shared" si="10"/>
        <v>0</v>
      </c>
      <c r="AS29" s="345">
        <f t="shared" si="10"/>
        <v>0</v>
      </c>
      <c r="AT29" s="345">
        <f t="shared" si="10"/>
        <v>0</v>
      </c>
      <c r="AU29" s="345">
        <f t="shared" si="10"/>
        <v>0</v>
      </c>
      <c r="AV29" s="345">
        <f t="shared" si="10"/>
        <v>0</v>
      </c>
      <c r="AW29" s="345">
        <f t="shared" si="10"/>
        <v>0</v>
      </c>
      <c r="AX29" s="345">
        <f t="shared" si="10"/>
        <v>0</v>
      </c>
      <c r="AY29" s="345">
        <f t="shared" si="10"/>
        <v>0</v>
      </c>
      <c r="AZ29" s="345">
        <f t="shared" si="10"/>
        <v>0</v>
      </c>
      <c r="BA29" s="345">
        <f t="shared" si="10"/>
        <v>0</v>
      </c>
      <c r="BB29" s="345">
        <f t="shared" si="10"/>
        <v>0</v>
      </c>
      <c r="BC29" s="345">
        <f t="shared" si="10"/>
        <v>0</v>
      </c>
      <c r="BD29" s="345">
        <f t="shared" si="10"/>
        <v>0</v>
      </c>
      <c r="BE29" s="345">
        <f t="shared" si="10"/>
        <v>0</v>
      </c>
      <c r="BF29" s="345">
        <f t="shared" si="10"/>
        <v>0</v>
      </c>
      <c r="BG29" s="345">
        <f t="shared" si="10"/>
        <v>0</v>
      </c>
      <c r="BH29" s="345">
        <f t="shared" si="10"/>
        <v>0</v>
      </c>
      <c r="BI29" s="345">
        <f t="shared" si="10"/>
        <v>0</v>
      </c>
      <c r="BJ29" s="345">
        <f t="shared" si="10"/>
        <v>0</v>
      </c>
      <c r="BK29" s="345">
        <f t="shared" si="10"/>
        <v>0</v>
      </c>
    </row>
    <row r="30" spans="1:63" s="343" customFormat="1" x14ac:dyDescent="0.35">
      <c r="A30" s="640"/>
      <c r="B30" s="344" t="str">
        <f t="shared" si="5"/>
        <v>Lighting</v>
      </c>
      <c r="C30" s="345">
        <f t="shared" si="6"/>
        <v>0</v>
      </c>
      <c r="D30" s="345">
        <f t="shared" si="9"/>
        <v>0</v>
      </c>
      <c r="E30" s="345">
        <f t="shared" si="9"/>
        <v>0</v>
      </c>
      <c r="F30" s="345">
        <f t="shared" si="9"/>
        <v>0</v>
      </c>
      <c r="G30" s="345">
        <f t="shared" si="9"/>
        <v>0</v>
      </c>
      <c r="H30" s="345">
        <f t="shared" si="9"/>
        <v>0</v>
      </c>
      <c r="I30" s="345">
        <f t="shared" si="9"/>
        <v>0</v>
      </c>
      <c r="J30" s="345">
        <f t="shared" si="9"/>
        <v>0</v>
      </c>
      <c r="K30" s="345">
        <f t="shared" si="9"/>
        <v>0</v>
      </c>
      <c r="L30" s="345">
        <f t="shared" si="9"/>
        <v>0</v>
      </c>
      <c r="M30" s="345">
        <f t="shared" si="9"/>
        <v>0</v>
      </c>
      <c r="N30" s="345">
        <f t="shared" si="9"/>
        <v>0</v>
      </c>
      <c r="O30" s="345">
        <f t="shared" si="9"/>
        <v>0</v>
      </c>
      <c r="P30" s="345">
        <f t="shared" si="9"/>
        <v>0</v>
      </c>
      <c r="Q30" s="345">
        <f t="shared" si="9"/>
        <v>0</v>
      </c>
      <c r="R30" s="345">
        <f t="shared" si="10"/>
        <v>0</v>
      </c>
      <c r="S30" s="345">
        <f t="shared" si="10"/>
        <v>0</v>
      </c>
      <c r="T30" s="345">
        <f t="shared" si="10"/>
        <v>0</v>
      </c>
      <c r="U30" s="345">
        <f t="shared" si="10"/>
        <v>0</v>
      </c>
      <c r="V30" s="345">
        <f t="shared" si="10"/>
        <v>0</v>
      </c>
      <c r="W30" s="345">
        <f t="shared" si="10"/>
        <v>0</v>
      </c>
      <c r="X30" s="345">
        <f t="shared" si="10"/>
        <v>0</v>
      </c>
      <c r="Y30" s="345">
        <f t="shared" si="10"/>
        <v>0</v>
      </c>
      <c r="Z30" s="345">
        <f t="shared" si="10"/>
        <v>0</v>
      </c>
      <c r="AA30" s="345">
        <f t="shared" si="10"/>
        <v>0</v>
      </c>
      <c r="AB30" s="345">
        <f t="shared" si="10"/>
        <v>0</v>
      </c>
      <c r="AC30" s="345">
        <f t="shared" si="10"/>
        <v>0</v>
      </c>
      <c r="AD30" s="345">
        <f t="shared" si="10"/>
        <v>0</v>
      </c>
      <c r="AE30" s="345">
        <f t="shared" si="10"/>
        <v>0</v>
      </c>
      <c r="AF30" s="345">
        <f t="shared" si="10"/>
        <v>0</v>
      </c>
      <c r="AG30" s="345">
        <f t="shared" si="10"/>
        <v>0</v>
      </c>
      <c r="AH30" s="345">
        <f t="shared" si="10"/>
        <v>0</v>
      </c>
      <c r="AI30" s="345">
        <f t="shared" si="10"/>
        <v>0</v>
      </c>
      <c r="AJ30" s="345">
        <f t="shared" si="10"/>
        <v>0</v>
      </c>
      <c r="AK30" s="345">
        <f t="shared" si="10"/>
        <v>0</v>
      </c>
      <c r="AL30" s="345">
        <f t="shared" si="10"/>
        <v>0</v>
      </c>
      <c r="AM30" s="345">
        <f t="shared" si="10"/>
        <v>0</v>
      </c>
      <c r="AN30" s="345">
        <f t="shared" si="10"/>
        <v>0</v>
      </c>
      <c r="AO30" s="345">
        <f t="shared" si="10"/>
        <v>0</v>
      </c>
      <c r="AP30" s="345">
        <f t="shared" si="10"/>
        <v>0</v>
      </c>
      <c r="AQ30" s="345">
        <f t="shared" si="10"/>
        <v>0</v>
      </c>
      <c r="AR30" s="345">
        <f t="shared" si="10"/>
        <v>0</v>
      </c>
      <c r="AS30" s="345">
        <f t="shared" si="10"/>
        <v>0</v>
      </c>
      <c r="AT30" s="345">
        <f t="shared" si="10"/>
        <v>0</v>
      </c>
      <c r="AU30" s="345">
        <f t="shared" si="10"/>
        <v>0</v>
      </c>
      <c r="AV30" s="345">
        <f t="shared" si="10"/>
        <v>0</v>
      </c>
      <c r="AW30" s="345">
        <f t="shared" si="10"/>
        <v>0</v>
      </c>
      <c r="AX30" s="345">
        <f t="shared" si="10"/>
        <v>0</v>
      </c>
      <c r="AY30" s="345">
        <f t="shared" si="10"/>
        <v>0</v>
      </c>
      <c r="AZ30" s="345">
        <f t="shared" si="10"/>
        <v>0</v>
      </c>
      <c r="BA30" s="345">
        <f t="shared" si="10"/>
        <v>0</v>
      </c>
      <c r="BB30" s="345">
        <f t="shared" si="10"/>
        <v>0</v>
      </c>
      <c r="BC30" s="345">
        <f t="shared" si="10"/>
        <v>0</v>
      </c>
      <c r="BD30" s="345">
        <f t="shared" si="10"/>
        <v>0</v>
      </c>
      <c r="BE30" s="345">
        <f t="shared" si="10"/>
        <v>0</v>
      </c>
      <c r="BF30" s="345">
        <f t="shared" si="10"/>
        <v>0</v>
      </c>
      <c r="BG30" s="345">
        <f t="shared" si="10"/>
        <v>0</v>
      </c>
      <c r="BH30" s="345">
        <f t="shared" si="10"/>
        <v>0</v>
      </c>
      <c r="BI30" s="345">
        <f t="shared" si="10"/>
        <v>0</v>
      </c>
      <c r="BJ30" s="345">
        <f t="shared" si="10"/>
        <v>0</v>
      </c>
      <c r="BK30" s="345">
        <f t="shared" si="10"/>
        <v>0</v>
      </c>
    </row>
    <row r="31" spans="1:63" s="343" customFormat="1" x14ac:dyDescent="0.35">
      <c r="A31" s="640"/>
      <c r="B31" s="344" t="str">
        <f t="shared" si="5"/>
        <v>Miscellaneous</v>
      </c>
      <c r="C31" s="345">
        <f t="shared" si="6"/>
        <v>0</v>
      </c>
      <c r="D31" s="345">
        <f t="shared" si="9"/>
        <v>0</v>
      </c>
      <c r="E31" s="345">
        <f t="shared" si="9"/>
        <v>0</v>
      </c>
      <c r="F31" s="345">
        <f t="shared" si="9"/>
        <v>0</v>
      </c>
      <c r="G31" s="345">
        <f t="shared" si="9"/>
        <v>0</v>
      </c>
      <c r="H31" s="345">
        <f t="shared" si="9"/>
        <v>0</v>
      </c>
      <c r="I31" s="345">
        <f t="shared" si="9"/>
        <v>0</v>
      </c>
      <c r="J31" s="345">
        <f t="shared" si="9"/>
        <v>0</v>
      </c>
      <c r="K31" s="345">
        <f t="shared" si="9"/>
        <v>0</v>
      </c>
      <c r="L31" s="345">
        <f t="shared" si="9"/>
        <v>0</v>
      </c>
      <c r="M31" s="345">
        <f t="shared" si="9"/>
        <v>0</v>
      </c>
      <c r="N31" s="345">
        <f t="shared" si="9"/>
        <v>0</v>
      </c>
      <c r="O31" s="345">
        <f t="shared" si="9"/>
        <v>0</v>
      </c>
      <c r="P31" s="345">
        <f t="shared" si="9"/>
        <v>0</v>
      </c>
      <c r="Q31" s="345">
        <f t="shared" si="9"/>
        <v>0</v>
      </c>
      <c r="R31" s="345">
        <f t="shared" ref="R31:R35" si="11">IF(SUM($C$19:$N$19)=0,0,Q31+R13)</f>
        <v>0</v>
      </c>
      <c r="S31" s="345">
        <f t="shared" ref="S31:S35" si="12">IF(SUM($C$19:$N$19)=0,0,R31+S13)</f>
        <v>0</v>
      </c>
      <c r="T31" s="345">
        <f t="shared" ref="T31:T35" si="13">IF(SUM($C$19:$N$19)=0,0,S31+T13)</f>
        <v>0</v>
      </c>
      <c r="U31" s="345">
        <f t="shared" ref="U31:U35" si="14">IF(SUM($C$19:$N$19)=0,0,T31+U13)</f>
        <v>0</v>
      </c>
      <c r="V31" s="345">
        <f t="shared" ref="V31:V35" si="15">IF(SUM($C$19:$N$19)=0,0,U31+V13)</f>
        <v>0</v>
      </c>
      <c r="W31" s="345">
        <f t="shared" ref="W31:W35" si="16">IF(SUM($C$19:$N$19)=0,0,V31+W13)</f>
        <v>0</v>
      </c>
      <c r="X31" s="345">
        <f t="shared" ref="X31:X35" si="17">IF(SUM($C$19:$N$19)=0,0,W31+X13)</f>
        <v>0</v>
      </c>
      <c r="Y31" s="345">
        <f t="shared" ref="Y31:Y35" si="18">IF(SUM($C$19:$N$19)=0,0,X31+Y13)</f>
        <v>0</v>
      </c>
      <c r="Z31" s="345">
        <f t="shared" ref="Z31:Z35" si="19">IF(SUM($C$19:$N$19)=0,0,Y31+Z13)</f>
        <v>0</v>
      </c>
      <c r="AA31" s="345">
        <f t="shared" ref="AA31:AA35" si="20">IF(SUM($C$19:$N$19)=0,0,Z31+AA13)</f>
        <v>0</v>
      </c>
      <c r="AB31" s="345">
        <f t="shared" ref="AB31:AB35" si="21">IF(SUM($C$19:$N$19)=0,0,AA31+AB13)</f>
        <v>0</v>
      </c>
      <c r="AC31" s="345">
        <f t="shared" ref="AC31:AC35" si="22">IF(SUM($C$19:$N$19)=0,0,AB31+AC13)</f>
        <v>0</v>
      </c>
      <c r="AD31" s="345">
        <f t="shared" ref="AD31:AD35" si="23">IF(SUM($C$19:$N$19)=0,0,AC31+AD13)</f>
        <v>0</v>
      </c>
      <c r="AE31" s="345">
        <f t="shared" ref="AE31:AE35" si="24">IF(SUM($C$19:$N$19)=0,0,AD31+AE13)</f>
        <v>0</v>
      </c>
      <c r="AF31" s="345">
        <f t="shared" ref="AF31:AF35" si="25">IF(SUM($C$19:$N$19)=0,0,AE31+AF13)</f>
        <v>0</v>
      </c>
      <c r="AG31" s="345">
        <f t="shared" ref="AG31:AG35" si="26">IF(SUM($C$19:$N$19)=0,0,AF31+AG13)</f>
        <v>0</v>
      </c>
      <c r="AH31" s="345">
        <f t="shared" ref="AH31:AH35" si="27">IF(SUM($C$19:$N$19)=0,0,AG31+AH13)</f>
        <v>0</v>
      </c>
      <c r="AI31" s="345">
        <f t="shared" ref="AI31:AI35" si="28">IF(SUM($C$19:$N$19)=0,0,AH31+AI13)</f>
        <v>0</v>
      </c>
      <c r="AJ31" s="345">
        <f t="shared" ref="AJ31:AJ35" si="29">IF(SUM($C$19:$N$19)=0,0,AI31+AJ13)</f>
        <v>0</v>
      </c>
      <c r="AK31" s="345">
        <f t="shared" ref="AK31:AK35" si="30">IF(SUM($C$19:$N$19)=0,0,AJ31+AK13)</f>
        <v>0</v>
      </c>
      <c r="AL31" s="345">
        <f t="shared" ref="AL31:AL35" si="31">IF(SUM($C$19:$N$19)=0,0,AK31+AL13)</f>
        <v>0</v>
      </c>
      <c r="AM31" s="345">
        <f t="shared" ref="AM31:AM35" si="32">IF(SUM($C$19:$N$19)=0,0,AL31+AM13)</f>
        <v>0</v>
      </c>
      <c r="AN31" s="345">
        <f t="shared" ref="AN31:AN35" si="33">IF(SUM($C$19:$N$19)=0,0,AM31+AN13)</f>
        <v>0</v>
      </c>
      <c r="AO31" s="345">
        <f t="shared" ref="AO31:AO35" si="34">IF(SUM($C$19:$N$19)=0,0,AN31+AO13)</f>
        <v>0</v>
      </c>
      <c r="AP31" s="345">
        <f t="shared" ref="AP31:AP35" si="35">IF(SUM($C$19:$N$19)=0,0,AO31+AP13)</f>
        <v>0</v>
      </c>
      <c r="AQ31" s="345">
        <f t="shared" ref="AQ31:AQ35" si="36">IF(SUM($C$19:$N$19)=0,0,AP31+AQ13)</f>
        <v>0</v>
      </c>
      <c r="AR31" s="345">
        <f t="shared" ref="AR31:AR35" si="37">IF(SUM($C$19:$N$19)=0,0,AQ31+AR13)</f>
        <v>0</v>
      </c>
      <c r="AS31" s="345">
        <f t="shared" ref="AS31:AS35" si="38">IF(SUM($C$19:$N$19)=0,0,AR31+AS13)</f>
        <v>0</v>
      </c>
      <c r="AT31" s="345">
        <f t="shared" ref="AT31:AT35" si="39">IF(SUM($C$19:$N$19)=0,0,AS31+AT13)</f>
        <v>0</v>
      </c>
      <c r="AU31" s="345">
        <f t="shared" ref="AU31:AU35" si="40">IF(SUM($C$19:$N$19)=0,0,AT31+AU13)</f>
        <v>0</v>
      </c>
      <c r="AV31" s="345">
        <f t="shared" ref="AV31:AV35" si="41">IF(SUM($C$19:$N$19)=0,0,AU31+AV13)</f>
        <v>0</v>
      </c>
      <c r="AW31" s="345">
        <f t="shared" ref="AW31:AW35" si="42">IF(SUM($C$19:$N$19)=0,0,AV31+AW13)</f>
        <v>0</v>
      </c>
      <c r="AX31" s="345">
        <f t="shared" ref="AX31:AX35" si="43">IF(SUM($C$19:$N$19)=0,0,AW31+AX13)</f>
        <v>0</v>
      </c>
      <c r="AY31" s="345">
        <f t="shared" ref="AY31:AY35" si="44">IF(SUM($C$19:$N$19)=0,0,AX31+AY13)</f>
        <v>0</v>
      </c>
      <c r="AZ31" s="345">
        <f t="shared" ref="AZ31:AZ35" si="45">IF(SUM($C$19:$N$19)=0,0,AY31+AZ13)</f>
        <v>0</v>
      </c>
      <c r="BA31" s="345">
        <f t="shared" ref="BA31:BA35" si="46">IF(SUM($C$19:$N$19)=0,0,AZ31+BA13)</f>
        <v>0</v>
      </c>
      <c r="BB31" s="345">
        <f t="shared" ref="BB31:BB35" si="47">IF(SUM($C$19:$N$19)=0,0,BA31+BB13)</f>
        <v>0</v>
      </c>
      <c r="BC31" s="345">
        <f t="shared" ref="BC31:BC35" si="48">IF(SUM($C$19:$N$19)=0,0,BB31+BC13)</f>
        <v>0</v>
      </c>
      <c r="BD31" s="345">
        <f t="shared" ref="BD31:BD35" si="49">IF(SUM($C$19:$N$19)=0,0,BC31+BD13)</f>
        <v>0</v>
      </c>
      <c r="BE31" s="345">
        <f t="shared" ref="BE31:BE35" si="50">IF(SUM($C$19:$N$19)=0,0,BD31+BE13)</f>
        <v>0</v>
      </c>
      <c r="BF31" s="345">
        <f t="shared" ref="BF31:BF35" si="51">IF(SUM($C$19:$N$19)=0,0,BE31+BF13)</f>
        <v>0</v>
      </c>
      <c r="BG31" s="345">
        <f t="shared" ref="BG31:BG35" si="52">IF(SUM($C$19:$N$19)=0,0,BF31+BG13)</f>
        <v>0</v>
      </c>
      <c r="BH31" s="345">
        <f t="shared" ref="BH31:BH35" si="53">IF(SUM($C$19:$N$19)=0,0,BG31+BH13)</f>
        <v>0</v>
      </c>
      <c r="BI31" s="345">
        <f t="shared" ref="BI31:BI35" si="54">IF(SUM($C$19:$N$19)=0,0,BH31+BI13)</f>
        <v>0</v>
      </c>
      <c r="BJ31" s="345">
        <f t="shared" ref="BJ31:BJ35" si="55">IF(SUM($C$19:$N$19)=0,0,BI31+BJ13)</f>
        <v>0</v>
      </c>
      <c r="BK31" s="345">
        <f t="shared" ref="BK31:BK35" si="56">IF(SUM($C$19:$N$19)=0,0,BJ31+BK13)</f>
        <v>0</v>
      </c>
    </row>
    <row r="32" spans="1:63" s="343" customFormat="1" ht="15" customHeight="1" x14ac:dyDescent="0.35">
      <c r="A32" s="640"/>
      <c r="B32" s="344" t="str">
        <f t="shared" si="5"/>
        <v>Motors</v>
      </c>
      <c r="C32" s="345">
        <f t="shared" si="6"/>
        <v>0</v>
      </c>
      <c r="D32" s="345">
        <f t="shared" si="9"/>
        <v>0</v>
      </c>
      <c r="E32" s="345">
        <f t="shared" si="9"/>
        <v>0</v>
      </c>
      <c r="F32" s="345">
        <f t="shared" si="9"/>
        <v>0</v>
      </c>
      <c r="G32" s="345">
        <f t="shared" si="9"/>
        <v>0</v>
      </c>
      <c r="H32" s="345">
        <f t="shared" si="9"/>
        <v>0</v>
      </c>
      <c r="I32" s="345">
        <f t="shared" si="9"/>
        <v>0</v>
      </c>
      <c r="J32" s="345">
        <f t="shared" si="9"/>
        <v>0</v>
      </c>
      <c r="K32" s="345">
        <f t="shared" si="9"/>
        <v>0</v>
      </c>
      <c r="L32" s="345">
        <f t="shared" si="9"/>
        <v>0</v>
      </c>
      <c r="M32" s="345">
        <f t="shared" si="9"/>
        <v>0</v>
      </c>
      <c r="N32" s="345">
        <f t="shared" si="9"/>
        <v>0</v>
      </c>
      <c r="O32" s="345">
        <f t="shared" si="9"/>
        <v>0</v>
      </c>
      <c r="P32" s="345">
        <f t="shared" si="9"/>
        <v>0</v>
      </c>
      <c r="Q32" s="345">
        <f t="shared" si="9"/>
        <v>0</v>
      </c>
      <c r="R32" s="345">
        <f t="shared" si="11"/>
        <v>0</v>
      </c>
      <c r="S32" s="345">
        <f t="shared" si="12"/>
        <v>0</v>
      </c>
      <c r="T32" s="345">
        <f t="shared" si="13"/>
        <v>0</v>
      </c>
      <c r="U32" s="345">
        <f t="shared" si="14"/>
        <v>0</v>
      </c>
      <c r="V32" s="345">
        <f t="shared" si="15"/>
        <v>0</v>
      </c>
      <c r="W32" s="345">
        <f t="shared" si="16"/>
        <v>0</v>
      </c>
      <c r="X32" s="345">
        <f t="shared" si="17"/>
        <v>0</v>
      </c>
      <c r="Y32" s="345">
        <f t="shared" si="18"/>
        <v>0</v>
      </c>
      <c r="Z32" s="345">
        <f t="shared" si="19"/>
        <v>0</v>
      </c>
      <c r="AA32" s="345">
        <f t="shared" si="20"/>
        <v>0</v>
      </c>
      <c r="AB32" s="345">
        <f t="shared" si="21"/>
        <v>0</v>
      </c>
      <c r="AC32" s="345">
        <f t="shared" si="22"/>
        <v>0</v>
      </c>
      <c r="AD32" s="345">
        <f t="shared" si="23"/>
        <v>0</v>
      </c>
      <c r="AE32" s="345">
        <f t="shared" si="24"/>
        <v>0</v>
      </c>
      <c r="AF32" s="345">
        <f t="shared" si="25"/>
        <v>0</v>
      </c>
      <c r="AG32" s="345">
        <f t="shared" si="26"/>
        <v>0</v>
      </c>
      <c r="AH32" s="345">
        <f t="shared" si="27"/>
        <v>0</v>
      </c>
      <c r="AI32" s="345">
        <f t="shared" si="28"/>
        <v>0</v>
      </c>
      <c r="AJ32" s="345">
        <f t="shared" si="29"/>
        <v>0</v>
      </c>
      <c r="AK32" s="345">
        <f t="shared" si="30"/>
        <v>0</v>
      </c>
      <c r="AL32" s="345">
        <f t="shared" si="31"/>
        <v>0</v>
      </c>
      <c r="AM32" s="345">
        <f t="shared" si="32"/>
        <v>0</v>
      </c>
      <c r="AN32" s="345">
        <f t="shared" si="33"/>
        <v>0</v>
      </c>
      <c r="AO32" s="345">
        <f t="shared" si="34"/>
        <v>0</v>
      </c>
      <c r="AP32" s="345">
        <f t="shared" si="35"/>
        <v>0</v>
      </c>
      <c r="AQ32" s="345">
        <f t="shared" si="36"/>
        <v>0</v>
      </c>
      <c r="AR32" s="345">
        <f t="shared" si="37"/>
        <v>0</v>
      </c>
      <c r="AS32" s="345">
        <f t="shared" si="38"/>
        <v>0</v>
      </c>
      <c r="AT32" s="345">
        <f t="shared" si="39"/>
        <v>0</v>
      </c>
      <c r="AU32" s="345">
        <f t="shared" si="40"/>
        <v>0</v>
      </c>
      <c r="AV32" s="345">
        <f t="shared" si="41"/>
        <v>0</v>
      </c>
      <c r="AW32" s="345">
        <f t="shared" si="42"/>
        <v>0</v>
      </c>
      <c r="AX32" s="345">
        <f t="shared" si="43"/>
        <v>0</v>
      </c>
      <c r="AY32" s="345">
        <f t="shared" si="44"/>
        <v>0</v>
      </c>
      <c r="AZ32" s="345">
        <f t="shared" si="45"/>
        <v>0</v>
      </c>
      <c r="BA32" s="345">
        <f t="shared" si="46"/>
        <v>0</v>
      </c>
      <c r="BB32" s="345">
        <f t="shared" si="47"/>
        <v>0</v>
      </c>
      <c r="BC32" s="345">
        <f t="shared" si="48"/>
        <v>0</v>
      </c>
      <c r="BD32" s="345">
        <f t="shared" si="49"/>
        <v>0</v>
      </c>
      <c r="BE32" s="345">
        <f t="shared" si="50"/>
        <v>0</v>
      </c>
      <c r="BF32" s="345">
        <f t="shared" si="51"/>
        <v>0</v>
      </c>
      <c r="BG32" s="345">
        <f t="shared" si="52"/>
        <v>0</v>
      </c>
      <c r="BH32" s="345">
        <f t="shared" si="53"/>
        <v>0</v>
      </c>
      <c r="BI32" s="345">
        <f t="shared" si="54"/>
        <v>0</v>
      </c>
      <c r="BJ32" s="345">
        <f t="shared" si="55"/>
        <v>0</v>
      </c>
      <c r="BK32" s="345">
        <f t="shared" si="56"/>
        <v>0</v>
      </c>
    </row>
    <row r="33" spans="1:63" s="343" customFormat="1" x14ac:dyDescent="0.35">
      <c r="A33" s="640"/>
      <c r="B33" s="344" t="str">
        <f t="shared" si="5"/>
        <v>Process</v>
      </c>
      <c r="C33" s="345">
        <f t="shared" si="6"/>
        <v>0</v>
      </c>
      <c r="D33" s="345">
        <f t="shared" si="9"/>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11"/>
        <v>0</v>
      </c>
      <c r="S33" s="345">
        <f t="shared" si="12"/>
        <v>0</v>
      </c>
      <c r="T33" s="345">
        <f t="shared" si="13"/>
        <v>0</v>
      </c>
      <c r="U33" s="345">
        <f t="shared" si="14"/>
        <v>0</v>
      </c>
      <c r="V33" s="345">
        <f t="shared" si="15"/>
        <v>0</v>
      </c>
      <c r="W33" s="345">
        <f t="shared" si="16"/>
        <v>0</v>
      </c>
      <c r="X33" s="345">
        <f t="shared" si="17"/>
        <v>0</v>
      </c>
      <c r="Y33" s="345">
        <f t="shared" si="18"/>
        <v>0</v>
      </c>
      <c r="Z33" s="345">
        <f t="shared" si="19"/>
        <v>0</v>
      </c>
      <c r="AA33" s="345">
        <f t="shared" si="20"/>
        <v>0</v>
      </c>
      <c r="AB33" s="345">
        <f t="shared" si="21"/>
        <v>0</v>
      </c>
      <c r="AC33" s="345">
        <f t="shared" si="22"/>
        <v>0</v>
      </c>
      <c r="AD33" s="345">
        <f t="shared" si="23"/>
        <v>0</v>
      </c>
      <c r="AE33" s="345">
        <f t="shared" si="24"/>
        <v>0</v>
      </c>
      <c r="AF33" s="345">
        <f t="shared" si="25"/>
        <v>0</v>
      </c>
      <c r="AG33" s="345">
        <f t="shared" si="26"/>
        <v>0</v>
      </c>
      <c r="AH33" s="345">
        <f t="shared" si="27"/>
        <v>0</v>
      </c>
      <c r="AI33" s="345">
        <f t="shared" si="28"/>
        <v>0</v>
      </c>
      <c r="AJ33" s="345">
        <f t="shared" si="29"/>
        <v>0</v>
      </c>
      <c r="AK33" s="345">
        <f t="shared" si="30"/>
        <v>0</v>
      </c>
      <c r="AL33" s="345">
        <f t="shared" si="31"/>
        <v>0</v>
      </c>
      <c r="AM33" s="345">
        <f t="shared" si="32"/>
        <v>0</v>
      </c>
      <c r="AN33" s="345">
        <f t="shared" si="33"/>
        <v>0</v>
      </c>
      <c r="AO33" s="345">
        <f t="shared" si="34"/>
        <v>0</v>
      </c>
      <c r="AP33" s="345">
        <f t="shared" si="35"/>
        <v>0</v>
      </c>
      <c r="AQ33" s="345">
        <f t="shared" si="36"/>
        <v>0</v>
      </c>
      <c r="AR33" s="345">
        <f t="shared" si="37"/>
        <v>0</v>
      </c>
      <c r="AS33" s="345">
        <f t="shared" si="38"/>
        <v>0</v>
      </c>
      <c r="AT33" s="345">
        <f t="shared" si="39"/>
        <v>0</v>
      </c>
      <c r="AU33" s="345">
        <f t="shared" si="40"/>
        <v>0</v>
      </c>
      <c r="AV33" s="345">
        <f t="shared" si="41"/>
        <v>0</v>
      </c>
      <c r="AW33" s="345">
        <f t="shared" si="42"/>
        <v>0</v>
      </c>
      <c r="AX33" s="345">
        <f t="shared" si="43"/>
        <v>0</v>
      </c>
      <c r="AY33" s="345">
        <f t="shared" si="44"/>
        <v>0</v>
      </c>
      <c r="AZ33" s="345">
        <f t="shared" si="45"/>
        <v>0</v>
      </c>
      <c r="BA33" s="345">
        <f t="shared" si="46"/>
        <v>0</v>
      </c>
      <c r="BB33" s="345">
        <f t="shared" si="47"/>
        <v>0</v>
      </c>
      <c r="BC33" s="345">
        <f t="shared" si="48"/>
        <v>0</v>
      </c>
      <c r="BD33" s="345">
        <f t="shared" si="49"/>
        <v>0</v>
      </c>
      <c r="BE33" s="345">
        <f t="shared" si="50"/>
        <v>0</v>
      </c>
      <c r="BF33" s="345">
        <f t="shared" si="51"/>
        <v>0</v>
      </c>
      <c r="BG33" s="345">
        <f t="shared" si="52"/>
        <v>0</v>
      </c>
      <c r="BH33" s="345">
        <f t="shared" si="53"/>
        <v>0</v>
      </c>
      <c r="BI33" s="345">
        <f t="shared" si="54"/>
        <v>0</v>
      </c>
      <c r="BJ33" s="345">
        <f t="shared" si="55"/>
        <v>0</v>
      </c>
      <c r="BK33" s="345">
        <f t="shared" si="56"/>
        <v>0</v>
      </c>
    </row>
    <row r="34" spans="1:63" s="343" customFormat="1" x14ac:dyDescent="0.35">
      <c r="A34" s="640"/>
      <c r="B34" s="344" t="str">
        <f t="shared" si="5"/>
        <v>Refrigeration</v>
      </c>
      <c r="C34" s="345">
        <f t="shared" si="6"/>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0</v>
      </c>
      <c r="O34" s="345">
        <f t="shared" si="9"/>
        <v>0</v>
      </c>
      <c r="P34" s="345">
        <f t="shared" si="9"/>
        <v>0</v>
      </c>
      <c r="Q34" s="345">
        <f t="shared" si="9"/>
        <v>0</v>
      </c>
      <c r="R34" s="345">
        <f t="shared" si="11"/>
        <v>0</v>
      </c>
      <c r="S34" s="345">
        <f t="shared" si="12"/>
        <v>0</v>
      </c>
      <c r="T34" s="345">
        <f t="shared" si="13"/>
        <v>0</v>
      </c>
      <c r="U34" s="345">
        <f t="shared" si="14"/>
        <v>0</v>
      </c>
      <c r="V34" s="345">
        <f t="shared" si="15"/>
        <v>0</v>
      </c>
      <c r="W34" s="345">
        <f t="shared" si="16"/>
        <v>0</v>
      </c>
      <c r="X34" s="345">
        <f t="shared" si="17"/>
        <v>0</v>
      </c>
      <c r="Y34" s="345">
        <f t="shared" si="18"/>
        <v>0</v>
      </c>
      <c r="Z34" s="345">
        <f t="shared" si="19"/>
        <v>0</v>
      </c>
      <c r="AA34" s="345">
        <f t="shared" si="20"/>
        <v>0</v>
      </c>
      <c r="AB34" s="345">
        <f t="shared" si="21"/>
        <v>0</v>
      </c>
      <c r="AC34" s="345">
        <f t="shared" si="22"/>
        <v>0</v>
      </c>
      <c r="AD34" s="345">
        <f t="shared" si="23"/>
        <v>0</v>
      </c>
      <c r="AE34" s="345">
        <f t="shared" si="24"/>
        <v>0</v>
      </c>
      <c r="AF34" s="345">
        <f t="shared" si="25"/>
        <v>0</v>
      </c>
      <c r="AG34" s="345">
        <f t="shared" si="26"/>
        <v>0</v>
      </c>
      <c r="AH34" s="345">
        <f t="shared" si="27"/>
        <v>0</v>
      </c>
      <c r="AI34" s="345">
        <f t="shared" si="28"/>
        <v>0</v>
      </c>
      <c r="AJ34" s="345">
        <f t="shared" si="29"/>
        <v>0</v>
      </c>
      <c r="AK34" s="345">
        <f t="shared" si="30"/>
        <v>0</v>
      </c>
      <c r="AL34" s="345">
        <f t="shared" si="31"/>
        <v>0</v>
      </c>
      <c r="AM34" s="345">
        <f t="shared" si="32"/>
        <v>0</v>
      </c>
      <c r="AN34" s="345">
        <f t="shared" si="33"/>
        <v>0</v>
      </c>
      <c r="AO34" s="345">
        <f t="shared" si="34"/>
        <v>0</v>
      </c>
      <c r="AP34" s="345">
        <f t="shared" si="35"/>
        <v>0</v>
      </c>
      <c r="AQ34" s="345">
        <f t="shared" si="36"/>
        <v>0</v>
      </c>
      <c r="AR34" s="345">
        <f t="shared" si="37"/>
        <v>0</v>
      </c>
      <c r="AS34" s="345">
        <f t="shared" si="38"/>
        <v>0</v>
      </c>
      <c r="AT34" s="345">
        <f t="shared" si="39"/>
        <v>0</v>
      </c>
      <c r="AU34" s="345">
        <f t="shared" si="40"/>
        <v>0</v>
      </c>
      <c r="AV34" s="345">
        <f t="shared" si="41"/>
        <v>0</v>
      </c>
      <c r="AW34" s="345">
        <f t="shared" si="42"/>
        <v>0</v>
      </c>
      <c r="AX34" s="345">
        <f t="shared" si="43"/>
        <v>0</v>
      </c>
      <c r="AY34" s="345">
        <f t="shared" si="44"/>
        <v>0</v>
      </c>
      <c r="AZ34" s="345">
        <f t="shared" si="45"/>
        <v>0</v>
      </c>
      <c r="BA34" s="345">
        <f t="shared" si="46"/>
        <v>0</v>
      </c>
      <c r="BB34" s="345">
        <f t="shared" si="47"/>
        <v>0</v>
      </c>
      <c r="BC34" s="345">
        <f t="shared" si="48"/>
        <v>0</v>
      </c>
      <c r="BD34" s="345">
        <f t="shared" si="49"/>
        <v>0</v>
      </c>
      <c r="BE34" s="345">
        <f t="shared" si="50"/>
        <v>0</v>
      </c>
      <c r="BF34" s="345">
        <f t="shared" si="51"/>
        <v>0</v>
      </c>
      <c r="BG34" s="345">
        <f t="shared" si="52"/>
        <v>0</v>
      </c>
      <c r="BH34" s="345">
        <f t="shared" si="53"/>
        <v>0</v>
      </c>
      <c r="BI34" s="345">
        <f t="shared" si="54"/>
        <v>0</v>
      </c>
      <c r="BJ34" s="345">
        <f t="shared" si="55"/>
        <v>0</v>
      </c>
      <c r="BK34" s="345">
        <f t="shared" si="56"/>
        <v>0</v>
      </c>
    </row>
    <row r="35" spans="1:63" s="343" customFormat="1" x14ac:dyDescent="0.35">
      <c r="A35" s="640"/>
      <c r="B35" s="344" t="str">
        <f t="shared" si="5"/>
        <v>Water Heating</v>
      </c>
      <c r="C35" s="345">
        <f t="shared" si="6"/>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0</v>
      </c>
      <c r="N35" s="345">
        <f t="shared" si="9"/>
        <v>0</v>
      </c>
      <c r="O35" s="345">
        <f t="shared" si="9"/>
        <v>0</v>
      </c>
      <c r="P35" s="345">
        <f t="shared" si="9"/>
        <v>0</v>
      </c>
      <c r="Q35" s="345">
        <f t="shared" si="9"/>
        <v>0</v>
      </c>
      <c r="R35" s="345">
        <f t="shared" si="11"/>
        <v>0</v>
      </c>
      <c r="S35" s="345">
        <f t="shared" si="12"/>
        <v>0</v>
      </c>
      <c r="T35" s="345">
        <f t="shared" si="13"/>
        <v>0</v>
      </c>
      <c r="U35" s="345">
        <f t="shared" si="14"/>
        <v>0</v>
      </c>
      <c r="V35" s="345">
        <f t="shared" si="15"/>
        <v>0</v>
      </c>
      <c r="W35" s="345">
        <f t="shared" si="16"/>
        <v>0</v>
      </c>
      <c r="X35" s="345">
        <f t="shared" si="17"/>
        <v>0</v>
      </c>
      <c r="Y35" s="345">
        <f t="shared" si="18"/>
        <v>0</v>
      </c>
      <c r="Z35" s="345">
        <f t="shared" si="19"/>
        <v>0</v>
      </c>
      <c r="AA35" s="345">
        <f t="shared" si="20"/>
        <v>0</v>
      </c>
      <c r="AB35" s="345">
        <f t="shared" si="21"/>
        <v>0</v>
      </c>
      <c r="AC35" s="345">
        <f t="shared" si="22"/>
        <v>0</v>
      </c>
      <c r="AD35" s="345">
        <f t="shared" si="23"/>
        <v>0</v>
      </c>
      <c r="AE35" s="345">
        <f t="shared" si="24"/>
        <v>0</v>
      </c>
      <c r="AF35" s="345">
        <f t="shared" si="25"/>
        <v>0</v>
      </c>
      <c r="AG35" s="345">
        <f t="shared" si="26"/>
        <v>0</v>
      </c>
      <c r="AH35" s="345">
        <f t="shared" si="27"/>
        <v>0</v>
      </c>
      <c r="AI35" s="345">
        <f t="shared" si="28"/>
        <v>0</v>
      </c>
      <c r="AJ35" s="345">
        <f t="shared" si="29"/>
        <v>0</v>
      </c>
      <c r="AK35" s="345">
        <f t="shared" si="30"/>
        <v>0</v>
      </c>
      <c r="AL35" s="345">
        <f t="shared" si="31"/>
        <v>0</v>
      </c>
      <c r="AM35" s="345">
        <f t="shared" si="32"/>
        <v>0</v>
      </c>
      <c r="AN35" s="345">
        <f t="shared" si="33"/>
        <v>0</v>
      </c>
      <c r="AO35" s="345">
        <f t="shared" si="34"/>
        <v>0</v>
      </c>
      <c r="AP35" s="345">
        <f t="shared" si="35"/>
        <v>0</v>
      </c>
      <c r="AQ35" s="345">
        <f t="shared" si="36"/>
        <v>0</v>
      </c>
      <c r="AR35" s="345">
        <f t="shared" si="37"/>
        <v>0</v>
      </c>
      <c r="AS35" s="345">
        <f t="shared" si="38"/>
        <v>0</v>
      </c>
      <c r="AT35" s="345">
        <f t="shared" si="39"/>
        <v>0</v>
      </c>
      <c r="AU35" s="345">
        <f t="shared" si="40"/>
        <v>0</v>
      </c>
      <c r="AV35" s="345">
        <f t="shared" si="41"/>
        <v>0</v>
      </c>
      <c r="AW35" s="345">
        <f t="shared" si="42"/>
        <v>0</v>
      </c>
      <c r="AX35" s="345">
        <f t="shared" si="43"/>
        <v>0</v>
      </c>
      <c r="AY35" s="345">
        <f t="shared" si="44"/>
        <v>0</v>
      </c>
      <c r="AZ35" s="345">
        <f t="shared" si="45"/>
        <v>0</v>
      </c>
      <c r="BA35" s="345">
        <f t="shared" si="46"/>
        <v>0</v>
      </c>
      <c r="BB35" s="345">
        <f t="shared" si="47"/>
        <v>0</v>
      </c>
      <c r="BC35" s="345">
        <f t="shared" si="48"/>
        <v>0</v>
      </c>
      <c r="BD35" s="345">
        <f t="shared" si="49"/>
        <v>0</v>
      </c>
      <c r="BE35" s="345">
        <f t="shared" si="50"/>
        <v>0</v>
      </c>
      <c r="BF35" s="345">
        <f t="shared" si="51"/>
        <v>0</v>
      </c>
      <c r="BG35" s="345">
        <f t="shared" si="52"/>
        <v>0</v>
      </c>
      <c r="BH35" s="345">
        <f t="shared" si="53"/>
        <v>0</v>
      </c>
      <c r="BI35" s="345">
        <f t="shared" si="54"/>
        <v>0</v>
      </c>
      <c r="BJ35" s="345">
        <f t="shared" si="55"/>
        <v>0</v>
      </c>
      <c r="BK35" s="345">
        <f t="shared" si="56"/>
        <v>0</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57">SUM(D23:D35)</f>
        <v>0</v>
      </c>
      <c r="E37" s="348">
        <f t="shared" si="57"/>
        <v>0</v>
      </c>
      <c r="F37" s="348">
        <f t="shared" si="57"/>
        <v>0</v>
      </c>
      <c r="G37" s="348">
        <f t="shared" si="57"/>
        <v>0</v>
      </c>
      <c r="H37" s="348">
        <f t="shared" si="57"/>
        <v>0</v>
      </c>
      <c r="I37" s="348">
        <f t="shared" si="57"/>
        <v>0</v>
      </c>
      <c r="J37" s="348">
        <f t="shared" si="57"/>
        <v>0</v>
      </c>
      <c r="K37" s="348">
        <f t="shared" si="57"/>
        <v>0</v>
      </c>
      <c r="L37" s="348">
        <f t="shared" si="57"/>
        <v>0</v>
      </c>
      <c r="M37" s="348">
        <f t="shared" si="57"/>
        <v>0</v>
      </c>
      <c r="N37" s="348">
        <f t="shared" si="57"/>
        <v>0</v>
      </c>
      <c r="O37" s="348">
        <f t="shared" si="57"/>
        <v>0</v>
      </c>
      <c r="P37" s="348">
        <f t="shared" si="57"/>
        <v>0</v>
      </c>
      <c r="Q37" s="348">
        <f t="shared" si="57"/>
        <v>0</v>
      </c>
      <c r="R37" s="348">
        <f t="shared" si="57"/>
        <v>0</v>
      </c>
      <c r="S37" s="348">
        <f t="shared" si="57"/>
        <v>0</v>
      </c>
      <c r="T37" s="348">
        <f t="shared" si="57"/>
        <v>0</v>
      </c>
      <c r="U37" s="348">
        <f t="shared" si="57"/>
        <v>0</v>
      </c>
      <c r="V37" s="348">
        <f t="shared" si="57"/>
        <v>0</v>
      </c>
      <c r="W37" s="348">
        <f t="shared" si="57"/>
        <v>0</v>
      </c>
      <c r="X37" s="348">
        <f t="shared" si="57"/>
        <v>0</v>
      </c>
      <c r="Y37" s="348">
        <f t="shared" si="57"/>
        <v>0</v>
      </c>
      <c r="Z37" s="348">
        <f t="shared" si="57"/>
        <v>0</v>
      </c>
      <c r="AA37" s="348">
        <f t="shared" si="57"/>
        <v>0</v>
      </c>
      <c r="AB37" s="348">
        <f t="shared" si="57"/>
        <v>0</v>
      </c>
      <c r="AC37" s="348">
        <f t="shared" si="57"/>
        <v>0</v>
      </c>
      <c r="AD37" s="348">
        <f t="shared" si="57"/>
        <v>0</v>
      </c>
      <c r="AE37" s="348">
        <f t="shared" si="57"/>
        <v>0</v>
      </c>
      <c r="AF37" s="348">
        <f t="shared" si="57"/>
        <v>0</v>
      </c>
      <c r="AG37" s="348">
        <f t="shared" si="57"/>
        <v>0</v>
      </c>
      <c r="AH37" s="348">
        <f t="shared" si="57"/>
        <v>0</v>
      </c>
      <c r="AI37" s="348">
        <f t="shared" si="57"/>
        <v>0</v>
      </c>
      <c r="AJ37" s="348">
        <f t="shared" si="57"/>
        <v>0</v>
      </c>
      <c r="AK37" s="348">
        <f t="shared" si="57"/>
        <v>0</v>
      </c>
      <c r="AL37" s="348">
        <f t="shared" si="57"/>
        <v>0</v>
      </c>
      <c r="AM37" s="348">
        <f t="shared" si="57"/>
        <v>0</v>
      </c>
      <c r="AN37" s="348">
        <f t="shared" si="57"/>
        <v>0</v>
      </c>
      <c r="AO37" s="348">
        <f t="shared" si="57"/>
        <v>0</v>
      </c>
      <c r="AP37" s="348">
        <f t="shared" si="57"/>
        <v>0</v>
      </c>
      <c r="AQ37" s="348">
        <f t="shared" si="57"/>
        <v>0</v>
      </c>
      <c r="AR37" s="348">
        <f t="shared" si="57"/>
        <v>0</v>
      </c>
      <c r="AS37" s="348">
        <f t="shared" si="57"/>
        <v>0</v>
      </c>
      <c r="AT37" s="348">
        <f t="shared" si="57"/>
        <v>0</v>
      </c>
      <c r="AU37" s="348">
        <f t="shared" si="57"/>
        <v>0</v>
      </c>
      <c r="AV37" s="348">
        <f t="shared" si="57"/>
        <v>0</v>
      </c>
      <c r="AW37" s="348">
        <f t="shared" si="57"/>
        <v>0</v>
      </c>
      <c r="AX37" s="348">
        <f t="shared" si="57"/>
        <v>0</v>
      </c>
      <c r="AY37" s="348">
        <f t="shared" si="57"/>
        <v>0</v>
      </c>
      <c r="AZ37" s="348">
        <f t="shared" si="57"/>
        <v>0</v>
      </c>
      <c r="BA37" s="348">
        <f t="shared" si="57"/>
        <v>0</v>
      </c>
      <c r="BB37" s="348">
        <f t="shared" si="57"/>
        <v>0</v>
      </c>
      <c r="BC37" s="348">
        <f t="shared" si="57"/>
        <v>0</v>
      </c>
      <c r="BD37" s="348">
        <f t="shared" si="57"/>
        <v>0</v>
      </c>
      <c r="BE37" s="348">
        <f t="shared" si="57"/>
        <v>0</v>
      </c>
      <c r="BF37" s="348">
        <f t="shared" si="57"/>
        <v>0</v>
      </c>
      <c r="BG37" s="348">
        <f t="shared" si="57"/>
        <v>0</v>
      </c>
      <c r="BH37" s="348">
        <f t="shared" si="57"/>
        <v>0</v>
      </c>
      <c r="BI37" s="348">
        <f t="shared" si="57"/>
        <v>0</v>
      </c>
      <c r="BJ37" s="348">
        <f t="shared" si="57"/>
        <v>0</v>
      </c>
      <c r="BK37" s="348">
        <f t="shared" si="57"/>
        <v>0</v>
      </c>
    </row>
    <row r="38" spans="1:63" x14ac:dyDescent="0.35">
      <c r="A38" s="45"/>
      <c r="B38" s="25"/>
      <c r="C38" s="9"/>
      <c r="D38" s="30"/>
      <c r="E38" s="9"/>
      <c r="F38" s="30"/>
      <c r="G38" s="30"/>
      <c r="H38" s="9"/>
      <c r="I38" s="30"/>
      <c r="J38" s="30"/>
      <c r="K38" s="9"/>
      <c r="L38" s="30"/>
      <c r="M38" s="30"/>
      <c r="N38" s="9"/>
      <c r="O38" s="352" t="s">
        <v>157</v>
      </c>
      <c r="P38" s="353">
        <f>SUM(C19:N19)</f>
        <v>0</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5">
      <c r="A41" s="643"/>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54">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560">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5">
      <c r="A42" s="643"/>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54">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560">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5">
      <c r="A43" s="643"/>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54">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560">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5">
      <c r="A44" s="643"/>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54">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560">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5">
      <c r="A45" s="643"/>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54">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560">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5">
      <c r="A46" s="643"/>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54">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560">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5">
      <c r="A47" s="643"/>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54">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560">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5">
      <c r="A48" s="643"/>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54">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560">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5">
      <c r="A49" s="643"/>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54">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560">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5">
      <c r="A50" s="643"/>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54">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560">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5">
      <c r="A51" s="643"/>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54">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560">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5">
      <c r="A52" s="643"/>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54">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560">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5">
      <c r="A53" s="643"/>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54">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560">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5">
      <c r="A54" s="643"/>
      <c r="B54" s="11" t="str">
        <f t="shared" si="58"/>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58"/>
        <v>Monthly kWh</v>
      </c>
      <c r="C55" s="48">
        <f>SUM(C41:C53)</f>
        <v>0</v>
      </c>
      <c r="D55" s="48">
        <f t="shared" ref="D55:BK55" si="86">SUM(D41:D53)</f>
        <v>0</v>
      </c>
      <c r="E55" s="48">
        <f t="shared" si="86"/>
        <v>0</v>
      </c>
      <c r="F55" s="48">
        <f t="shared" si="86"/>
        <v>0</v>
      </c>
      <c r="G55" s="48">
        <f t="shared" si="86"/>
        <v>0</v>
      </c>
      <c r="H55" s="48">
        <f t="shared" si="86"/>
        <v>0</v>
      </c>
      <c r="I55" s="48">
        <f t="shared" si="86"/>
        <v>0</v>
      </c>
      <c r="J55" s="48">
        <f t="shared" si="86"/>
        <v>0</v>
      </c>
      <c r="K55" s="48">
        <f t="shared" si="86"/>
        <v>0</v>
      </c>
      <c r="L55" s="48">
        <f t="shared" si="86"/>
        <v>0</v>
      </c>
      <c r="M55" s="48">
        <f t="shared" si="86"/>
        <v>0</v>
      </c>
      <c r="N55" s="48">
        <f t="shared" si="86"/>
        <v>0</v>
      </c>
      <c r="O55" s="48">
        <f t="shared" si="86"/>
        <v>0</v>
      </c>
      <c r="P55" s="48">
        <f t="shared" si="86"/>
        <v>0</v>
      </c>
      <c r="Q55" s="48">
        <f t="shared" si="86"/>
        <v>0</v>
      </c>
      <c r="R55" s="48">
        <f t="shared" si="86"/>
        <v>0</v>
      </c>
      <c r="S55" s="48">
        <f t="shared" si="86"/>
        <v>0</v>
      </c>
      <c r="T55" s="48">
        <f t="shared" si="86"/>
        <v>0</v>
      </c>
      <c r="U55" s="48">
        <f t="shared" si="86"/>
        <v>0</v>
      </c>
      <c r="V55" s="48">
        <f t="shared" si="86"/>
        <v>0</v>
      </c>
      <c r="W55" s="48">
        <f t="shared" si="86"/>
        <v>0</v>
      </c>
      <c r="X55" s="48">
        <f t="shared" si="86"/>
        <v>0</v>
      </c>
      <c r="Y55" s="48">
        <f t="shared" si="86"/>
        <v>0</v>
      </c>
      <c r="Z55" s="48">
        <f t="shared" si="86"/>
        <v>0</v>
      </c>
      <c r="AA55" s="48">
        <f t="shared" si="86"/>
        <v>0</v>
      </c>
      <c r="AB55" s="48">
        <f t="shared" si="86"/>
        <v>0</v>
      </c>
      <c r="AC55" s="48">
        <f t="shared" si="86"/>
        <v>0</v>
      </c>
      <c r="AD55" s="48">
        <f t="shared" si="86"/>
        <v>0</v>
      </c>
      <c r="AE55" s="48">
        <f t="shared" si="86"/>
        <v>0</v>
      </c>
      <c r="AF55" s="48">
        <f t="shared" si="86"/>
        <v>0</v>
      </c>
      <c r="AG55" s="48">
        <f t="shared" si="86"/>
        <v>0</v>
      </c>
      <c r="AH55" s="48">
        <f t="shared" si="86"/>
        <v>0</v>
      </c>
      <c r="AI55" s="48">
        <f t="shared" si="86"/>
        <v>0</v>
      </c>
      <c r="AJ55" s="48">
        <f t="shared" si="86"/>
        <v>0</v>
      </c>
      <c r="AK55" s="48">
        <f t="shared" si="86"/>
        <v>0</v>
      </c>
      <c r="AL55" s="48">
        <f t="shared" si="86"/>
        <v>0</v>
      </c>
      <c r="AM55" s="48">
        <f t="shared" si="86"/>
        <v>0</v>
      </c>
      <c r="AN55" s="48">
        <f t="shared" si="86"/>
        <v>0</v>
      </c>
      <c r="AO55" s="48">
        <f t="shared" si="86"/>
        <v>0</v>
      </c>
      <c r="AP55" s="48">
        <f t="shared" si="86"/>
        <v>0</v>
      </c>
      <c r="AQ55" s="48">
        <f t="shared" si="86"/>
        <v>0</v>
      </c>
      <c r="AR55" s="48">
        <f t="shared" si="86"/>
        <v>0</v>
      </c>
      <c r="AS55" s="48">
        <f t="shared" si="86"/>
        <v>0</v>
      </c>
      <c r="AT55" s="48">
        <f t="shared" si="86"/>
        <v>0</v>
      </c>
      <c r="AU55" s="48">
        <f t="shared" si="86"/>
        <v>0</v>
      </c>
      <c r="AV55" s="48">
        <f t="shared" si="86"/>
        <v>0</v>
      </c>
      <c r="AW55" s="48">
        <f t="shared" si="86"/>
        <v>0</v>
      </c>
      <c r="AX55" s="48">
        <f t="shared" si="86"/>
        <v>0</v>
      </c>
      <c r="AY55" s="48">
        <f t="shared" si="86"/>
        <v>0</v>
      </c>
      <c r="AZ55" s="48">
        <f t="shared" si="86"/>
        <v>0</v>
      </c>
      <c r="BA55" s="48">
        <f t="shared" si="86"/>
        <v>0</v>
      </c>
      <c r="BB55" s="48">
        <f t="shared" si="86"/>
        <v>0</v>
      </c>
      <c r="BC55" s="48">
        <f t="shared" si="86"/>
        <v>0</v>
      </c>
      <c r="BD55" s="48">
        <f t="shared" si="86"/>
        <v>0</v>
      </c>
      <c r="BE55" s="48">
        <f t="shared" si="86"/>
        <v>0</v>
      </c>
      <c r="BF55" s="48">
        <f t="shared" si="86"/>
        <v>0</v>
      </c>
      <c r="BG55" s="48">
        <f t="shared" si="86"/>
        <v>0</v>
      </c>
      <c r="BH55" s="48">
        <f t="shared" si="86"/>
        <v>0</v>
      </c>
      <c r="BI55" s="48">
        <f t="shared" si="86"/>
        <v>0</v>
      </c>
      <c r="BJ55" s="48">
        <f t="shared" si="86"/>
        <v>0</v>
      </c>
      <c r="BK55" s="48">
        <f t="shared" si="86"/>
        <v>0</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43" customFormat="1" ht="15" customHeight="1" x14ac:dyDescent="0.35">
      <c r="A59" s="646"/>
      <c r="B59" s="13" t="str">
        <f t="shared" ref="B59:B72" si="88">B41</f>
        <v>Air Comp</v>
      </c>
      <c r="C59" s="503">
        <v>0</v>
      </c>
      <c r="D59" s="503">
        <f>IF(D23=0,0,((D5*0.5)+C23-D41)*D78*D93*D$2)</f>
        <v>0</v>
      </c>
      <c r="E59" s="503">
        <f t="shared" ref="E59:BK63" si="89">IF(E23=0,0,((E5*0.5)+D23-E41)*E78*E93*E$2)</f>
        <v>0</v>
      </c>
      <c r="F59" s="503">
        <f t="shared" si="89"/>
        <v>0</v>
      </c>
      <c r="G59" s="503">
        <f t="shared" si="89"/>
        <v>0</v>
      </c>
      <c r="H59" s="503">
        <f t="shared" si="89"/>
        <v>0</v>
      </c>
      <c r="I59" s="503">
        <f t="shared" si="89"/>
        <v>0</v>
      </c>
      <c r="J59" s="503">
        <f t="shared" si="89"/>
        <v>0</v>
      </c>
      <c r="K59" s="503">
        <f t="shared" si="89"/>
        <v>0</v>
      </c>
      <c r="L59" s="503">
        <f t="shared" si="89"/>
        <v>0</v>
      </c>
      <c r="M59" s="503">
        <f t="shared" si="89"/>
        <v>0</v>
      </c>
      <c r="N59" s="503">
        <f t="shared" si="89"/>
        <v>0</v>
      </c>
      <c r="O59" s="503">
        <f t="shared" si="89"/>
        <v>0</v>
      </c>
      <c r="P59" s="503">
        <f t="shared" si="89"/>
        <v>0</v>
      </c>
      <c r="Q59" s="503">
        <f t="shared" si="89"/>
        <v>0</v>
      </c>
      <c r="R59" s="503">
        <f t="shared" si="89"/>
        <v>0</v>
      </c>
      <c r="S59" s="503">
        <f t="shared" si="89"/>
        <v>0</v>
      </c>
      <c r="T59" s="503">
        <f t="shared" si="89"/>
        <v>0</v>
      </c>
      <c r="U59" s="503">
        <f t="shared" si="89"/>
        <v>0</v>
      </c>
      <c r="V59" s="362">
        <f t="shared" si="89"/>
        <v>0</v>
      </c>
      <c r="W59" s="362">
        <f t="shared" si="89"/>
        <v>0</v>
      </c>
      <c r="X59" s="362">
        <f t="shared" si="89"/>
        <v>0</v>
      </c>
      <c r="Y59" s="362">
        <f t="shared" si="89"/>
        <v>0</v>
      </c>
      <c r="Z59" s="362">
        <f t="shared" si="89"/>
        <v>0</v>
      </c>
      <c r="AA59" s="362">
        <f t="shared" si="89"/>
        <v>0</v>
      </c>
      <c r="AB59" s="362">
        <f t="shared" si="89"/>
        <v>0</v>
      </c>
      <c r="AC59" s="362">
        <f t="shared" si="89"/>
        <v>0</v>
      </c>
      <c r="AD59" s="362">
        <f t="shared" si="89"/>
        <v>0</v>
      </c>
      <c r="AE59" s="362">
        <f t="shared" si="89"/>
        <v>0</v>
      </c>
      <c r="AF59" s="362">
        <f t="shared" si="89"/>
        <v>0</v>
      </c>
      <c r="AG59" s="362">
        <f t="shared" si="89"/>
        <v>0</v>
      </c>
      <c r="AH59" s="362">
        <f t="shared" si="89"/>
        <v>0</v>
      </c>
      <c r="AI59" s="362">
        <f t="shared" si="89"/>
        <v>0</v>
      </c>
      <c r="AJ59" s="362">
        <f t="shared" si="89"/>
        <v>0</v>
      </c>
      <c r="AK59" s="362">
        <f t="shared" si="89"/>
        <v>0</v>
      </c>
      <c r="AL59" s="362">
        <f t="shared" si="89"/>
        <v>0</v>
      </c>
      <c r="AM59" s="362">
        <f t="shared" si="89"/>
        <v>0</v>
      </c>
      <c r="AN59" s="362">
        <f t="shared" si="89"/>
        <v>0</v>
      </c>
      <c r="AO59" s="362">
        <f t="shared" si="89"/>
        <v>0</v>
      </c>
      <c r="AP59" s="362">
        <f t="shared" si="89"/>
        <v>0</v>
      </c>
      <c r="AQ59" s="362">
        <f t="shared" si="89"/>
        <v>0</v>
      </c>
      <c r="AR59" s="362">
        <f t="shared" si="89"/>
        <v>0</v>
      </c>
      <c r="AS59" s="362">
        <f t="shared" si="89"/>
        <v>0</v>
      </c>
      <c r="AT59" s="362">
        <f t="shared" si="89"/>
        <v>0</v>
      </c>
      <c r="AU59" s="362">
        <f t="shared" si="89"/>
        <v>0</v>
      </c>
      <c r="AV59" s="362">
        <f t="shared" si="89"/>
        <v>0</v>
      </c>
      <c r="AW59" s="362">
        <f t="shared" si="89"/>
        <v>0</v>
      </c>
      <c r="AX59" s="362">
        <f t="shared" si="89"/>
        <v>0</v>
      </c>
      <c r="AY59" s="362">
        <f t="shared" si="89"/>
        <v>0</v>
      </c>
      <c r="AZ59" s="362">
        <f t="shared" si="89"/>
        <v>0</v>
      </c>
      <c r="BA59" s="362">
        <f t="shared" si="89"/>
        <v>0</v>
      </c>
      <c r="BB59" s="362">
        <f t="shared" si="89"/>
        <v>0</v>
      </c>
      <c r="BC59" s="362">
        <f t="shared" si="89"/>
        <v>0</v>
      </c>
      <c r="BD59" s="362">
        <f t="shared" si="89"/>
        <v>0</v>
      </c>
      <c r="BE59" s="362">
        <f t="shared" si="89"/>
        <v>0</v>
      </c>
      <c r="BF59" s="362">
        <f t="shared" si="89"/>
        <v>0</v>
      </c>
      <c r="BG59" s="362">
        <f t="shared" si="89"/>
        <v>0</v>
      </c>
      <c r="BH59" s="362">
        <f t="shared" si="89"/>
        <v>0</v>
      </c>
      <c r="BI59" s="362">
        <f t="shared" si="89"/>
        <v>0</v>
      </c>
      <c r="BJ59" s="362">
        <f t="shared" si="89"/>
        <v>0</v>
      </c>
      <c r="BK59" s="362">
        <f t="shared" si="89"/>
        <v>0</v>
      </c>
    </row>
    <row r="60" spans="1:63" s="343" customFormat="1" ht="15.5" x14ac:dyDescent="0.35">
      <c r="A60" s="646"/>
      <c r="B60" s="13" t="str">
        <f t="shared" si="88"/>
        <v>Building Shell</v>
      </c>
      <c r="C60" s="503">
        <v>0</v>
      </c>
      <c r="D60" s="503">
        <f t="shared" ref="D60:S71" si="90">IF(D24=0,0,((D6*0.5)+C24-D42)*D79*D94*D$2)</f>
        <v>0</v>
      </c>
      <c r="E60" s="503">
        <f t="shared" si="90"/>
        <v>0</v>
      </c>
      <c r="F60" s="503">
        <f t="shared" si="90"/>
        <v>0</v>
      </c>
      <c r="G60" s="503">
        <f t="shared" si="90"/>
        <v>0</v>
      </c>
      <c r="H60" s="503">
        <f t="shared" si="90"/>
        <v>0</v>
      </c>
      <c r="I60" s="503">
        <f t="shared" si="90"/>
        <v>0</v>
      </c>
      <c r="J60" s="503">
        <f t="shared" si="90"/>
        <v>0</v>
      </c>
      <c r="K60" s="503">
        <f t="shared" si="90"/>
        <v>0</v>
      </c>
      <c r="L60" s="503">
        <f t="shared" si="90"/>
        <v>0</v>
      </c>
      <c r="M60" s="503">
        <f t="shared" si="90"/>
        <v>0</v>
      </c>
      <c r="N60" s="503">
        <f t="shared" si="90"/>
        <v>0</v>
      </c>
      <c r="O60" s="503">
        <f t="shared" si="90"/>
        <v>0</v>
      </c>
      <c r="P60" s="503">
        <f t="shared" si="90"/>
        <v>0</v>
      </c>
      <c r="Q60" s="503">
        <f t="shared" si="90"/>
        <v>0</v>
      </c>
      <c r="R60" s="503">
        <f t="shared" si="90"/>
        <v>0</v>
      </c>
      <c r="S60" s="503">
        <f t="shared" si="90"/>
        <v>0</v>
      </c>
      <c r="T60" s="503">
        <f t="shared" si="89"/>
        <v>0</v>
      </c>
      <c r="U60" s="503">
        <f t="shared" si="89"/>
        <v>0</v>
      </c>
      <c r="V60" s="362">
        <f t="shared" si="89"/>
        <v>0</v>
      </c>
      <c r="W60" s="362">
        <f t="shared" si="89"/>
        <v>0</v>
      </c>
      <c r="X60" s="362">
        <f t="shared" si="89"/>
        <v>0</v>
      </c>
      <c r="Y60" s="362">
        <f t="shared" si="89"/>
        <v>0</v>
      </c>
      <c r="Z60" s="362">
        <f t="shared" si="89"/>
        <v>0</v>
      </c>
      <c r="AA60" s="362">
        <f t="shared" si="89"/>
        <v>0</v>
      </c>
      <c r="AB60" s="362">
        <f t="shared" si="89"/>
        <v>0</v>
      </c>
      <c r="AC60" s="362">
        <f t="shared" si="89"/>
        <v>0</v>
      </c>
      <c r="AD60" s="362">
        <f t="shared" si="89"/>
        <v>0</v>
      </c>
      <c r="AE60" s="362">
        <f t="shared" si="89"/>
        <v>0</v>
      </c>
      <c r="AF60" s="362">
        <f t="shared" si="89"/>
        <v>0</v>
      </c>
      <c r="AG60" s="362">
        <f t="shared" si="89"/>
        <v>0</v>
      </c>
      <c r="AH60" s="362">
        <f t="shared" si="89"/>
        <v>0</v>
      </c>
      <c r="AI60" s="362">
        <f t="shared" si="89"/>
        <v>0</v>
      </c>
      <c r="AJ60" s="362">
        <f t="shared" si="89"/>
        <v>0</v>
      </c>
      <c r="AK60" s="362">
        <f t="shared" si="89"/>
        <v>0</v>
      </c>
      <c r="AL60" s="362">
        <f t="shared" si="89"/>
        <v>0</v>
      </c>
      <c r="AM60" s="362">
        <f t="shared" si="89"/>
        <v>0</v>
      </c>
      <c r="AN60" s="362">
        <f t="shared" si="89"/>
        <v>0</v>
      </c>
      <c r="AO60" s="362">
        <f t="shared" si="89"/>
        <v>0</v>
      </c>
      <c r="AP60" s="362">
        <f t="shared" si="89"/>
        <v>0</v>
      </c>
      <c r="AQ60" s="362">
        <f t="shared" si="89"/>
        <v>0</v>
      </c>
      <c r="AR60" s="362">
        <f t="shared" si="89"/>
        <v>0</v>
      </c>
      <c r="AS60" s="362">
        <f t="shared" si="89"/>
        <v>0</v>
      </c>
      <c r="AT60" s="362">
        <f t="shared" si="89"/>
        <v>0</v>
      </c>
      <c r="AU60" s="362">
        <f t="shared" si="89"/>
        <v>0</v>
      </c>
      <c r="AV60" s="362">
        <f t="shared" si="89"/>
        <v>0</v>
      </c>
      <c r="AW60" s="362">
        <f t="shared" si="89"/>
        <v>0</v>
      </c>
      <c r="AX60" s="362">
        <f t="shared" si="89"/>
        <v>0</v>
      </c>
      <c r="AY60" s="362">
        <f t="shared" si="89"/>
        <v>0</v>
      </c>
      <c r="AZ60" s="362">
        <f t="shared" si="89"/>
        <v>0</v>
      </c>
      <c r="BA60" s="362">
        <f t="shared" si="89"/>
        <v>0</v>
      </c>
      <c r="BB60" s="362">
        <f t="shared" si="89"/>
        <v>0</v>
      </c>
      <c r="BC60" s="362">
        <f t="shared" si="89"/>
        <v>0</v>
      </c>
      <c r="BD60" s="362">
        <f t="shared" si="89"/>
        <v>0</v>
      </c>
      <c r="BE60" s="362">
        <f t="shared" si="89"/>
        <v>0</v>
      </c>
      <c r="BF60" s="362">
        <f t="shared" si="89"/>
        <v>0</v>
      </c>
      <c r="BG60" s="362">
        <f t="shared" si="89"/>
        <v>0</v>
      </c>
      <c r="BH60" s="362">
        <f t="shared" si="89"/>
        <v>0</v>
      </c>
      <c r="BI60" s="362">
        <f t="shared" si="89"/>
        <v>0</v>
      </c>
      <c r="BJ60" s="362">
        <f t="shared" si="89"/>
        <v>0</v>
      </c>
      <c r="BK60" s="362">
        <f t="shared" si="89"/>
        <v>0</v>
      </c>
    </row>
    <row r="61" spans="1:63" s="343" customFormat="1" ht="15.5" x14ac:dyDescent="0.35">
      <c r="A61" s="646"/>
      <c r="B61" s="13" t="str">
        <f t="shared" si="88"/>
        <v>Cooking</v>
      </c>
      <c r="C61" s="503">
        <v>0</v>
      </c>
      <c r="D61" s="503">
        <f t="shared" si="90"/>
        <v>0</v>
      </c>
      <c r="E61" s="503">
        <f t="shared" si="90"/>
        <v>0</v>
      </c>
      <c r="F61" s="503">
        <f t="shared" si="90"/>
        <v>0</v>
      </c>
      <c r="G61" s="503">
        <f t="shared" si="90"/>
        <v>0</v>
      </c>
      <c r="H61" s="503">
        <f t="shared" si="90"/>
        <v>0</v>
      </c>
      <c r="I61" s="503">
        <f t="shared" si="90"/>
        <v>0</v>
      </c>
      <c r="J61" s="503">
        <f t="shared" si="90"/>
        <v>0</v>
      </c>
      <c r="K61" s="503">
        <f t="shared" si="90"/>
        <v>0</v>
      </c>
      <c r="L61" s="503">
        <f t="shared" si="90"/>
        <v>0</v>
      </c>
      <c r="M61" s="503">
        <f t="shared" si="90"/>
        <v>0</v>
      </c>
      <c r="N61" s="503">
        <f t="shared" si="90"/>
        <v>0</v>
      </c>
      <c r="O61" s="503">
        <f t="shared" si="90"/>
        <v>0</v>
      </c>
      <c r="P61" s="503">
        <f t="shared" si="90"/>
        <v>0</v>
      </c>
      <c r="Q61" s="503">
        <f t="shared" si="90"/>
        <v>0</v>
      </c>
      <c r="R61" s="503">
        <f t="shared" si="90"/>
        <v>0</v>
      </c>
      <c r="S61" s="503">
        <f t="shared" si="90"/>
        <v>0</v>
      </c>
      <c r="T61" s="503">
        <f t="shared" si="89"/>
        <v>0</v>
      </c>
      <c r="U61" s="503">
        <f t="shared" si="89"/>
        <v>0</v>
      </c>
      <c r="V61" s="362">
        <f t="shared" si="89"/>
        <v>0</v>
      </c>
      <c r="W61" s="362">
        <f t="shared" si="89"/>
        <v>0</v>
      </c>
      <c r="X61" s="362">
        <f t="shared" si="89"/>
        <v>0</v>
      </c>
      <c r="Y61" s="362">
        <f t="shared" si="89"/>
        <v>0</v>
      </c>
      <c r="Z61" s="362">
        <f t="shared" si="89"/>
        <v>0</v>
      </c>
      <c r="AA61" s="362">
        <f t="shared" si="89"/>
        <v>0</v>
      </c>
      <c r="AB61" s="362">
        <f t="shared" si="89"/>
        <v>0</v>
      </c>
      <c r="AC61" s="362">
        <f t="shared" si="89"/>
        <v>0</v>
      </c>
      <c r="AD61" s="362">
        <f t="shared" si="89"/>
        <v>0</v>
      </c>
      <c r="AE61" s="362">
        <f t="shared" si="89"/>
        <v>0</v>
      </c>
      <c r="AF61" s="362">
        <f t="shared" si="89"/>
        <v>0</v>
      </c>
      <c r="AG61" s="362">
        <f t="shared" si="89"/>
        <v>0</v>
      </c>
      <c r="AH61" s="362">
        <f t="shared" si="89"/>
        <v>0</v>
      </c>
      <c r="AI61" s="362">
        <f t="shared" si="89"/>
        <v>0</v>
      </c>
      <c r="AJ61" s="362">
        <f t="shared" si="89"/>
        <v>0</v>
      </c>
      <c r="AK61" s="362">
        <f t="shared" si="89"/>
        <v>0</v>
      </c>
      <c r="AL61" s="362">
        <f t="shared" si="89"/>
        <v>0</v>
      </c>
      <c r="AM61" s="362">
        <f t="shared" si="89"/>
        <v>0</v>
      </c>
      <c r="AN61" s="362">
        <f t="shared" si="89"/>
        <v>0</v>
      </c>
      <c r="AO61" s="362">
        <f t="shared" si="89"/>
        <v>0</v>
      </c>
      <c r="AP61" s="362">
        <f t="shared" si="89"/>
        <v>0</v>
      </c>
      <c r="AQ61" s="362">
        <f t="shared" si="89"/>
        <v>0</v>
      </c>
      <c r="AR61" s="362">
        <f t="shared" si="89"/>
        <v>0</v>
      </c>
      <c r="AS61" s="362">
        <f t="shared" si="89"/>
        <v>0</v>
      </c>
      <c r="AT61" s="362">
        <f t="shared" si="89"/>
        <v>0</v>
      </c>
      <c r="AU61" s="362">
        <f t="shared" si="89"/>
        <v>0</v>
      </c>
      <c r="AV61" s="362">
        <f t="shared" si="89"/>
        <v>0</v>
      </c>
      <c r="AW61" s="362">
        <f t="shared" si="89"/>
        <v>0</v>
      </c>
      <c r="AX61" s="362">
        <f t="shared" si="89"/>
        <v>0</v>
      </c>
      <c r="AY61" s="362">
        <f t="shared" si="89"/>
        <v>0</v>
      </c>
      <c r="AZ61" s="362">
        <f t="shared" si="89"/>
        <v>0</v>
      </c>
      <c r="BA61" s="362">
        <f t="shared" si="89"/>
        <v>0</v>
      </c>
      <c r="BB61" s="362">
        <f t="shared" si="89"/>
        <v>0</v>
      </c>
      <c r="BC61" s="362">
        <f t="shared" si="89"/>
        <v>0</v>
      </c>
      <c r="BD61" s="362">
        <f t="shared" si="89"/>
        <v>0</v>
      </c>
      <c r="BE61" s="362">
        <f t="shared" si="89"/>
        <v>0</v>
      </c>
      <c r="BF61" s="362">
        <f t="shared" si="89"/>
        <v>0</v>
      </c>
      <c r="BG61" s="362">
        <f t="shared" si="89"/>
        <v>0</v>
      </c>
      <c r="BH61" s="362">
        <f t="shared" si="89"/>
        <v>0</v>
      </c>
      <c r="BI61" s="362">
        <f t="shared" si="89"/>
        <v>0</v>
      </c>
      <c r="BJ61" s="362">
        <f t="shared" si="89"/>
        <v>0</v>
      </c>
      <c r="BK61" s="362">
        <f t="shared" si="89"/>
        <v>0</v>
      </c>
    </row>
    <row r="62" spans="1:63" s="343" customFormat="1" ht="15.5" x14ac:dyDescent="0.35">
      <c r="A62" s="646"/>
      <c r="B62" s="13" t="str">
        <f t="shared" si="88"/>
        <v>Cooling</v>
      </c>
      <c r="C62" s="503">
        <v>0</v>
      </c>
      <c r="D62" s="503">
        <f t="shared" si="90"/>
        <v>0</v>
      </c>
      <c r="E62" s="503">
        <f t="shared" si="89"/>
        <v>0</v>
      </c>
      <c r="F62" s="503">
        <f t="shared" si="89"/>
        <v>0</v>
      </c>
      <c r="G62" s="503">
        <f t="shared" si="89"/>
        <v>0</v>
      </c>
      <c r="H62" s="503">
        <f t="shared" si="89"/>
        <v>0</v>
      </c>
      <c r="I62" s="503">
        <f t="shared" si="89"/>
        <v>0</v>
      </c>
      <c r="J62" s="503">
        <f t="shared" si="89"/>
        <v>0</v>
      </c>
      <c r="K62" s="503">
        <f t="shared" si="89"/>
        <v>0</v>
      </c>
      <c r="L62" s="503">
        <f t="shared" si="89"/>
        <v>0</v>
      </c>
      <c r="M62" s="503">
        <f t="shared" si="89"/>
        <v>0</v>
      </c>
      <c r="N62" s="503">
        <f t="shared" si="89"/>
        <v>0</v>
      </c>
      <c r="O62" s="503">
        <f t="shared" si="89"/>
        <v>0</v>
      </c>
      <c r="P62" s="503">
        <f t="shared" si="89"/>
        <v>0</v>
      </c>
      <c r="Q62" s="503">
        <f t="shared" si="89"/>
        <v>0</v>
      </c>
      <c r="R62" s="503">
        <f t="shared" si="89"/>
        <v>0</v>
      </c>
      <c r="S62" s="503">
        <f t="shared" si="89"/>
        <v>0</v>
      </c>
      <c r="T62" s="503">
        <f t="shared" si="89"/>
        <v>0</v>
      </c>
      <c r="U62" s="503">
        <f t="shared" si="89"/>
        <v>0</v>
      </c>
      <c r="V62" s="362">
        <f t="shared" si="89"/>
        <v>0</v>
      </c>
      <c r="W62" s="362">
        <f t="shared" si="89"/>
        <v>0</v>
      </c>
      <c r="X62" s="362">
        <f t="shared" si="89"/>
        <v>0</v>
      </c>
      <c r="Y62" s="362">
        <f t="shared" si="89"/>
        <v>0</v>
      </c>
      <c r="Z62" s="362">
        <f t="shared" si="89"/>
        <v>0</v>
      </c>
      <c r="AA62" s="362">
        <f t="shared" si="89"/>
        <v>0</v>
      </c>
      <c r="AB62" s="362">
        <f t="shared" si="89"/>
        <v>0</v>
      </c>
      <c r="AC62" s="362">
        <f t="shared" si="89"/>
        <v>0</v>
      </c>
      <c r="AD62" s="362">
        <f t="shared" si="89"/>
        <v>0</v>
      </c>
      <c r="AE62" s="362">
        <f t="shared" si="89"/>
        <v>0</v>
      </c>
      <c r="AF62" s="362">
        <f t="shared" si="89"/>
        <v>0</v>
      </c>
      <c r="AG62" s="362">
        <f t="shared" si="89"/>
        <v>0</v>
      </c>
      <c r="AH62" s="362">
        <f t="shared" si="89"/>
        <v>0</v>
      </c>
      <c r="AI62" s="362">
        <f t="shared" si="89"/>
        <v>0</v>
      </c>
      <c r="AJ62" s="362">
        <f t="shared" si="89"/>
        <v>0</v>
      </c>
      <c r="AK62" s="362">
        <f t="shared" si="89"/>
        <v>0</v>
      </c>
      <c r="AL62" s="362">
        <f t="shared" si="89"/>
        <v>0</v>
      </c>
      <c r="AM62" s="362">
        <f t="shared" si="89"/>
        <v>0</v>
      </c>
      <c r="AN62" s="362">
        <f t="shared" si="89"/>
        <v>0</v>
      </c>
      <c r="AO62" s="362">
        <f t="shared" si="89"/>
        <v>0</v>
      </c>
      <c r="AP62" s="362">
        <f t="shared" si="89"/>
        <v>0</v>
      </c>
      <c r="AQ62" s="362">
        <f t="shared" si="89"/>
        <v>0</v>
      </c>
      <c r="AR62" s="362">
        <f t="shared" si="89"/>
        <v>0</v>
      </c>
      <c r="AS62" s="362">
        <f t="shared" si="89"/>
        <v>0</v>
      </c>
      <c r="AT62" s="362">
        <f t="shared" si="89"/>
        <v>0</v>
      </c>
      <c r="AU62" s="362">
        <f t="shared" si="89"/>
        <v>0</v>
      </c>
      <c r="AV62" s="362">
        <f t="shared" si="89"/>
        <v>0</v>
      </c>
      <c r="AW62" s="362">
        <f t="shared" si="89"/>
        <v>0</v>
      </c>
      <c r="AX62" s="362">
        <f t="shared" si="89"/>
        <v>0</v>
      </c>
      <c r="AY62" s="362">
        <f t="shared" si="89"/>
        <v>0</v>
      </c>
      <c r="AZ62" s="362">
        <f t="shared" si="89"/>
        <v>0</v>
      </c>
      <c r="BA62" s="362">
        <f t="shared" si="89"/>
        <v>0</v>
      </c>
      <c r="BB62" s="362">
        <f t="shared" si="89"/>
        <v>0</v>
      </c>
      <c r="BC62" s="362">
        <f t="shared" si="89"/>
        <v>0</v>
      </c>
      <c r="BD62" s="362">
        <f t="shared" si="89"/>
        <v>0</v>
      </c>
      <c r="BE62" s="362">
        <f t="shared" si="89"/>
        <v>0</v>
      </c>
      <c r="BF62" s="362">
        <f t="shared" si="89"/>
        <v>0</v>
      </c>
      <c r="BG62" s="362">
        <f t="shared" si="89"/>
        <v>0</v>
      </c>
      <c r="BH62" s="362">
        <f t="shared" si="89"/>
        <v>0</v>
      </c>
      <c r="BI62" s="362">
        <f t="shared" si="89"/>
        <v>0</v>
      </c>
      <c r="BJ62" s="362">
        <f t="shared" si="89"/>
        <v>0</v>
      </c>
      <c r="BK62" s="362">
        <f t="shared" si="89"/>
        <v>0</v>
      </c>
    </row>
    <row r="63" spans="1:63" s="343" customFormat="1" ht="15.5" x14ac:dyDescent="0.35">
      <c r="A63" s="646"/>
      <c r="B63" s="13" t="str">
        <f t="shared" si="88"/>
        <v>Ext Lighting</v>
      </c>
      <c r="C63" s="503">
        <v>0</v>
      </c>
      <c r="D63" s="503">
        <f t="shared" si="90"/>
        <v>0</v>
      </c>
      <c r="E63" s="503">
        <f t="shared" si="89"/>
        <v>0</v>
      </c>
      <c r="F63" s="503">
        <f t="shared" si="89"/>
        <v>0</v>
      </c>
      <c r="G63" s="503">
        <f t="shared" si="89"/>
        <v>0</v>
      </c>
      <c r="H63" s="503">
        <f t="shared" si="89"/>
        <v>0</v>
      </c>
      <c r="I63" s="503">
        <f t="shared" si="89"/>
        <v>0</v>
      </c>
      <c r="J63" s="503">
        <f t="shared" si="89"/>
        <v>0</v>
      </c>
      <c r="K63" s="503">
        <f t="shared" si="89"/>
        <v>0</v>
      </c>
      <c r="L63" s="503">
        <f t="shared" si="89"/>
        <v>0</v>
      </c>
      <c r="M63" s="503">
        <f t="shared" si="89"/>
        <v>0</v>
      </c>
      <c r="N63" s="503">
        <f t="shared" si="89"/>
        <v>0</v>
      </c>
      <c r="O63" s="503">
        <f t="shared" si="89"/>
        <v>0</v>
      </c>
      <c r="P63" s="503">
        <f t="shared" si="89"/>
        <v>0</v>
      </c>
      <c r="Q63" s="503">
        <f t="shared" si="89"/>
        <v>0</v>
      </c>
      <c r="R63" s="503">
        <f t="shared" si="89"/>
        <v>0</v>
      </c>
      <c r="S63" s="503">
        <f t="shared" si="89"/>
        <v>0</v>
      </c>
      <c r="T63" s="503">
        <f t="shared" si="89"/>
        <v>0</v>
      </c>
      <c r="U63" s="503">
        <f t="shared" si="89"/>
        <v>0</v>
      </c>
      <c r="V63" s="362">
        <f t="shared" si="89"/>
        <v>0</v>
      </c>
      <c r="W63" s="362">
        <f t="shared" si="89"/>
        <v>0</v>
      </c>
      <c r="X63" s="362">
        <f t="shared" si="89"/>
        <v>0</v>
      </c>
      <c r="Y63" s="362">
        <f t="shared" si="89"/>
        <v>0</v>
      </c>
      <c r="Z63" s="362">
        <f t="shared" si="89"/>
        <v>0</v>
      </c>
      <c r="AA63" s="362">
        <f t="shared" si="89"/>
        <v>0</v>
      </c>
      <c r="AB63" s="362">
        <f t="shared" si="89"/>
        <v>0</v>
      </c>
      <c r="AC63" s="362">
        <f t="shared" si="89"/>
        <v>0</v>
      </c>
      <c r="AD63" s="362">
        <f t="shared" si="89"/>
        <v>0</v>
      </c>
      <c r="AE63" s="362">
        <f t="shared" si="89"/>
        <v>0</v>
      </c>
      <c r="AF63" s="362">
        <f t="shared" si="89"/>
        <v>0</v>
      </c>
      <c r="AG63" s="362">
        <f t="shared" si="89"/>
        <v>0</v>
      </c>
      <c r="AH63" s="362">
        <f t="shared" ref="E63:BK67" si="91">IF(AH27=0,0,((AH9*0.5)+AG27-AH45)*AH82*AH97*AH$2)</f>
        <v>0</v>
      </c>
      <c r="AI63" s="362">
        <f t="shared" si="91"/>
        <v>0</v>
      </c>
      <c r="AJ63" s="362">
        <f t="shared" si="91"/>
        <v>0</v>
      </c>
      <c r="AK63" s="362">
        <f t="shared" si="91"/>
        <v>0</v>
      </c>
      <c r="AL63" s="362">
        <f t="shared" si="91"/>
        <v>0</v>
      </c>
      <c r="AM63" s="362">
        <f t="shared" si="91"/>
        <v>0</v>
      </c>
      <c r="AN63" s="362">
        <f t="shared" si="91"/>
        <v>0</v>
      </c>
      <c r="AO63" s="362">
        <f t="shared" si="91"/>
        <v>0</v>
      </c>
      <c r="AP63" s="362">
        <f t="shared" si="91"/>
        <v>0</v>
      </c>
      <c r="AQ63" s="362">
        <f t="shared" si="91"/>
        <v>0</v>
      </c>
      <c r="AR63" s="362">
        <f t="shared" si="91"/>
        <v>0</v>
      </c>
      <c r="AS63" s="362">
        <f t="shared" si="91"/>
        <v>0</v>
      </c>
      <c r="AT63" s="362">
        <f t="shared" si="91"/>
        <v>0</v>
      </c>
      <c r="AU63" s="362">
        <f t="shared" si="91"/>
        <v>0</v>
      </c>
      <c r="AV63" s="362">
        <f t="shared" si="91"/>
        <v>0</v>
      </c>
      <c r="AW63" s="362">
        <f t="shared" si="91"/>
        <v>0</v>
      </c>
      <c r="AX63" s="362">
        <f t="shared" si="91"/>
        <v>0</v>
      </c>
      <c r="AY63" s="362">
        <f t="shared" si="91"/>
        <v>0</v>
      </c>
      <c r="AZ63" s="362">
        <f t="shared" si="91"/>
        <v>0</v>
      </c>
      <c r="BA63" s="362">
        <f t="shared" si="91"/>
        <v>0</v>
      </c>
      <c r="BB63" s="362">
        <f t="shared" si="91"/>
        <v>0</v>
      </c>
      <c r="BC63" s="362">
        <f t="shared" si="91"/>
        <v>0</v>
      </c>
      <c r="BD63" s="362">
        <f t="shared" si="91"/>
        <v>0</v>
      </c>
      <c r="BE63" s="362">
        <f t="shared" si="91"/>
        <v>0</v>
      </c>
      <c r="BF63" s="362">
        <f t="shared" si="91"/>
        <v>0</v>
      </c>
      <c r="BG63" s="362">
        <f t="shared" si="91"/>
        <v>0</v>
      </c>
      <c r="BH63" s="362">
        <f t="shared" si="91"/>
        <v>0</v>
      </c>
      <c r="BI63" s="362">
        <f t="shared" si="91"/>
        <v>0</v>
      </c>
      <c r="BJ63" s="362">
        <f t="shared" si="91"/>
        <v>0</v>
      </c>
      <c r="BK63" s="362">
        <f t="shared" si="91"/>
        <v>0</v>
      </c>
    </row>
    <row r="64" spans="1:63" s="343" customFormat="1" ht="15.5" x14ac:dyDescent="0.35">
      <c r="A64" s="646"/>
      <c r="B64" s="13" t="str">
        <f t="shared" si="88"/>
        <v>Heating</v>
      </c>
      <c r="C64" s="503">
        <v>0</v>
      </c>
      <c r="D64" s="503">
        <f t="shared" si="90"/>
        <v>0</v>
      </c>
      <c r="E64" s="503">
        <f t="shared" si="91"/>
        <v>0</v>
      </c>
      <c r="F64" s="503">
        <f t="shared" si="91"/>
        <v>0</v>
      </c>
      <c r="G64" s="503">
        <f t="shared" si="91"/>
        <v>0</v>
      </c>
      <c r="H64" s="503">
        <f t="shared" si="91"/>
        <v>0</v>
      </c>
      <c r="I64" s="503">
        <f t="shared" si="91"/>
        <v>0</v>
      </c>
      <c r="J64" s="503">
        <f t="shared" si="91"/>
        <v>0</v>
      </c>
      <c r="K64" s="503">
        <f t="shared" si="91"/>
        <v>0</v>
      </c>
      <c r="L64" s="503">
        <f t="shared" si="91"/>
        <v>0</v>
      </c>
      <c r="M64" s="503">
        <f t="shared" si="91"/>
        <v>0</v>
      </c>
      <c r="N64" s="503">
        <f t="shared" si="91"/>
        <v>0</v>
      </c>
      <c r="O64" s="503">
        <f t="shared" si="91"/>
        <v>0</v>
      </c>
      <c r="P64" s="503">
        <f t="shared" si="91"/>
        <v>0</v>
      </c>
      <c r="Q64" s="503">
        <f t="shared" si="91"/>
        <v>0</v>
      </c>
      <c r="R64" s="503">
        <f t="shared" si="91"/>
        <v>0</v>
      </c>
      <c r="S64" s="503">
        <f t="shared" si="91"/>
        <v>0</v>
      </c>
      <c r="T64" s="503">
        <f t="shared" si="91"/>
        <v>0</v>
      </c>
      <c r="U64" s="503">
        <f t="shared" si="91"/>
        <v>0</v>
      </c>
      <c r="V64" s="362">
        <f t="shared" si="91"/>
        <v>0</v>
      </c>
      <c r="W64" s="362">
        <f t="shared" si="91"/>
        <v>0</v>
      </c>
      <c r="X64" s="362">
        <f t="shared" si="91"/>
        <v>0</v>
      </c>
      <c r="Y64" s="362">
        <f t="shared" si="91"/>
        <v>0</v>
      </c>
      <c r="Z64" s="362">
        <f t="shared" si="91"/>
        <v>0</v>
      </c>
      <c r="AA64" s="362">
        <f t="shared" si="91"/>
        <v>0</v>
      </c>
      <c r="AB64" s="362">
        <f t="shared" si="91"/>
        <v>0</v>
      </c>
      <c r="AC64" s="362">
        <f t="shared" si="91"/>
        <v>0</v>
      </c>
      <c r="AD64" s="362">
        <f t="shared" si="91"/>
        <v>0</v>
      </c>
      <c r="AE64" s="362">
        <f t="shared" si="91"/>
        <v>0</v>
      </c>
      <c r="AF64" s="362">
        <f t="shared" si="91"/>
        <v>0</v>
      </c>
      <c r="AG64" s="362">
        <f t="shared" si="91"/>
        <v>0</v>
      </c>
      <c r="AH64" s="362">
        <f t="shared" si="91"/>
        <v>0</v>
      </c>
      <c r="AI64" s="362">
        <f t="shared" si="91"/>
        <v>0</v>
      </c>
      <c r="AJ64" s="362">
        <f t="shared" si="91"/>
        <v>0</v>
      </c>
      <c r="AK64" s="362">
        <f t="shared" si="91"/>
        <v>0</v>
      </c>
      <c r="AL64" s="362">
        <f t="shared" si="91"/>
        <v>0</v>
      </c>
      <c r="AM64" s="362">
        <f t="shared" si="91"/>
        <v>0</v>
      </c>
      <c r="AN64" s="362">
        <f t="shared" si="91"/>
        <v>0</v>
      </c>
      <c r="AO64" s="362">
        <f t="shared" si="91"/>
        <v>0</v>
      </c>
      <c r="AP64" s="362">
        <f t="shared" si="91"/>
        <v>0</v>
      </c>
      <c r="AQ64" s="362">
        <f t="shared" si="91"/>
        <v>0</v>
      </c>
      <c r="AR64" s="362">
        <f t="shared" si="91"/>
        <v>0</v>
      </c>
      <c r="AS64" s="362">
        <f t="shared" si="91"/>
        <v>0</v>
      </c>
      <c r="AT64" s="362">
        <f t="shared" si="91"/>
        <v>0</v>
      </c>
      <c r="AU64" s="362">
        <f t="shared" si="91"/>
        <v>0</v>
      </c>
      <c r="AV64" s="362">
        <f t="shared" si="91"/>
        <v>0</v>
      </c>
      <c r="AW64" s="362">
        <f t="shared" si="91"/>
        <v>0</v>
      </c>
      <c r="AX64" s="362">
        <f t="shared" si="91"/>
        <v>0</v>
      </c>
      <c r="AY64" s="362">
        <f t="shared" si="91"/>
        <v>0</v>
      </c>
      <c r="AZ64" s="362">
        <f t="shared" si="91"/>
        <v>0</v>
      </c>
      <c r="BA64" s="362">
        <f t="shared" si="91"/>
        <v>0</v>
      </c>
      <c r="BB64" s="362">
        <f t="shared" si="91"/>
        <v>0</v>
      </c>
      <c r="BC64" s="362">
        <f t="shared" si="91"/>
        <v>0</v>
      </c>
      <c r="BD64" s="362">
        <f t="shared" si="91"/>
        <v>0</v>
      </c>
      <c r="BE64" s="362">
        <f t="shared" si="91"/>
        <v>0</v>
      </c>
      <c r="BF64" s="362">
        <f t="shared" si="91"/>
        <v>0</v>
      </c>
      <c r="BG64" s="362">
        <f t="shared" si="91"/>
        <v>0</v>
      </c>
      <c r="BH64" s="362">
        <f t="shared" si="91"/>
        <v>0</v>
      </c>
      <c r="BI64" s="362">
        <f t="shared" si="91"/>
        <v>0</v>
      </c>
      <c r="BJ64" s="362">
        <f t="shared" si="91"/>
        <v>0</v>
      </c>
      <c r="BK64" s="362">
        <f t="shared" si="91"/>
        <v>0</v>
      </c>
    </row>
    <row r="65" spans="1:63" s="343" customFormat="1" ht="15.5" x14ac:dyDescent="0.35">
      <c r="A65" s="646"/>
      <c r="B65" s="13" t="str">
        <f t="shared" si="88"/>
        <v>HVAC</v>
      </c>
      <c r="C65" s="503">
        <v>0</v>
      </c>
      <c r="D65" s="503">
        <f t="shared" si="90"/>
        <v>0</v>
      </c>
      <c r="E65" s="503">
        <f t="shared" si="91"/>
        <v>0</v>
      </c>
      <c r="F65" s="503">
        <f t="shared" si="91"/>
        <v>0</v>
      </c>
      <c r="G65" s="503">
        <f t="shared" si="91"/>
        <v>0</v>
      </c>
      <c r="H65" s="503">
        <f t="shared" si="91"/>
        <v>0</v>
      </c>
      <c r="I65" s="503">
        <f t="shared" si="91"/>
        <v>0</v>
      </c>
      <c r="J65" s="503">
        <f t="shared" si="91"/>
        <v>0</v>
      </c>
      <c r="K65" s="503">
        <f t="shared" si="91"/>
        <v>0</v>
      </c>
      <c r="L65" s="503">
        <f t="shared" si="91"/>
        <v>0</v>
      </c>
      <c r="M65" s="503">
        <f t="shared" si="91"/>
        <v>0</v>
      </c>
      <c r="N65" s="503">
        <f t="shared" si="91"/>
        <v>0</v>
      </c>
      <c r="O65" s="503">
        <f t="shared" si="91"/>
        <v>0</v>
      </c>
      <c r="P65" s="503">
        <f t="shared" si="91"/>
        <v>0</v>
      </c>
      <c r="Q65" s="503">
        <f t="shared" si="91"/>
        <v>0</v>
      </c>
      <c r="R65" s="503">
        <f t="shared" si="91"/>
        <v>0</v>
      </c>
      <c r="S65" s="503">
        <f t="shared" si="91"/>
        <v>0</v>
      </c>
      <c r="T65" s="503">
        <f t="shared" si="91"/>
        <v>0</v>
      </c>
      <c r="U65" s="503">
        <f t="shared" si="91"/>
        <v>0</v>
      </c>
      <c r="V65" s="362">
        <f t="shared" si="91"/>
        <v>0</v>
      </c>
      <c r="W65" s="362">
        <f t="shared" si="91"/>
        <v>0</v>
      </c>
      <c r="X65" s="362">
        <f t="shared" si="91"/>
        <v>0</v>
      </c>
      <c r="Y65" s="362">
        <f t="shared" si="91"/>
        <v>0</v>
      </c>
      <c r="Z65" s="362">
        <f t="shared" si="91"/>
        <v>0</v>
      </c>
      <c r="AA65" s="362">
        <f t="shared" si="91"/>
        <v>0</v>
      </c>
      <c r="AB65" s="362">
        <f t="shared" si="91"/>
        <v>0</v>
      </c>
      <c r="AC65" s="362">
        <f t="shared" si="91"/>
        <v>0</v>
      </c>
      <c r="AD65" s="362">
        <f t="shared" si="91"/>
        <v>0</v>
      </c>
      <c r="AE65" s="362">
        <f t="shared" si="91"/>
        <v>0</v>
      </c>
      <c r="AF65" s="362">
        <f t="shared" si="91"/>
        <v>0</v>
      </c>
      <c r="AG65" s="362">
        <f t="shared" si="91"/>
        <v>0</v>
      </c>
      <c r="AH65" s="362">
        <f t="shared" si="91"/>
        <v>0</v>
      </c>
      <c r="AI65" s="362">
        <f t="shared" si="91"/>
        <v>0</v>
      </c>
      <c r="AJ65" s="362">
        <f t="shared" si="91"/>
        <v>0</v>
      </c>
      <c r="AK65" s="362">
        <f t="shared" si="91"/>
        <v>0</v>
      </c>
      <c r="AL65" s="362">
        <f t="shared" si="91"/>
        <v>0</v>
      </c>
      <c r="AM65" s="362">
        <f t="shared" si="91"/>
        <v>0</v>
      </c>
      <c r="AN65" s="362">
        <f t="shared" si="91"/>
        <v>0</v>
      </c>
      <c r="AO65" s="362">
        <f t="shared" si="91"/>
        <v>0</v>
      </c>
      <c r="AP65" s="362">
        <f t="shared" si="91"/>
        <v>0</v>
      </c>
      <c r="AQ65" s="362">
        <f t="shared" si="91"/>
        <v>0</v>
      </c>
      <c r="AR65" s="362">
        <f t="shared" si="91"/>
        <v>0</v>
      </c>
      <c r="AS65" s="362">
        <f t="shared" si="91"/>
        <v>0</v>
      </c>
      <c r="AT65" s="362">
        <f t="shared" si="91"/>
        <v>0</v>
      </c>
      <c r="AU65" s="362">
        <f t="shared" si="91"/>
        <v>0</v>
      </c>
      <c r="AV65" s="362">
        <f t="shared" si="91"/>
        <v>0</v>
      </c>
      <c r="AW65" s="362">
        <f t="shared" si="91"/>
        <v>0</v>
      </c>
      <c r="AX65" s="362">
        <f t="shared" si="91"/>
        <v>0</v>
      </c>
      <c r="AY65" s="362">
        <f t="shared" si="91"/>
        <v>0</v>
      </c>
      <c r="AZ65" s="362">
        <f t="shared" si="91"/>
        <v>0</v>
      </c>
      <c r="BA65" s="362">
        <f t="shared" si="91"/>
        <v>0</v>
      </c>
      <c r="BB65" s="362">
        <f t="shared" si="91"/>
        <v>0</v>
      </c>
      <c r="BC65" s="362">
        <f t="shared" si="91"/>
        <v>0</v>
      </c>
      <c r="BD65" s="362">
        <f t="shared" si="91"/>
        <v>0</v>
      </c>
      <c r="BE65" s="362">
        <f t="shared" si="91"/>
        <v>0</v>
      </c>
      <c r="BF65" s="362">
        <f t="shared" si="91"/>
        <v>0</v>
      </c>
      <c r="BG65" s="362">
        <f t="shared" si="91"/>
        <v>0</v>
      </c>
      <c r="BH65" s="362">
        <f t="shared" si="91"/>
        <v>0</v>
      </c>
      <c r="BI65" s="362">
        <f t="shared" si="91"/>
        <v>0</v>
      </c>
      <c r="BJ65" s="362">
        <f t="shared" si="91"/>
        <v>0</v>
      </c>
      <c r="BK65" s="362">
        <f t="shared" si="91"/>
        <v>0</v>
      </c>
    </row>
    <row r="66" spans="1:63" s="343" customFormat="1" ht="15.5" x14ac:dyDescent="0.35">
      <c r="A66" s="646"/>
      <c r="B66" s="13" t="str">
        <f t="shared" si="88"/>
        <v>Lighting</v>
      </c>
      <c r="C66" s="503">
        <v>0</v>
      </c>
      <c r="D66" s="503">
        <f t="shared" si="90"/>
        <v>0</v>
      </c>
      <c r="E66" s="503">
        <f t="shared" si="91"/>
        <v>0</v>
      </c>
      <c r="F66" s="503">
        <f t="shared" si="91"/>
        <v>0</v>
      </c>
      <c r="G66" s="503">
        <f t="shared" si="91"/>
        <v>0</v>
      </c>
      <c r="H66" s="503">
        <f t="shared" si="91"/>
        <v>0</v>
      </c>
      <c r="I66" s="503">
        <f t="shared" si="91"/>
        <v>0</v>
      </c>
      <c r="J66" s="503">
        <f t="shared" si="91"/>
        <v>0</v>
      </c>
      <c r="K66" s="503">
        <f>IF(K30=0,0,((K12*0.5)+J30-K48)*K85*K100*K$2)</f>
        <v>0</v>
      </c>
      <c r="L66" s="503">
        <f t="shared" si="91"/>
        <v>0</v>
      </c>
      <c r="M66" s="503">
        <f t="shared" si="91"/>
        <v>0</v>
      </c>
      <c r="N66" s="503">
        <f t="shared" si="91"/>
        <v>0</v>
      </c>
      <c r="O66" s="503">
        <f t="shared" si="91"/>
        <v>0</v>
      </c>
      <c r="P66" s="503">
        <f t="shared" si="91"/>
        <v>0</v>
      </c>
      <c r="Q66" s="503">
        <f t="shared" si="91"/>
        <v>0</v>
      </c>
      <c r="R66" s="503">
        <f t="shared" si="91"/>
        <v>0</v>
      </c>
      <c r="S66" s="503">
        <f t="shared" si="91"/>
        <v>0</v>
      </c>
      <c r="T66" s="503">
        <f t="shared" si="91"/>
        <v>0</v>
      </c>
      <c r="U66" s="503">
        <f t="shared" si="91"/>
        <v>0</v>
      </c>
      <c r="V66" s="362">
        <f t="shared" si="91"/>
        <v>0</v>
      </c>
      <c r="W66" s="362">
        <f t="shared" si="91"/>
        <v>0</v>
      </c>
      <c r="X66" s="362">
        <f t="shared" si="91"/>
        <v>0</v>
      </c>
      <c r="Y66" s="362">
        <f t="shared" si="91"/>
        <v>0</v>
      </c>
      <c r="Z66" s="362">
        <f t="shared" si="91"/>
        <v>0</v>
      </c>
      <c r="AA66" s="362">
        <f t="shared" si="91"/>
        <v>0</v>
      </c>
      <c r="AB66" s="362">
        <f t="shared" si="91"/>
        <v>0</v>
      </c>
      <c r="AC66" s="362">
        <f t="shared" si="91"/>
        <v>0</v>
      </c>
      <c r="AD66" s="362">
        <f t="shared" si="91"/>
        <v>0</v>
      </c>
      <c r="AE66" s="362">
        <f t="shared" si="91"/>
        <v>0</v>
      </c>
      <c r="AF66" s="362">
        <f t="shared" si="91"/>
        <v>0</v>
      </c>
      <c r="AG66" s="362">
        <f t="shared" si="91"/>
        <v>0</v>
      </c>
      <c r="AH66" s="362">
        <f t="shared" si="91"/>
        <v>0</v>
      </c>
      <c r="AI66" s="362">
        <f t="shared" si="91"/>
        <v>0</v>
      </c>
      <c r="AJ66" s="362">
        <f t="shared" si="91"/>
        <v>0</v>
      </c>
      <c r="AK66" s="362">
        <f t="shared" si="91"/>
        <v>0</v>
      </c>
      <c r="AL66" s="362">
        <f t="shared" si="91"/>
        <v>0</v>
      </c>
      <c r="AM66" s="362">
        <f t="shared" si="91"/>
        <v>0</v>
      </c>
      <c r="AN66" s="362">
        <f t="shared" si="91"/>
        <v>0</v>
      </c>
      <c r="AO66" s="362">
        <f t="shared" si="91"/>
        <v>0</v>
      </c>
      <c r="AP66" s="362">
        <f t="shared" si="91"/>
        <v>0</v>
      </c>
      <c r="AQ66" s="362">
        <f t="shared" si="91"/>
        <v>0</v>
      </c>
      <c r="AR66" s="362">
        <f t="shared" si="91"/>
        <v>0</v>
      </c>
      <c r="AS66" s="362">
        <f t="shared" si="91"/>
        <v>0</v>
      </c>
      <c r="AT66" s="362">
        <f t="shared" si="91"/>
        <v>0</v>
      </c>
      <c r="AU66" s="362">
        <f t="shared" si="91"/>
        <v>0</v>
      </c>
      <c r="AV66" s="362">
        <f t="shared" si="91"/>
        <v>0</v>
      </c>
      <c r="AW66" s="362">
        <f t="shared" si="91"/>
        <v>0</v>
      </c>
      <c r="AX66" s="362">
        <f t="shared" si="91"/>
        <v>0</v>
      </c>
      <c r="AY66" s="362">
        <f t="shared" si="91"/>
        <v>0</v>
      </c>
      <c r="AZ66" s="362">
        <f t="shared" si="91"/>
        <v>0</v>
      </c>
      <c r="BA66" s="362">
        <f t="shared" si="91"/>
        <v>0</v>
      </c>
      <c r="BB66" s="362">
        <f t="shared" si="91"/>
        <v>0</v>
      </c>
      <c r="BC66" s="362">
        <f t="shared" si="91"/>
        <v>0</v>
      </c>
      <c r="BD66" s="362">
        <f t="shared" si="91"/>
        <v>0</v>
      </c>
      <c r="BE66" s="362">
        <f t="shared" si="91"/>
        <v>0</v>
      </c>
      <c r="BF66" s="362">
        <f t="shared" si="91"/>
        <v>0</v>
      </c>
      <c r="BG66" s="362">
        <f t="shared" si="91"/>
        <v>0</v>
      </c>
      <c r="BH66" s="362">
        <f t="shared" si="91"/>
        <v>0</v>
      </c>
      <c r="BI66" s="362">
        <f t="shared" si="91"/>
        <v>0</v>
      </c>
      <c r="BJ66" s="362">
        <f t="shared" si="91"/>
        <v>0</v>
      </c>
      <c r="BK66" s="362">
        <f t="shared" si="91"/>
        <v>0</v>
      </c>
    </row>
    <row r="67" spans="1:63" s="343" customFormat="1" ht="15.5" x14ac:dyDescent="0.35">
      <c r="A67" s="646"/>
      <c r="B67" s="13" t="str">
        <f t="shared" si="88"/>
        <v>Miscellaneous</v>
      </c>
      <c r="C67" s="503">
        <v>0</v>
      </c>
      <c r="D67" s="503">
        <f t="shared" si="90"/>
        <v>0</v>
      </c>
      <c r="E67" s="503">
        <f t="shared" si="91"/>
        <v>0</v>
      </c>
      <c r="F67" s="503">
        <f t="shared" si="91"/>
        <v>0</v>
      </c>
      <c r="G67" s="503">
        <f t="shared" si="91"/>
        <v>0</v>
      </c>
      <c r="H67" s="503">
        <f t="shared" si="91"/>
        <v>0</v>
      </c>
      <c r="I67" s="503">
        <f t="shared" si="91"/>
        <v>0</v>
      </c>
      <c r="J67" s="503">
        <f t="shared" si="91"/>
        <v>0</v>
      </c>
      <c r="K67" s="503">
        <f t="shared" si="91"/>
        <v>0</v>
      </c>
      <c r="L67" s="503">
        <f t="shared" si="91"/>
        <v>0</v>
      </c>
      <c r="M67" s="503">
        <f t="shared" si="91"/>
        <v>0</v>
      </c>
      <c r="N67" s="503">
        <f t="shared" si="91"/>
        <v>0</v>
      </c>
      <c r="O67" s="503">
        <f t="shared" si="91"/>
        <v>0</v>
      </c>
      <c r="P67" s="503">
        <f t="shared" si="91"/>
        <v>0</v>
      </c>
      <c r="Q67" s="503">
        <f t="shared" si="91"/>
        <v>0</v>
      </c>
      <c r="R67" s="503">
        <f t="shared" si="91"/>
        <v>0</v>
      </c>
      <c r="S67" s="503">
        <f t="shared" si="91"/>
        <v>0</v>
      </c>
      <c r="T67" s="503">
        <f t="shared" si="91"/>
        <v>0</v>
      </c>
      <c r="U67" s="503">
        <f t="shared" si="91"/>
        <v>0</v>
      </c>
      <c r="V67" s="362">
        <f t="shared" si="91"/>
        <v>0</v>
      </c>
      <c r="W67" s="362">
        <f t="shared" si="91"/>
        <v>0</v>
      </c>
      <c r="X67" s="362">
        <f t="shared" si="91"/>
        <v>0</v>
      </c>
      <c r="Y67" s="362">
        <f t="shared" si="91"/>
        <v>0</v>
      </c>
      <c r="Z67" s="362">
        <f t="shared" si="91"/>
        <v>0</v>
      </c>
      <c r="AA67" s="362">
        <f t="shared" si="91"/>
        <v>0</v>
      </c>
      <c r="AB67" s="362">
        <f t="shared" si="91"/>
        <v>0</v>
      </c>
      <c r="AC67" s="362">
        <f t="shared" si="91"/>
        <v>0</v>
      </c>
      <c r="AD67" s="362">
        <f t="shared" si="91"/>
        <v>0</v>
      </c>
      <c r="AE67" s="362">
        <f t="shared" si="91"/>
        <v>0</v>
      </c>
      <c r="AF67" s="362">
        <f t="shared" si="91"/>
        <v>0</v>
      </c>
      <c r="AG67" s="362">
        <f t="shared" si="91"/>
        <v>0</v>
      </c>
      <c r="AH67" s="362">
        <f t="shared" ref="E67:BK71" si="92">IF(AH31=0,0,((AH13*0.5)+AG31-AH49)*AH86*AH101*AH$2)</f>
        <v>0</v>
      </c>
      <c r="AI67" s="362">
        <f t="shared" si="92"/>
        <v>0</v>
      </c>
      <c r="AJ67" s="362">
        <f t="shared" si="92"/>
        <v>0</v>
      </c>
      <c r="AK67" s="362">
        <f t="shared" si="92"/>
        <v>0</v>
      </c>
      <c r="AL67" s="362">
        <f t="shared" si="92"/>
        <v>0</v>
      </c>
      <c r="AM67" s="362">
        <f t="shared" si="92"/>
        <v>0</v>
      </c>
      <c r="AN67" s="362">
        <f t="shared" si="92"/>
        <v>0</v>
      </c>
      <c r="AO67" s="362">
        <f t="shared" si="92"/>
        <v>0</v>
      </c>
      <c r="AP67" s="362">
        <f t="shared" si="92"/>
        <v>0</v>
      </c>
      <c r="AQ67" s="362">
        <f t="shared" si="92"/>
        <v>0</v>
      </c>
      <c r="AR67" s="362">
        <f t="shared" si="92"/>
        <v>0</v>
      </c>
      <c r="AS67" s="362">
        <f t="shared" si="92"/>
        <v>0</v>
      </c>
      <c r="AT67" s="362">
        <f t="shared" si="92"/>
        <v>0</v>
      </c>
      <c r="AU67" s="362">
        <f t="shared" si="92"/>
        <v>0</v>
      </c>
      <c r="AV67" s="362">
        <f t="shared" si="92"/>
        <v>0</v>
      </c>
      <c r="AW67" s="362">
        <f t="shared" si="92"/>
        <v>0</v>
      </c>
      <c r="AX67" s="362">
        <f t="shared" si="92"/>
        <v>0</v>
      </c>
      <c r="AY67" s="362">
        <f t="shared" si="92"/>
        <v>0</v>
      </c>
      <c r="AZ67" s="362">
        <f t="shared" si="92"/>
        <v>0</v>
      </c>
      <c r="BA67" s="362">
        <f t="shared" si="92"/>
        <v>0</v>
      </c>
      <c r="BB67" s="362">
        <f t="shared" si="92"/>
        <v>0</v>
      </c>
      <c r="BC67" s="362">
        <f t="shared" si="92"/>
        <v>0</v>
      </c>
      <c r="BD67" s="362">
        <f t="shared" si="92"/>
        <v>0</v>
      </c>
      <c r="BE67" s="362">
        <f t="shared" si="92"/>
        <v>0</v>
      </c>
      <c r="BF67" s="362">
        <f t="shared" si="92"/>
        <v>0</v>
      </c>
      <c r="BG67" s="362">
        <f t="shared" si="92"/>
        <v>0</v>
      </c>
      <c r="BH67" s="362">
        <f t="shared" si="92"/>
        <v>0</v>
      </c>
      <c r="BI67" s="362">
        <f t="shared" si="92"/>
        <v>0</v>
      </c>
      <c r="BJ67" s="362">
        <f t="shared" si="92"/>
        <v>0</v>
      </c>
      <c r="BK67" s="362">
        <f t="shared" si="92"/>
        <v>0</v>
      </c>
    </row>
    <row r="68" spans="1:63" s="343" customFormat="1" ht="15.75" customHeight="1" x14ac:dyDescent="0.35">
      <c r="A68" s="646"/>
      <c r="B68" s="13" t="str">
        <f t="shared" si="88"/>
        <v>Motors</v>
      </c>
      <c r="C68" s="503">
        <v>0</v>
      </c>
      <c r="D68" s="503">
        <f t="shared" si="90"/>
        <v>0</v>
      </c>
      <c r="E68" s="503">
        <f t="shared" si="92"/>
        <v>0</v>
      </c>
      <c r="F68" s="503">
        <f t="shared" si="92"/>
        <v>0</v>
      </c>
      <c r="G68" s="503">
        <f t="shared" si="92"/>
        <v>0</v>
      </c>
      <c r="H68" s="503">
        <f t="shared" si="92"/>
        <v>0</v>
      </c>
      <c r="I68" s="503">
        <f t="shared" si="92"/>
        <v>0</v>
      </c>
      <c r="J68" s="503">
        <f t="shared" si="92"/>
        <v>0</v>
      </c>
      <c r="K68" s="503">
        <f t="shared" si="92"/>
        <v>0</v>
      </c>
      <c r="L68" s="503">
        <f t="shared" si="92"/>
        <v>0</v>
      </c>
      <c r="M68" s="503">
        <f t="shared" si="92"/>
        <v>0</v>
      </c>
      <c r="N68" s="503">
        <f t="shared" si="92"/>
        <v>0</v>
      </c>
      <c r="O68" s="503">
        <f t="shared" si="92"/>
        <v>0</v>
      </c>
      <c r="P68" s="503">
        <f t="shared" si="92"/>
        <v>0</v>
      </c>
      <c r="Q68" s="503">
        <f t="shared" si="92"/>
        <v>0</v>
      </c>
      <c r="R68" s="503">
        <f t="shared" si="92"/>
        <v>0</v>
      </c>
      <c r="S68" s="503">
        <f t="shared" si="92"/>
        <v>0</v>
      </c>
      <c r="T68" s="503">
        <f t="shared" si="92"/>
        <v>0</v>
      </c>
      <c r="U68" s="503">
        <f t="shared" si="92"/>
        <v>0</v>
      </c>
      <c r="V68" s="362">
        <f t="shared" si="92"/>
        <v>0</v>
      </c>
      <c r="W68" s="362">
        <f t="shared" si="92"/>
        <v>0</v>
      </c>
      <c r="X68" s="362">
        <f t="shared" si="92"/>
        <v>0</v>
      </c>
      <c r="Y68" s="362">
        <f t="shared" si="92"/>
        <v>0</v>
      </c>
      <c r="Z68" s="362">
        <f t="shared" si="92"/>
        <v>0</v>
      </c>
      <c r="AA68" s="362">
        <f t="shared" si="92"/>
        <v>0</v>
      </c>
      <c r="AB68" s="362">
        <f t="shared" si="92"/>
        <v>0</v>
      </c>
      <c r="AC68" s="362">
        <f t="shared" si="92"/>
        <v>0</v>
      </c>
      <c r="AD68" s="362">
        <f t="shared" si="92"/>
        <v>0</v>
      </c>
      <c r="AE68" s="362">
        <f t="shared" si="92"/>
        <v>0</v>
      </c>
      <c r="AF68" s="362">
        <f t="shared" si="92"/>
        <v>0</v>
      </c>
      <c r="AG68" s="362">
        <f t="shared" si="92"/>
        <v>0</v>
      </c>
      <c r="AH68" s="362">
        <f t="shared" si="92"/>
        <v>0</v>
      </c>
      <c r="AI68" s="362">
        <f t="shared" si="92"/>
        <v>0</v>
      </c>
      <c r="AJ68" s="362">
        <f t="shared" si="92"/>
        <v>0</v>
      </c>
      <c r="AK68" s="362">
        <f t="shared" si="92"/>
        <v>0</v>
      </c>
      <c r="AL68" s="362">
        <f t="shared" si="92"/>
        <v>0</v>
      </c>
      <c r="AM68" s="362">
        <f t="shared" si="92"/>
        <v>0</v>
      </c>
      <c r="AN68" s="362">
        <f t="shared" si="92"/>
        <v>0</v>
      </c>
      <c r="AO68" s="362">
        <f t="shared" si="92"/>
        <v>0</v>
      </c>
      <c r="AP68" s="362">
        <f t="shared" si="92"/>
        <v>0</v>
      </c>
      <c r="AQ68" s="362">
        <f t="shared" si="92"/>
        <v>0</v>
      </c>
      <c r="AR68" s="362">
        <f t="shared" si="92"/>
        <v>0</v>
      </c>
      <c r="AS68" s="362">
        <f t="shared" si="92"/>
        <v>0</v>
      </c>
      <c r="AT68" s="362">
        <f t="shared" si="92"/>
        <v>0</v>
      </c>
      <c r="AU68" s="362">
        <f t="shared" si="92"/>
        <v>0</v>
      </c>
      <c r="AV68" s="362">
        <f t="shared" si="92"/>
        <v>0</v>
      </c>
      <c r="AW68" s="362">
        <f t="shared" si="92"/>
        <v>0</v>
      </c>
      <c r="AX68" s="362">
        <f t="shared" si="92"/>
        <v>0</v>
      </c>
      <c r="AY68" s="362">
        <f t="shared" si="92"/>
        <v>0</v>
      </c>
      <c r="AZ68" s="362">
        <f t="shared" si="92"/>
        <v>0</v>
      </c>
      <c r="BA68" s="362">
        <f t="shared" si="92"/>
        <v>0</v>
      </c>
      <c r="BB68" s="362">
        <f t="shared" si="92"/>
        <v>0</v>
      </c>
      <c r="BC68" s="362">
        <f t="shared" si="92"/>
        <v>0</v>
      </c>
      <c r="BD68" s="362">
        <f t="shared" si="92"/>
        <v>0</v>
      </c>
      <c r="BE68" s="362">
        <f t="shared" si="92"/>
        <v>0</v>
      </c>
      <c r="BF68" s="362">
        <f t="shared" si="92"/>
        <v>0</v>
      </c>
      <c r="BG68" s="362">
        <f t="shared" si="92"/>
        <v>0</v>
      </c>
      <c r="BH68" s="362">
        <f t="shared" si="92"/>
        <v>0</v>
      </c>
      <c r="BI68" s="362">
        <f t="shared" si="92"/>
        <v>0</v>
      </c>
      <c r="BJ68" s="362">
        <f t="shared" si="92"/>
        <v>0</v>
      </c>
      <c r="BK68" s="362">
        <f t="shared" si="92"/>
        <v>0</v>
      </c>
    </row>
    <row r="69" spans="1:63" s="343" customFormat="1" ht="15.5" x14ac:dyDescent="0.35">
      <c r="A69" s="646"/>
      <c r="B69" s="13" t="str">
        <f t="shared" si="88"/>
        <v>Process</v>
      </c>
      <c r="C69" s="503">
        <v>0</v>
      </c>
      <c r="D69" s="503">
        <f t="shared" si="90"/>
        <v>0</v>
      </c>
      <c r="E69" s="503">
        <f t="shared" si="92"/>
        <v>0</v>
      </c>
      <c r="F69" s="503">
        <f t="shared" si="92"/>
        <v>0</v>
      </c>
      <c r="G69" s="503">
        <f t="shared" si="92"/>
        <v>0</v>
      </c>
      <c r="H69" s="503">
        <f t="shared" si="92"/>
        <v>0</v>
      </c>
      <c r="I69" s="503">
        <f t="shared" si="92"/>
        <v>0</v>
      </c>
      <c r="J69" s="503">
        <f t="shared" si="92"/>
        <v>0</v>
      </c>
      <c r="K69" s="503">
        <f t="shared" si="92"/>
        <v>0</v>
      </c>
      <c r="L69" s="503">
        <f t="shared" si="92"/>
        <v>0</v>
      </c>
      <c r="M69" s="503">
        <f t="shared" si="92"/>
        <v>0</v>
      </c>
      <c r="N69" s="503">
        <f t="shared" si="92"/>
        <v>0</v>
      </c>
      <c r="O69" s="503">
        <f t="shared" si="92"/>
        <v>0</v>
      </c>
      <c r="P69" s="503">
        <f t="shared" si="92"/>
        <v>0</v>
      </c>
      <c r="Q69" s="503">
        <f t="shared" si="92"/>
        <v>0</v>
      </c>
      <c r="R69" s="503">
        <f t="shared" si="92"/>
        <v>0</v>
      </c>
      <c r="S69" s="503">
        <f t="shared" si="92"/>
        <v>0</v>
      </c>
      <c r="T69" s="503">
        <f t="shared" si="92"/>
        <v>0</v>
      </c>
      <c r="U69" s="503">
        <f t="shared" si="92"/>
        <v>0</v>
      </c>
      <c r="V69" s="362">
        <f t="shared" si="92"/>
        <v>0</v>
      </c>
      <c r="W69" s="362">
        <f t="shared" si="92"/>
        <v>0</v>
      </c>
      <c r="X69" s="362">
        <f t="shared" si="92"/>
        <v>0</v>
      </c>
      <c r="Y69" s="362">
        <f t="shared" si="92"/>
        <v>0</v>
      </c>
      <c r="Z69" s="362">
        <f t="shared" si="92"/>
        <v>0</v>
      </c>
      <c r="AA69" s="362">
        <f t="shared" si="92"/>
        <v>0</v>
      </c>
      <c r="AB69" s="362">
        <f t="shared" si="92"/>
        <v>0</v>
      </c>
      <c r="AC69" s="362">
        <f t="shared" si="92"/>
        <v>0</v>
      </c>
      <c r="AD69" s="362">
        <f t="shared" si="92"/>
        <v>0</v>
      </c>
      <c r="AE69" s="362">
        <f t="shared" si="92"/>
        <v>0</v>
      </c>
      <c r="AF69" s="362">
        <f t="shared" si="92"/>
        <v>0</v>
      </c>
      <c r="AG69" s="362">
        <f t="shared" si="92"/>
        <v>0</v>
      </c>
      <c r="AH69" s="362">
        <f t="shared" si="92"/>
        <v>0</v>
      </c>
      <c r="AI69" s="362">
        <f t="shared" si="92"/>
        <v>0</v>
      </c>
      <c r="AJ69" s="362">
        <f t="shared" si="92"/>
        <v>0</v>
      </c>
      <c r="AK69" s="362">
        <f t="shared" si="92"/>
        <v>0</v>
      </c>
      <c r="AL69" s="362">
        <f t="shared" si="92"/>
        <v>0</v>
      </c>
      <c r="AM69" s="362">
        <f t="shared" si="92"/>
        <v>0</v>
      </c>
      <c r="AN69" s="362">
        <f t="shared" si="92"/>
        <v>0</v>
      </c>
      <c r="AO69" s="362">
        <f t="shared" si="92"/>
        <v>0</v>
      </c>
      <c r="AP69" s="362">
        <f t="shared" si="92"/>
        <v>0</v>
      </c>
      <c r="AQ69" s="362">
        <f t="shared" si="92"/>
        <v>0</v>
      </c>
      <c r="AR69" s="362">
        <f t="shared" si="92"/>
        <v>0</v>
      </c>
      <c r="AS69" s="362">
        <f t="shared" si="92"/>
        <v>0</v>
      </c>
      <c r="AT69" s="362">
        <f t="shared" si="92"/>
        <v>0</v>
      </c>
      <c r="AU69" s="362">
        <f t="shared" si="92"/>
        <v>0</v>
      </c>
      <c r="AV69" s="362">
        <f t="shared" si="92"/>
        <v>0</v>
      </c>
      <c r="AW69" s="362">
        <f t="shared" si="92"/>
        <v>0</v>
      </c>
      <c r="AX69" s="362">
        <f t="shared" si="92"/>
        <v>0</v>
      </c>
      <c r="AY69" s="362">
        <f t="shared" si="92"/>
        <v>0</v>
      </c>
      <c r="AZ69" s="362">
        <f t="shared" si="92"/>
        <v>0</v>
      </c>
      <c r="BA69" s="362">
        <f t="shared" si="92"/>
        <v>0</v>
      </c>
      <c r="BB69" s="362">
        <f t="shared" si="92"/>
        <v>0</v>
      </c>
      <c r="BC69" s="362">
        <f t="shared" si="92"/>
        <v>0</v>
      </c>
      <c r="BD69" s="362">
        <f t="shared" si="92"/>
        <v>0</v>
      </c>
      <c r="BE69" s="362">
        <f t="shared" si="92"/>
        <v>0</v>
      </c>
      <c r="BF69" s="362">
        <f t="shared" si="92"/>
        <v>0</v>
      </c>
      <c r="BG69" s="362">
        <f t="shared" si="92"/>
        <v>0</v>
      </c>
      <c r="BH69" s="362">
        <f t="shared" si="92"/>
        <v>0</v>
      </c>
      <c r="BI69" s="362">
        <f t="shared" si="92"/>
        <v>0</v>
      </c>
      <c r="BJ69" s="362">
        <f t="shared" si="92"/>
        <v>0</v>
      </c>
      <c r="BK69" s="362">
        <f t="shared" si="92"/>
        <v>0</v>
      </c>
    </row>
    <row r="70" spans="1:63" s="343" customFormat="1" ht="15.5" x14ac:dyDescent="0.35">
      <c r="A70" s="646"/>
      <c r="B70" s="13" t="str">
        <f t="shared" si="88"/>
        <v>Refrigeration</v>
      </c>
      <c r="C70" s="503">
        <v>0</v>
      </c>
      <c r="D70" s="503">
        <f t="shared" si="90"/>
        <v>0</v>
      </c>
      <c r="E70" s="503">
        <f t="shared" si="92"/>
        <v>0</v>
      </c>
      <c r="F70" s="503">
        <f t="shared" si="92"/>
        <v>0</v>
      </c>
      <c r="G70" s="503">
        <f t="shared" si="92"/>
        <v>0</v>
      </c>
      <c r="H70" s="503">
        <f t="shared" si="92"/>
        <v>0</v>
      </c>
      <c r="I70" s="503">
        <f t="shared" si="92"/>
        <v>0</v>
      </c>
      <c r="J70" s="503">
        <f t="shared" si="92"/>
        <v>0</v>
      </c>
      <c r="K70" s="503">
        <f t="shared" si="92"/>
        <v>0</v>
      </c>
      <c r="L70" s="503">
        <f t="shared" si="92"/>
        <v>0</v>
      </c>
      <c r="M70" s="503">
        <f t="shared" si="92"/>
        <v>0</v>
      </c>
      <c r="N70" s="503">
        <f t="shared" si="92"/>
        <v>0</v>
      </c>
      <c r="O70" s="503">
        <f t="shared" si="92"/>
        <v>0</v>
      </c>
      <c r="P70" s="503">
        <f t="shared" si="92"/>
        <v>0</v>
      </c>
      <c r="Q70" s="503">
        <f t="shared" si="92"/>
        <v>0</v>
      </c>
      <c r="R70" s="503">
        <f t="shared" si="92"/>
        <v>0</v>
      </c>
      <c r="S70" s="503">
        <f t="shared" si="92"/>
        <v>0</v>
      </c>
      <c r="T70" s="503">
        <f t="shared" si="92"/>
        <v>0</v>
      </c>
      <c r="U70" s="503">
        <f t="shared" si="92"/>
        <v>0</v>
      </c>
      <c r="V70" s="362">
        <f t="shared" si="92"/>
        <v>0</v>
      </c>
      <c r="W70" s="362">
        <f t="shared" si="92"/>
        <v>0</v>
      </c>
      <c r="X70" s="362">
        <f t="shared" si="92"/>
        <v>0</v>
      </c>
      <c r="Y70" s="362">
        <f t="shared" si="92"/>
        <v>0</v>
      </c>
      <c r="Z70" s="362">
        <f t="shared" si="92"/>
        <v>0</v>
      </c>
      <c r="AA70" s="362">
        <f t="shared" si="92"/>
        <v>0</v>
      </c>
      <c r="AB70" s="362">
        <f t="shared" si="92"/>
        <v>0</v>
      </c>
      <c r="AC70" s="362">
        <f t="shared" si="92"/>
        <v>0</v>
      </c>
      <c r="AD70" s="362">
        <f t="shared" si="92"/>
        <v>0</v>
      </c>
      <c r="AE70" s="362">
        <f t="shared" si="92"/>
        <v>0</v>
      </c>
      <c r="AF70" s="362">
        <f t="shared" si="92"/>
        <v>0</v>
      </c>
      <c r="AG70" s="362">
        <f t="shared" si="92"/>
        <v>0</v>
      </c>
      <c r="AH70" s="362">
        <f t="shared" si="92"/>
        <v>0</v>
      </c>
      <c r="AI70" s="362">
        <f t="shared" si="92"/>
        <v>0</v>
      </c>
      <c r="AJ70" s="362">
        <f t="shared" si="92"/>
        <v>0</v>
      </c>
      <c r="AK70" s="362">
        <f t="shared" si="92"/>
        <v>0</v>
      </c>
      <c r="AL70" s="362">
        <f t="shared" si="92"/>
        <v>0</v>
      </c>
      <c r="AM70" s="362">
        <f t="shared" si="92"/>
        <v>0</v>
      </c>
      <c r="AN70" s="362">
        <f t="shared" si="92"/>
        <v>0</v>
      </c>
      <c r="AO70" s="362">
        <f t="shared" si="92"/>
        <v>0</v>
      </c>
      <c r="AP70" s="362">
        <f t="shared" si="92"/>
        <v>0</v>
      </c>
      <c r="AQ70" s="362">
        <f t="shared" si="92"/>
        <v>0</v>
      </c>
      <c r="AR70" s="362">
        <f t="shared" si="92"/>
        <v>0</v>
      </c>
      <c r="AS70" s="362">
        <f t="shared" si="92"/>
        <v>0</v>
      </c>
      <c r="AT70" s="362">
        <f t="shared" si="92"/>
        <v>0</v>
      </c>
      <c r="AU70" s="362">
        <f t="shared" si="92"/>
        <v>0</v>
      </c>
      <c r="AV70" s="362">
        <f t="shared" si="92"/>
        <v>0</v>
      </c>
      <c r="AW70" s="362">
        <f t="shared" si="92"/>
        <v>0</v>
      </c>
      <c r="AX70" s="362">
        <f t="shared" si="92"/>
        <v>0</v>
      </c>
      <c r="AY70" s="362">
        <f t="shared" si="92"/>
        <v>0</v>
      </c>
      <c r="AZ70" s="362">
        <f t="shared" si="92"/>
        <v>0</v>
      </c>
      <c r="BA70" s="362">
        <f t="shared" si="92"/>
        <v>0</v>
      </c>
      <c r="BB70" s="362">
        <f t="shared" si="92"/>
        <v>0</v>
      </c>
      <c r="BC70" s="362">
        <f t="shared" si="92"/>
        <v>0</v>
      </c>
      <c r="BD70" s="362">
        <f t="shared" si="92"/>
        <v>0</v>
      </c>
      <c r="BE70" s="362">
        <f t="shared" si="92"/>
        <v>0</v>
      </c>
      <c r="BF70" s="362">
        <f t="shared" si="92"/>
        <v>0</v>
      </c>
      <c r="BG70" s="362">
        <f t="shared" si="92"/>
        <v>0</v>
      </c>
      <c r="BH70" s="362">
        <f t="shared" si="92"/>
        <v>0</v>
      </c>
      <c r="BI70" s="362">
        <f t="shared" si="92"/>
        <v>0</v>
      </c>
      <c r="BJ70" s="362">
        <f t="shared" si="92"/>
        <v>0</v>
      </c>
      <c r="BK70" s="362">
        <f t="shared" si="92"/>
        <v>0</v>
      </c>
    </row>
    <row r="71" spans="1:63" s="343" customFormat="1" ht="15.5" x14ac:dyDescent="0.35">
      <c r="A71" s="646"/>
      <c r="B71" s="13" t="str">
        <f t="shared" si="88"/>
        <v>Water Heating</v>
      </c>
      <c r="C71" s="503">
        <v>0</v>
      </c>
      <c r="D71" s="503">
        <f t="shared" si="90"/>
        <v>0</v>
      </c>
      <c r="E71" s="503">
        <f t="shared" si="92"/>
        <v>0</v>
      </c>
      <c r="F71" s="503">
        <f t="shared" si="92"/>
        <v>0</v>
      </c>
      <c r="G71" s="503">
        <f t="shared" si="92"/>
        <v>0</v>
      </c>
      <c r="H71" s="503">
        <f t="shared" si="92"/>
        <v>0</v>
      </c>
      <c r="I71" s="503">
        <f t="shared" si="92"/>
        <v>0</v>
      </c>
      <c r="J71" s="503">
        <f t="shared" si="92"/>
        <v>0</v>
      </c>
      <c r="K71" s="503">
        <f t="shared" si="92"/>
        <v>0</v>
      </c>
      <c r="L71" s="503">
        <f t="shared" si="92"/>
        <v>0</v>
      </c>
      <c r="M71" s="503">
        <f t="shared" si="92"/>
        <v>0</v>
      </c>
      <c r="N71" s="503">
        <f t="shared" si="92"/>
        <v>0</v>
      </c>
      <c r="O71" s="503">
        <f t="shared" si="92"/>
        <v>0</v>
      </c>
      <c r="P71" s="503">
        <f t="shared" si="92"/>
        <v>0</v>
      </c>
      <c r="Q71" s="503">
        <f t="shared" si="92"/>
        <v>0</v>
      </c>
      <c r="R71" s="503">
        <f t="shared" si="92"/>
        <v>0</v>
      </c>
      <c r="S71" s="503">
        <f t="shared" si="92"/>
        <v>0</v>
      </c>
      <c r="T71" s="503">
        <f t="shared" si="92"/>
        <v>0</v>
      </c>
      <c r="U71" s="503">
        <f t="shared" si="92"/>
        <v>0</v>
      </c>
      <c r="V71" s="362">
        <f t="shared" si="92"/>
        <v>0</v>
      </c>
      <c r="W71" s="362">
        <f t="shared" si="92"/>
        <v>0</v>
      </c>
      <c r="X71" s="362">
        <f t="shared" si="92"/>
        <v>0</v>
      </c>
      <c r="Y71" s="362">
        <f t="shared" si="92"/>
        <v>0</v>
      </c>
      <c r="Z71" s="362">
        <f t="shared" si="92"/>
        <v>0</v>
      </c>
      <c r="AA71" s="362">
        <f t="shared" si="92"/>
        <v>0</v>
      </c>
      <c r="AB71" s="362">
        <f t="shared" si="92"/>
        <v>0</v>
      </c>
      <c r="AC71" s="362">
        <f t="shared" si="92"/>
        <v>0</v>
      </c>
      <c r="AD71" s="362">
        <f t="shared" si="92"/>
        <v>0</v>
      </c>
      <c r="AE71" s="362">
        <f t="shared" si="92"/>
        <v>0</v>
      </c>
      <c r="AF71" s="362">
        <f t="shared" si="92"/>
        <v>0</v>
      </c>
      <c r="AG71" s="362">
        <f t="shared" ref="AG71:BK71" si="93">IF(AG35=0,0,((AG17*0.5)+AF35-AG53)*AG90*AG105*AG$2)</f>
        <v>0</v>
      </c>
      <c r="AH71" s="362">
        <f t="shared" si="93"/>
        <v>0</v>
      </c>
      <c r="AI71" s="362">
        <f t="shared" si="93"/>
        <v>0</v>
      </c>
      <c r="AJ71" s="362">
        <f t="shared" si="93"/>
        <v>0</v>
      </c>
      <c r="AK71" s="362">
        <f t="shared" si="93"/>
        <v>0</v>
      </c>
      <c r="AL71" s="362">
        <f t="shared" si="93"/>
        <v>0</v>
      </c>
      <c r="AM71" s="362">
        <f t="shared" si="93"/>
        <v>0</v>
      </c>
      <c r="AN71" s="362">
        <f t="shared" si="93"/>
        <v>0</v>
      </c>
      <c r="AO71" s="362">
        <f t="shared" si="93"/>
        <v>0</v>
      </c>
      <c r="AP71" s="362">
        <f t="shared" si="93"/>
        <v>0</v>
      </c>
      <c r="AQ71" s="362">
        <f t="shared" si="93"/>
        <v>0</v>
      </c>
      <c r="AR71" s="362">
        <f t="shared" si="93"/>
        <v>0</v>
      </c>
      <c r="AS71" s="362">
        <f t="shared" si="93"/>
        <v>0</v>
      </c>
      <c r="AT71" s="362">
        <f t="shared" si="93"/>
        <v>0</v>
      </c>
      <c r="AU71" s="362">
        <f t="shared" si="93"/>
        <v>0</v>
      </c>
      <c r="AV71" s="362">
        <f t="shared" si="93"/>
        <v>0</v>
      </c>
      <c r="AW71" s="362">
        <f t="shared" si="93"/>
        <v>0</v>
      </c>
      <c r="AX71" s="362">
        <f t="shared" si="93"/>
        <v>0</v>
      </c>
      <c r="AY71" s="362">
        <f t="shared" si="93"/>
        <v>0</v>
      </c>
      <c r="AZ71" s="362">
        <f t="shared" si="93"/>
        <v>0</v>
      </c>
      <c r="BA71" s="362">
        <f t="shared" si="93"/>
        <v>0</v>
      </c>
      <c r="BB71" s="362">
        <f t="shared" si="93"/>
        <v>0</v>
      </c>
      <c r="BC71" s="362">
        <f t="shared" si="93"/>
        <v>0</v>
      </c>
      <c r="BD71" s="362">
        <f t="shared" si="93"/>
        <v>0</v>
      </c>
      <c r="BE71" s="362">
        <f t="shared" si="93"/>
        <v>0</v>
      </c>
      <c r="BF71" s="362">
        <f t="shared" si="93"/>
        <v>0</v>
      </c>
      <c r="BG71" s="362">
        <f t="shared" si="93"/>
        <v>0</v>
      </c>
      <c r="BH71" s="362">
        <f t="shared" si="93"/>
        <v>0</v>
      </c>
      <c r="BI71" s="362">
        <f t="shared" si="93"/>
        <v>0</v>
      </c>
      <c r="BJ71" s="362">
        <f t="shared" si="93"/>
        <v>0</v>
      </c>
      <c r="BK71" s="362">
        <f t="shared" si="93"/>
        <v>0</v>
      </c>
    </row>
    <row r="72" spans="1:63" s="343" customFormat="1" ht="15.75" customHeight="1" x14ac:dyDescent="0.35">
      <c r="A72" s="646"/>
      <c r="B72" s="13" t="str">
        <f t="shared" si="88"/>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94">SUM(D59:D71)</f>
        <v>0</v>
      </c>
      <c r="E73" s="503">
        <f t="shared" si="94"/>
        <v>0</v>
      </c>
      <c r="F73" s="503">
        <f t="shared" si="94"/>
        <v>0</v>
      </c>
      <c r="G73" s="503">
        <f t="shared" si="94"/>
        <v>0</v>
      </c>
      <c r="H73" s="503">
        <f t="shared" si="94"/>
        <v>0</v>
      </c>
      <c r="I73" s="503">
        <f t="shared" si="94"/>
        <v>0</v>
      </c>
      <c r="J73" s="503">
        <f t="shared" si="94"/>
        <v>0</v>
      </c>
      <c r="K73" s="503">
        <f t="shared" si="94"/>
        <v>0</v>
      </c>
      <c r="L73" s="503">
        <f t="shared" si="94"/>
        <v>0</v>
      </c>
      <c r="M73" s="503">
        <f t="shared" si="94"/>
        <v>0</v>
      </c>
      <c r="N73" s="503">
        <f t="shared" si="94"/>
        <v>0</v>
      </c>
      <c r="O73" s="503">
        <f t="shared" si="94"/>
        <v>0</v>
      </c>
      <c r="P73" s="503">
        <f t="shared" si="94"/>
        <v>0</v>
      </c>
      <c r="Q73" s="503">
        <f t="shared" si="94"/>
        <v>0</v>
      </c>
      <c r="R73" s="503">
        <f t="shared" si="94"/>
        <v>0</v>
      </c>
      <c r="S73" s="503">
        <f t="shared" si="94"/>
        <v>0</v>
      </c>
      <c r="T73" s="503">
        <f t="shared" si="94"/>
        <v>0</v>
      </c>
      <c r="U73" s="503">
        <f t="shared" si="94"/>
        <v>0</v>
      </c>
      <c r="V73" s="362">
        <f t="shared" si="94"/>
        <v>0</v>
      </c>
      <c r="W73" s="362">
        <f t="shared" si="94"/>
        <v>0</v>
      </c>
      <c r="X73" s="362">
        <f t="shared" si="94"/>
        <v>0</v>
      </c>
      <c r="Y73" s="362">
        <f t="shared" si="94"/>
        <v>0</v>
      </c>
      <c r="Z73" s="362">
        <f t="shared" si="94"/>
        <v>0</v>
      </c>
      <c r="AA73" s="362">
        <f t="shared" si="94"/>
        <v>0</v>
      </c>
      <c r="AB73" s="362">
        <f t="shared" si="94"/>
        <v>0</v>
      </c>
      <c r="AC73" s="362">
        <f t="shared" si="94"/>
        <v>0</v>
      </c>
      <c r="AD73" s="362">
        <f t="shared" si="94"/>
        <v>0</v>
      </c>
      <c r="AE73" s="362">
        <f t="shared" si="94"/>
        <v>0</v>
      </c>
      <c r="AF73" s="362">
        <f t="shared" si="94"/>
        <v>0</v>
      </c>
      <c r="AG73" s="362">
        <f t="shared" si="94"/>
        <v>0</v>
      </c>
      <c r="AH73" s="362">
        <f t="shared" si="94"/>
        <v>0</v>
      </c>
      <c r="AI73" s="362">
        <f t="shared" si="94"/>
        <v>0</v>
      </c>
      <c r="AJ73" s="362">
        <f t="shared" si="94"/>
        <v>0</v>
      </c>
      <c r="AK73" s="362">
        <f t="shared" si="94"/>
        <v>0</v>
      </c>
      <c r="AL73" s="362">
        <f t="shared" si="94"/>
        <v>0</v>
      </c>
      <c r="AM73" s="362">
        <f t="shared" si="94"/>
        <v>0</v>
      </c>
      <c r="AN73" s="362">
        <f t="shared" si="94"/>
        <v>0</v>
      </c>
      <c r="AO73" s="362">
        <f t="shared" si="94"/>
        <v>0</v>
      </c>
      <c r="AP73" s="362">
        <f t="shared" si="94"/>
        <v>0</v>
      </c>
      <c r="AQ73" s="362">
        <f t="shared" si="94"/>
        <v>0</v>
      </c>
      <c r="AR73" s="362">
        <f t="shared" si="94"/>
        <v>0</v>
      </c>
      <c r="AS73" s="362">
        <f t="shared" si="94"/>
        <v>0</v>
      </c>
      <c r="AT73" s="362">
        <f t="shared" si="94"/>
        <v>0</v>
      </c>
      <c r="AU73" s="362">
        <f t="shared" si="94"/>
        <v>0</v>
      </c>
      <c r="AV73" s="362">
        <f t="shared" si="94"/>
        <v>0</v>
      </c>
      <c r="AW73" s="362">
        <f t="shared" si="94"/>
        <v>0</v>
      </c>
      <c r="AX73" s="362">
        <f t="shared" si="94"/>
        <v>0</v>
      </c>
      <c r="AY73" s="362">
        <f t="shared" si="94"/>
        <v>0</v>
      </c>
      <c r="AZ73" s="362">
        <f t="shared" si="94"/>
        <v>0</v>
      </c>
      <c r="BA73" s="362">
        <f t="shared" si="94"/>
        <v>0</v>
      </c>
      <c r="BB73" s="362">
        <f t="shared" si="94"/>
        <v>0</v>
      </c>
      <c r="BC73" s="362">
        <f t="shared" si="94"/>
        <v>0</v>
      </c>
      <c r="BD73" s="362">
        <f t="shared" si="94"/>
        <v>0</v>
      </c>
      <c r="BE73" s="362">
        <f t="shared" si="94"/>
        <v>0</v>
      </c>
      <c r="BF73" s="362">
        <f t="shared" si="94"/>
        <v>0</v>
      </c>
      <c r="BG73" s="362">
        <f t="shared" si="94"/>
        <v>0</v>
      </c>
      <c r="BH73" s="362">
        <f t="shared" si="94"/>
        <v>0</v>
      </c>
      <c r="BI73" s="362">
        <f t="shared" si="94"/>
        <v>0</v>
      </c>
      <c r="BJ73" s="362">
        <f t="shared" si="94"/>
        <v>0</v>
      </c>
      <c r="BK73" s="362">
        <f t="shared" si="94"/>
        <v>0</v>
      </c>
    </row>
    <row r="74" spans="1:63" s="343" customFormat="1" ht="16.5" customHeight="1" thickBot="1" x14ac:dyDescent="0.4">
      <c r="A74" s="647"/>
      <c r="B74" s="14" t="s">
        <v>27</v>
      </c>
      <c r="C74" s="504">
        <f>C73</f>
        <v>0</v>
      </c>
      <c r="D74" s="504">
        <f>C74+D73</f>
        <v>0</v>
      </c>
      <c r="E74" s="504">
        <f t="shared" ref="E74:BK74" si="95">D74+E73</f>
        <v>0</v>
      </c>
      <c r="F74" s="504">
        <f t="shared" si="95"/>
        <v>0</v>
      </c>
      <c r="G74" s="504">
        <f t="shared" si="95"/>
        <v>0</v>
      </c>
      <c r="H74" s="504">
        <f t="shared" si="95"/>
        <v>0</v>
      </c>
      <c r="I74" s="504">
        <f t="shared" si="95"/>
        <v>0</v>
      </c>
      <c r="J74" s="504">
        <f t="shared" si="95"/>
        <v>0</v>
      </c>
      <c r="K74" s="504">
        <f t="shared" si="95"/>
        <v>0</v>
      </c>
      <c r="L74" s="504">
        <f t="shared" si="95"/>
        <v>0</v>
      </c>
      <c r="M74" s="504">
        <f t="shared" si="95"/>
        <v>0</v>
      </c>
      <c r="N74" s="504">
        <f t="shared" si="95"/>
        <v>0</v>
      </c>
      <c r="O74" s="504">
        <f t="shared" si="95"/>
        <v>0</v>
      </c>
      <c r="P74" s="504">
        <f t="shared" si="95"/>
        <v>0</v>
      </c>
      <c r="Q74" s="504">
        <f t="shared" si="95"/>
        <v>0</v>
      </c>
      <c r="R74" s="504">
        <f t="shared" si="95"/>
        <v>0</v>
      </c>
      <c r="S74" s="504">
        <f t="shared" si="95"/>
        <v>0</v>
      </c>
      <c r="T74" s="504">
        <f t="shared" si="95"/>
        <v>0</v>
      </c>
      <c r="U74" s="504">
        <f t="shared" si="95"/>
        <v>0</v>
      </c>
      <c r="V74" s="504">
        <f t="shared" si="95"/>
        <v>0</v>
      </c>
      <c r="W74" s="504">
        <f t="shared" si="95"/>
        <v>0</v>
      </c>
      <c r="X74" s="504">
        <f t="shared" si="95"/>
        <v>0</v>
      </c>
      <c r="Y74" s="504">
        <f t="shared" si="95"/>
        <v>0</v>
      </c>
      <c r="Z74" s="504">
        <f t="shared" si="95"/>
        <v>0</v>
      </c>
      <c r="AA74" s="504">
        <f t="shared" si="95"/>
        <v>0</v>
      </c>
      <c r="AB74" s="504">
        <f t="shared" si="95"/>
        <v>0</v>
      </c>
      <c r="AC74" s="504">
        <f t="shared" si="95"/>
        <v>0</v>
      </c>
      <c r="AD74" s="504">
        <f t="shared" si="95"/>
        <v>0</v>
      </c>
      <c r="AE74" s="504">
        <f t="shared" si="95"/>
        <v>0</v>
      </c>
      <c r="AF74" s="504">
        <f t="shared" si="95"/>
        <v>0</v>
      </c>
      <c r="AG74" s="504">
        <f t="shared" si="95"/>
        <v>0</v>
      </c>
      <c r="AH74" s="504">
        <f t="shared" si="95"/>
        <v>0</v>
      </c>
      <c r="AI74" s="504">
        <f t="shared" si="95"/>
        <v>0</v>
      </c>
      <c r="AJ74" s="504">
        <f t="shared" si="95"/>
        <v>0</v>
      </c>
      <c r="AK74" s="504">
        <f t="shared" si="95"/>
        <v>0</v>
      </c>
      <c r="AL74" s="504">
        <f t="shared" si="95"/>
        <v>0</v>
      </c>
      <c r="AM74" s="504">
        <f t="shared" si="95"/>
        <v>0</v>
      </c>
      <c r="AN74" s="504">
        <f t="shared" si="95"/>
        <v>0</v>
      </c>
      <c r="AO74" s="504">
        <f t="shared" si="95"/>
        <v>0</v>
      </c>
      <c r="AP74" s="504">
        <f t="shared" si="95"/>
        <v>0</v>
      </c>
      <c r="AQ74" s="504">
        <f t="shared" si="95"/>
        <v>0</v>
      </c>
      <c r="AR74" s="504">
        <f t="shared" si="95"/>
        <v>0</v>
      </c>
      <c r="AS74" s="504">
        <f t="shared" si="95"/>
        <v>0</v>
      </c>
      <c r="AT74" s="504">
        <f t="shared" si="95"/>
        <v>0</v>
      </c>
      <c r="AU74" s="504">
        <f t="shared" si="95"/>
        <v>0</v>
      </c>
      <c r="AV74" s="504">
        <f t="shared" si="95"/>
        <v>0</v>
      </c>
      <c r="AW74" s="504">
        <f t="shared" si="95"/>
        <v>0</v>
      </c>
      <c r="AX74" s="504">
        <f t="shared" si="95"/>
        <v>0</v>
      </c>
      <c r="AY74" s="504">
        <f t="shared" si="95"/>
        <v>0</v>
      </c>
      <c r="AZ74" s="504">
        <f t="shared" si="95"/>
        <v>0</v>
      </c>
      <c r="BA74" s="504">
        <f t="shared" si="95"/>
        <v>0</v>
      </c>
      <c r="BB74" s="504">
        <f t="shared" si="95"/>
        <v>0</v>
      </c>
      <c r="BC74" s="504">
        <f t="shared" si="95"/>
        <v>0</v>
      </c>
      <c r="BD74" s="504">
        <f t="shared" si="95"/>
        <v>0</v>
      </c>
      <c r="BE74" s="504">
        <f t="shared" si="95"/>
        <v>0</v>
      </c>
      <c r="BF74" s="504">
        <f t="shared" si="95"/>
        <v>0</v>
      </c>
      <c r="BG74" s="504">
        <f t="shared" si="95"/>
        <v>0</v>
      </c>
      <c r="BH74" s="504">
        <f t="shared" si="95"/>
        <v>0</v>
      </c>
      <c r="BI74" s="504">
        <f t="shared" si="95"/>
        <v>0</v>
      </c>
      <c r="BJ74" s="504">
        <f t="shared" si="95"/>
        <v>0</v>
      </c>
      <c r="BK74" s="504">
        <f t="shared" si="95"/>
        <v>0</v>
      </c>
    </row>
    <row r="75" spans="1:63" x14ac:dyDescent="0.35">
      <c r="A75" s="8"/>
      <c r="B75" s="35"/>
      <c r="C75" s="30"/>
      <c r="D75" s="36"/>
      <c r="E75" s="30"/>
      <c r="F75" s="36"/>
      <c r="G75" s="30"/>
      <c r="H75" s="36"/>
      <c r="I75" s="30"/>
      <c r="J75" s="36"/>
      <c r="K75" s="30"/>
      <c r="L75" s="36"/>
      <c r="M75" s="30"/>
      <c r="N75" s="36"/>
      <c r="O75" s="30"/>
      <c r="P75" s="36"/>
      <c r="Q75" s="30"/>
      <c r="R75" s="36"/>
      <c r="S75" s="30"/>
      <c r="T75" s="36"/>
      <c r="U75" s="30"/>
      <c r="V75" s="36"/>
      <c r="W75" s="30"/>
      <c r="X75" s="36"/>
      <c r="Y75" s="30"/>
      <c r="Z75" s="36"/>
      <c r="AA75" s="30"/>
      <c r="AB75" s="36"/>
      <c r="AC75" s="30"/>
      <c r="AD75" s="36"/>
      <c r="AE75" s="30"/>
      <c r="AF75" s="36"/>
      <c r="AG75" s="30"/>
      <c r="AH75" s="36"/>
      <c r="AI75" s="30"/>
      <c r="AJ75" s="36"/>
      <c r="AK75" s="30"/>
      <c r="AL75" s="36"/>
      <c r="AM75" s="30"/>
      <c r="AN75" s="36"/>
      <c r="AO75" s="30"/>
      <c r="AP75" s="36"/>
      <c r="AQ75" s="30"/>
      <c r="AR75" s="36"/>
      <c r="AS75" s="30"/>
      <c r="AT75" s="36"/>
      <c r="AU75" s="30"/>
      <c r="AV75" s="36"/>
      <c r="AW75" s="30"/>
      <c r="AX75" s="36"/>
      <c r="AY75" s="30"/>
      <c r="AZ75" s="36"/>
      <c r="BA75" s="30"/>
      <c r="BB75" s="36"/>
      <c r="BC75" s="30"/>
      <c r="BD75" s="36"/>
      <c r="BE75" s="30"/>
      <c r="BF75" s="36"/>
      <c r="BG75" s="30"/>
      <c r="BH75" s="36"/>
      <c r="BI75" s="30"/>
      <c r="BJ75" s="36"/>
      <c r="BK75" s="30"/>
    </row>
    <row r="76" spans="1:6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31" t="s">
        <v>12</v>
      </c>
      <c r="C77" s="10">
        <f t="shared" ref="C77:AH77" si="96">C58</f>
        <v>43466</v>
      </c>
      <c r="D77" s="10">
        <f t="shared" si="96"/>
        <v>43497</v>
      </c>
      <c r="E77" s="10">
        <f t="shared" si="96"/>
        <v>43525</v>
      </c>
      <c r="F77" s="10">
        <f t="shared" si="96"/>
        <v>43556</v>
      </c>
      <c r="G77" s="10">
        <f t="shared" si="96"/>
        <v>43586</v>
      </c>
      <c r="H77" s="10">
        <f t="shared" si="96"/>
        <v>43617</v>
      </c>
      <c r="I77" s="10">
        <f t="shared" si="96"/>
        <v>43647</v>
      </c>
      <c r="J77" s="10">
        <f t="shared" si="96"/>
        <v>43678</v>
      </c>
      <c r="K77" s="10">
        <f t="shared" si="96"/>
        <v>43709</v>
      </c>
      <c r="L77" s="10">
        <f t="shared" si="96"/>
        <v>43739</v>
      </c>
      <c r="M77" s="10">
        <f t="shared" si="96"/>
        <v>43770</v>
      </c>
      <c r="N77" s="10">
        <f t="shared" si="96"/>
        <v>43800</v>
      </c>
      <c r="O77" s="10">
        <f t="shared" si="96"/>
        <v>43831</v>
      </c>
      <c r="P77" s="10">
        <f t="shared" si="96"/>
        <v>43862</v>
      </c>
      <c r="Q77" s="10">
        <f t="shared" si="96"/>
        <v>43891</v>
      </c>
      <c r="R77" s="10">
        <f t="shared" si="96"/>
        <v>43922</v>
      </c>
      <c r="S77" s="10">
        <f t="shared" si="96"/>
        <v>43952</v>
      </c>
      <c r="T77" s="10">
        <f t="shared" si="96"/>
        <v>43983</v>
      </c>
      <c r="U77" s="10">
        <f t="shared" si="96"/>
        <v>44013</v>
      </c>
      <c r="V77" s="10">
        <f t="shared" si="96"/>
        <v>44044</v>
      </c>
      <c r="W77" s="10">
        <f t="shared" si="96"/>
        <v>44075</v>
      </c>
      <c r="X77" s="10">
        <f t="shared" si="96"/>
        <v>44105</v>
      </c>
      <c r="Y77" s="10">
        <f t="shared" si="96"/>
        <v>44136</v>
      </c>
      <c r="Z77" s="10">
        <f t="shared" si="96"/>
        <v>44166</v>
      </c>
      <c r="AA77" s="10">
        <f t="shared" si="96"/>
        <v>44197</v>
      </c>
      <c r="AB77" s="10">
        <f t="shared" si="96"/>
        <v>44228</v>
      </c>
      <c r="AC77" s="10">
        <f t="shared" si="96"/>
        <v>44256</v>
      </c>
      <c r="AD77" s="10">
        <f t="shared" si="96"/>
        <v>44287</v>
      </c>
      <c r="AE77" s="10">
        <f t="shared" si="96"/>
        <v>44317</v>
      </c>
      <c r="AF77" s="10">
        <f t="shared" si="96"/>
        <v>44348</v>
      </c>
      <c r="AG77" s="10">
        <f t="shared" si="96"/>
        <v>44378</v>
      </c>
      <c r="AH77" s="10">
        <f t="shared" si="96"/>
        <v>44409</v>
      </c>
      <c r="AI77" s="10">
        <f t="shared" ref="AI77:BK77" si="97">AI58</f>
        <v>44440</v>
      </c>
      <c r="AJ77" s="10">
        <f t="shared" si="97"/>
        <v>44470</v>
      </c>
      <c r="AK77" s="10">
        <f t="shared" si="97"/>
        <v>44501</v>
      </c>
      <c r="AL77" s="10">
        <f t="shared" si="97"/>
        <v>44531</v>
      </c>
      <c r="AM77" s="10">
        <f t="shared" si="97"/>
        <v>44562</v>
      </c>
      <c r="AN77" s="10">
        <f t="shared" si="97"/>
        <v>44593</v>
      </c>
      <c r="AO77" s="10">
        <f t="shared" si="97"/>
        <v>44621</v>
      </c>
      <c r="AP77" s="10">
        <f t="shared" si="97"/>
        <v>44652</v>
      </c>
      <c r="AQ77" s="10">
        <f t="shared" si="97"/>
        <v>44682</v>
      </c>
      <c r="AR77" s="10">
        <f t="shared" si="97"/>
        <v>44713</v>
      </c>
      <c r="AS77" s="10">
        <f t="shared" si="97"/>
        <v>44743</v>
      </c>
      <c r="AT77" s="10">
        <f t="shared" si="97"/>
        <v>44774</v>
      </c>
      <c r="AU77" s="10">
        <f t="shared" si="97"/>
        <v>44805</v>
      </c>
      <c r="AV77" s="10">
        <f t="shared" si="97"/>
        <v>44835</v>
      </c>
      <c r="AW77" s="10">
        <f t="shared" si="97"/>
        <v>44866</v>
      </c>
      <c r="AX77" s="10">
        <f t="shared" si="97"/>
        <v>44896</v>
      </c>
      <c r="AY77" s="10">
        <f t="shared" si="97"/>
        <v>44927</v>
      </c>
      <c r="AZ77" s="10">
        <f t="shared" si="97"/>
        <v>44958</v>
      </c>
      <c r="BA77" s="10">
        <f t="shared" si="97"/>
        <v>44986</v>
      </c>
      <c r="BB77" s="10">
        <f t="shared" si="97"/>
        <v>45017</v>
      </c>
      <c r="BC77" s="10">
        <f t="shared" si="97"/>
        <v>45047</v>
      </c>
      <c r="BD77" s="10">
        <f t="shared" si="97"/>
        <v>45078</v>
      </c>
      <c r="BE77" s="10">
        <f t="shared" si="97"/>
        <v>45108</v>
      </c>
      <c r="BF77" s="10">
        <f t="shared" si="97"/>
        <v>45139</v>
      </c>
      <c r="BG77" s="10">
        <f t="shared" si="97"/>
        <v>45170</v>
      </c>
      <c r="BH77" s="10">
        <f t="shared" si="97"/>
        <v>45200</v>
      </c>
      <c r="BI77" s="10">
        <f t="shared" si="97"/>
        <v>45231</v>
      </c>
      <c r="BJ77" s="10">
        <f t="shared" si="97"/>
        <v>45261</v>
      </c>
      <c r="BK77" s="10">
        <f t="shared" si="97"/>
        <v>45292</v>
      </c>
    </row>
    <row r="78" spans="1:63" ht="15.75" customHeight="1" x14ac:dyDescent="0.35">
      <c r="A78" s="652"/>
      <c r="B78" s="32" t="str">
        <f>B59</f>
        <v>Air Comp</v>
      </c>
      <c r="C78" s="269">
        <f>'2M - SGS'!C78</f>
        <v>8.5109000000000004E-2</v>
      </c>
      <c r="D78" s="269">
        <f>'2M - SGS'!D78</f>
        <v>7.7715000000000006E-2</v>
      </c>
      <c r="E78" s="269">
        <f>'2M - SGS'!E78</f>
        <v>8.6136000000000004E-2</v>
      </c>
      <c r="F78" s="269">
        <f>'2M - SGS'!F78</f>
        <v>7.9796000000000006E-2</v>
      </c>
      <c r="G78" s="269">
        <f>'2M - SGS'!G78</f>
        <v>8.5334999999999994E-2</v>
      </c>
      <c r="H78" s="269">
        <f>'2M - SGS'!H78</f>
        <v>8.1994999999999998E-2</v>
      </c>
      <c r="I78" s="269">
        <f>'2M - SGS'!I78</f>
        <v>8.4098999999999993E-2</v>
      </c>
      <c r="J78" s="269">
        <f>'2M - SGS'!J78</f>
        <v>8.4198999999999996E-2</v>
      </c>
      <c r="K78" s="269">
        <f>'2M - SGS'!K78</f>
        <v>8.2512000000000002E-2</v>
      </c>
      <c r="L78" s="269">
        <f>'2M - SGS'!L78</f>
        <v>8.5277000000000006E-2</v>
      </c>
      <c r="M78" s="269">
        <f>'2M - SGS'!M78</f>
        <v>8.2588999999999996E-2</v>
      </c>
      <c r="N78" s="269">
        <f>'2M - SGS'!N78</f>
        <v>8.5237999999999994E-2</v>
      </c>
      <c r="O78" s="269">
        <f>'2M - SGS'!O78</f>
        <v>8.5109000000000004E-2</v>
      </c>
      <c r="P78" s="269">
        <f>'2M - SGS'!P78</f>
        <v>7.7715000000000006E-2</v>
      </c>
      <c r="Q78" s="269">
        <f>'2M - SGS'!Q78</f>
        <v>8.6136000000000004E-2</v>
      </c>
      <c r="R78" s="269">
        <f>'2M - SGS'!R78</f>
        <v>7.9796000000000006E-2</v>
      </c>
      <c r="S78" s="269">
        <f>'2M - SGS'!S78</f>
        <v>8.5334999999999994E-2</v>
      </c>
      <c r="T78" s="269">
        <f>'2M - SGS'!T78</f>
        <v>8.1994999999999998E-2</v>
      </c>
      <c r="U78" s="269">
        <f>'2M - SGS'!U78</f>
        <v>8.4098999999999993E-2</v>
      </c>
      <c r="V78" s="269">
        <f>'2M - SGS'!V78</f>
        <v>8.4198999999999996E-2</v>
      </c>
      <c r="W78" s="269">
        <f>'2M - SGS'!W78</f>
        <v>8.2512000000000002E-2</v>
      </c>
      <c r="X78" s="269">
        <f>'2M - SGS'!X78</f>
        <v>8.5277000000000006E-2</v>
      </c>
      <c r="Y78" s="269">
        <f>'2M - SGS'!Y78</f>
        <v>8.2588999999999996E-2</v>
      </c>
      <c r="Z78" s="269">
        <f>'2M - SGS'!Z78</f>
        <v>8.5237999999999994E-2</v>
      </c>
      <c r="AA78" s="269">
        <f>'2M - SGS'!AA78</f>
        <v>8.5109000000000004E-2</v>
      </c>
      <c r="AB78" s="269">
        <f>'2M - SGS'!AB78</f>
        <v>7.7715000000000006E-2</v>
      </c>
      <c r="AC78" s="269">
        <f>'2M - SGS'!AC78</f>
        <v>8.6136000000000004E-2</v>
      </c>
      <c r="AD78" s="269">
        <f>'2M - SGS'!AD78</f>
        <v>7.9796000000000006E-2</v>
      </c>
      <c r="AE78" s="269">
        <f>'2M - SGS'!AE78</f>
        <v>8.5334999999999994E-2</v>
      </c>
      <c r="AF78" s="269">
        <f>'2M - SGS'!AF78</f>
        <v>8.1994999999999998E-2</v>
      </c>
      <c r="AG78" s="269">
        <f>'2M - SGS'!AG78</f>
        <v>8.4098999999999993E-2</v>
      </c>
      <c r="AH78" s="269">
        <f>'2M - SGS'!AH78</f>
        <v>8.4198999999999996E-2</v>
      </c>
      <c r="AI78" s="269">
        <f>'2M - SGS'!AI78</f>
        <v>8.2512000000000002E-2</v>
      </c>
      <c r="AJ78" s="269">
        <f>'2M - SGS'!AJ78</f>
        <v>8.5277000000000006E-2</v>
      </c>
      <c r="AK78" s="269">
        <f>'2M - SGS'!AK78</f>
        <v>8.2588999999999996E-2</v>
      </c>
      <c r="AL78" s="269">
        <f>'2M - SGS'!AL78</f>
        <v>8.5237999999999994E-2</v>
      </c>
      <c r="AM78" s="269">
        <f>'2M - SGS'!AM78</f>
        <v>8.5109000000000004E-2</v>
      </c>
      <c r="AN78" s="269">
        <f>'2M - SGS'!AN78</f>
        <v>7.7715000000000006E-2</v>
      </c>
      <c r="AO78" s="269">
        <f>'2M - SGS'!AO78</f>
        <v>8.6136000000000004E-2</v>
      </c>
      <c r="AP78" s="269">
        <f>'2M - SGS'!AP78</f>
        <v>7.9796000000000006E-2</v>
      </c>
      <c r="AQ78" s="269">
        <f>'2M - SGS'!AQ78</f>
        <v>8.5334999999999994E-2</v>
      </c>
      <c r="AR78" s="269">
        <f>'2M - SGS'!AR78</f>
        <v>8.1994999999999998E-2</v>
      </c>
      <c r="AS78" s="269">
        <f>'2M - SGS'!AS78</f>
        <v>8.4098999999999993E-2</v>
      </c>
      <c r="AT78" s="269">
        <f>'2M - SGS'!AT78</f>
        <v>8.4198999999999996E-2</v>
      </c>
      <c r="AU78" s="269">
        <f>'2M - SGS'!AU78</f>
        <v>8.2512000000000002E-2</v>
      </c>
      <c r="AV78" s="269">
        <f>'2M - SGS'!AV78</f>
        <v>8.5277000000000006E-2</v>
      </c>
      <c r="AW78" s="269">
        <f>'2M - SGS'!AW78</f>
        <v>8.2588999999999996E-2</v>
      </c>
      <c r="AX78" s="269">
        <f>'2M - SGS'!AX78</f>
        <v>8.5237999999999994E-2</v>
      </c>
      <c r="AY78" s="269">
        <f>'2M - SGS'!AY78</f>
        <v>8.5109000000000004E-2</v>
      </c>
      <c r="AZ78" s="269">
        <f>'2M - SGS'!AZ78</f>
        <v>7.7715000000000006E-2</v>
      </c>
      <c r="BA78" s="269">
        <f>'2M - SGS'!BA78</f>
        <v>8.6136000000000004E-2</v>
      </c>
      <c r="BB78" s="269">
        <f>'2M - SGS'!BB78</f>
        <v>7.9796000000000006E-2</v>
      </c>
      <c r="BC78" s="269">
        <f>'2M - SGS'!BC78</f>
        <v>8.5334999999999994E-2</v>
      </c>
      <c r="BD78" s="269">
        <f>'2M - SGS'!BD78</f>
        <v>8.1994999999999998E-2</v>
      </c>
      <c r="BE78" s="269">
        <f>'2M - SGS'!BE78</f>
        <v>8.4098999999999993E-2</v>
      </c>
      <c r="BF78" s="269">
        <f>'2M - SGS'!BF78</f>
        <v>8.4198999999999996E-2</v>
      </c>
      <c r="BG78" s="269">
        <f>'2M - SGS'!BG78</f>
        <v>8.2512000000000002E-2</v>
      </c>
      <c r="BH78" s="269">
        <f>'2M - SGS'!BH78</f>
        <v>8.5277000000000006E-2</v>
      </c>
      <c r="BI78" s="269">
        <f>'2M - SGS'!BI78</f>
        <v>8.2588999999999996E-2</v>
      </c>
      <c r="BJ78" s="269">
        <f>'2M - SGS'!BJ78</f>
        <v>8.5237999999999994E-2</v>
      </c>
      <c r="BK78" s="269">
        <f>'2M - SGS'!BK78</f>
        <v>8.5109000000000004E-2</v>
      </c>
    </row>
    <row r="79" spans="1:63" ht="15.5" x14ac:dyDescent="0.35">
      <c r="A79" s="652"/>
      <c r="B79" s="32" t="str">
        <f t="shared" ref="B79:B90" si="98">B60</f>
        <v>Building Shell</v>
      </c>
      <c r="C79" s="269">
        <f>'2M - SGS'!C79</f>
        <v>0.107824</v>
      </c>
      <c r="D79" s="269">
        <f>'2M - SGS'!D79</f>
        <v>9.1051999999999994E-2</v>
      </c>
      <c r="E79" s="269">
        <f>'2M - SGS'!E79</f>
        <v>7.1135000000000004E-2</v>
      </c>
      <c r="F79" s="269">
        <f>'2M - SGS'!F79</f>
        <v>4.1179E-2</v>
      </c>
      <c r="G79" s="269">
        <f>'2M - SGS'!G79</f>
        <v>4.4423999999999998E-2</v>
      </c>
      <c r="H79" s="269">
        <f>'2M - SGS'!H79</f>
        <v>0.106128</v>
      </c>
      <c r="I79" s="269">
        <f>'2M - SGS'!I79</f>
        <v>0.14288100000000001</v>
      </c>
      <c r="J79" s="269">
        <f>'2M - SGS'!J79</f>
        <v>0.133494</v>
      </c>
      <c r="K79" s="269">
        <f>'2M - SGS'!K79</f>
        <v>5.781E-2</v>
      </c>
      <c r="L79" s="269">
        <f>'2M - SGS'!L79</f>
        <v>3.8018000000000003E-2</v>
      </c>
      <c r="M79" s="269">
        <f>'2M - SGS'!M79</f>
        <v>6.2103999999999999E-2</v>
      </c>
      <c r="N79" s="269">
        <f>'2M - SGS'!N79</f>
        <v>0.10395</v>
      </c>
      <c r="O79" s="269">
        <f>'2M - SGS'!O79</f>
        <v>0.107824</v>
      </c>
      <c r="P79" s="269">
        <f>'2M - SGS'!P79</f>
        <v>9.1051999999999994E-2</v>
      </c>
      <c r="Q79" s="269">
        <f>'2M - SGS'!Q79</f>
        <v>7.1135000000000004E-2</v>
      </c>
      <c r="R79" s="269">
        <f>'2M - SGS'!R79</f>
        <v>4.1179E-2</v>
      </c>
      <c r="S79" s="269">
        <f>'2M - SGS'!S79</f>
        <v>4.4423999999999998E-2</v>
      </c>
      <c r="T79" s="269">
        <f>'2M - SGS'!T79</f>
        <v>0.106128</v>
      </c>
      <c r="U79" s="269">
        <f>'2M - SGS'!U79</f>
        <v>0.14288100000000001</v>
      </c>
      <c r="V79" s="269">
        <f>'2M - SGS'!V79</f>
        <v>0.133494</v>
      </c>
      <c r="W79" s="269">
        <f>'2M - SGS'!W79</f>
        <v>5.781E-2</v>
      </c>
      <c r="X79" s="269">
        <f>'2M - SGS'!X79</f>
        <v>3.8018000000000003E-2</v>
      </c>
      <c r="Y79" s="269">
        <f>'2M - SGS'!Y79</f>
        <v>6.2103999999999999E-2</v>
      </c>
      <c r="Z79" s="269">
        <f>'2M - SGS'!Z79</f>
        <v>0.10395</v>
      </c>
      <c r="AA79" s="269">
        <f>'2M - SGS'!AA79</f>
        <v>0.107824</v>
      </c>
      <c r="AB79" s="269">
        <f>'2M - SGS'!AB79</f>
        <v>9.1051999999999994E-2</v>
      </c>
      <c r="AC79" s="269">
        <f>'2M - SGS'!AC79</f>
        <v>7.1135000000000004E-2</v>
      </c>
      <c r="AD79" s="269">
        <f>'2M - SGS'!AD79</f>
        <v>4.1179E-2</v>
      </c>
      <c r="AE79" s="269">
        <f>'2M - SGS'!AE79</f>
        <v>4.4423999999999998E-2</v>
      </c>
      <c r="AF79" s="269">
        <f>'2M - SGS'!AF79</f>
        <v>0.106128</v>
      </c>
      <c r="AG79" s="269">
        <f>'2M - SGS'!AG79</f>
        <v>0.14288100000000001</v>
      </c>
      <c r="AH79" s="269">
        <f>'2M - SGS'!AH79</f>
        <v>0.133494</v>
      </c>
      <c r="AI79" s="269">
        <f>'2M - SGS'!AI79</f>
        <v>5.781E-2</v>
      </c>
      <c r="AJ79" s="269">
        <f>'2M - SGS'!AJ79</f>
        <v>3.8018000000000003E-2</v>
      </c>
      <c r="AK79" s="269">
        <f>'2M - SGS'!AK79</f>
        <v>6.2103999999999999E-2</v>
      </c>
      <c r="AL79" s="269">
        <f>'2M - SGS'!AL79</f>
        <v>0.10395</v>
      </c>
      <c r="AM79" s="269">
        <f>'2M - SGS'!AM79</f>
        <v>0.107824</v>
      </c>
      <c r="AN79" s="269">
        <f>'2M - SGS'!AN79</f>
        <v>9.1051999999999994E-2</v>
      </c>
      <c r="AO79" s="269">
        <f>'2M - SGS'!AO79</f>
        <v>7.1135000000000004E-2</v>
      </c>
      <c r="AP79" s="269">
        <f>'2M - SGS'!AP79</f>
        <v>4.1179E-2</v>
      </c>
      <c r="AQ79" s="269">
        <f>'2M - SGS'!AQ79</f>
        <v>4.4423999999999998E-2</v>
      </c>
      <c r="AR79" s="269">
        <f>'2M - SGS'!AR79</f>
        <v>0.106128</v>
      </c>
      <c r="AS79" s="269">
        <f>'2M - SGS'!AS79</f>
        <v>0.14288100000000001</v>
      </c>
      <c r="AT79" s="269">
        <f>'2M - SGS'!AT79</f>
        <v>0.133494</v>
      </c>
      <c r="AU79" s="269">
        <f>'2M - SGS'!AU79</f>
        <v>5.781E-2</v>
      </c>
      <c r="AV79" s="269">
        <f>'2M - SGS'!AV79</f>
        <v>3.8018000000000003E-2</v>
      </c>
      <c r="AW79" s="269">
        <f>'2M - SGS'!AW79</f>
        <v>6.2103999999999999E-2</v>
      </c>
      <c r="AX79" s="269">
        <f>'2M - SGS'!AX79</f>
        <v>0.10395</v>
      </c>
      <c r="AY79" s="269">
        <f>'2M - SGS'!AY79</f>
        <v>0.107824</v>
      </c>
      <c r="AZ79" s="269">
        <f>'2M - SGS'!AZ79</f>
        <v>9.1051999999999994E-2</v>
      </c>
      <c r="BA79" s="269">
        <f>'2M - SGS'!BA79</f>
        <v>7.1135000000000004E-2</v>
      </c>
      <c r="BB79" s="269">
        <f>'2M - SGS'!BB79</f>
        <v>4.1179E-2</v>
      </c>
      <c r="BC79" s="269">
        <f>'2M - SGS'!BC79</f>
        <v>4.4423999999999998E-2</v>
      </c>
      <c r="BD79" s="269">
        <f>'2M - SGS'!BD79</f>
        <v>0.106128</v>
      </c>
      <c r="BE79" s="269">
        <f>'2M - SGS'!BE79</f>
        <v>0.14288100000000001</v>
      </c>
      <c r="BF79" s="269">
        <f>'2M - SGS'!BF79</f>
        <v>0.133494</v>
      </c>
      <c r="BG79" s="269">
        <f>'2M - SGS'!BG79</f>
        <v>5.781E-2</v>
      </c>
      <c r="BH79" s="269">
        <f>'2M - SGS'!BH79</f>
        <v>3.8018000000000003E-2</v>
      </c>
      <c r="BI79" s="269">
        <f>'2M - SGS'!BI79</f>
        <v>6.2103999999999999E-2</v>
      </c>
      <c r="BJ79" s="269">
        <f>'2M - SGS'!BJ79</f>
        <v>0.10395</v>
      </c>
      <c r="BK79" s="269">
        <f>'2M - SGS'!BK79</f>
        <v>0.107824</v>
      </c>
    </row>
    <row r="80" spans="1:63" ht="15.5" x14ac:dyDescent="0.35">
      <c r="A80" s="652"/>
      <c r="B80" s="32" t="str">
        <f t="shared" si="98"/>
        <v>Cooking</v>
      </c>
      <c r="C80" s="269">
        <f>'2M - SGS'!C80</f>
        <v>8.6096000000000006E-2</v>
      </c>
      <c r="D80" s="269">
        <f>'2M - SGS'!D80</f>
        <v>7.8608999999999998E-2</v>
      </c>
      <c r="E80" s="269">
        <f>'2M - SGS'!E80</f>
        <v>8.1547999999999995E-2</v>
      </c>
      <c r="F80" s="269">
        <f>'2M - SGS'!F80</f>
        <v>7.2947999999999999E-2</v>
      </c>
      <c r="G80" s="269">
        <f>'2M - SGS'!G80</f>
        <v>8.6277000000000006E-2</v>
      </c>
      <c r="H80" s="269">
        <f>'2M - SGS'!H80</f>
        <v>8.3294000000000007E-2</v>
      </c>
      <c r="I80" s="269">
        <f>'2M - SGS'!I80</f>
        <v>8.5859000000000005E-2</v>
      </c>
      <c r="J80" s="269">
        <f>'2M - SGS'!J80</f>
        <v>8.5885000000000003E-2</v>
      </c>
      <c r="K80" s="269">
        <f>'2M - SGS'!K80</f>
        <v>8.3474999999999994E-2</v>
      </c>
      <c r="L80" s="269">
        <f>'2M - SGS'!L80</f>
        <v>8.6262000000000005E-2</v>
      </c>
      <c r="M80" s="269">
        <f>'2M - SGS'!M80</f>
        <v>8.3496000000000001E-2</v>
      </c>
      <c r="N80" s="269">
        <f>'2M - SGS'!N80</f>
        <v>8.6250999999999994E-2</v>
      </c>
      <c r="O80" s="269">
        <f>'2M - SGS'!O80</f>
        <v>8.6096000000000006E-2</v>
      </c>
      <c r="P80" s="269">
        <f>'2M - SGS'!P80</f>
        <v>7.8608999999999998E-2</v>
      </c>
      <c r="Q80" s="269">
        <f>'2M - SGS'!Q80</f>
        <v>8.1547999999999995E-2</v>
      </c>
      <c r="R80" s="269">
        <f>'2M - SGS'!R80</f>
        <v>7.2947999999999999E-2</v>
      </c>
      <c r="S80" s="269">
        <f>'2M - SGS'!S80</f>
        <v>8.6277000000000006E-2</v>
      </c>
      <c r="T80" s="269">
        <f>'2M - SGS'!T80</f>
        <v>8.3294000000000007E-2</v>
      </c>
      <c r="U80" s="269">
        <f>'2M - SGS'!U80</f>
        <v>8.5859000000000005E-2</v>
      </c>
      <c r="V80" s="269">
        <f>'2M - SGS'!V80</f>
        <v>8.5885000000000003E-2</v>
      </c>
      <c r="W80" s="269">
        <f>'2M - SGS'!W80</f>
        <v>8.3474999999999994E-2</v>
      </c>
      <c r="X80" s="269">
        <f>'2M - SGS'!X80</f>
        <v>8.6262000000000005E-2</v>
      </c>
      <c r="Y80" s="269">
        <f>'2M - SGS'!Y80</f>
        <v>8.3496000000000001E-2</v>
      </c>
      <c r="Z80" s="269">
        <f>'2M - SGS'!Z80</f>
        <v>8.6250999999999994E-2</v>
      </c>
      <c r="AA80" s="269">
        <f>'2M - SGS'!AA80</f>
        <v>8.6096000000000006E-2</v>
      </c>
      <c r="AB80" s="269">
        <f>'2M - SGS'!AB80</f>
        <v>7.8608999999999998E-2</v>
      </c>
      <c r="AC80" s="269">
        <f>'2M - SGS'!AC80</f>
        <v>8.1547999999999995E-2</v>
      </c>
      <c r="AD80" s="269">
        <f>'2M - SGS'!AD80</f>
        <v>7.2947999999999999E-2</v>
      </c>
      <c r="AE80" s="269">
        <f>'2M - SGS'!AE80</f>
        <v>8.6277000000000006E-2</v>
      </c>
      <c r="AF80" s="269">
        <f>'2M - SGS'!AF80</f>
        <v>8.3294000000000007E-2</v>
      </c>
      <c r="AG80" s="269">
        <f>'2M - SGS'!AG80</f>
        <v>8.5859000000000005E-2</v>
      </c>
      <c r="AH80" s="269">
        <f>'2M - SGS'!AH80</f>
        <v>8.5885000000000003E-2</v>
      </c>
      <c r="AI80" s="269">
        <f>'2M - SGS'!AI80</f>
        <v>8.3474999999999994E-2</v>
      </c>
      <c r="AJ80" s="269">
        <f>'2M - SGS'!AJ80</f>
        <v>8.6262000000000005E-2</v>
      </c>
      <c r="AK80" s="269">
        <f>'2M - SGS'!AK80</f>
        <v>8.3496000000000001E-2</v>
      </c>
      <c r="AL80" s="269">
        <f>'2M - SGS'!AL80</f>
        <v>8.6250999999999994E-2</v>
      </c>
      <c r="AM80" s="269">
        <f>'2M - SGS'!AM80</f>
        <v>8.6096000000000006E-2</v>
      </c>
      <c r="AN80" s="269">
        <f>'2M - SGS'!AN80</f>
        <v>7.8608999999999998E-2</v>
      </c>
      <c r="AO80" s="269">
        <f>'2M - SGS'!AO80</f>
        <v>8.1547999999999995E-2</v>
      </c>
      <c r="AP80" s="269">
        <f>'2M - SGS'!AP80</f>
        <v>7.2947999999999999E-2</v>
      </c>
      <c r="AQ80" s="269">
        <f>'2M - SGS'!AQ80</f>
        <v>8.6277000000000006E-2</v>
      </c>
      <c r="AR80" s="269">
        <f>'2M - SGS'!AR80</f>
        <v>8.3294000000000007E-2</v>
      </c>
      <c r="AS80" s="269">
        <f>'2M - SGS'!AS80</f>
        <v>8.5859000000000005E-2</v>
      </c>
      <c r="AT80" s="269">
        <f>'2M - SGS'!AT80</f>
        <v>8.5885000000000003E-2</v>
      </c>
      <c r="AU80" s="269">
        <f>'2M - SGS'!AU80</f>
        <v>8.3474999999999994E-2</v>
      </c>
      <c r="AV80" s="269">
        <f>'2M - SGS'!AV80</f>
        <v>8.6262000000000005E-2</v>
      </c>
      <c r="AW80" s="269">
        <f>'2M - SGS'!AW80</f>
        <v>8.3496000000000001E-2</v>
      </c>
      <c r="AX80" s="269">
        <f>'2M - SGS'!AX80</f>
        <v>8.6250999999999994E-2</v>
      </c>
      <c r="AY80" s="269">
        <f>'2M - SGS'!AY80</f>
        <v>8.6096000000000006E-2</v>
      </c>
      <c r="AZ80" s="269">
        <f>'2M - SGS'!AZ80</f>
        <v>7.8608999999999998E-2</v>
      </c>
      <c r="BA80" s="269">
        <f>'2M - SGS'!BA80</f>
        <v>8.1547999999999995E-2</v>
      </c>
      <c r="BB80" s="269">
        <f>'2M - SGS'!BB80</f>
        <v>7.2947999999999999E-2</v>
      </c>
      <c r="BC80" s="269">
        <f>'2M - SGS'!BC80</f>
        <v>8.6277000000000006E-2</v>
      </c>
      <c r="BD80" s="269">
        <f>'2M - SGS'!BD80</f>
        <v>8.3294000000000007E-2</v>
      </c>
      <c r="BE80" s="269">
        <f>'2M - SGS'!BE80</f>
        <v>8.5859000000000005E-2</v>
      </c>
      <c r="BF80" s="269">
        <f>'2M - SGS'!BF80</f>
        <v>8.5885000000000003E-2</v>
      </c>
      <c r="BG80" s="269">
        <f>'2M - SGS'!BG80</f>
        <v>8.3474999999999994E-2</v>
      </c>
      <c r="BH80" s="269">
        <f>'2M - SGS'!BH80</f>
        <v>8.6262000000000005E-2</v>
      </c>
      <c r="BI80" s="269">
        <f>'2M - SGS'!BI80</f>
        <v>8.3496000000000001E-2</v>
      </c>
      <c r="BJ80" s="269">
        <f>'2M - SGS'!BJ80</f>
        <v>8.6250999999999994E-2</v>
      </c>
      <c r="BK80" s="269">
        <f>'2M - SGS'!BK80</f>
        <v>8.6096000000000006E-2</v>
      </c>
    </row>
    <row r="81" spans="1:63" ht="15.5" x14ac:dyDescent="0.35">
      <c r="A81" s="652"/>
      <c r="B81" s="32" t="str">
        <f t="shared" si="98"/>
        <v>Cooling</v>
      </c>
      <c r="C81" s="269">
        <f>'2M - SGS'!C81</f>
        <v>6.0000000000000002E-6</v>
      </c>
      <c r="D81" s="269">
        <f>'2M - SGS'!D81</f>
        <v>2.4699999999999999E-4</v>
      </c>
      <c r="E81" s="269">
        <f>'2M - SGS'!E81</f>
        <v>7.2360000000000002E-3</v>
      </c>
      <c r="F81" s="269">
        <f>'2M - SGS'!F81</f>
        <v>2.1690999999999998E-2</v>
      </c>
      <c r="G81" s="269">
        <f>'2M - SGS'!G81</f>
        <v>6.2979999999999994E-2</v>
      </c>
      <c r="H81" s="269">
        <f>'2M - SGS'!H81</f>
        <v>0.21317</v>
      </c>
      <c r="I81" s="269">
        <f>'2M - SGS'!I81</f>
        <v>0.29002899999999998</v>
      </c>
      <c r="J81" s="269">
        <f>'2M - SGS'!J81</f>
        <v>0.270206</v>
      </c>
      <c r="K81" s="269">
        <f>'2M - SGS'!K81</f>
        <v>0.108695</v>
      </c>
      <c r="L81" s="269">
        <f>'2M - SGS'!L81</f>
        <v>1.9643000000000001E-2</v>
      </c>
      <c r="M81" s="269">
        <f>'2M - SGS'!M81</f>
        <v>6.0299999999999998E-3</v>
      </c>
      <c r="N81" s="269">
        <f>'2M - SGS'!N81</f>
        <v>6.3999999999999997E-5</v>
      </c>
      <c r="O81" s="269">
        <f>'2M - SGS'!O81</f>
        <v>6.0000000000000002E-6</v>
      </c>
      <c r="P81" s="269">
        <f>'2M - SGS'!P81</f>
        <v>2.4699999999999999E-4</v>
      </c>
      <c r="Q81" s="269">
        <f>'2M - SGS'!Q81</f>
        <v>7.2360000000000002E-3</v>
      </c>
      <c r="R81" s="269">
        <f>'2M - SGS'!R81</f>
        <v>2.1690999999999998E-2</v>
      </c>
      <c r="S81" s="269">
        <f>'2M - SGS'!S81</f>
        <v>6.2979999999999994E-2</v>
      </c>
      <c r="T81" s="269">
        <f>'2M - SGS'!T81</f>
        <v>0.21317</v>
      </c>
      <c r="U81" s="269">
        <f>'2M - SGS'!U81</f>
        <v>0.29002899999999998</v>
      </c>
      <c r="V81" s="269">
        <f>'2M - SGS'!V81</f>
        <v>0.270206</v>
      </c>
      <c r="W81" s="269">
        <f>'2M - SGS'!W81</f>
        <v>0.108695</v>
      </c>
      <c r="X81" s="269">
        <f>'2M - SGS'!X81</f>
        <v>1.9643000000000001E-2</v>
      </c>
      <c r="Y81" s="269">
        <f>'2M - SGS'!Y81</f>
        <v>6.0299999999999998E-3</v>
      </c>
      <c r="Z81" s="269">
        <f>'2M - SGS'!Z81</f>
        <v>6.3999999999999997E-5</v>
      </c>
      <c r="AA81" s="269">
        <f>'2M - SGS'!AA81</f>
        <v>6.0000000000000002E-6</v>
      </c>
      <c r="AB81" s="269">
        <f>'2M - SGS'!AB81</f>
        <v>2.4699999999999999E-4</v>
      </c>
      <c r="AC81" s="269">
        <f>'2M - SGS'!AC81</f>
        <v>7.2360000000000002E-3</v>
      </c>
      <c r="AD81" s="269">
        <f>'2M - SGS'!AD81</f>
        <v>2.1690999999999998E-2</v>
      </c>
      <c r="AE81" s="269">
        <f>'2M - SGS'!AE81</f>
        <v>6.2979999999999994E-2</v>
      </c>
      <c r="AF81" s="269">
        <f>'2M - SGS'!AF81</f>
        <v>0.21317</v>
      </c>
      <c r="AG81" s="269">
        <f>'2M - SGS'!AG81</f>
        <v>0.29002899999999998</v>
      </c>
      <c r="AH81" s="269">
        <f>'2M - SGS'!AH81</f>
        <v>0.270206</v>
      </c>
      <c r="AI81" s="269">
        <f>'2M - SGS'!AI81</f>
        <v>0.108695</v>
      </c>
      <c r="AJ81" s="269">
        <f>'2M - SGS'!AJ81</f>
        <v>1.9643000000000001E-2</v>
      </c>
      <c r="AK81" s="269">
        <f>'2M - SGS'!AK81</f>
        <v>6.0299999999999998E-3</v>
      </c>
      <c r="AL81" s="269">
        <f>'2M - SGS'!AL81</f>
        <v>6.3999999999999997E-5</v>
      </c>
      <c r="AM81" s="269">
        <f>'2M - SGS'!AM81</f>
        <v>6.0000000000000002E-6</v>
      </c>
      <c r="AN81" s="269">
        <f>'2M - SGS'!AN81</f>
        <v>2.4699999999999999E-4</v>
      </c>
      <c r="AO81" s="269">
        <f>'2M - SGS'!AO81</f>
        <v>7.2360000000000002E-3</v>
      </c>
      <c r="AP81" s="269">
        <f>'2M - SGS'!AP81</f>
        <v>2.1690999999999998E-2</v>
      </c>
      <c r="AQ81" s="269">
        <f>'2M - SGS'!AQ81</f>
        <v>6.2979999999999994E-2</v>
      </c>
      <c r="AR81" s="269">
        <f>'2M - SGS'!AR81</f>
        <v>0.21317</v>
      </c>
      <c r="AS81" s="269">
        <f>'2M - SGS'!AS81</f>
        <v>0.29002899999999998</v>
      </c>
      <c r="AT81" s="269">
        <f>'2M - SGS'!AT81</f>
        <v>0.270206</v>
      </c>
      <c r="AU81" s="269">
        <f>'2M - SGS'!AU81</f>
        <v>0.108695</v>
      </c>
      <c r="AV81" s="269">
        <f>'2M - SGS'!AV81</f>
        <v>1.9643000000000001E-2</v>
      </c>
      <c r="AW81" s="269">
        <f>'2M - SGS'!AW81</f>
        <v>6.0299999999999998E-3</v>
      </c>
      <c r="AX81" s="269">
        <f>'2M - SGS'!AX81</f>
        <v>6.3999999999999997E-5</v>
      </c>
      <c r="AY81" s="269">
        <f>'2M - SGS'!AY81</f>
        <v>6.0000000000000002E-6</v>
      </c>
      <c r="AZ81" s="269">
        <f>'2M - SGS'!AZ81</f>
        <v>2.4699999999999999E-4</v>
      </c>
      <c r="BA81" s="269">
        <f>'2M - SGS'!BA81</f>
        <v>7.2360000000000002E-3</v>
      </c>
      <c r="BB81" s="269">
        <f>'2M - SGS'!BB81</f>
        <v>2.1690999999999998E-2</v>
      </c>
      <c r="BC81" s="269">
        <f>'2M - SGS'!BC81</f>
        <v>6.2979999999999994E-2</v>
      </c>
      <c r="BD81" s="269">
        <f>'2M - SGS'!BD81</f>
        <v>0.21317</v>
      </c>
      <c r="BE81" s="269">
        <f>'2M - SGS'!BE81</f>
        <v>0.29002899999999998</v>
      </c>
      <c r="BF81" s="269">
        <f>'2M - SGS'!BF81</f>
        <v>0.270206</v>
      </c>
      <c r="BG81" s="269">
        <f>'2M - SGS'!BG81</f>
        <v>0.108695</v>
      </c>
      <c r="BH81" s="269">
        <f>'2M - SGS'!BH81</f>
        <v>1.9643000000000001E-2</v>
      </c>
      <c r="BI81" s="269">
        <f>'2M - SGS'!BI81</f>
        <v>6.0299999999999998E-3</v>
      </c>
      <c r="BJ81" s="269">
        <f>'2M - SGS'!BJ81</f>
        <v>6.3999999999999997E-5</v>
      </c>
      <c r="BK81" s="269">
        <f>'2M - SGS'!BK81</f>
        <v>6.0000000000000002E-6</v>
      </c>
    </row>
    <row r="82" spans="1:63" ht="15.5" x14ac:dyDescent="0.35">
      <c r="A82" s="652"/>
      <c r="B82" s="32" t="str">
        <f t="shared" si="98"/>
        <v>Ext Lighting</v>
      </c>
      <c r="C82" s="269">
        <f>'2M - SGS'!C82</f>
        <v>0.106265</v>
      </c>
      <c r="D82" s="269">
        <f>'2M - SGS'!D82</f>
        <v>8.2161999999999999E-2</v>
      </c>
      <c r="E82" s="269">
        <f>'2M - SGS'!E82</f>
        <v>7.0887000000000006E-2</v>
      </c>
      <c r="F82" s="269">
        <f>'2M - SGS'!F82</f>
        <v>6.8145999999999998E-2</v>
      </c>
      <c r="G82" s="269">
        <f>'2M - SGS'!G82</f>
        <v>8.1852999999999995E-2</v>
      </c>
      <c r="H82" s="269">
        <f>'2M - SGS'!H82</f>
        <v>6.7163E-2</v>
      </c>
      <c r="I82" s="269">
        <f>'2M - SGS'!I82</f>
        <v>8.6751999999999996E-2</v>
      </c>
      <c r="J82" s="269">
        <f>'2M - SGS'!J82</f>
        <v>6.9401000000000004E-2</v>
      </c>
      <c r="K82" s="269">
        <f>'2M - SGS'!K82</f>
        <v>8.2907999999999996E-2</v>
      </c>
      <c r="L82" s="269">
        <f>'2M - SGS'!L82</f>
        <v>0.100507</v>
      </c>
      <c r="M82" s="269">
        <f>'2M - SGS'!M82</f>
        <v>8.7251999999999996E-2</v>
      </c>
      <c r="N82" s="269">
        <f>'2M - SGS'!N82</f>
        <v>9.6703999999999998E-2</v>
      </c>
      <c r="O82" s="269">
        <f>'2M - SGS'!O82</f>
        <v>0.106265</v>
      </c>
      <c r="P82" s="269">
        <f>'2M - SGS'!P82</f>
        <v>8.2161999999999999E-2</v>
      </c>
      <c r="Q82" s="269">
        <f>'2M - SGS'!Q82</f>
        <v>7.0887000000000006E-2</v>
      </c>
      <c r="R82" s="269">
        <f>'2M - SGS'!R82</f>
        <v>6.8145999999999998E-2</v>
      </c>
      <c r="S82" s="269">
        <f>'2M - SGS'!S82</f>
        <v>8.1852999999999995E-2</v>
      </c>
      <c r="T82" s="269">
        <f>'2M - SGS'!T82</f>
        <v>6.7163E-2</v>
      </c>
      <c r="U82" s="269">
        <f>'2M - SGS'!U82</f>
        <v>8.6751999999999996E-2</v>
      </c>
      <c r="V82" s="269">
        <f>'2M - SGS'!V82</f>
        <v>6.9401000000000004E-2</v>
      </c>
      <c r="W82" s="269">
        <f>'2M - SGS'!W82</f>
        <v>8.2907999999999996E-2</v>
      </c>
      <c r="X82" s="269">
        <f>'2M - SGS'!X82</f>
        <v>0.100507</v>
      </c>
      <c r="Y82" s="269">
        <f>'2M - SGS'!Y82</f>
        <v>8.7251999999999996E-2</v>
      </c>
      <c r="Z82" s="269">
        <f>'2M - SGS'!Z82</f>
        <v>9.6703999999999998E-2</v>
      </c>
      <c r="AA82" s="269">
        <f>'2M - SGS'!AA82</f>
        <v>0.106265</v>
      </c>
      <c r="AB82" s="269">
        <f>'2M - SGS'!AB82</f>
        <v>8.2161999999999999E-2</v>
      </c>
      <c r="AC82" s="269">
        <f>'2M - SGS'!AC82</f>
        <v>7.0887000000000006E-2</v>
      </c>
      <c r="AD82" s="269">
        <f>'2M - SGS'!AD82</f>
        <v>6.8145999999999998E-2</v>
      </c>
      <c r="AE82" s="269">
        <f>'2M - SGS'!AE82</f>
        <v>8.1852999999999995E-2</v>
      </c>
      <c r="AF82" s="269">
        <f>'2M - SGS'!AF82</f>
        <v>6.7163E-2</v>
      </c>
      <c r="AG82" s="269">
        <f>'2M - SGS'!AG82</f>
        <v>8.6751999999999996E-2</v>
      </c>
      <c r="AH82" s="269">
        <f>'2M - SGS'!AH82</f>
        <v>6.9401000000000004E-2</v>
      </c>
      <c r="AI82" s="269">
        <f>'2M - SGS'!AI82</f>
        <v>8.2907999999999996E-2</v>
      </c>
      <c r="AJ82" s="269">
        <f>'2M - SGS'!AJ82</f>
        <v>0.100507</v>
      </c>
      <c r="AK82" s="269">
        <f>'2M - SGS'!AK82</f>
        <v>8.7251999999999996E-2</v>
      </c>
      <c r="AL82" s="269">
        <f>'2M - SGS'!AL82</f>
        <v>9.6703999999999998E-2</v>
      </c>
      <c r="AM82" s="269">
        <f>'2M - SGS'!AM82</f>
        <v>0.106265</v>
      </c>
      <c r="AN82" s="269">
        <f>'2M - SGS'!AN82</f>
        <v>8.2161999999999999E-2</v>
      </c>
      <c r="AO82" s="269">
        <f>'2M - SGS'!AO82</f>
        <v>7.0887000000000006E-2</v>
      </c>
      <c r="AP82" s="269">
        <f>'2M - SGS'!AP82</f>
        <v>6.8145999999999998E-2</v>
      </c>
      <c r="AQ82" s="269">
        <f>'2M - SGS'!AQ82</f>
        <v>8.1852999999999995E-2</v>
      </c>
      <c r="AR82" s="269">
        <f>'2M - SGS'!AR82</f>
        <v>6.7163E-2</v>
      </c>
      <c r="AS82" s="269">
        <f>'2M - SGS'!AS82</f>
        <v>8.6751999999999996E-2</v>
      </c>
      <c r="AT82" s="269">
        <f>'2M - SGS'!AT82</f>
        <v>6.9401000000000004E-2</v>
      </c>
      <c r="AU82" s="269">
        <f>'2M - SGS'!AU82</f>
        <v>8.2907999999999996E-2</v>
      </c>
      <c r="AV82" s="269">
        <f>'2M - SGS'!AV82</f>
        <v>0.100507</v>
      </c>
      <c r="AW82" s="269">
        <f>'2M - SGS'!AW82</f>
        <v>8.7251999999999996E-2</v>
      </c>
      <c r="AX82" s="269">
        <f>'2M - SGS'!AX82</f>
        <v>9.6703999999999998E-2</v>
      </c>
      <c r="AY82" s="269">
        <f>'2M - SGS'!AY82</f>
        <v>0.106265</v>
      </c>
      <c r="AZ82" s="269">
        <f>'2M - SGS'!AZ82</f>
        <v>8.2161999999999999E-2</v>
      </c>
      <c r="BA82" s="269">
        <f>'2M - SGS'!BA82</f>
        <v>7.0887000000000006E-2</v>
      </c>
      <c r="BB82" s="269">
        <f>'2M - SGS'!BB82</f>
        <v>6.8145999999999998E-2</v>
      </c>
      <c r="BC82" s="269">
        <f>'2M - SGS'!BC82</f>
        <v>8.1852999999999995E-2</v>
      </c>
      <c r="BD82" s="269">
        <f>'2M - SGS'!BD82</f>
        <v>6.7163E-2</v>
      </c>
      <c r="BE82" s="269">
        <f>'2M - SGS'!BE82</f>
        <v>8.6751999999999996E-2</v>
      </c>
      <c r="BF82" s="269">
        <f>'2M - SGS'!BF82</f>
        <v>6.9401000000000004E-2</v>
      </c>
      <c r="BG82" s="269">
        <f>'2M - SGS'!BG82</f>
        <v>8.2907999999999996E-2</v>
      </c>
      <c r="BH82" s="269">
        <f>'2M - SGS'!BH82</f>
        <v>0.100507</v>
      </c>
      <c r="BI82" s="269">
        <f>'2M - SGS'!BI82</f>
        <v>8.7251999999999996E-2</v>
      </c>
      <c r="BJ82" s="269">
        <f>'2M - SGS'!BJ82</f>
        <v>9.6703999999999998E-2</v>
      </c>
      <c r="BK82" s="269">
        <f>'2M - SGS'!BK82</f>
        <v>0.106265</v>
      </c>
    </row>
    <row r="83" spans="1:63" ht="15.5" x14ac:dyDescent="0.35">
      <c r="A83" s="652"/>
      <c r="B83" s="32" t="str">
        <f t="shared" si="98"/>
        <v>Heating</v>
      </c>
      <c r="C83" s="269">
        <f>'2M - SGS'!C83</f>
        <v>0.210397</v>
      </c>
      <c r="D83" s="269">
        <f>'2M - SGS'!D83</f>
        <v>0.17743600000000001</v>
      </c>
      <c r="E83" s="269">
        <f>'2M - SGS'!E83</f>
        <v>0.13192400000000001</v>
      </c>
      <c r="F83" s="269">
        <f>'2M - SGS'!F83</f>
        <v>5.9718E-2</v>
      </c>
      <c r="G83" s="269">
        <f>'2M - SGS'!G83</f>
        <v>2.6769000000000001E-2</v>
      </c>
      <c r="H83" s="269">
        <f>'2M - SGS'!H83</f>
        <v>4.2950000000000002E-3</v>
      </c>
      <c r="I83" s="269">
        <f>'2M - SGS'!I83</f>
        <v>2.895E-3</v>
      </c>
      <c r="J83" s="269">
        <f>'2M - SGS'!J83</f>
        <v>3.4320000000000002E-3</v>
      </c>
      <c r="K83" s="269">
        <f>'2M - SGS'!K83</f>
        <v>9.4020000000000006E-3</v>
      </c>
      <c r="L83" s="269">
        <f>'2M - SGS'!L83</f>
        <v>5.5496999999999998E-2</v>
      </c>
      <c r="M83" s="269">
        <f>'2M - SGS'!M83</f>
        <v>0.115452</v>
      </c>
      <c r="N83" s="269">
        <f>'2M - SGS'!N83</f>
        <v>0.20278099999999999</v>
      </c>
      <c r="O83" s="269">
        <f>'2M - SGS'!O83</f>
        <v>0.210397</v>
      </c>
      <c r="P83" s="269">
        <f>'2M - SGS'!P83</f>
        <v>0.17743600000000001</v>
      </c>
      <c r="Q83" s="269">
        <f>'2M - SGS'!Q83</f>
        <v>0.13192400000000001</v>
      </c>
      <c r="R83" s="269">
        <f>'2M - SGS'!R83</f>
        <v>5.9718E-2</v>
      </c>
      <c r="S83" s="269">
        <f>'2M - SGS'!S83</f>
        <v>2.6769000000000001E-2</v>
      </c>
      <c r="T83" s="269">
        <f>'2M - SGS'!T83</f>
        <v>4.2950000000000002E-3</v>
      </c>
      <c r="U83" s="269">
        <f>'2M - SGS'!U83</f>
        <v>2.895E-3</v>
      </c>
      <c r="V83" s="269">
        <f>'2M - SGS'!V83</f>
        <v>3.4320000000000002E-3</v>
      </c>
      <c r="W83" s="269">
        <f>'2M - SGS'!W83</f>
        <v>9.4020000000000006E-3</v>
      </c>
      <c r="X83" s="269">
        <f>'2M - SGS'!X83</f>
        <v>5.5496999999999998E-2</v>
      </c>
      <c r="Y83" s="269">
        <f>'2M - SGS'!Y83</f>
        <v>0.115452</v>
      </c>
      <c r="Z83" s="269">
        <f>'2M - SGS'!Z83</f>
        <v>0.20278099999999999</v>
      </c>
      <c r="AA83" s="269">
        <f>'2M - SGS'!AA83</f>
        <v>0.210397</v>
      </c>
      <c r="AB83" s="269">
        <f>'2M - SGS'!AB83</f>
        <v>0.17743600000000001</v>
      </c>
      <c r="AC83" s="269">
        <f>'2M - SGS'!AC83</f>
        <v>0.13192400000000001</v>
      </c>
      <c r="AD83" s="269">
        <f>'2M - SGS'!AD83</f>
        <v>5.9718E-2</v>
      </c>
      <c r="AE83" s="269">
        <f>'2M - SGS'!AE83</f>
        <v>2.6769000000000001E-2</v>
      </c>
      <c r="AF83" s="269">
        <f>'2M - SGS'!AF83</f>
        <v>4.2950000000000002E-3</v>
      </c>
      <c r="AG83" s="269">
        <f>'2M - SGS'!AG83</f>
        <v>2.895E-3</v>
      </c>
      <c r="AH83" s="269">
        <f>'2M - SGS'!AH83</f>
        <v>3.4320000000000002E-3</v>
      </c>
      <c r="AI83" s="269">
        <f>'2M - SGS'!AI83</f>
        <v>9.4020000000000006E-3</v>
      </c>
      <c r="AJ83" s="269">
        <f>'2M - SGS'!AJ83</f>
        <v>5.5496999999999998E-2</v>
      </c>
      <c r="AK83" s="269">
        <f>'2M - SGS'!AK83</f>
        <v>0.115452</v>
      </c>
      <c r="AL83" s="269">
        <f>'2M - SGS'!AL83</f>
        <v>0.20278099999999999</v>
      </c>
      <c r="AM83" s="269">
        <f>'2M - SGS'!AM83</f>
        <v>0.210397</v>
      </c>
      <c r="AN83" s="269">
        <f>'2M - SGS'!AN83</f>
        <v>0.17743600000000001</v>
      </c>
      <c r="AO83" s="269">
        <f>'2M - SGS'!AO83</f>
        <v>0.13192400000000001</v>
      </c>
      <c r="AP83" s="269">
        <f>'2M - SGS'!AP83</f>
        <v>5.9718E-2</v>
      </c>
      <c r="AQ83" s="269">
        <f>'2M - SGS'!AQ83</f>
        <v>2.6769000000000001E-2</v>
      </c>
      <c r="AR83" s="269">
        <f>'2M - SGS'!AR83</f>
        <v>4.2950000000000002E-3</v>
      </c>
      <c r="AS83" s="269">
        <f>'2M - SGS'!AS83</f>
        <v>2.895E-3</v>
      </c>
      <c r="AT83" s="269">
        <f>'2M - SGS'!AT83</f>
        <v>3.4320000000000002E-3</v>
      </c>
      <c r="AU83" s="269">
        <f>'2M - SGS'!AU83</f>
        <v>9.4020000000000006E-3</v>
      </c>
      <c r="AV83" s="269">
        <f>'2M - SGS'!AV83</f>
        <v>5.5496999999999998E-2</v>
      </c>
      <c r="AW83" s="269">
        <f>'2M - SGS'!AW83</f>
        <v>0.115452</v>
      </c>
      <c r="AX83" s="269">
        <f>'2M - SGS'!AX83</f>
        <v>0.20278099999999999</v>
      </c>
      <c r="AY83" s="269">
        <f>'2M - SGS'!AY83</f>
        <v>0.210397</v>
      </c>
      <c r="AZ83" s="269">
        <f>'2M - SGS'!AZ83</f>
        <v>0.17743600000000001</v>
      </c>
      <c r="BA83" s="269">
        <f>'2M - SGS'!BA83</f>
        <v>0.13192400000000001</v>
      </c>
      <c r="BB83" s="269">
        <f>'2M - SGS'!BB83</f>
        <v>5.9718E-2</v>
      </c>
      <c r="BC83" s="269">
        <f>'2M - SGS'!BC83</f>
        <v>2.6769000000000001E-2</v>
      </c>
      <c r="BD83" s="269">
        <f>'2M - SGS'!BD83</f>
        <v>4.2950000000000002E-3</v>
      </c>
      <c r="BE83" s="269">
        <f>'2M - SGS'!BE83</f>
        <v>2.895E-3</v>
      </c>
      <c r="BF83" s="269">
        <f>'2M - SGS'!BF83</f>
        <v>3.4320000000000002E-3</v>
      </c>
      <c r="BG83" s="269">
        <f>'2M - SGS'!BG83</f>
        <v>9.4020000000000006E-3</v>
      </c>
      <c r="BH83" s="269">
        <f>'2M - SGS'!BH83</f>
        <v>5.5496999999999998E-2</v>
      </c>
      <c r="BI83" s="269">
        <f>'2M - SGS'!BI83</f>
        <v>0.115452</v>
      </c>
      <c r="BJ83" s="269">
        <f>'2M - SGS'!BJ83</f>
        <v>0.20278099999999999</v>
      </c>
      <c r="BK83" s="269">
        <f>'2M - SGS'!BK83</f>
        <v>0.210397</v>
      </c>
    </row>
    <row r="84" spans="1:63" ht="15.5" x14ac:dyDescent="0.35">
      <c r="A84" s="652"/>
      <c r="B84" s="32" t="str">
        <f t="shared" si="98"/>
        <v>HVAC</v>
      </c>
      <c r="C84" s="269">
        <f>'2M - SGS'!C84</f>
        <v>0.107824</v>
      </c>
      <c r="D84" s="269">
        <f>'2M - SGS'!D84</f>
        <v>9.1051999999999994E-2</v>
      </c>
      <c r="E84" s="269">
        <f>'2M - SGS'!E84</f>
        <v>7.1135000000000004E-2</v>
      </c>
      <c r="F84" s="269">
        <f>'2M - SGS'!F84</f>
        <v>4.1179E-2</v>
      </c>
      <c r="G84" s="269">
        <f>'2M - SGS'!G84</f>
        <v>4.4423999999999998E-2</v>
      </c>
      <c r="H84" s="269">
        <f>'2M - SGS'!H84</f>
        <v>0.106128</v>
      </c>
      <c r="I84" s="269">
        <f>'2M - SGS'!I84</f>
        <v>0.14288100000000001</v>
      </c>
      <c r="J84" s="269">
        <f>'2M - SGS'!J84</f>
        <v>0.133494</v>
      </c>
      <c r="K84" s="269">
        <f>'2M - SGS'!K84</f>
        <v>5.781E-2</v>
      </c>
      <c r="L84" s="269">
        <f>'2M - SGS'!L84</f>
        <v>3.8018000000000003E-2</v>
      </c>
      <c r="M84" s="269">
        <f>'2M - SGS'!M84</f>
        <v>6.2103999999999999E-2</v>
      </c>
      <c r="N84" s="269">
        <f>'2M - SGS'!N84</f>
        <v>0.10395</v>
      </c>
      <c r="O84" s="269">
        <f>'2M - SGS'!O84</f>
        <v>0.107824</v>
      </c>
      <c r="P84" s="269">
        <f>'2M - SGS'!P84</f>
        <v>9.1051999999999994E-2</v>
      </c>
      <c r="Q84" s="269">
        <f>'2M - SGS'!Q84</f>
        <v>7.1135000000000004E-2</v>
      </c>
      <c r="R84" s="269">
        <f>'2M - SGS'!R84</f>
        <v>4.1179E-2</v>
      </c>
      <c r="S84" s="269">
        <f>'2M - SGS'!S84</f>
        <v>4.4423999999999998E-2</v>
      </c>
      <c r="T84" s="269">
        <f>'2M - SGS'!T84</f>
        <v>0.106128</v>
      </c>
      <c r="U84" s="269">
        <f>'2M - SGS'!U84</f>
        <v>0.14288100000000001</v>
      </c>
      <c r="V84" s="269">
        <f>'2M - SGS'!V84</f>
        <v>0.133494</v>
      </c>
      <c r="W84" s="269">
        <f>'2M - SGS'!W84</f>
        <v>5.781E-2</v>
      </c>
      <c r="X84" s="269">
        <f>'2M - SGS'!X84</f>
        <v>3.8018000000000003E-2</v>
      </c>
      <c r="Y84" s="269">
        <f>'2M - SGS'!Y84</f>
        <v>6.2103999999999999E-2</v>
      </c>
      <c r="Z84" s="269">
        <f>'2M - SGS'!Z84</f>
        <v>0.10395</v>
      </c>
      <c r="AA84" s="269">
        <f>'2M - SGS'!AA84</f>
        <v>0.107824</v>
      </c>
      <c r="AB84" s="269">
        <f>'2M - SGS'!AB84</f>
        <v>9.1051999999999994E-2</v>
      </c>
      <c r="AC84" s="269">
        <f>'2M - SGS'!AC84</f>
        <v>7.1135000000000004E-2</v>
      </c>
      <c r="AD84" s="269">
        <f>'2M - SGS'!AD84</f>
        <v>4.1179E-2</v>
      </c>
      <c r="AE84" s="269">
        <f>'2M - SGS'!AE84</f>
        <v>4.4423999999999998E-2</v>
      </c>
      <c r="AF84" s="269">
        <f>'2M - SGS'!AF84</f>
        <v>0.106128</v>
      </c>
      <c r="AG84" s="269">
        <f>'2M - SGS'!AG84</f>
        <v>0.14288100000000001</v>
      </c>
      <c r="AH84" s="269">
        <f>'2M - SGS'!AH84</f>
        <v>0.133494</v>
      </c>
      <c r="AI84" s="269">
        <f>'2M - SGS'!AI84</f>
        <v>5.781E-2</v>
      </c>
      <c r="AJ84" s="269">
        <f>'2M - SGS'!AJ84</f>
        <v>3.8018000000000003E-2</v>
      </c>
      <c r="AK84" s="269">
        <f>'2M - SGS'!AK84</f>
        <v>6.2103999999999999E-2</v>
      </c>
      <c r="AL84" s="269">
        <f>'2M - SGS'!AL84</f>
        <v>0.10395</v>
      </c>
      <c r="AM84" s="269">
        <f>'2M - SGS'!AM84</f>
        <v>0.107824</v>
      </c>
      <c r="AN84" s="269">
        <f>'2M - SGS'!AN84</f>
        <v>9.1051999999999994E-2</v>
      </c>
      <c r="AO84" s="269">
        <f>'2M - SGS'!AO84</f>
        <v>7.1135000000000004E-2</v>
      </c>
      <c r="AP84" s="269">
        <f>'2M - SGS'!AP84</f>
        <v>4.1179E-2</v>
      </c>
      <c r="AQ84" s="269">
        <f>'2M - SGS'!AQ84</f>
        <v>4.4423999999999998E-2</v>
      </c>
      <c r="AR84" s="269">
        <f>'2M - SGS'!AR84</f>
        <v>0.106128</v>
      </c>
      <c r="AS84" s="269">
        <f>'2M - SGS'!AS84</f>
        <v>0.14288100000000001</v>
      </c>
      <c r="AT84" s="269">
        <f>'2M - SGS'!AT84</f>
        <v>0.133494</v>
      </c>
      <c r="AU84" s="269">
        <f>'2M - SGS'!AU84</f>
        <v>5.781E-2</v>
      </c>
      <c r="AV84" s="269">
        <f>'2M - SGS'!AV84</f>
        <v>3.8018000000000003E-2</v>
      </c>
      <c r="AW84" s="269">
        <f>'2M - SGS'!AW84</f>
        <v>6.2103999999999999E-2</v>
      </c>
      <c r="AX84" s="269">
        <f>'2M - SGS'!AX84</f>
        <v>0.10395</v>
      </c>
      <c r="AY84" s="269">
        <f>'2M - SGS'!AY84</f>
        <v>0.107824</v>
      </c>
      <c r="AZ84" s="269">
        <f>'2M - SGS'!AZ84</f>
        <v>9.1051999999999994E-2</v>
      </c>
      <c r="BA84" s="269">
        <f>'2M - SGS'!BA84</f>
        <v>7.1135000000000004E-2</v>
      </c>
      <c r="BB84" s="269">
        <f>'2M - SGS'!BB84</f>
        <v>4.1179E-2</v>
      </c>
      <c r="BC84" s="269">
        <f>'2M - SGS'!BC84</f>
        <v>4.4423999999999998E-2</v>
      </c>
      <c r="BD84" s="269">
        <f>'2M - SGS'!BD84</f>
        <v>0.106128</v>
      </c>
      <c r="BE84" s="269">
        <f>'2M - SGS'!BE84</f>
        <v>0.14288100000000001</v>
      </c>
      <c r="BF84" s="269">
        <f>'2M - SGS'!BF84</f>
        <v>0.133494</v>
      </c>
      <c r="BG84" s="269">
        <f>'2M - SGS'!BG84</f>
        <v>5.781E-2</v>
      </c>
      <c r="BH84" s="269">
        <f>'2M - SGS'!BH84</f>
        <v>3.8018000000000003E-2</v>
      </c>
      <c r="BI84" s="269">
        <f>'2M - SGS'!BI84</f>
        <v>6.2103999999999999E-2</v>
      </c>
      <c r="BJ84" s="269">
        <f>'2M - SGS'!BJ84</f>
        <v>0.10395</v>
      </c>
      <c r="BK84" s="269">
        <f>'2M - SGS'!BK84</f>
        <v>0.107824</v>
      </c>
    </row>
    <row r="85" spans="1:63" ht="15.5" x14ac:dyDescent="0.35">
      <c r="A85" s="652"/>
      <c r="B85" s="32" t="str">
        <f t="shared" si="98"/>
        <v>Lighting</v>
      </c>
      <c r="C85" s="269">
        <f>'2M - SGS'!C85</f>
        <v>9.3563999999999994E-2</v>
      </c>
      <c r="D85" s="269">
        <f>'2M - SGS'!D85</f>
        <v>7.2162000000000004E-2</v>
      </c>
      <c r="E85" s="269">
        <f>'2M - SGS'!E85</f>
        <v>7.8372999999999998E-2</v>
      </c>
      <c r="F85" s="269">
        <f>'2M - SGS'!F85</f>
        <v>7.6534000000000005E-2</v>
      </c>
      <c r="G85" s="269">
        <f>'2M - SGS'!G85</f>
        <v>9.4246999999999997E-2</v>
      </c>
      <c r="H85" s="269">
        <f>'2M - SGS'!H85</f>
        <v>7.5599E-2</v>
      </c>
      <c r="I85" s="269">
        <f>'2M - SGS'!I85</f>
        <v>9.6199999999999994E-2</v>
      </c>
      <c r="J85" s="269">
        <f>'2M - SGS'!J85</f>
        <v>7.7077999999999994E-2</v>
      </c>
      <c r="K85" s="269">
        <f>'2M - SGS'!K85</f>
        <v>8.1374000000000002E-2</v>
      </c>
      <c r="L85" s="269">
        <f>'2M - SGS'!L85</f>
        <v>9.4072000000000003E-2</v>
      </c>
      <c r="M85" s="269">
        <f>'2M - SGS'!M85</f>
        <v>7.6706999999999997E-2</v>
      </c>
      <c r="N85" s="269">
        <f>'2M - SGS'!N85</f>
        <v>8.4089999999999998E-2</v>
      </c>
      <c r="O85" s="269">
        <f>'2M - SGS'!O85</f>
        <v>9.3563999999999994E-2</v>
      </c>
      <c r="P85" s="269">
        <f>'2M - SGS'!P85</f>
        <v>7.2162000000000004E-2</v>
      </c>
      <c r="Q85" s="269">
        <f>'2M - SGS'!Q85</f>
        <v>7.8372999999999998E-2</v>
      </c>
      <c r="R85" s="269">
        <f>'2M - SGS'!R85</f>
        <v>7.6534000000000005E-2</v>
      </c>
      <c r="S85" s="269">
        <f>'2M - SGS'!S85</f>
        <v>9.4246999999999997E-2</v>
      </c>
      <c r="T85" s="269">
        <f>'2M - SGS'!T85</f>
        <v>7.5599E-2</v>
      </c>
      <c r="U85" s="269">
        <f>'2M - SGS'!U85</f>
        <v>9.6199999999999994E-2</v>
      </c>
      <c r="V85" s="269">
        <f>'2M - SGS'!V85</f>
        <v>7.7077999999999994E-2</v>
      </c>
      <c r="W85" s="269">
        <f>'2M - SGS'!W85</f>
        <v>8.1374000000000002E-2</v>
      </c>
      <c r="X85" s="269">
        <f>'2M - SGS'!X85</f>
        <v>9.4072000000000003E-2</v>
      </c>
      <c r="Y85" s="269">
        <f>'2M - SGS'!Y85</f>
        <v>7.6706999999999997E-2</v>
      </c>
      <c r="Z85" s="269">
        <f>'2M - SGS'!Z85</f>
        <v>8.4089999999999998E-2</v>
      </c>
      <c r="AA85" s="269">
        <f>'2M - SGS'!AA85</f>
        <v>9.3563999999999994E-2</v>
      </c>
      <c r="AB85" s="269">
        <f>'2M - SGS'!AB85</f>
        <v>7.2162000000000004E-2</v>
      </c>
      <c r="AC85" s="269">
        <f>'2M - SGS'!AC85</f>
        <v>7.8372999999999998E-2</v>
      </c>
      <c r="AD85" s="269">
        <f>'2M - SGS'!AD85</f>
        <v>7.6534000000000005E-2</v>
      </c>
      <c r="AE85" s="269">
        <f>'2M - SGS'!AE85</f>
        <v>9.4246999999999997E-2</v>
      </c>
      <c r="AF85" s="269">
        <f>'2M - SGS'!AF85</f>
        <v>7.5599E-2</v>
      </c>
      <c r="AG85" s="269">
        <f>'2M - SGS'!AG85</f>
        <v>9.6199999999999994E-2</v>
      </c>
      <c r="AH85" s="269">
        <f>'2M - SGS'!AH85</f>
        <v>7.7077999999999994E-2</v>
      </c>
      <c r="AI85" s="269">
        <f>'2M - SGS'!AI85</f>
        <v>8.1374000000000002E-2</v>
      </c>
      <c r="AJ85" s="269">
        <f>'2M - SGS'!AJ85</f>
        <v>9.4072000000000003E-2</v>
      </c>
      <c r="AK85" s="269">
        <f>'2M - SGS'!AK85</f>
        <v>7.6706999999999997E-2</v>
      </c>
      <c r="AL85" s="269">
        <f>'2M - SGS'!AL85</f>
        <v>8.4089999999999998E-2</v>
      </c>
      <c r="AM85" s="269">
        <f>'2M - SGS'!AM85</f>
        <v>9.3563999999999994E-2</v>
      </c>
      <c r="AN85" s="269">
        <f>'2M - SGS'!AN85</f>
        <v>7.2162000000000004E-2</v>
      </c>
      <c r="AO85" s="269">
        <f>'2M - SGS'!AO85</f>
        <v>7.8372999999999998E-2</v>
      </c>
      <c r="AP85" s="269">
        <f>'2M - SGS'!AP85</f>
        <v>7.6534000000000005E-2</v>
      </c>
      <c r="AQ85" s="269">
        <f>'2M - SGS'!AQ85</f>
        <v>9.4246999999999997E-2</v>
      </c>
      <c r="AR85" s="269">
        <f>'2M - SGS'!AR85</f>
        <v>7.5599E-2</v>
      </c>
      <c r="AS85" s="269">
        <f>'2M - SGS'!AS85</f>
        <v>9.6199999999999994E-2</v>
      </c>
      <c r="AT85" s="269">
        <f>'2M - SGS'!AT85</f>
        <v>7.7077999999999994E-2</v>
      </c>
      <c r="AU85" s="269">
        <f>'2M - SGS'!AU85</f>
        <v>8.1374000000000002E-2</v>
      </c>
      <c r="AV85" s="269">
        <f>'2M - SGS'!AV85</f>
        <v>9.4072000000000003E-2</v>
      </c>
      <c r="AW85" s="269">
        <f>'2M - SGS'!AW85</f>
        <v>7.6706999999999997E-2</v>
      </c>
      <c r="AX85" s="269">
        <f>'2M - SGS'!AX85</f>
        <v>8.4089999999999998E-2</v>
      </c>
      <c r="AY85" s="269">
        <f>'2M - SGS'!AY85</f>
        <v>9.3563999999999994E-2</v>
      </c>
      <c r="AZ85" s="269">
        <f>'2M - SGS'!AZ85</f>
        <v>7.2162000000000004E-2</v>
      </c>
      <c r="BA85" s="269">
        <f>'2M - SGS'!BA85</f>
        <v>7.8372999999999998E-2</v>
      </c>
      <c r="BB85" s="269">
        <f>'2M - SGS'!BB85</f>
        <v>7.6534000000000005E-2</v>
      </c>
      <c r="BC85" s="269">
        <f>'2M - SGS'!BC85</f>
        <v>9.4246999999999997E-2</v>
      </c>
      <c r="BD85" s="269">
        <f>'2M - SGS'!BD85</f>
        <v>7.5599E-2</v>
      </c>
      <c r="BE85" s="269">
        <f>'2M - SGS'!BE85</f>
        <v>9.6199999999999994E-2</v>
      </c>
      <c r="BF85" s="269">
        <f>'2M - SGS'!BF85</f>
        <v>7.7077999999999994E-2</v>
      </c>
      <c r="BG85" s="269">
        <f>'2M - SGS'!BG85</f>
        <v>8.1374000000000002E-2</v>
      </c>
      <c r="BH85" s="269">
        <f>'2M - SGS'!BH85</f>
        <v>9.4072000000000003E-2</v>
      </c>
      <c r="BI85" s="269">
        <f>'2M - SGS'!BI85</f>
        <v>7.6706999999999997E-2</v>
      </c>
      <c r="BJ85" s="269">
        <f>'2M - SGS'!BJ85</f>
        <v>8.4089999999999998E-2</v>
      </c>
      <c r="BK85" s="269">
        <f>'2M - SGS'!BK85</f>
        <v>9.3563999999999994E-2</v>
      </c>
    </row>
    <row r="86" spans="1:63" ht="15.5" x14ac:dyDescent="0.35">
      <c r="A86" s="652"/>
      <c r="B86" s="32" t="str">
        <f t="shared" si="98"/>
        <v>Miscellaneous</v>
      </c>
      <c r="C86" s="269">
        <f>'2M - SGS'!C86</f>
        <v>8.5109000000000004E-2</v>
      </c>
      <c r="D86" s="269">
        <f>'2M - SGS'!D86</f>
        <v>7.7715000000000006E-2</v>
      </c>
      <c r="E86" s="269">
        <f>'2M - SGS'!E86</f>
        <v>8.6136000000000004E-2</v>
      </c>
      <c r="F86" s="269">
        <f>'2M - SGS'!F86</f>
        <v>7.9796000000000006E-2</v>
      </c>
      <c r="G86" s="269">
        <f>'2M - SGS'!G86</f>
        <v>8.5334999999999994E-2</v>
      </c>
      <c r="H86" s="269">
        <f>'2M - SGS'!H86</f>
        <v>8.1994999999999998E-2</v>
      </c>
      <c r="I86" s="269">
        <f>'2M - SGS'!I86</f>
        <v>8.4098999999999993E-2</v>
      </c>
      <c r="J86" s="269">
        <f>'2M - SGS'!J86</f>
        <v>8.4198999999999996E-2</v>
      </c>
      <c r="K86" s="269">
        <f>'2M - SGS'!K86</f>
        <v>8.2512000000000002E-2</v>
      </c>
      <c r="L86" s="269">
        <f>'2M - SGS'!L86</f>
        <v>8.5277000000000006E-2</v>
      </c>
      <c r="M86" s="269">
        <f>'2M - SGS'!M86</f>
        <v>8.2588999999999996E-2</v>
      </c>
      <c r="N86" s="269">
        <f>'2M - SGS'!N86</f>
        <v>8.5237999999999994E-2</v>
      </c>
      <c r="O86" s="269">
        <f>'2M - SGS'!O86</f>
        <v>8.5109000000000004E-2</v>
      </c>
      <c r="P86" s="269">
        <f>'2M - SGS'!P86</f>
        <v>7.7715000000000006E-2</v>
      </c>
      <c r="Q86" s="269">
        <f>'2M - SGS'!Q86</f>
        <v>8.6136000000000004E-2</v>
      </c>
      <c r="R86" s="269">
        <f>'2M - SGS'!R86</f>
        <v>7.9796000000000006E-2</v>
      </c>
      <c r="S86" s="269">
        <f>'2M - SGS'!S86</f>
        <v>8.5334999999999994E-2</v>
      </c>
      <c r="T86" s="269">
        <f>'2M - SGS'!T86</f>
        <v>8.1994999999999998E-2</v>
      </c>
      <c r="U86" s="269">
        <f>'2M - SGS'!U86</f>
        <v>8.4098999999999993E-2</v>
      </c>
      <c r="V86" s="269">
        <f>'2M - SGS'!V86</f>
        <v>8.4198999999999996E-2</v>
      </c>
      <c r="W86" s="269">
        <f>'2M - SGS'!W86</f>
        <v>8.2512000000000002E-2</v>
      </c>
      <c r="X86" s="269">
        <f>'2M - SGS'!X86</f>
        <v>8.5277000000000006E-2</v>
      </c>
      <c r="Y86" s="269">
        <f>'2M - SGS'!Y86</f>
        <v>8.2588999999999996E-2</v>
      </c>
      <c r="Z86" s="269">
        <f>'2M - SGS'!Z86</f>
        <v>8.5237999999999994E-2</v>
      </c>
      <c r="AA86" s="269">
        <f>'2M - SGS'!AA86</f>
        <v>8.5109000000000004E-2</v>
      </c>
      <c r="AB86" s="269">
        <f>'2M - SGS'!AB86</f>
        <v>7.7715000000000006E-2</v>
      </c>
      <c r="AC86" s="269">
        <f>'2M - SGS'!AC86</f>
        <v>8.6136000000000004E-2</v>
      </c>
      <c r="AD86" s="269">
        <f>'2M - SGS'!AD86</f>
        <v>7.9796000000000006E-2</v>
      </c>
      <c r="AE86" s="269">
        <f>'2M - SGS'!AE86</f>
        <v>8.5334999999999994E-2</v>
      </c>
      <c r="AF86" s="269">
        <f>'2M - SGS'!AF86</f>
        <v>8.1994999999999998E-2</v>
      </c>
      <c r="AG86" s="269">
        <f>'2M - SGS'!AG86</f>
        <v>8.4098999999999993E-2</v>
      </c>
      <c r="AH86" s="269">
        <f>'2M - SGS'!AH86</f>
        <v>8.4198999999999996E-2</v>
      </c>
      <c r="AI86" s="269">
        <f>'2M - SGS'!AI86</f>
        <v>8.2512000000000002E-2</v>
      </c>
      <c r="AJ86" s="269">
        <f>'2M - SGS'!AJ86</f>
        <v>8.5277000000000006E-2</v>
      </c>
      <c r="AK86" s="269">
        <f>'2M - SGS'!AK86</f>
        <v>8.2588999999999996E-2</v>
      </c>
      <c r="AL86" s="269">
        <f>'2M - SGS'!AL86</f>
        <v>8.5237999999999994E-2</v>
      </c>
      <c r="AM86" s="269">
        <f>'2M - SGS'!AM86</f>
        <v>8.5109000000000004E-2</v>
      </c>
      <c r="AN86" s="269">
        <f>'2M - SGS'!AN86</f>
        <v>7.7715000000000006E-2</v>
      </c>
      <c r="AO86" s="269">
        <f>'2M - SGS'!AO86</f>
        <v>8.6136000000000004E-2</v>
      </c>
      <c r="AP86" s="269">
        <f>'2M - SGS'!AP86</f>
        <v>7.9796000000000006E-2</v>
      </c>
      <c r="AQ86" s="269">
        <f>'2M - SGS'!AQ86</f>
        <v>8.5334999999999994E-2</v>
      </c>
      <c r="AR86" s="269">
        <f>'2M - SGS'!AR86</f>
        <v>8.1994999999999998E-2</v>
      </c>
      <c r="AS86" s="269">
        <f>'2M - SGS'!AS86</f>
        <v>8.4098999999999993E-2</v>
      </c>
      <c r="AT86" s="269">
        <f>'2M - SGS'!AT86</f>
        <v>8.4198999999999996E-2</v>
      </c>
      <c r="AU86" s="269">
        <f>'2M - SGS'!AU86</f>
        <v>8.2512000000000002E-2</v>
      </c>
      <c r="AV86" s="269">
        <f>'2M - SGS'!AV86</f>
        <v>8.5277000000000006E-2</v>
      </c>
      <c r="AW86" s="269">
        <f>'2M - SGS'!AW86</f>
        <v>8.2588999999999996E-2</v>
      </c>
      <c r="AX86" s="269">
        <f>'2M - SGS'!AX86</f>
        <v>8.5237999999999994E-2</v>
      </c>
      <c r="AY86" s="269">
        <f>'2M - SGS'!AY86</f>
        <v>8.5109000000000004E-2</v>
      </c>
      <c r="AZ86" s="269">
        <f>'2M - SGS'!AZ86</f>
        <v>7.7715000000000006E-2</v>
      </c>
      <c r="BA86" s="269">
        <f>'2M - SGS'!BA86</f>
        <v>8.6136000000000004E-2</v>
      </c>
      <c r="BB86" s="269">
        <f>'2M - SGS'!BB86</f>
        <v>7.9796000000000006E-2</v>
      </c>
      <c r="BC86" s="269">
        <f>'2M - SGS'!BC86</f>
        <v>8.5334999999999994E-2</v>
      </c>
      <c r="BD86" s="269">
        <f>'2M - SGS'!BD86</f>
        <v>8.1994999999999998E-2</v>
      </c>
      <c r="BE86" s="269">
        <f>'2M - SGS'!BE86</f>
        <v>8.4098999999999993E-2</v>
      </c>
      <c r="BF86" s="269">
        <f>'2M - SGS'!BF86</f>
        <v>8.4198999999999996E-2</v>
      </c>
      <c r="BG86" s="269">
        <f>'2M - SGS'!BG86</f>
        <v>8.2512000000000002E-2</v>
      </c>
      <c r="BH86" s="269">
        <f>'2M - SGS'!BH86</f>
        <v>8.5277000000000006E-2</v>
      </c>
      <c r="BI86" s="269">
        <f>'2M - SGS'!BI86</f>
        <v>8.2588999999999996E-2</v>
      </c>
      <c r="BJ86" s="269">
        <f>'2M - SGS'!BJ86</f>
        <v>8.5237999999999994E-2</v>
      </c>
      <c r="BK86" s="269">
        <f>'2M - SGS'!BK86</f>
        <v>8.5109000000000004E-2</v>
      </c>
    </row>
    <row r="87" spans="1:63" ht="15.5" x14ac:dyDescent="0.35">
      <c r="A87" s="652"/>
      <c r="B87" s="32" t="str">
        <f t="shared" si="98"/>
        <v>Motors</v>
      </c>
      <c r="C87" s="269">
        <f>'2M - SGS'!C87</f>
        <v>8.5109000000000004E-2</v>
      </c>
      <c r="D87" s="269">
        <f>'2M - SGS'!D87</f>
        <v>7.7715000000000006E-2</v>
      </c>
      <c r="E87" s="269">
        <f>'2M - SGS'!E87</f>
        <v>8.6136000000000004E-2</v>
      </c>
      <c r="F87" s="269">
        <f>'2M - SGS'!F87</f>
        <v>7.9796000000000006E-2</v>
      </c>
      <c r="G87" s="269">
        <f>'2M - SGS'!G87</f>
        <v>8.5334999999999994E-2</v>
      </c>
      <c r="H87" s="269">
        <f>'2M - SGS'!H87</f>
        <v>8.1994999999999998E-2</v>
      </c>
      <c r="I87" s="269">
        <f>'2M - SGS'!I87</f>
        <v>8.4098999999999993E-2</v>
      </c>
      <c r="J87" s="269">
        <f>'2M - SGS'!J87</f>
        <v>8.4198999999999996E-2</v>
      </c>
      <c r="K87" s="269">
        <f>'2M - SGS'!K87</f>
        <v>8.2512000000000002E-2</v>
      </c>
      <c r="L87" s="269">
        <f>'2M - SGS'!L87</f>
        <v>8.5277000000000006E-2</v>
      </c>
      <c r="M87" s="269">
        <f>'2M - SGS'!M87</f>
        <v>8.2588999999999996E-2</v>
      </c>
      <c r="N87" s="269">
        <f>'2M - SGS'!N87</f>
        <v>8.5237999999999994E-2</v>
      </c>
      <c r="O87" s="269">
        <f>'2M - SGS'!O87</f>
        <v>8.5109000000000004E-2</v>
      </c>
      <c r="P87" s="269">
        <f>'2M - SGS'!P87</f>
        <v>7.7715000000000006E-2</v>
      </c>
      <c r="Q87" s="269">
        <f>'2M - SGS'!Q87</f>
        <v>8.6136000000000004E-2</v>
      </c>
      <c r="R87" s="269">
        <f>'2M - SGS'!R87</f>
        <v>7.9796000000000006E-2</v>
      </c>
      <c r="S87" s="269">
        <f>'2M - SGS'!S87</f>
        <v>8.5334999999999994E-2</v>
      </c>
      <c r="T87" s="269">
        <f>'2M - SGS'!T87</f>
        <v>8.1994999999999998E-2</v>
      </c>
      <c r="U87" s="269">
        <f>'2M - SGS'!U87</f>
        <v>8.4098999999999993E-2</v>
      </c>
      <c r="V87" s="269">
        <f>'2M - SGS'!V87</f>
        <v>8.4198999999999996E-2</v>
      </c>
      <c r="W87" s="269">
        <f>'2M - SGS'!W87</f>
        <v>8.2512000000000002E-2</v>
      </c>
      <c r="X87" s="269">
        <f>'2M - SGS'!X87</f>
        <v>8.5277000000000006E-2</v>
      </c>
      <c r="Y87" s="269">
        <f>'2M - SGS'!Y87</f>
        <v>8.2588999999999996E-2</v>
      </c>
      <c r="Z87" s="269">
        <f>'2M - SGS'!Z87</f>
        <v>8.5237999999999994E-2</v>
      </c>
      <c r="AA87" s="269">
        <f>'2M - SGS'!AA87</f>
        <v>8.5109000000000004E-2</v>
      </c>
      <c r="AB87" s="269">
        <f>'2M - SGS'!AB87</f>
        <v>7.7715000000000006E-2</v>
      </c>
      <c r="AC87" s="269">
        <f>'2M - SGS'!AC87</f>
        <v>8.6136000000000004E-2</v>
      </c>
      <c r="AD87" s="269">
        <f>'2M - SGS'!AD87</f>
        <v>7.9796000000000006E-2</v>
      </c>
      <c r="AE87" s="269">
        <f>'2M - SGS'!AE87</f>
        <v>8.5334999999999994E-2</v>
      </c>
      <c r="AF87" s="269">
        <f>'2M - SGS'!AF87</f>
        <v>8.1994999999999998E-2</v>
      </c>
      <c r="AG87" s="269">
        <f>'2M - SGS'!AG87</f>
        <v>8.4098999999999993E-2</v>
      </c>
      <c r="AH87" s="269">
        <f>'2M - SGS'!AH87</f>
        <v>8.4198999999999996E-2</v>
      </c>
      <c r="AI87" s="269">
        <f>'2M - SGS'!AI87</f>
        <v>8.2512000000000002E-2</v>
      </c>
      <c r="AJ87" s="269">
        <f>'2M - SGS'!AJ87</f>
        <v>8.5277000000000006E-2</v>
      </c>
      <c r="AK87" s="269">
        <f>'2M - SGS'!AK87</f>
        <v>8.2588999999999996E-2</v>
      </c>
      <c r="AL87" s="269">
        <f>'2M - SGS'!AL87</f>
        <v>8.5237999999999994E-2</v>
      </c>
      <c r="AM87" s="269">
        <f>'2M - SGS'!AM87</f>
        <v>8.5109000000000004E-2</v>
      </c>
      <c r="AN87" s="269">
        <f>'2M - SGS'!AN87</f>
        <v>7.7715000000000006E-2</v>
      </c>
      <c r="AO87" s="269">
        <f>'2M - SGS'!AO87</f>
        <v>8.6136000000000004E-2</v>
      </c>
      <c r="AP87" s="269">
        <f>'2M - SGS'!AP87</f>
        <v>7.9796000000000006E-2</v>
      </c>
      <c r="AQ87" s="269">
        <f>'2M - SGS'!AQ87</f>
        <v>8.5334999999999994E-2</v>
      </c>
      <c r="AR87" s="269">
        <f>'2M - SGS'!AR87</f>
        <v>8.1994999999999998E-2</v>
      </c>
      <c r="AS87" s="269">
        <f>'2M - SGS'!AS87</f>
        <v>8.4098999999999993E-2</v>
      </c>
      <c r="AT87" s="269">
        <f>'2M - SGS'!AT87</f>
        <v>8.4198999999999996E-2</v>
      </c>
      <c r="AU87" s="269">
        <f>'2M - SGS'!AU87</f>
        <v>8.2512000000000002E-2</v>
      </c>
      <c r="AV87" s="269">
        <f>'2M - SGS'!AV87</f>
        <v>8.5277000000000006E-2</v>
      </c>
      <c r="AW87" s="269">
        <f>'2M - SGS'!AW87</f>
        <v>8.2588999999999996E-2</v>
      </c>
      <c r="AX87" s="269">
        <f>'2M - SGS'!AX87</f>
        <v>8.5237999999999994E-2</v>
      </c>
      <c r="AY87" s="269">
        <f>'2M - SGS'!AY87</f>
        <v>8.5109000000000004E-2</v>
      </c>
      <c r="AZ87" s="269">
        <f>'2M - SGS'!AZ87</f>
        <v>7.7715000000000006E-2</v>
      </c>
      <c r="BA87" s="269">
        <f>'2M - SGS'!BA87</f>
        <v>8.6136000000000004E-2</v>
      </c>
      <c r="BB87" s="269">
        <f>'2M - SGS'!BB87</f>
        <v>7.9796000000000006E-2</v>
      </c>
      <c r="BC87" s="269">
        <f>'2M - SGS'!BC87</f>
        <v>8.5334999999999994E-2</v>
      </c>
      <c r="BD87" s="269">
        <f>'2M - SGS'!BD87</f>
        <v>8.1994999999999998E-2</v>
      </c>
      <c r="BE87" s="269">
        <f>'2M - SGS'!BE87</f>
        <v>8.4098999999999993E-2</v>
      </c>
      <c r="BF87" s="269">
        <f>'2M - SGS'!BF87</f>
        <v>8.4198999999999996E-2</v>
      </c>
      <c r="BG87" s="269">
        <f>'2M - SGS'!BG87</f>
        <v>8.2512000000000002E-2</v>
      </c>
      <c r="BH87" s="269">
        <f>'2M - SGS'!BH87</f>
        <v>8.5277000000000006E-2</v>
      </c>
      <c r="BI87" s="269">
        <f>'2M - SGS'!BI87</f>
        <v>8.2588999999999996E-2</v>
      </c>
      <c r="BJ87" s="269">
        <f>'2M - SGS'!BJ87</f>
        <v>8.5237999999999994E-2</v>
      </c>
      <c r="BK87" s="269">
        <f>'2M - SGS'!BK87</f>
        <v>8.5109000000000004E-2</v>
      </c>
    </row>
    <row r="88" spans="1:63" ht="15.5" x14ac:dyDescent="0.35">
      <c r="A88" s="652"/>
      <c r="B88" s="32" t="str">
        <f t="shared" si="98"/>
        <v>Process</v>
      </c>
      <c r="C88" s="269">
        <f>'2M - SGS'!C88</f>
        <v>8.5109000000000004E-2</v>
      </c>
      <c r="D88" s="269">
        <f>'2M - SGS'!D88</f>
        <v>7.7715000000000006E-2</v>
      </c>
      <c r="E88" s="269">
        <f>'2M - SGS'!E88</f>
        <v>8.6136000000000004E-2</v>
      </c>
      <c r="F88" s="269">
        <f>'2M - SGS'!F88</f>
        <v>7.9796000000000006E-2</v>
      </c>
      <c r="G88" s="269">
        <f>'2M - SGS'!G88</f>
        <v>8.5334999999999994E-2</v>
      </c>
      <c r="H88" s="269">
        <f>'2M - SGS'!H88</f>
        <v>8.1994999999999998E-2</v>
      </c>
      <c r="I88" s="269">
        <f>'2M - SGS'!I88</f>
        <v>8.4098999999999993E-2</v>
      </c>
      <c r="J88" s="269">
        <f>'2M - SGS'!J88</f>
        <v>8.4198999999999996E-2</v>
      </c>
      <c r="K88" s="269">
        <f>'2M - SGS'!K88</f>
        <v>8.2512000000000002E-2</v>
      </c>
      <c r="L88" s="269">
        <f>'2M - SGS'!L88</f>
        <v>8.5277000000000006E-2</v>
      </c>
      <c r="M88" s="269">
        <f>'2M - SGS'!M88</f>
        <v>8.2588999999999996E-2</v>
      </c>
      <c r="N88" s="269">
        <f>'2M - SGS'!N88</f>
        <v>8.5237999999999994E-2</v>
      </c>
      <c r="O88" s="269">
        <f>'2M - SGS'!O88</f>
        <v>8.5109000000000004E-2</v>
      </c>
      <c r="P88" s="269">
        <f>'2M - SGS'!P88</f>
        <v>7.7715000000000006E-2</v>
      </c>
      <c r="Q88" s="269">
        <f>'2M - SGS'!Q88</f>
        <v>8.6136000000000004E-2</v>
      </c>
      <c r="R88" s="269">
        <f>'2M - SGS'!R88</f>
        <v>7.9796000000000006E-2</v>
      </c>
      <c r="S88" s="269">
        <f>'2M - SGS'!S88</f>
        <v>8.5334999999999994E-2</v>
      </c>
      <c r="T88" s="269">
        <f>'2M - SGS'!T88</f>
        <v>8.1994999999999998E-2</v>
      </c>
      <c r="U88" s="269">
        <f>'2M - SGS'!U88</f>
        <v>8.4098999999999993E-2</v>
      </c>
      <c r="V88" s="269">
        <f>'2M - SGS'!V88</f>
        <v>8.4198999999999996E-2</v>
      </c>
      <c r="W88" s="269">
        <f>'2M - SGS'!W88</f>
        <v>8.2512000000000002E-2</v>
      </c>
      <c r="X88" s="269">
        <f>'2M - SGS'!X88</f>
        <v>8.5277000000000006E-2</v>
      </c>
      <c r="Y88" s="269">
        <f>'2M - SGS'!Y88</f>
        <v>8.2588999999999996E-2</v>
      </c>
      <c r="Z88" s="269">
        <f>'2M - SGS'!Z88</f>
        <v>8.5237999999999994E-2</v>
      </c>
      <c r="AA88" s="269">
        <f>'2M - SGS'!AA88</f>
        <v>8.5109000000000004E-2</v>
      </c>
      <c r="AB88" s="269">
        <f>'2M - SGS'!AB88</f>
        <v>7.7715000000000006E-2</v>
      </c>
      <c r="AC88" s="269">
        <f>'2M - SGS'!AC88</f>
        <v>8.6136000000000004E-2</v>
      </c>
      <c r="AD88" s="269">
        <f>'2M - SGS'!AD88</f>
        <v>7.9796000000000006E-2</v>
      </c>
      <c r="AE88" s="269">
        <f>'2M - SGS'!AE88</f>
        <v>8.5334999999999994E-2</v>
      </c>
      <c r="AF88" s="269">
        <f>'2M - SGS'!AF88</f>
        <v>8.1994999999999998E-2</v>
      </c>
      <c r="AG88" s="269">
        <f>'2M - SGS'!AG88</f>
        <v>8.4098999999999993E-2</v>
      </c>
      <c r="AH88" s="269">
        <f>'2M - SGS'!AH88</f>
        <v>8.4198999999999996E-2</v>
      </c>
      <c r="AI88" s="269">
        <f>'2M - SGS'!AI88</f>
        <v>8.2512000000000002E-2</v>
      </c>
      <c r="AJ88" s="269">
        <f>'2M - SGS'!AJ88</f>
        <v>8.5277000000000006E-2</v>
      </c>
      <c r="AK88" s="269">
        <f>'2M - SGS'!AK88</f>
        <v>8.2588999999999996E-2</v>
      </c>
      <c r="AL88" s="269">
        <f>'2M - SGS'!AL88</f>
        <v>8.5237999999999994E-2</v>
      </c>
      <c r="AM88" s="269">
        <f>'2M - SGS'!AM88</f>
        <v>8.5109000000000004E-2</v>
      </c>
      <c r="AN88" s="269">
        <f>'2M - SGS'!AN88</f>
        <v>7.7715000000000006E-2</v>
      </c>
      <c r="AO88" s="269">
        <f>'2M - SGS'!AO88</f>
        <v>8.6136000000000004E-2</v>
      </c>
      <c r="AP88" s="269">
        <f>'2M - SGS'!AP88</f>
        <v>7.9796000000000006E-2</v>
      </c>
      <c r="AQ88" s="269">
        <f>'2M - SGS'!AQ88</f>
        <v>8.5334999999999994E-2</v>
      </c>
      <c r="AR88" s="269">
        <f>'2M - SGS'!AR88</f>
        <v>8.1994999999999998E-2</v>
      </c>
      <c r="AS88" s="269">
        <f>'2M - SGS'!AS88</f>
        <v>8.4098999999999993E-2</v>
      </c>
      <c r="AT88" s="269">
        <f>'2M - SGS'!AT88</f>
        <v>8.4198999999999996E-2</v>
      </c>
      <c r="AU88" s="269">
        <f>'2M - SGS'!AU88</f>
        <v>8.2512000000000002E-2</v>
      </c>
      <c r="AV88" s="269">
        <f>'2M - SGS'!AV88</f>
        <v>8.5277000000000006E-2</v>
      </c>
      <c r="AW88" s="269">
        <f>'2M - SGS'!AW88</f>
        <v>8.2588999999999996E-2</v>
      </c>
      <c r="AX88" s="269">
        <f>'2M - SGS'!AX88</f>
        <v>8.5237999999999994E-2</v>
      </c>
      <c r="AY88" s="269">
        <f>'2M - SGS'!AY88</f>
        <v>8.5109000000000004E-2</v>
      </c>
      <c r="AZ88" s="269">
        <f>'2M - SGS'!AZ88</f>
        <v>7.7715000000000006E-2</v>
      </c>
      <c r="BA88" s="269">
        <f>'2M - SGS'!BA88</f>
        <v>8.6136000000000004E-2</v>
      </c>
      <c r="BB88" s="269">
        <f>'2M - SGS'!BB88</f>
        <v>7.9796000000000006E-2</v>
      </c>
      <c r="BC88" s="269">
        <f>'2M - SGS'!BC88</f>
        <v>8.5334999999999994E-2</v>
      </c>
      <c r="BD88" s="269">
        <f>'2M - SGS'!BD88</f>
        <v>8.1994999999999998E-2</v>
      </c>
      <c r="BE88" s="269">
        <f>'2M - SGS'!BE88</f>
        <v>8.4098999999999993E-2</v>
      </c>
      <c r="BF88" s="269">
        <f>'2M - SGS'!BF88</f>
        <v>8.4198999999999996E-2</v>
      </c>
      <c r="BG88" s="269">
        <f>'2M - SGS'!BG88</f>
        <v>8.2512000000000002E-2</v>
      </c>
      <c r="BH88" s="269">
        <f>'2M - SGS'!BH88</f>
        <v>8.5277000000000006E-2</v>
      </c>
      <c r="BI88" s="269">
        <f>'2M - SGS'!BI88</f>
        <v>8.2588999999999996E-2</v>
      </c>
      <c r="BJ88" s="269">
        <f>'2M - SGS'!BJ88</f>
        <v>8.5237999999999994E-2</v>
      </c>
      <c r="BK88" s="269">
        <f>'2M - SGS'!BK88</f>
        <v>8.5109000000000004E-2</v>
      </c>
    </row>
    <row r="89" spans="1:63" ht="15.5" x14ac:dyDescent="0.35">
      <c r="A89" s="652"/>
      <c r="B89" s="32" t="str">
        <f t="shared" si="98"/>
        <v>Refrigeration</v>
      </c>
      <c r="C89" s="269">
        <f>'2M - SGS'!C89</f>
        <v>8.3486000000000005E-2</v>
      </c>
      <c r="D89" s="269">
        <f>'2M - SGS'!D89</f>
        <v>7.6158000000000003E-2</v>
      </c>
      <c r="E89" s="269">
        <f>'2M - SGS'!E89</f>
        <v>8.3346000000000003E-2</v>
      </c>
      <c r="F89" s="269">
        <f>'2M - SGS'!F89</f>
        <v>8.0782999999999994E-2</v>
      </c>
      <c r="G89" s="269">
        <f>'2M - SGS'!G89</f>
        <v>8.5133E-2</v>
      </c>
      <c r="H89" s="269">
        <f>'2M - SGS'!H89</f>
        <v>8.4294999999999995E-2</v>
      </c>
      <c r="I89" s="269">
        <f>'2M - SGS'!I89</f>
        <v>8.7456999999999993E-2</v>
      </c>
      <c r="J89" s="269">
        <f>'2M - SGS'!J89</f>
        <v>8.7230000000000002E-2</v>
      </c>
      <c r="K89" s="269">
        <f>'2M - SGS'!K89</f>
        <v>8.3319000000000004E-2</v>
      </c>
      <c r="L89" s="269">
        <f>'2M - SGS'!L89</f>
        <v>8.4562999999999999E-2</v>
      </c>
      <c r="M89" s="269">
        <f>'2M - SGS'!M89</f>
        <v>8.1112000000000004E-2</v>
      </c>
      <c r="N89" s="269">
        <f>'2M - SGS'!N89</f>
        <v>8.3118999999999998E-2</v>
      </c>
      <c r="O89" s="269">
        <f>'2M - SGS'!O89</f>
        <v>8.3486000000000005E-2</v>
      </c>
      <c r="P89" s="269">
        <f>'2M - SGS'!P89</f>
        <v>7.6158000000000003E-2</v>
      </c>
      <c r="Q89" s="269">
        <f>'2M - SGS'!Q89</f>
        <v>8.3346000000000003E-2</v>
      </c>
      <c r="R89" s="269">
        <f>'2M - SGS'!R89</f>
        <v>8.0782999999999994E-2</v>
      </c>
      <c r="S89" s="269">
        <f>'2M - SGS'!S89</f>
        <v>8.5133E-2</v>
      </c>
      <c r="T89" s="269">
        <f>'2M - SGS'!T89</f>
        <v>8.4294999999999995E-2</v>
      </c>
      <c r="U89" s="269">
        <f>'2M - SGS'!U89</f>
        <v>8.7456999999999993E-2</v>
      </c>
      <c r="V89" s="269">
        <f>'2M - SGS'!V89</f>
        <v>8.7230000000000002E-2</v>
      </c>
      <c r="W89" s="269">
        <f>'2M - SGS'!W89</f>
        <v>8.3319000000000004E-2</v>
      </c>
      <c r="X89" s="269">
        <f>'2M - SGS'!X89</f>
        <v>8.4562999999999999E-2</v>
      </c>
      <c r="Y89" s="269">
        <f>'2M - SGS'!Y89</f>
        <v>8.1112000000000004E-2</v>
      </c>
      <c r="Z89" s="269">
        <f>'2M - SGS'!Z89</f>
        <v>8.3118999999999998E-2</v>
      </c>
      <c r="AA89" s="269">
        <f>'2M - SGS'!AA89</f>
        <v>8.3486000000000005E-2</v>
      </c>
      <c r="AB89" s="269">
        <f>'2M - SGS'!AB89</f>
        <v>7.6158000000000003E-2</v>
      </c>
      <c r="AC89" s="269">
        <f>'2M - SGS'!AC89</f>
        <v>8.3346000000000003E-2</v>
      </c>
      <c r="AD89" s="269">
        <f>'2M - SGS'!AD89</f>
        <v>8.0782999999999994E-2</v>
      </c>
      <c r="AE89" s="269">
        <f>'2M - SGS'!AE89</f>
        <v>8.5133E-2</v>
      </c>
      <c r="AF89" s="269">
        <f>'2M - SGS'!AF89</f>
        <v>8.4294999999999995E-2</v>
      </c>
      <c r="AG89" s="269">
        <f>'2M - SGS'!AG89</f>
        <v>8.7456999999999993E-2</v>
      </c>
      <c r="AH89" s="269">
        <f>'2M - SGS'!AH89</f>
        <v>8.7230000000000002E-2</v>
      </c>
      <c r="AI89" s="269">
        <f>'2M - SGS'!AI89</f>
        <v>8.3319000000000004E-2</v>
      </c>
      <c r="AJ89" s="269">
        <f>'2M - SGS'!AJ89</f>
        <v>8.4562999999999999E-2</v>
      </c>
      <c r="AK89" s="269">
        <f>'2M - SGS'!AK89</f>
        <v>8.1112000000000004E-2</v>
      </c>
      <c r="AL89" s="269">
        <f>'2M - SGS'!AL89</f>
        <v>8.3118999999999998E-2</v>
      </c>
      <c r="AM89" s="269">
        <f>'2M - SGS'!AM89</f>
        <v>8.3486000000000005E-2</v>
      </c>
      <c r="AN89" s="269">
        <f>'2M - SGS'!AN89</f>
        <v>7.6158000000000003E-2</v>
      </c>
      <c r="AO89" s="269">
        <f>'2M - SGS'!AO89</f>
        <v>8.3346000000000003E-2</v>
      </c>
      <c r="AP89" s="269">
        <f>'2M - SGS'!AP89</f>
        <v>8.0782999999999994E-2</v>
      </c>
      <c r="AQ89" s="269">
        <f>'2M - SGS'!AQ89</f>
        <v>8.5133E-2</v>
      </c>
      <c r="AR89" s="269">
        <f>'2M - SGS'!AR89</f>
        <v>8.4294999999999995E-2</v>
      </c>
      <c r="AS89" s="269">
        <f>'2M - SGS'!AS89</f>
        <v>8.7456999999999993E-2</v>
      </c>
      <c r="AT89" s="269">
        <f>'2M - SGS'!AT89</f>
        <v>8.7230000000000002E-2</v>
      </c>
      <c r="AU89" s="269">
        <f>'2M - SGS'!AU89</f>
        <v>8.3319000000000004E-2</v>
      </c>
      <c r="AV89" s="269">
        <f>'2M - SGS'!AV89</f>
        <v>8.4562999999999999E-2</v>
      </c>
      <c r="AW89" s="269">
        <f>'2M - SGS'!AW89</f>
        <v>8.1112000000000004E-2</v>
      </c>
      <c r="AX89" s="269">
        <f>'2M - SGS'!AX89</f>
        <v>8.3118999999999998E-2</v>
      </c>
      <c r="AY89" s="269">
        <f>'2M - SGS'!AY89</f>
        <v>8.3486000000000005E-2</v>
      </c>
      <c r="AZ89" s="269">
        <f>'2M - SGS'!AZ89</f>
        <v>7.6158000000000003E-2</v>
      </c>
      <c r="BA89" s="269">
        <f>'2M - SGS'!BA89</f>
        <v>8.3346000000000003E-2</v>
      </c>
      <c r="BB89" s="269">
        <f>'2M - SGS'!BB89</f>
        <v>8.0782999999999994E-2</v>
      </c>
      <c r="BC89" s="269">
        <f>'2M - SGS'!BC89</f>
        <v>8.5133E-2</v>
      </c>
      <c r="BD89" s="269">
        <f>'2M - SGS'!BD89</f>
        <v>8.4294999999999995E-2</v>
      </c>
      <c r="BE89" s="269">
        <f>'2M - SGS'!BE89</f>
        <v>8.7456999999999993E-2</v>
      </c>
      <c r="BF89" s="269">
        <f>'2M - SGS'!BF89</f>
        <v>8.7230000000000002E-2</v>
      </c>
      <c r="BG89" s="269">
        <f>'2M - SGS'!BG89</f>
        <v>8.3319000000000004E-2</v>
      </c>
      <c r="BH89" s="269">
        <f>'2M - SGS'!BH89</f>
        <v>8.4562999999999999E-2</v>
      </c>
      <c r="BI89" s="269">
        <f>'2M - SGS'!BI89</f>
        <v>8.1112000000000004E-2</v>
      </c>
      <c r="BJ89" s="269">
        <f>'2M - SGS'!BJ89</f>
        <v>8.3118999999999998E-2</v>
      </c>
      <c r="BK89" s="269">
        <f>'2M - SGS'!BK89</f>
        <v>8.3486000000000005E-2</v>
      </c>
    </row>
    <row r="90" spans="1:63" ht="16" thickBot="1" x14ac:dyDescent="0.4">
      <c r="A90" s="653"/>
      <c r="B90" s="49" t="str">
        <f t="shared" si="98"/>
        <v>Water Heating</v>
      </c>
      <c r="C90" s="270">
        <f>'2M - SGS'!C90</f>
        <v>0.108255</v>
      </c>
      <c r="D90" s="270">
        <f>'2M - SGS'!D90</f>
        <v>9.1078000000000006E-2</v>
      </c>
      <c r="E90" s="270">
        <f>'2M - SGS'!E90</f>
        <v>8.5239999999999996E-2</v>
      </c>
      <c r="F90" s="270">
        <f>'2M - SGS'!F90</f>
        <v>7.2980000000000003E-2</v>
      </c>
      <c r="G90" s="270">
        <f>'2M - SGS'!G90</f>
        <v>7.9849000000000003E-2</v>
      </c>
      <c r="H90" s="270">
        <f>'2M - SGS'!H90</f>
        <v>7.2720999999999994E-2</v>
      </c>
      <c r="I90" s="270">
        <f>'2M - SGS'!I90</f>
        <v>7.4929999999999997E-2</v>
      </c>
      <c r="J90" s="270">
        <f>'2M - SGS'!J90</f>
        <v>7.5861999999999999E-2</v>
      </c>
      <c r="K90" s="270">
        <f>'2M - SGS'!K90</f>
        <v>7.5733999999999996E-2</v>
      </c>
      <c r="L90" s="270">
        <f>'2M - SGS'!L90</f>
        <v>8.2808000000000007E-2</v>
      </c>
      <c r="M90" s="270">
        <f>'2M - SGS'!M90</f>
        <v>8.6345000000000005E-2</v>
      </c>
      <c r="N90" s="270">
        <f>'2M - SGS'!N90</f>
        <v>9.4200000000000006E-2</v>
      </c>
      <c r="O90" s="270">
        <f>'2M - SGS'!O90</f>
        <v>0.108255</v>
      </c>
      <c r="P90" s="270">
        <f>'2M - SGS'!P90</f>
        <v>9.1078000000000006E-2</v>
      </c>
      <c r="Q90" s="270">
        <f>'2M - SGS'!Q90</f>
        <v>8.5239999999999996E-2</v>
      </c>
      <c r="R90" s="270">
        <f>'2M - SGS'!R90</f>
        <v>7.2980000000000003E-2</v>
      </c>
      <c r="S90" s="270">
        <f>'2M - SGS'!S90</f>
        <v>7.9849000000000003E-2</v>
      </c>
      <c r="T90" s="270">
        <f>'2M - SGS'!T90</f>
        <v>7.2720999999999994E-2</v>
      </c>
      <c r="U90" s="270">
        <f>'2M - SGS'!U90</f>
        <v>7.4929999999999997E-2</v>
      </c>
      <c r="V90" s="270">
        <f>'2M - SGS'!V90</f>
        <v>7.5861999999999999E-2</v>
      </c>
      <c r="W90" s="270">
        <f>'2M - SGS'!W90</f>
        <v>7.5733999999999996E-2</v>
      </c>
      <c r="X90" s="270">
        <f>'2M - SGS'!X90</f>
        <v>8.2808000000000007E-2</v>
      </c>
      <c r="Y90" s="270">
        <f>'2M - SGS'!Y90</f>
        <v>8.6345000000000005E-2</v>
      </c>
      <c r="Z90" s="270">
        <f>'2M - SGS'!Z90</f>
        <v>9.4200000000000006E-2</v>
      </c>
      <c r="AA90" s="270">
        <f>'2M - SGS'!AA90</f>
        <v>0.108255</v>
      </c>
      <c r="AB90" s="270">
        <f>'2M - SGS'!AB90</f>
        <v>9.1078000000000006E-2</v>
      </c>
      <c r="AC90" s="270">
        <f>'2M - SGS'!AC90</f>
        <v>8.5239999999999996E-2</v>
      </c>
      <c r="AD90" s="270">
        <f>'2M - SGS'!AD90</f>
        <v>7.2980000000000003E-2</v>
      </c>
      <c r="AE90" s="270">
        <f>'2M - SGS'!AE90</f>
        <v>7.9849000000000003E-2</v>
      </c>
      <c r="AF90" s="270">
        <f>'2M - SGS'!AF90</f>
        <v>7.2720999999999994E-2</v>
      </c>
      <c r="AG90" s="270">
        <f>'2M - SGS'!AG90</f>
        <v>7.4929999999999997E-2</v>
      </c>
      <c r="AH90" s="270">
        <f>'2M - SGS'!AH90</f>
        <v>7.5861999999999999E-2</v>
      </c>
      <c r="AI90" s="270">
        <f>'2M - SGS'!AI90</f>
        <v>7.5733999999999996E-2</v>
      </c>
      <c r="AJ90" s="270">
        <f>'2M - SGS'!AJ90</f>
        <v>8.2808000000000007E-2</v>
      </c>
      <c r="AK90" s="270">
        <f>'2M - SGS'!AK90</f>
        <v>8.6345000000000005E-2</v>
      </c>
      <c r="AL90" s="270">
        <f>'2M - SGS'!AL90</f>
        <v>9.4200000000000006E-2</v>
      </c>
      <c r="AM90" s="270">
        <f>'2M - SGS'!AM90</f>
        <v>0.108255</v>
      </c>
      <c r="AN90" s="270">
        <f>'2M - SGS'!AN90</f>
        <v>9.1078000000000006E-2</v>
      </c>
      <c r="AO90" s="270">
        <f>'2M - SGS'!AO90</f>
        <v>8.5239999999999996E-2</v>
      </c>
      <c r="AP90" s="270">
        <f>'2M - SGS'!AP90</f>
        <v>7.2980000000000003E-2</v>
      </c>
      <c r="AQ90" s="270">
        <f>'2M - SGS'!AQ90</f>
        <v>7.9849000000000003E-2</v>
      </c>
      <c r="AR90" s="270">
        <f>'2M - SGS'!AR90</f>
        <v>7.2720999999999994E-2</v>
      </c>
      <c r="AS90" s="270">
        <f>'2M - SGS'!AS90</f>
        <v>7.4929999999999997E-2</v>
      </c>
      <c r="AT90" s="270">
        <f>'2M - SGS'!AT90</f>
        <v>7.5861999999999999E-2</v>
      </c>
      <c r="AU90" s="270">
        <f>'2M - SGS'!AU90</f>
        <v>7.5733999999999996E-2</v>
      </c>
      <c r="AV90" s="270">
        <f>'2M - SGS'!AV90</f>
        <v>8.2808000000000007E-2</v>
      </c>
      <c r="AW90" s="270">
        <f>'2M - SGS'!AW90</f>
        <v>8.6345000000000005E-2</v>
      </c>
      <c r="AX90" s="270">
        <f>'2M - SGS'!AX90</f>
        <v>9.4200000000000006E-2</v>
      </c>
      <c r="AY90" s="270">
        <f>'2M - SGS'!AY90</f>
        <v>0.108255</v>
      </c>
      <c r="AZ90" s="270">
        <f>'2M - SGS'!AZ90</f>
        <v>9.1078000000000006E-2</v>
      </c>
      <c r="BA90" s="270">
        <f>'2M - SGS'!BA90</f>
        <v>8.5239999999999996E-2</v>
      </c>
      <c r="BB90" s="270">
        <f>'2M - SGS'!BB90</f>
        <v>7.2980000000000003E-2</v>
      </c>
      <c r="BC90" s="270">
        <f>'2M - SGS'!BC90</f>
        <v>7.9849000000000003E-2</v>
      </c>
      <c r="BD90" s="270">
        <f>'2M - SGS'!BD90</f>
        <v>7.2720999999999994E-2</v>
      </c>
      <c r="BE90" s="270">
        <f>'2M - SGS'!BE90</f>
        <v>7.4929999999999997E-2</v>
      </c>
      <c r="BF90" s="270">
        <f>'2M - SGS'!BF90</f>
        <v>7.5861999999999999E-2</v>
      </c>
      <c r="BG90" s="270">
        <f>'2M - SGS'!BG90</f>
        <v>7.5733999999999996E-2</v>
      </c>
      <c r="BH90" s="270">
        <f>'2M - SGS'!BH90</f>
        <v>8.2808000000000007E-2</v>
      </c>
      <c r="BI90" s="270">
        <f>'2M - SGS'!BI90</f>
        <v>8.6345000000000005E-2</v>
      </c>
      <c r="BJ90" s="270">
        <f>'2M - SGS'!BJ90</f>
        <v>9.4200000000000006E-2</v>
      </c>
      <c r="BK90" s="270">
        <f>'2M - SGS'!BK90</f>
        <v>0.108255</v>
      </c>
    </row>
    <row r="91" spans="1:63" ht="15" thickBot="1" x14ac:dyDescent="0.4"/>
    <row r="92" spans="1:63" ht="15" customHeight="1" x14ac:dyDescent="0.35">
      <c r="A92" s="659" t="s">
        <v>28</v>
      </c>
      <c r="B92" s="89" t="s">
        <v>33</v>
      </c>
      <c r="C92" s="90">
        <f>C77</f>
        <v>43466</v>
      </c>
      <c r="D92" s="90">
        <f t="shared" ref="D92:BK92" si="99">D77</f>
        <v>43497</v>
      </c>
      <c r="E92" s="90">
        <f t="shared" si="99"/>
        <v>43525</v>
      </c>
      <c r="F92" s="90">
        <f t="shared" si="99"/>
        <v>43556</v>
      </c>
      <c r="G92" s="90">
        <f t="shared" si="99"/>
        <v>43586</v>
      </c>
      <c r="H92" s="90">
        <f t="shared" si="99"/>
        <v>43617</v>
      </c>
      <c r="I92" s="90">
        <f t="shared" si="99"/>
        <v>43647</v>
      </c>
      <c r="J92" s="90">
        <f t="shared" si="99"/>
        <v>43678</v>
      </c>
      <c r="K92" s="90">
        <f t="shared" si="99"/>
        <v>43709</v>
      </c>
      <c r="L92" s="90">
        <f t="shared" si="99"/>
        <v>43739</v>
      </c>
      <c r="M92" s="90">
        <f t="shared" si="99"/>
        <v>43770</v>
      </c>
      <c r="N92" s="90">
        <f t="shared" si="99"/>
        <v>43800</v>
      </c>
      <c r="O92" s="90">
        <f t="shared" si="99"/>
        <v>43831</v>
      </c>
      <c r="P92" s="90">
        <f t="shared" si="99"/>
        <v>43862</v>
      </c>
      <c r="Q92" s="90">
        <f t="shared" si="99"/>
        <v>43891</v>
      </c>
      <c r="R92" s="90">
        <f t="shared" si="99"/>
        <v>43922</v>
      </c>
      <c r="S92" s="90">
        <f t="shared" si="99"/>
        <v>43952</v>
      </c>
      <c r="T92" s="90">
        <f t="shared" si="99"/>
        <v>43983</v>
      </c>
      <c r="U92" s="90">
        <f t="shared" si="99"/>
        <v>44013</v>
      </c>
      <c r="V92" s="90">
        <f t="shared" si="99"/>
        <v>44044</v>
      </c>
      <c r="W92" s="90">
        <f t="shared" si="99"/>
        <v>44075</v>
      </c>
      <c r="X92" s="90">
        <f t="shared" si="99"/>
        <v>44105</v>
      </c>
      <c r="Y92" s="90">
        <f t="shared" si="99"/>
        <v>44136</v>
      </c>
      <c r="Z92" s="90">
        <f t="shared" si="99"/>
        <v>44166</v>
      </c>
      <c r="AA92" s="90">
        <f t="shared" si="99"/>
        <v>44197</v>
      </c>
      <c r="AB92" s="90">
        <f t="shared" si="99"/>
        <v>44228</v>
      </c>
      <c r="AC92" s="90">
        <f t="shared" si="99"/>
        <v>44256</v>
      </c>
      <c r="AD92" s="90">
        <f t="shared" si="99"/>
        <v>44287</v>
      </c>
      <c r="AE92" s="90">
        <f t="shared" si="99"/>
        <v>44317</v>
      </c>
      <c r="AF92" s="90">
        <f t="shared" si="99"/>
        <v>44348</v>
      </c>
      <c r="AG92" s="90">
        <f t="shared" si="99"/>
        <v>44378</v>
      </c>
      <c r="AH92" s="90">
        <f t="shared" si="99"/>
        <v>44409</v>
      </c>
      <c r="AI92" s="90">
        <f t="shared" si="99"/>
        <v>44440</v>
      </c>
      <c r="AJ92" s="90">
        <f t="shared" si="99"/>
        <v>44470</v>
      </c>
      <c r="AK92" s="90">
        <f t="shared" si="99"/>
        <v>44501</v>
      </c>
      <c r="AL92" s="90">
        <f t="shared" si="99"/>
        <v>44531</v>
      </c>
      <c r="AM92" s="90">
        <f t="shared" si="99"/>
        <v>44562</v>
      </c>
      <c r="AN92" s="90">
        <f t="shared" si="99"/>
        <v>44593</v>
      </c>
      <c r="AO92" s="90">
        <f t="shared" si="99"/>
        <v>44621</v>
      </c>
      <c r="AP92" s="90">
        <f t="shared" si="99"/>
        <v>44652</v>
      </c>
      <c r="AQ92" s="90">
        <f t="shared" si="99"/>
        <v>44682</v>
      </c>
      <c r="AR92" s="90">
        <f t="shared" si="99"/>
        <v>44713</v>
      </c>
      <c r="AS92" s="90">
        <f t="shared" si="99"/>
        <v>44743</v>
      </c>
      <c r="AT92" s="90">
        <f t="shared" si="99"/>
        <v>44774</v>
      </c>
      <c r="AU92" s="90">
        <f t="shared" si="99"/>
        <v>44805</v>
      </c>
      <c r="AV92" s="90">
        <f t="shared" si="99"/>
        <v>44835</v>
      </c>
      <c r="AW92" s="90">
        <f t="shared" si="99"/>
        <v>44866</v>
      </c>
      <c r="AX92" s="90">
        <f t="shared" si="99"/>
        <v>44896</v>
      </c>
      <c r="AY92" s="90">
        <f t="shared" si="99"/>
        <v>44927</v>
      </c>
      <c r="AZ92" s="90">
        <f t="shared" si="99"/>
        <v>44958</v>
      </c>
      <c r="BA92" s="90">
        <f t="shared" si="99"/>
        <v>44986</v>
      </c>
      <c r="BB92" s="90">
        <f t="shared" si="99"/>
        <v>45017</v>
      </c>
      <c r="BC92" s="90">
        <f t="shared" si="99"/>
        <v>45047</v>
      </c>
      <c r="BD92" s="90">
        <f t="shared" si="99"/>
        <v>45078</v>
      </c>
      <c r="BE92" s="90">
        <f t="shared" si="99"/>
        <v>45108</v>
      </c>
      <c r="BF92" s="90">
        <f t="shared" si="99"/>
        <v>45139</v>
      </c>
      <c r="BG92" s="90">
        <f t="shared" si="99"/>
        <v>45170</v>
      </c>
      <c r="BH92" s="90">
        <f t="shared" si="99"/>
        <v>45200</v>
      </c>
      <c r="BI92" s="90">
        <f t="shared" si="99"/>
        <v>45231</v>
      </c>
      <c r="BJ92" s="90">
        <f t="shared" si="99"/>
        <v>45261</v>
      </c>
      <c r="BK92" s="90">
        <f t="shared" si="99"/>
        <v>45292</v>
      </c>
    </row>
    <row r="93" spans="1:63" ht="15.75" customHeight="1" x14ac:dyDescent="0.35">
      <c r="A93" s="660"/>
      <c r="B93" s="11" t="s">
        <v>20</v>
      </c>
      <c r="C93" s="88">
        <f>'11M - LPS'!C93</f>
        <v>2.2321000000000001E-2</v>
      </c>
      <c r="D93" s="88">
        <f>'11M - LPS'!D93</f>
        <v>2.3022000000000001E-2</v>
      </c>
      <c r="E93" s="88">
        <f>'11M - LPS'!E93</f>
        <v>2.3028E-2</v>
      </c>
      <c r="F93" s="88">
        <f>'11M - LPS'!F93</f>
        <v>2.3969000000000001E-2</v>
      </c>
      <c r="G93" s="88">
        <f>'11M - LPS'!G93</f>
        <v>2.2296E-2</v>
      </c>
      <c r="H93" s="88">
        <f>'11M - LPS'!H93</f>
        <v>4.7784E-2</v>
      </c>
      <c r="I93" s="88">
        <f>'11M - LPS'!I93</f>
        <v>4.709E-2</v>
      </c>
      <c r="J93" s="88">
        <f>'11M - LPS'!J93</f>
        <v>4.8728E-2</v>
      </c>
      <c r="K93" s="88">
        <f>'11M - LPS'!K93</f>
        <v>5.0555000000000003E-2</v>
      </c>
      <c r="L93" s="88">
        <f>'11M - LPS'!L93</f>
        <v>2.6030999999999999E-2</v>
      </c>
      <c r="M93" s="88">
        <f>'11M - LPS'!M93</f>
        <v>2.5073000000000002E-2</v>
      </c>
      <c r="N93" s="88">
        <f>'11M - LPS'!N93</f>
        <v>2.4128E-2</v>
      </c>
      <c r="O93" s="88">
        <f>'11M - LPS'!O93</f>
        <v>2.2321000000000001E-2</v>
      </c>
      <c r="P93" s="88">
        <f>'11M - LPS'!P93</f>
        <v>2.3022000000000001E-2</v>
      </c>
      <c r="Q93" s="88">
        <f>'11M - LPS'!Q93</f>
        <v>2.3028E-2</v>
      </c>
      <c r="R93" s="258">
        <f>'11M - LPS'!R93</f>
        <v>2.7399E-2</v>
      </c>
      <c r="S93" s="258">
        <f>'11M - LPS'!S93</f>
        <v>3.1260000000000003E-2</v>
      </c>
      <c r="T93" s="258">
        <f>'11M - LPS'!T93</f>
        <v>5.3324000000000003E-2</v>
      </c>
      <c r="U93" s="258">
        <f>'11M - LPS'!U93</f>
        <v>5.024E-2</v>
      </c>
      <c r="V93" s="258">
        <f>'11M - LPS'!V93</f>
        <v>4.9953999999999998E-2</v>
      </c>
      <c r="W93" s="258">
        <f>'11M - LPS'!W93</f>
        <v>5.0927E-2</v>
      </c>
      <c r="X93" s="258">
        <f>'11M - LPS'!X93</f>
        <v>3.2402E-2</v>
      </c>
      <c r="Y93" s="258">
        <f>'11M - LPS'!Y93</f>
        <v>3.0643E-2</v>
      </c>
      <c r="Z93" s="258">
        <f>'11M - LPS'!Z93</f>
        <v>2.8851999999999999E-2</v>
      </c>
      <c r="AA93" s="258">
        <f>'11M - LPS'!AA93</f>
        <v>2.6759000000000002E-2</v>
      </c>
      <c r="AB93" s="258">
        <f>'11M - LPS'!AB93</f>
        <v>2.7252999999999999E-2</v>
      </c>
      <c r="AC93" s="258">
        <f>'11M - LPS'!AC93</f>
        <v>2.7386000000000001E-2</v>
      </c>
      <c r="AD93" s="258">
        <f>'11M - LPS'!AD93</f>
        <v>2.7399E-2</v>
      </c>
      <c r="AE93" s="258">
        <f>'11M - LPS'!AE93</f>
        <v>3.1260000000000003E-2</v>
      </c>
      <c r="AF93" s="258">
        <f>'11M - LPS'!AF93</f>
        <v>5.3324000000000003E-2</v>
      </c>
      <c r="AG93" s="258">
        <f>'11M - LPS'!AG93</f>
        <v>5.024E-2</v>
      </c>
      <c r="AH93" s="258">
        <f>'11M - LPS'!AH93</f>
        <v>4.9953999999999998E-2</v>
      </c>
      <c r="AI93" s="258">
        <f>'11M - LPS'!AI93</f>
        <v>5.0927E-2</v>
      </c>
      <c r="AJ93" s="258">
        <f>'11M - LPS'!AJ93</f>
        <v>3.2402E-2</v>
      </c>
      <c r="AK93" s="258">
        <f>'11M - LPS'!AK93</f>
        <v>3.0643E-2</v>
      </c>
      <c r="AL93" s="258">
        <f>'11M - LPS'!AL93</f>
        <v>2.8851999999999999E-2</v>
      </c>
      <c r="AM93" s="258">
        <f>'11M - LPS'!AM93</f>
        <v>2.6759000000000002E-2</v>
      </c>
      <c r="AN93" s="258">
        <f>'11M - LPS'!AN93</f>
        <v>2.7252999999999999E-2</v>
      </c>
      <c r="AO93" s="566">
        <f>'11M - LPS'!AO93</f>
        <v>2.7386000000000001E-2</v>
      </c>
      <c r="AP93" s="566">
        <f>'11M - LPS'!AP93</f>
        <v>2.7399E-2</v>
      </c>
      <c r="AQ93" s="566">
        <f>'11M - LPS'!AQ93</f>
        <v>3.1260000000000003E-2</v>
      </c>
      <c r="AR93" s="566">
        <f>'11M - LPS'!AR93</f>
        <v>5.3324000000000003E-2</v>
      </c>
      <c r="AS93" s="566">
        <f>'11M - LPS'!AS93</f>
        <v>5.024E-2</v>
      </c>
      <c r="AT93" s="566">
        <f>'11M - LPS'!AT93</f>
        <v>4.9953999999999998E-2</v>
      </c>
      <c r="AU93" s="566">
        <f>'11M - LPS'!AU93</f>
        <v>5.0927E-2</v>
      </c>
      <c r="AV93" s="566">
        <f>'11M - LPS'!AV93</f>
        <v>3.2402E-2</v>
      </c>
      <c r="AW93" s="566">
        <f>'11M - LPS'!AW93</f>
        <v>3.0643E-2</v>
      </c>
      <c r="AX93" s="566">
        <f>'11M - LPS'!AX93</f>
        <v>2.8851999999999999E-2</v>
      </c>
      <c r="AY93" s="566">
        <f>'11M - LPS'!AY93</f>
        <v>2.6759000000000002E-2</v>
      </c>
      <c r="AZ93" s="566">
        <f>'11M - LPS'!AZ93</f>
        <v>2.7252999999999999E-2</v>
      </c>
      <c r="BA93" s="566">
        <f>'11M - LPS'!BA93</f>
        <v>2.7386000000000001E-2</v>
      </c>
      <c r="BB93" s="566">
        <f>'11M - LPS'!BB93</f>
        <v>2.7399E-2</v>
      </c>
      <c r="BC93" s="566">
        <f>'11M - LPS'!BC93</f>
        <v>3.1260000000000003E-2</v>
      </c>
      <c r="BD93" s="566">
        <f>'11M - LPS'!BD93</f>
        <v>5.3324000000000003E-2</v>
      </c>
      <c r="BE93" s="566">
        <f>'11M - LPS'!BE93</f>
        <v>5.024E-2</v>
      </c>
      <c r="BF93" s="566">
        <f>'11M - LPS'!BF93</f>
        <v>4.9953999999999998E-2</v>
      </c>
      <c r="BG93" s="566">
        <f>'11M - LPS'!BG93</f>
        <v>5.0927E-2</v>
      </c>
      <c r="BH93" s="566">
        <f>'11M - LPS'!BH93</f>
        <v>3.2402E-2</v>
      </c>
      <c r="BI93" s="566">
        <f>'11M - LPS'!BI93</f>
        <v>3.0643E-2</v>
      </c>
      <c r="BJ93" s="566">
        <f>'11M - LPS'!BJ93</f>
        <v>2.8851999999999999E-2</v>
      </c>
      <c r="BK93" s="566">
        <f>'11M - LPS'!BK93</f>
        <v>2.6759000000000002E-2</v>
      </c>
    </row>
    <row r="94" spans="1:63" x14ac:dyDescent="0.35">
      <c r="A94" s="660"/>
      <c r="B94" s="11" t="s">
        <v>0</v>
      </c>
      <c r="C94" s="88">
        <f>'11M - LPS'!C94</f>
        <v>2.8108999999999999E-2</v>
      </c>
      <c r="D94" s="88">
        <f>'11M - LPS'!D94</f>
        <v>2.8694000000000001E-2</v>
      </c>
      <c r="E94" s="88">
        <f>'11M - LPS'!E94</f>
        <v>2.6006000000000001E-2</v>
      </c>
      <c r="F94" s="88">
        <f>'11M - LPS'!F94</f>
        <v>2.4521000000000001E-2</v>
      </c>
      <c r="G94" s="88">
        <f>'11M - LPS'!G94</f>
        <v>3.0636E-2</v>
      </c>
      <c r="H94" s="88">
        <f>'11M - LPS'!H94</f>
        <v>6.9979E-2</v>
      </c>
      <c r="I94" s="88">
        <f>'11M - LPS'!I94</f>
        <v>5.6050000000000003E-2</v>
      </c>
      <c r="J94" s="88">
        <f>'11M - LPS'!J94</f>
        <v>6.5254000000000006E-2</v>
      </c>
      <c r="K94" s="88">
        <f>'11M - LPS'!K94</f>
        <v>7.5671000000000002E-2</v>
      </c>
      <c r="L94" s="88">
        <f>'11M - LPS'!L94</f>
        <v>2.5125999999999999E-2</v>
      </c>
      <c r="M94" s="88">
        <f>'11M - LPS'!M94</f>
        <v>3.2795999999999999E-2</v>
      </c>
      <c r="N94" s="88">
        <f>'11M - LPS'!N94</f>
        <v>2.2974999999999999E-2</v>
      </c>
      <c r="O94" s="88">
        <f>'11M - LPS'!O94</f>
        <v>2.8108999999999999E-2</v>
      </c>
      <c r="P94" s="88">
        <f>'11M - LPS'!P94</f>
        <v>2.8694000000000001E-2</v>
      </c>
      <c r="Q94" s="88">
        <f>'11M - LPS'!Q94</f>
        <v>2.6006000000000001E-2</v>
      </c>
      <c r="R94" s="258">
        <f>'11M - LPS'!R94</f>
        <v>2.7834999999999999E-2</v>
      </c>
      <c r="S94" s="258">
        <f>'11M - LPS'!S94</f>
        <v>3.9120000000000002E-2</v>
      </c>
      <c r="T94" s="258">
        <f>'11M - LPS'!T94</f>
        <v>7.6133999999999993E-2</v>
      </c>
      <c r="U94" s="258">
        <f>'11M - LPS'!U94</f>
        <v>5.8799999999999998E-2</v>
      </c>
      <c r="V94" s="258">
        <f>'11M - LPS'!V94</f>
        <v>6.5284999999999996E-2</v>
      </c>
      <c r="W94" s="258">
        <f>'11M - LPS'!W94</f>
        <v>7.3496000000000006E-2</v>
      </c>
      <c r="X94" s="258">
        <f>'11M - LPS'!X94</f>
        <v>3.1467000000000002E-2</v>
      </c>
      <c r="Y94" s="258">
        <f>'11M - LPS'!Y94</f>
        <v>3.7912000000000001E-2</v>
      </c>
      <c r="Z94" s="258">
        <f>'11M - LPS'!Z94</f>
        <v>2.7827000000000001E-2</v>
      </c>
      <c r="AA94" s="258">
        <f>'11M - LPS'!AA94</f>
        <v>3.1730000000000001E-2</v>
      </c>
      <c r="AB94" s="258">
        <f>'11M - LPS'!AB94</f>
        <v>3.2064000000000002E-2</v>
      </c>
      <c r="AC94" s="258">
        <f>'11M - LPS'!AC94</f>
        <v>3.0006000000000001E-2</v>
      </c>
      <c r="AD94" s="258">
        <f>'11M - LPS'!AD94</f>
        <v>2.7834999999999999E-2</v>
      </c>
      <c r="AE94" s="258">
        <f>'11M - LPS'!AE94</f>
        <v>3.9120000000000002E-2</v>
      </c>
      <c r="AF94" s="258">
        <f>'11M - LPS'!AF94</f>
        <v>7.6133999999999993E-2</v>
      </c>
      <c r="AG94" s="258">
        <f>'11M - LPS'!AG94</f>
        <v>5.8799999999999998E-2</v>
      </c>
      <c r="AH94" s="258">
        <f>'11M - LPS'!AH94</f>
        <v>6.5284999999999996E-2</v>
      </c>
      <c r="AI94" s="258">
        <f>'11M - LPS'!AI94</f>
        <v>7.3496000000000006E-2</v>
      </c>
      <c r="AJ94" s="258">
        <f>'11M - LPS'!AJ94</f>
        <v>3.1467000000000002E-2</v>
      </c>
      <c r="AK94" s="258">
        <f>'11M - LPS'!AK94</f>
        <v>3.7912000000000001E-2</v>
      </c>
      <c r="AL94" s="258">
        <f>'11M - LPS'!AL94</f>
        <v>2.7827000000000001E-2</v>
      </c>
      <c r="AM94" s="258">
        <f>'11M - LPS'!AM94</f>
        <v>3.1730000000000001E-2</v>
      </c>
      <c r="AN94" s="258">
        <f>'11M - LPS'!AN94</f>
        <v>3.2064000000000002E-2</v>
      </c>
      <c r="AO94" s="566">
        <f>'11M - LPS'!AO94</f>
        <v>3.0006000000000001E-2</v>
      </c>
      <c r="AP94" s="566">
        <f>'11M - LPS'!AP94</f>
        <v>2.7834999999999999E-2</v>
      </c>
      <c r="AQ94" s="566">
        <f>'11M - LPS'!AQ94</f>
        <v>3.9120000000000002E-2</v>
      </c>
      <c r="AR94" s="566">
        <f>'11M - LPS'!AR94</f>
        <v>7.6133999999999993E-2</v>
      </c>
      <c r="AS94" s="566">
        <f>'11M - LPS'!AS94</f>
        <v>5.8799999999999998E-2</v>
      </c>
      <c r="AT94" s="566">
        <f>'11M - LPS'!AT94</f>
        <v>6.5284999999999996E-2</v>
      </c>
      <c r="AU94" s="566">
        <f>'11M - LPS'!AU94</f>
        <v>7.3496000000000006E-2</v>
      </c>
      <c r="AV94" s="566">
        <f>'11M - LPS'!AV94</f>
        <v>3.1467000000000002E-2</v>
      </c>
      <c r="AW94" s="566">
        <f>'11M - LPS'!AW94</f>
        <v>3.7912000000000001E-2</v>
      </c>
      <c r="AX94" s="566">
        <f>'11M - LPS'!AX94</f>
        <v>2.7827000000000001E-2</v>
      </c>
      <c r="AY94" s="566">
        <f>'11M - LPS'!AY94</f>
        <v>3.1730000000000001E-2</v>
      </c>
      <c r="AZ94" s="566">
        <f>'11M - LPS'!AZ94</f>
        <v>3.2064000000000002E-2</v>
      </c>
      <c r="BA94" s="566">
        <f>'11M - LPS'!BA94</f>
        <v>3.0006000000000001E-2</v>
      </c>
      <c r="BB94" s="566">
        <f>'11M - LPS'!BB94</f>
        <v>2.7834999999999999E-2</v>
      </c>
      <c r="BC94" s="566">
        <f>'11M - LPS'!BC94</f>
        <v>3.9120000000000002E-2</v>
      </c>
      <c r="BD94" s="566">
        <f>'11M - LPS'!BD94</f>
        <v>7.6133999999999993E-2</v>
      </c>
      <c r="BE94" s="566">
        <f>'11M - LPS'!BE94</f>
        <v>5.8799999999999998E-2</v>
      </c>
      <c r="BF94" s="566">
        <f>'11M - LPS'!BF94</f>
        <v>6.5284999999999996E-2</v>
      </c>
      <c r="BG94" s="566">
        <f>'11M - LPS'!BG94</f>
        <v>7.3496000000000006E-2</v>
      </c>
      <c r="BH94" s="566">
        <f>'11M - LPS'!BH94</f>
        <v>3.1467000000000002E-2</v>
      </c>
      <c r="BI94" s="566">
        <f>'11M - LPS'!BI94</f>
        <v>3.7912000000000001E-2</v>
      </c>
      <c r="BJ94" s="566">
        <f>'11M - LPS'!BJ94</f>
        <v>2.7827000000000001E-2</v>
      </c>
      <c r="BK94" s="566">
        <f>'11M - LPS'!BK94</f>
        <v>3.1730000000000001E-2</v>
      </c>
    </row>
    <row r="95" spans="1:63" x14ac:dyDescent="0.35">
      <c r="A95" s="660"/>
      <c r="B95" s="11" t="s">
        <v>21</v>
      </c>
      <c r="C95" s="88">
        <f>'11M - LPS'!C95</f>
        <v>2.1930999999999999E-2</v>
      </c>
      <c r="D95" s="88">
        <f>'11M - LPS'!D95</f>
        <v>2.2645999999999999E-2</v>
      </c>
      <c r="E95" s="88">
        <f>'11M - LPS'!E95</f>
        <v>2.58E-2</v>
      </c>
      <c r="F95" s="88">
        <f>'11M - LPS'!F95</f>
        <v>2.7992E-2</v>
      </c>
      <c r="G95" s="88">
        <f>'11M - LPS'!G95</f>
        <v>2.4764000000000001E-2</v>
      </c>
      <c r="H95" s="88">
        <f>'11M - LPS'!H95</f>
        <v>5.4608999999999998E-2</v>
      </c>
      <c r="I95" s="88">
        <f>'11M - LPS'!I95</f>
        <v>4.7024000000000003E-2</v>
      </c>
      <c r="J95" s="88">
        <f>'11M - LPS'!J95</f>
        <v>5.2297999999999997E-2</v>
      </c>
      <c r="K95" s="88">
        <f>'11M - LPS'!K95</f>
        <v>5.6677999999999999E-2</v>
      </c>
      <c r="L95" s="88">
        <f>'11M - LPS'!L95</f>
        <v>2.8719999999999999E-2</v>
      </c>
      <c r="M95" s="88">
        <f>'11M - LPS'!M95</f>
        <v>2.5111000000000001E-2</v>
      </c>
      <c r="N95" s="88">
        <f>'11M - LPS'!N95</f>
        <v>2.6321000000000001E-2</v>
      </c>
      <c r="O95" s="88">
        <f>'11M - LPS'!O95</f>
        <v>2.1930999999999999E-2</v>
      </c>
      <c r="P95" s="88">
        <f>'11M - LPS'!P95</f>
        <v>2.2645999999999999E-2</v>
      </c>
      <c r="Q95" s="88">
        <f>'11M - LPS'!Q95</f>
        <v>2.58E-2</v>
      </c>
      <c r="R95" s="258">
        <f>'11M - LPS'!R95</f>
        <v>3.0592000000000001E-2</v>
      </c>
      <c r="S95" s="258">
        <f>'11M - LPS'!S95</f>
        <v>3.3579999999999999E-2</v>
      </c>
      <c r="T95" s="258">
        <f>'11M - LPS'!T95</f>
        <v>6.0206999999999997E-2</v>
      </c>
      <c r="U95" s="258">
        <f>'11M - LPS'!U95</f>
        <v>5.0174000000000003E-2</v>
      </c>
      <c r="V95" s="258">
        <f>'11M - LPS'!V95</f>
        <v>5.3324999999999997E-2</v>
      </c>
      <c r="W95" s="258">
        <f>'11M - LPS'!W95</f>
        <v>5.6530999999999998E-2</v>
      </c>
      <c r="X95" s="258">
        <f>'11M - LPS'!X95</f>
        <v>3.5098999999999998E-2</v>
      </c>
      <c r="Y95" s="258">
        <f>'11M - LPS'!Y95</f>
        <v>3.0679999999999999E-2</v>
      </c>
      <c r="Z95" s="258">
        <f>'11M - LPS'!Z95</f>
        <v>3.0776999999999999E-2</v>
      </c>
      <c r="AA95" s="258">
        <f>'11M - LPS'!AA95</f>
        <v>2.6424E-2</v>
      </c>
      <c r="AB95" s="258">
        <f>'11M - LPS'!AB95</f>
        <v>2.6935000000000001E-2</v>
      </c>
      <c r="AC95" s="258">
        <f>'11M - LPS'!AC95</f>
        <v>2.9822000000000001E-2</v>
      </c>
      <c r="AD95" s="258">
        <f>'11M - LPS'!AD95</f>
        <v>3.0592000000000001E-2</v>
      </c>
      <c r="AE95" s="258">
        <f>'11M - LPS'!AE95</f>
        <v>3.3579999999999999E-2</v>
      </c>
      <c r="AF95" s="258">
        <f>'11M - LPS'!AF95</f>
        <v>6.0206999999999997E-2</v>
      </c>
      <c r="AG95" s="258">
        <f>'11M - LPS'!AG95</f>
        <v>5.0174000000000003E-2</v>
      </c>
      <c r="AH95" s="258">
        <f>'11M - LPS'!AH95</f>
        <v>5.3324999999999997E-2</v>
      </c>
      <c r="AI95" s="258">
        <f>'11M - LPS'!AI95</f>
        <v>5.6530999999999998E-2</v>
      </c>
      <c r="AJ95" s="258">
        <f>'11M - LPS'!AJ95</f>
        <v>3.5098999999999998E-2</v>
      </c>
      <c r="AK95" s="258">
        <f>'11M - LPS'!AK95</f>
        <v>3.0679999999999999E-2</v>
      </c>
      <c r="AL95" s="258">
        <f>'11M - LPS'!AL95</f>
        <v>3.0776999999999999E-2</v>
      </c>
      <c r="AM95" s="258">
        <f>'11M - LPS'!AM95</f>
        <v>2.6424E-2</v>
      </c>
      <c r="AN95" s="258">
        <f>'11M - LPS'!AN95</f>
        <v>2.6935000000000001E-2</v>
      </c>
      <c r="AO95" s="566">
        <f>'11M - LPS'!AO95</f>
        <v>2.9822000000000001E-2</v>
      </c>
      <c r="AP95" s="566">
        <f>'11M - LPS'!AP95</f>
        <v>3.0592000000000001E-2</v>
      </c>
      <c r="AQ95" s="566">
        <f>'11M - LPS'!AQ95</f>
        <v>3.3579999999999999E-2</v>
      </c>
      <c r="AR95" s="566">
        <f>'11M - LPS'!AR95</f>
        <v>6.0206999999999997E-2</v>
      </c>
      <c r="AS95" s="566">
        <f>'11M - LPS'!AS95</f>
        <v>5.0174000000000003E-2</v>
      </c>
      <c r="AT95" s="566">
        <f>'11M - LPS'!AT95</f>
        <v>5.3324999999999997E-2</v>
      </c>
      <c r="AU95" s="566">
        <f>'11M - LPS'!AU95</f>
        <v>5.6530999999999998E-2</v>
      </c>
      <c r="AV95" s="566">
        <f>'11M - LPS'!AV95</f>
        <v>3.5098999999999998E-2</v>
      </c>
      <c r="AW95" s="566">
        <f>'11M - LPS'!AW95</f>
        <v>3.0679999999999999E-2</v>
      </c>
      <c r="AX95" s="566">
        <f>'11M - LPS'!AX95</f>
        <v>3.0776999999999999E-2</v>
      </c>
      <c r="AY95" s="566">
        <f>'11M - LPS'!AY95</f>
        <v>2.6424E-2</v>
      </c>
      <c r="AZ95" s="566">
        <f>'11M - LPS'!AZ95</f>
        <v>2.6935000000000001E-2</v>
      </c>
      <c r="BA95" s="566">
        <f>'11M - LPS'!BA95</f>
        <v>2.9822000000000001E-2</v>
      </c>
      <c r="BB95" s="566">
        <f>'11M - LPS'!BB95</f>
        <v>3.0592000000000001E-2</v>
      </c>
      <c r="BC95" s="566">
        <f>'11M - LPS'!BC95</f>
        <v>3.3579999999999999E-2</v>
      </c>
      <c r="BD95" s="566">
        <f>'11M - LPS'!BD95</f>
        <v>6.0206999999999997E-2</v>
      </c>
      <c r="BE95" s="566">
        <f>'11M - LPS'!BE95</f>
        <v>5.0174000000000003E-2</v>
      </c>
      <c r="BF95" s="566">
        <f>'11M - LPS'!BF95</f>
        <v>5.3324999999999997E-2</v>
      </c>
      <c r="BG95" s="566">
        <f>'11M - LPS'!BG95</f>
        <v>5.6530999999999998E-2</v>
      </c>
      <c r="BH95" s="566">
        <f>'11M - LPS'!BH95</f>
        <v>3.5098999999999998E-2</v>
      </c>
      <c r="BI95" s="566">
        <f>'11M - LPS'!BI95</f>
        <v>3.0679999999999999E-2</v>
      </c>
      <c r="BJ95" s="566">
        <f>'11M - LPS'!BJ95</f>
        <v>3.0776999999999999E-2</v>
      </c>
      <c r="BK95" s="566">
        <f>'11M - LPS'!BK95</f>
        <v>2.6424E-2</v>
      </c>
    </row>
    <row r="96" spans="1:63" x14ac:dyDescent="0.35">
      <c r="A96" s="660"/>
      <c r="B96" s="11" t="s">
        <v>1</v>
      </c>
      <c r="C96" s="88">
        <f>'11M - LPS'!C96</f>
        <v>1.2194E-2</v>
      </c>
      <c r="D96" s="88">
        <f>'11M - LPS'!D96</f>
        <v>1.2194E-2</v>
      </c>
      <c r="E96" s="88">
        <f>'11M - LPS'!E96</f>
        <v>2.4788000000000001E-2</v>
      </c>
      <c r="F96" s="88">
        <f>'11M - LPS'!F96</f>
        <v>2.5434999999999999E-2</v>
      </c>
      <c r="G96" s="88">
        <f>'11M - LPS'!G96</f>
        <v>3.8579000000000002E-2</v>
      </c>
      <c r="H96" s="88">
        <f>'11M - LPS'!H96</f>
        <v>7.0990999999999999E-2</v>
      </c>
      <c r="I96" s="88">
        <f>'11M - LPS'!I96</f>
        <v>5.6469999999999999E-2</v>
      </c>
      <c r="J96" s="88">
        <f>'11M - LPS'!J96</f>
        <v>6.5873000000000001E-2</v>
      </c>
      <c r="K96" s="88">
        <f>'11M - LPS'!K96</f>
        <v>8.0601000000000006E-2</v>
      </c>
      <c r="L96" s="88">
        <f>'11M - LPS'!L96</f>
        <v>2.6006999999999999E-2</v>
      </c>
      <c r="M96" s="88">
        <f>'11M - LPS'!M96</f>
        <v>2.5714000000000001E-2</v>
      </c>
      <c r="N96" s="88">
        <f>'11M - LPS'!N96</f>
        <v>1.2194E-2</v>
      </c>
      <c r="O96" s="88">
        <f>'11M - LPS'!O96</f>
        <v>1.2194E-2</v>
      </c>
      <c r="P96" s="88">
        <f>'11M - LPS'!P96</f>
        <v>1.2194E-2</v>
      </c>
      <c r="Q96" s="88">
        <f>'11M - LPS'!Q96</f>
        <v>2.4788000000000001E-2</v>
      </c>
      <c r="R96" s="258">
        <f>'11M - LPS'!R96</f>
        <v>2.8389999999999999E-2</v>
      </c>
      <c r="S96" s="258">
        <f>'11M - LPS'!S96</f>
        <v>4.6775999999999998E-2</v>
      </c>
      <c r="T96" s="258">
        <f>'11M - LPS'!T96</f>
        <v>7.7183000000000002E-2</v>
      </c>
      <c r="U96" s="258">
        <f>'11M - LPS'!U96</f>
        <v>5.9184E-2</v>
      </c>
      <c r="V96" s="258">
        <f>'11M - LPS'!V96</f>
        <v>6.5846000000000002E-2</v>
      </c>
      <c r="W96" s="258">
        <f>'11M - LPS'!W96</f>
        <v>7.7815999999999996E-2</v>
      </c>
      <c r="X96" s="258">
        <f>'11M - LPS'!X96</f>
        <v>3.1288000000000003E-2</v>
      </c>
      <c r="Y96" s="258">
        <f>'11M - LPS'!Y96</f>
        <v>1.8069000000000002E-2</v>
      </c>
      <c r="Z96" s="258">
        <f>'11M - LPS'!Z96</f>
        <v>1.8069000000000002E-2</v>
      </c>
      <c r="AA96" s="258">
        <f>'11M - LPS'!AA96</f>
        <v>1.8069000000000002E-2</v>
      </c>
      <c r="AB96" s="258">
        <f>'11M - LPS'!AB96</f>
        <v>1.8069000000000002E-2</v>
      </c>
      <c r="AC96" s="258">
        <f>'11M - LPS'!AC96</f>
        <v>1.8069000000000002E-2</v>
      </c>
      <c r="AD96" s="258">
        <f>'11M - LPS'!AD96</f>
        <v>2.8389999999999999E-2</v>
      </c>
      <c r="AE96" s="258">
        <f>'11M - LPS'!AE96</f>
        <v>4.6775999999999998E-2</v>
      </c>
      <c r="AF96" s="258">
        <f>'11M - LPS'!AF96</f>
        <v>7.7183000000000002E-2</v>
      </c>
      <c r="AG96" s="258">
        <f>'11M - LPS'!AG96</f>
        <v>5.9184E-2</v>
      </c>
      <c r="AH96" s="258">
        <f>'11M - LPS'!AH96</f>
        <v>6.5846000000000002E-2</v>
      </c>
      <c r="AI96" s="258">
        <f>'11M - LPS'!AI96</f>
        <v>7.7815999999999996E-2</v>
      </c>
      <c r="AJ96" s="258">
        <f>'11M - LPS'!AJ96</f>
        <v>3.1288000000000003E-2</v>
      </c>
      <c r="AK96" s="258">
        <f>'11M - LPS'!AK96</f>
        <v>1.8069000000000002E-2</v>
      </c>
      <c r="AL96" s="258">
        <f>'11M - LPS'!AL96</f>
        <v>1.8069000000000002E-2</v>
      </c>
      <c r="AM96" s="258">
        <f>'11M - LPS'!AM96</f>
        <v>1.8069000000000002E-2</v>
      </c>
      <c r="AN96" s="258">
        <f>'11M - LPS'!AN96</f>
        <v>1.8069000000000002E-2</v>
      </c>
      <c r="AO96" s="566">
        <f>'11M - LPS'!AO96</f>
        <v>1.8069000000000002E-2</v>
      </c>
      <c r="AP96" s="566">
        <f>'11M - LPS'!AP96</f>
        <v>2.8389999999999999E-2</v>
      </c>
      <c r="AQ96" s="566">
        <f>'11M - LPS'!AQ96</f>
        <v>4.6775999999999998E-2</v>
      </c>
      <c r="AR96" s="566">
        <f>'11M - LPS'!AR96</f>
        <v>7.7183000000000002E-2</v>
      </c>
      <c r="AS96" s="566">
        <f>'11M - LPS'!AS96</f>
        <v>5.9184E-2</v>
      </c>
      <c r="AT96" s="566">
        <f>'11M - LPS'!AT96</f>
        <v>6.5846000000000002E-2</v>
      </c>
      <c r="AU96" s="566">
        <f>'11M - LPS'!AU96</f>
        <v>7.7815999999999996E-2</v>
      </c>
      <c r="AV96" s="566">
        <f>'11M - LPS'!AV96</f>
        <v>3.1288000000000003E-2</v>
      </c>
      <c r="AW96" s="566">
        <f>'11M - LPS'!AW96</f>
        <v>1.8069000000000002E-2</v>
      </c>
      <c r="AX96" s="566">
        <f>'11M - LPS'!AX96</f>
        <v>1.8069000000000002E-2</v>
      </c>
      <c r="AY96" s="566">
        <f>'11M - LPS'!AY96</f>
        <v>1.8069000000000002E-2</v>
      </c>
      <c r="AZ96" s="566">
        <f>'11M - LPS'!AZ96</f>
        <v>1.8069000000000002E-2</v>
      </c>
      <c r="BA96" s="566">
        <f>'11M - LPS'!BA96</f>
        <v>1.8069000000000002E-2</v>
      </c>
      <c r="BB96" s="566">
        <f>'11M - LPS'!BB96</f>
        <v>2.8389999999999999E-2</v>
      </c>
      <c r="BC96" s="566">
        <f>'11M - LPS'!BC96</f>
        <v>4.6775999999999998E-2</v>
      </c>
      <c r="BD96" s="566">
        <f>'11M - LPS'!BD96</f>
        <v>7.7183000000000002E-2</v>
      </c>
      <c r="BE96" s="566">
        <f>'11M - LPS'!BE96</f>
        <v>5.9184E-2</v>
      </c>
      <c r="BF96" s="566">
        <f>'11M - LPS'!BF96</f>
        <v>6.5846000000000002E-2</v>
      </c>
      <c r="BG96" s="566">
        <f>'11M - LPS'!BG96</f>
        <v>7.7815999999999996E-2</v>
      </c>
      <c r="BH96" s="566">
        <f>'11M - LPS'!BH96</f>
        <v>3.1288000000000003E-2</v>
      </c>
      <c r="BI96" s="566">
        <f>'11M - LPS'!BI96</f>
        <v>1.8069000000000002E-2</v>
      </c>
      <c r="BJ96" s="566">
        <f>'11M - LPS'!BJ96</f>
        <v>1.8069000000000002E-2</v>
      </c>
      <c r="BK96" s="566">
        <f>'11M - LPS'!BK96</f>
        <v>1.8069000000000002E-2</v>
      </c>
    </row>
    <row r="97" spans="1:63" x14ac:dyDescent="0.35">
      <c r="A97" s="660"/>
      <c r="B97" s="11" t="s">
        <v>22</v>
      </c>
      <c r="C97" s="88">
        <f>'11M - LPS'!C97</f>
        <v>1.4092E-2</v>
      </c>
      <c r="D97" s="88">
        <f>'11M - LPS'!D97</f>
        <v>1.4168999999999999E-2</v>
      </c>
      <c r="E97" s="88">
        <f>'11M - LPS'!E97</f>
        <v>1.2477E-2</v>
      </c>
      <c r="F97" s="88">
        <f>'11M - LPS'!F97</f>
        <v>1.4023000000000001E-2</v>
      </c>
      <c r="G97" s="88">
        <f>'11M - LPS'!G97</f>
        <v>9.1229999999999992E-3</v>
      </c>
      <c r="H97" s="88">
        <f>'11M - LPS'!H97</f>
        <v>1.6553999999999999E-2</v>
      </c>
      <c r="I97" s="88">
        <f>'11M - LPS'!I97</f>
        <v>1.5980999999999999E-2</v>
      </c>
      <c r="J97" s="88">
        <f>'11M - LPS'!J97</f>
        <v>1.6664000000000002E-2</v>
      </c>
      <c r="K97" s="88">
        <f>'11M - LPS'!K97</f>
        <v>1.6628E-2</v>
      </c>
      <c r="L97" s="88">
        <f>'11M - LPS'!L97</f>
        <v>1.2432E-2</v>
      </c>
      <c r="M97" s="88">
        <f>'11M - LPS'!M97</f>
        <v>1.2222999999999999E-2</v>
      </c>
      <c r="N97" s="88">
        <f>'11M - LPS'!N97</f>
        <v>1.2434000000000001E-2</v>
      </c>
      <c r="O97" s="88">
        <f>'11M - LPS'!O97</f>
        <v>1.4092E-2</v>
      </c>
      <c r="P97" s="88">
        <f>'11M - LPS'!P97</f>
        <v>1.4168999999999999E-2</v>
      </c>
      <c r="Q97" s="88">
        <f>'11M - LPS'!Q97</f>
        <v>1.2477E-2</v>
      </c>
      <c r="R97" s="258">
        <f>'11M - LPS'!R97</f>
        <v>1.9553000000000001E-2</v>
      </c>
      <c r="S97" s="258">
        <f>'11M - LPS'!S97</f>
        <v>1.8366E-2</v>
      </c>
      <c r="T97" s="258">
        <f>'11M - LPS'!T97</f>
        <v>2.0587999999999999E-2</v>
      </c>
      <c r="U97" s="258">
        <f>'11M - LPS'!U97</f>
        <v>2.001E-2</v>
      </c>
      <c r="V97" s="258">
        <f>'11M - LPS'!V97</f>
        <v>2.0625999999999999E-2</v>
      </c>
      <c r="W97" s="258">
        <f>'11M - LPS'!W97</f>
        <v>2.0587000000000001E-2</v>
      </c>
      <c r="X97" s="258">
        <f>'11M - LPS'!X97</f>
        <v>1.8308000000000001E-2</v>
      </c>
      <c r="Y97" s="258">
        <f>'11M - LPS'!Y97</f>
        <v>1.8096000000000001E-2</v>
      </c>
      <c r="Z97" s="258">
        <f>'11M - LPS'!Z97</f>
        <v>1.8273999999999999E-2</v>
      </c>
      <c r="AA97" s="258">
        <f>'11M - LPS'!AA97</f>
        <v>1.9696999999999999E-2</v>
      </c>
      <c r="AB97" s="258">
        <f>'11M - LPS'!AB97</f>
        <v>1.9747000000000001E-2</v>
      </c>
      <c r="AC97" s="258">
        <f>'11M - LPS'!AC97</f>
        <v>1.8321E-2</v>
      </c>
      <c r="AD97" s="258">
        <f>'11M - LPS'!AD97</f>
        <v>1.9553000000000001E-2</v>
      </c>
      <c r="AE97" s="258">
        <f>'11M - LPS'!AE97</f>
        <v>1.8366E-2</v>
      </c>
      <c r="AF97" s="258">
        <f>'11M - LPS'!AF97</f>
        <v>2.0587999999999999E-2</v>
      </c>
      <c r="AG97" s="258">
        <f>'11M - LPS'!AG97</f>
        <v>2.001E-2</v>
      </c>
      <c r="AH97" s="258">
        <f>'11M - LPS'!AH97</f>
        <v>2.0625999999999999E-2</v>
      </c>
      <c r="AI97" s="258">
        <f>'11M - LPS'!AI97</f>
        <v>2.0587000000000001E-2</v>
      </c>
      <c r="AJ97" s="258">
        <f>'11M - LPS'!AJ97</f>
        <v>1.8308000000000001E-2</v>
      </c>
      <c r="AK97" s="258">
        <f>'11M - LPS'!AK97</f>
        <v>1.8096000000000001E-2</v>
      </c>
      <c r="AL97" s="258">
        <f>'11M - LPS'!AL97</f>
        <v>1.8273999999999999E-2</v>
      </c>
      <c r="AM97" s="258">
        <f>'11M - LPS'!AM97</f>
        <v>1.9696999999999999E-2</v>
      </c>
      <c r="AN97" s="258">
        <f>'11M - LPS'!AN97</f>
        <v>1.9747000000000001E-2</v>
      </c>
      <c r="AO97" s="566">
        <f>'11M - LPS'!AO97</f>
        <v>1.8321E-2</v>
      </c>
      <c r="AP97" s="566">
        <f>'11M - LPS'!AP97</f>
        <v>1.9553000000000001E-2</v>
      </c>
      <c r="AQ97" s="566">
        <f>'11M - LPS'!AQ97</f>
        <v>1.8366E-2</v>
      </c>
      <c r="AR97" s="566">
        <f>'11M - LPS'!AR97</f>
        <v>2.0587999999999999E-2</v>
      </c>
      <c r="AS97" s="566">
        <f>'11M - LPS'!AS97</f>
        <v>2.001E-2</v>
      </c>
      <c r="AT97" s="566">
        <f>'11M - LPS'!AT97</f>
        <v>2.0625999999999999E-2</v>
      </c>
      <c r="AU97" s="566">
        <f>'11M - LPS'!AU97</f>
        <v>2.0587000000000001E-2</v>
      </c>
      <c r="AV97" s="566">
        <f>'11M - LPS'!AV97</f>
        <v>1.8308000000000001E-2</v>
      </c>
      <c r="AW97" s="566">
        <f>'11M - LPS'!AW97</f>
        <v>1.8096000000000001E-2</v>
      </c>
      <c r="AX97" s="566">
        <f>'11M - LPS'!AX97</f>
        <v>1.8273999999999999E-2</v>
      </c>
      <c r="AY97" s="566">
        <f>'11M - LPS'!AY97</f>
        <v>1.9696999999999999E-2</v>
      </c>
      <c r="AZ97" s="566">
        <f>'11M - LPS'!AZ97</f>
        <v>1.9747000000000001E-2</v>
      </c>
      <c r="BA97" s="566">
        <f>'11M - LPS'!BA97</f>
        <v>1.8321E-2</v>
      </c>
      <c r="BB97" s="566">
        <f>'11M - LPS'!BB97</f>
        <v>1.9553000000000001E-2</v>
      </c>
      <c r="BC97" s="566">
        <f>'11M - LPS'!BC97</f>
        <v>1.8366E-2</v>
      </c>
      <c r="BD97" s="566">
        <f>'11M - LPS'!BD97</f>
        <v>2.0587999999999999E-2</v>
      </c>
      <c r="BE97" s="566">
        <f>'11M - LPS'!BE97</f>
        <v>2.001E-2</v>
      </c>
      <c r="BF97" s="566">
        <f>'11M - LPS'!BF97</f>
        <v>2.0625999999999999E-2</v>
      </c>
      <c r="BG97" s="566">
        <f>'11M - LPS'!BG97</f>
        <v>2.0587000000000001E-2</v>
      </c>
      <c r="BH97" s="566">
        <f>'11M - LPS'!BH97</f>
        <v>1.8308000000000001E-2</v>
      </c>
      <c r="BI97" s="566">
        <f>'11M - LPS'!BI97</f>
        <v>1.8096000000000001E-2</v>
      </c>
      <c r="BJ97" s="566">
        <f>'11M - LPS'!BJ97</f>
        <v>1.8273999999999999E-2</v>
      </c>
      <c r="BK97" s="566">
        <f>'11M - LPS'!BK97</f>
        <v>1.9696999999999999E-2</v>
      </c>
    </row>
    <row r="98" spans="1:63" x14ac:dyDescent="0.35">
      <c r="A98" s="660"/>
      <c r="B98" s="11" t="s">
        <v>9</v>
      </c>
      <c r="C98" s="88">
        <f>'11M - LPS'!C98</f>
        <v>2.8108999999999999E-2</v>
      </c>
      <c r="D98" s="88">
        <f>'11M - LPS'!D98</f>
        <v>2.8716999999999999E-2</v>
      </c>
      <c r="E98" s="88">
        <f>'11M - LPS'!E98</f>
        <v>2.6422999999999999E-2</v>
      </c>
      <c r="F98" s="88">
        <f>'11M - LPS'!F98</f>
        <v>2.8295000000000001E-2</v>
      </c>
      <c r="G98" s="88">
        <f>'11M - LPS'!G98</f>
        <v>2.0648E-2</v>
      </c>
      <c r="H98" s="88">
        <f>'11M - LPS'!H98</f>
        <v>1.5897999999999999E-2</v>
      </c>
      <c r="I98" s="88">
        <f>'11M - LPS'!I98</f>
        <v>1.5897999999999999E-2</v>
      </c>
      <c r="J98" s="88">
        <f>'11M - LPS'!J98</f>
        <v>1.5897999999999999E-2</v>
      </c>
      <c r="K98" s="88">
        <f>'11M - LPS'!K98</f>
        <v>5.3671000000000003E-2</v>
      </c>
      <c r="L98" s="88">
        <f>'11M - LPS'!L98</f>
        <v>2.7396E-2</v>
      </c>
      <c r="M98" s="88">
        <f>'11M - LPS'!M98</f>
        <v>3.3757000000000002E-2</v>
      </c>
      <c r="N98" s="88">
        <f>'11M - LPS'!N98</f>
        <v>2.298E-2</v>
      </c>
      <c r="O98" s="88">
        <f>'11M - LPS'!O98</f>
        <v>2.8108999999999999E-2</v>
      </c>
      <c r="P98" s="88">
        <f>'11M - LPS'!P98</f>
        <v>2.8716999999999999E-2</v>
      </c>
      <c r="Q98" s="88">
        <f>'11M - LPS'!Q98</f>
        <v>2.6422999999999999E-2</v>
      </c>
      <c r="R98" s="258">
        <f>'11M - LPS'!R98</f>
        <v>3.0831000000000001E-2</v>
      </c>
      <c r="S98" s="258">
        <f>'11M - LPS'!S98</f>
        <v>2.9693000000000001E-2</v>
      </c>
      <c r="T98" s="258">
        <f>'11M - LPS'!T98</f>
        <v>1.9928000000000001E-2</v>
      </c>
      <c r="U98" s="258">
        <f>'11M - LPS'!U98</f>
        <v>1.9928000000000001E-2</v>
      </c>
      <c r="V98" s="258">
        <f>'11M - LPS'!V98</f>
        <v>1.9928000000000001E-2</v>
      </c>
      <c r="W98" s="258">
        <f>'11M - LPS'!W98</f>
        <v>5.3747999999999997E-2</v>
      </c>
      <c r="X98" s="258">
        <f>'11M - LPS'!X98</f>
        <v>3.3760999999999999E-2</v>
      </c>
      <c r="Y98" s="258">
        <f>'11M - LPS'!Y98</f>
        <v>3.8767999999999997E-2</v>
      </c>
      <c r="Z98" s="258">
        <f>'11M - LPS'!Z98</f>
        <v>2.7831999999999999E-2</v>
      </c>
      <c r="AA98" s="258">
        <f>'11M - LPS'!AA98</f>
        <v>3.1731000000000002E-2</v>
      </c>
      <c r="AB98" s="258">
        <f>'11M - LPS'!AB98</f>
        <v>3.2084000000000001E-2</v>
      </c>
      <c r="AC98" s="258">
        <f>'11M - LPS'!AC98</f>
        <v>3.0380000000000001E-2</v>
      </c>
      <c r="AD98" s="258">
        <f>'11M - LPS'!AD98</f>
        <v>3.0831000000000001E-2</v>
      </c>
      <c r="AE98" s="258">
        <f>'11M - LPS'!AE98</f>
        <v>2.9693000000000001E-2</v>
      </c>
      <c r="AF98" s="258">
        <f>'11M - LPS'!AF98</f>
        <v>1.9928000000000001E-2</v>
      </c>
      <c r="AG98" s="258">
        <f>'11M - LPS'!AG98</f>
        <v>1.9928000000000001E-2</v>
      </c>
      <c r="AH98" s="258">
        <f>'11M - LPS'!AH98</f>
        <v>1.9928000000000001E-2</v>
      </c>
      <c r="AI98" s="258">
        <f>'11M - LPS'!AI98</f>
        <v>5.3747999999999997E-2</v>
      </c>
      <c r="AJ98" s="258">
        <f>'11M - LPS'!AJ98</f>
        <v>3.3760999999999999E-2</v>
      </c>
      <c r="AK98" s="258">
        <f>'11M - LPS'!AK98</f>
        <v>3.8767999999999997E-2</v>
      </c>
      <c r="AL98" s="258">
        <f>'11M - LPS'!AL98</f>
        <v>2.7831999999999999E-2</v>
      </c>
      <c r="AM98" s="258">
        <f>'11M - LPS'!AM98</f>
        <v>3.1731000000000002E-2</v>
      </c>
      <c r="AN98" s="258">
        <f>'11M - LPS'!AN98</f>
        <v>3.2084000000000001E-2</v>
      </c>
      <c r="AO98" s="566">
        <f>'11M - LPS'!AO98</f>
        <v>3.0380000000000001E-2</v>
      </c>
      <c r="AP98" s="566">
        <f>'11M - LPS'!AP98</f>
        <v>3.0831000000000001E-2</v>
      </c>
      <c r="AQ98" s="566">
        <f>'11M - LPS'!AQ98</f>
        <v>2.9693000000000001E-2</v>
      </c>
      <c r="AR98" s="566">
        <f>'11M - LPS'!AR98</f>
        <v>1.9928000000000001E-2</v>
      </c>
      <c r="AS98" s="566">
        <f>'11M - LPS'!AS98</f>
        <v>1.9928000000000001E-2</v>
      </c>
      <c r="AT98" s="566">
        <f>'11M - LPS'!AT98</f>
        <v>1.9928000000000001E-2</v>
      </c>
      <c r="AU98" s="566">
        <f>'11M - LPS'!AU98</f>
        <v>5.3747999999999997E-2</v>
      </c>
      <c r="AV98" s="566">
        <f>'11M - LPS'!AV98</f>
        <v>3.3760999999999999E-2</v>
      </c>
      <c r="AW98" s="566">
        <f>'11M - LPS'!AW98</f>
        <v>3.8767999999999997E-2</v>
      </c>
      <c r="AX98" s="566">
        <f>'11M - LPS'!AX98</f>
        <v>2.7831999999999999E-2</v>
      </c>
      <c r="AY98" s="566">
        <f>'11M - LPS'!AY98</f>
        <v>3.1731000000000002E-2</v>
      </c>
      <c r="AZ98" s="566">
        <f>'11M - LPS'!AZ98</f>
        <v>3.2084000000000001E-2</v>
      </c>
      <c r="BA98" s="566">
        <f>'11M - LPS'!BA98</f>
        <v>3.0380000000000001E-2</v>
      </c>
      <c r="BB98" s="566">
        <f>'11M - LPS'!BB98</f>
        <v>3.0831000000000001E-2</v>
      </c>
      <c r="BC98" s="566">
        <f>'11M - LPS'!BC98</f>
        <v>2.9693000000000001E-2</v>
      </c>
      <c r="BD98" s="566">
        <f>'11M - LPS'!BD98</f>
        <v>1.9928000000000001E-2</v>
      </c>
      <c r="BE98" s="566">
        <f>'11M - LPS'!BE98</f>
        <v>1.9928000000000001E-2</v>
      </c>
      <c r="BF98" s="566">
        <f>'11M - LPS'!BF98</f>
        <v>1.9928000000000001E-2</v>
      </c>
      <c r="BG98" s="566">
        <f>'11M - LPS'!BG98</f>
        <v>5.3747999999999997E-2</v>
      </c>
      <c r="BH98" s="566">
        <f>'11M - LPS'!BH98</f>
        <v>3.3760999999999999E-2</v>
      </c>
      <c r="BI98" s="566">
        <f>'11M - LPS'!BI98</f>
        <v>3.8767999999999997E-2</v>
      </c>
      <c r="BJ98" s="566">
        <f>'11M - LPS'!BJ98</f>
        <v>2.7831999999999999E-2</v>
      </c>
      <c r="BK98" s="566">
        <f>'11M - LPS'!BK98</f>
        <v>3.1731000000000002E-2</v>
      </c>
    </row>
    <row r="99" spans="1:63" x14ac:dyDescent="0.35">
      <c r="A99" s="660"/>
      <c r="B99" s="11" t="s">
        <v>3</v>
      </c>
      <c r="C99" s="88">
        <f>'11M - LPS'!C99</f>
        <v>2.8108999999999999E-2</v>
      </c>
      <c r="D99" s="88">
        <f>'11M - LPS'!D99</f>
        <v>2.8694000000000001E-2</v>
      </c>
      <c r="E99" s="88">
        <f>'11M - LPS'!E99</f>
        <v>2.6006000000000001E-2</v>
      </c>
      <c r="F99" s="88">
        <f>'11M - LPS'!F99</f>
        <v>2.4521000000000001E-2</v>
      </c>
      <c r="G99" s="88">
        <f>'11M - LPS'!G99</f>
        <v>3.0636E-2</v>
      </c>
      <c r="H99" s="88">
        <f>'11M - LPS'!H99</f>
        <v>6.9979E-2</v>
      </c>
      <c r="I99" s="88">
        <f>'11M - LPS'!I99</f>
        <v>5.6050000000000003E-2</v>
      </c>
      <c r="J99" s="88">
        <f>'11M - LPS'!J99</f>
        <v>6.5254000000000006E-2</v>
      </c>
      <c r="K99" s="88">
        <f>'11M - LPS'!K99</f>
        <v>7.5671000000000002E-2</v>
      </c>
      <c r="L99" s="88">
        <f>'11M - LPS'!L99</f>
        <v>2.5125999999999999E-2</v>
      </c>
      <c r="M99" s="88">
        <f>'11M - LPS'!M99</f>
        <v>3.2795999999999999E-2</v>
      </c>
      <c r="N99" s="88">
        <f>'11M - LPS'!N99</f>
        <v>2.2974999999999999E-2</v>
      </c>
      <c r="O99" s="88">
        <f>'11M - LPS'!O99</f>
        <v>2.8108999999999999E-2</v>
      </c>
      <c r="P99" s="88">
        <f>'11M - LPS'!P99</f>
        <v>2.8694000000000001E-2</v>
      </c>
      <c r="Q99" s="88">
        <f>'11M - LPS'!Q99</f>
        <v>2.6006000000000001E-2</v>
      </c>
      <c r="R99" s="258">
        <f>'11M - LPS'!R99</f>
        <v>2.7834999999999999E-2</v>
      </c>
      <c r="S99" s="258">
        <f>'11M - LPS'!S99</f>
        <v>3.9120000000000002E-2</v>
      </c>
      <c r="T99" s="258">
        <f>'11M - LPS'!T99</f>
        <v>7.6133999999999993E-2</v>
      </c>
      <c r="U99" s="258">
        <f>'11M - LPS'!U99</f>
        <v>5.8799999999999998E-2</v>
      </c>
      <c r="V99" s="258">
        <f>'11M - LPS'!V99</f>
        <v>6.5284999999999996E-2</v>
      </c>
      <c r="W99" s="258">
        <f>'11M - LPS'!W99</f>
        <v>7.3496000000000006E-2</v>
      </c>
      <c r="X99" s="258">
        <f>'11M - LPS'!X99</f>
        <v>3.1467000000000002E-2</v>
      </c>
      <c r="Y99" s="258">
        <f>'11M - LPS'!Y99</f>
        <v>3.7912000000000001E-2</v>
      </c>
      <c r="Z99" s="258">
        <f>'11M - LPS'!Z99</f>
        <v>2.7827000000000001E-2</v>
      </c>
      <c r="AA99" s="258">
        <f>'11M - LPS'!AA99</f>
        <v>3.1730000000000001E-2</v>
      </c>
      <c r="AB99" s="258">
        <f>'11M - LPS'!AB99</f>
        <v>3.2064000000000002E-2</v>
      </c>
      <c r="AC99" s="258">
        <f>'11M - LPS'!AC99</f>
        <v>3.0006000000000001E-2</v>
      </c>
      <c r="AD99" s="258">
        <f>'11M - LPS'!AD99</f>
        <v>2.7834999999999999E-2</v>
      </c>
      <c r="AE99" s="258">
        <f>'11M - LPS'!AE99</f>
        <v>3.9120000000000002E-2</v>
      </c>
      <c r="AF99" s="258">
        <f>'11M - LPS'!AF99</f>
        <v>7.6133999999999993E-2</v>
      </c>
      <c r="AG99" s="258">
        <f>'11M - LPS'!AG99</f>
        <v>5.8799999999999998E-2</v>
      </c>
      <c r="AH99" s="258">
        <f>'11M - LPS'!AH99</f>
        <v>6.5284999999999996E-2</v>
      </c>
      <c r="AI99" s="258">
        <f>'11M - LPS'!AI99</f>
        <v>7.3496000000000006E-2</v>
      </c>
      <c r="AJ99" s="258">
        <f>'11M - LPS'!AJ99</f>
        <v>3.1467000000000002E-2</v>
      </c>
      <c r="AK99" s="258">
        <f>'11M - LPS'!AK99</f>
        <v>3.7912000000000001E-2</v>
      </c>
      <c r="AL99" s="258">
        <f>'11M - LPS'!AL99</f>
        <v>2.7827000000000001E-2</v>
      </c>
      <c r="AM99" s="258">
        <f>'11M - LPS'!AM99</f>
        <v>3.1730000000000001E-2</v>
      </c>
      <c r="AN99" s="258">
        <f>'11M - LPS'!AN99</f>
        <v>3.2064000000000002E-2</v>
      </c>
      <c r="AO99" s="566">
        <f>'11M - LPS'!AO99</f>
        <v>3.0006000000000001E-2</v>
      </c>
      <c r="AP99" s="566">
        <f>'11M - LPS'!AP99</f>
        <v>2.7834999999999999E-2</v>
      </c>
      <c r="AQ99" s="566">
        <f>'11M - LPS'!AQ99</f>
        <v>3.9120000000000002E-2</v>
      </c>
      <c r="AR99" s="566">
        <f>'11M - LPS'!AR99</f>
        <v>7.6133999999999993E-2</v>
      </c>
      <c r="AS99" s="566">
        <f>'11M - LPS'!AS99</f>
        <v>5.8799999999999998E-2</v>
      </c>
      <c r="AT99" s="566">
        <f>'11M - LPS'!AT99</f>
        <v>6.5284999999999996E-2</v>
      </c>
      <c r="AU99" s="566">
        <f>'11M - LPS'!AU99</f>
        <v>7.3496000000000006E-2</v>
      </c>
      <c r="AV99" s="566">
        <f>'11M - LPS'!AV99</f>
        <v>3.1467000000000002E-2</v>
      </c>
      <c r="AW99" s="566">
        <f>'11M - LPS'!AW99</f>
        <v>3.7912000000000001E-2</v>
      </c>
      <c r="AX99" s="566">
        <f>'11M - LPS'!AX99</f>
        <v>2.7827000000000001E-2</v>
      </c>
      <c r="AY99" s="566">
        <f>'11M - LPS'!AY99</f>
        <v>3.1730000000000001E-2</v>
      </c>
      <c r="AZ99" s="566">
        <f>'11M - LPS'!AZ99</f>
        <v>3.2064000000000002E-2</v>
      </c>
      <c r="BA99" s="566">
        <f>'11M - LPS'!BA99</f>
        <v>3.0006000000000001E-2</v>
      </c>
      <c r="BB99" s="566">
        <f>'11M - LPS'!BB99</f>
        <v>2.7834999999999999E-2</v>
      </c>
      <c r="BC99" s="566">
        <f>'11M - LPS'!BC99</f>
        <v>3.9120000000000002E-2</v>
      </c>
      <c r="BD99" s="566">
        <f>'11M - LPS'!BD99</f>
        <v>7.6133999999999993E-2</v>
      </c>
      <c r="BE99" s="566">
        <f>'11M - LPS'!BE99</f>
        <v>5.8799999999999998E-2</v>
      </c>
      <c r="BF99" s="566">
        <f>'11M - LPS'!BF99</f>
        <v>6.5284999999999996E-2</v>
      </c>
      <c r="BG99" s="566">
        <f>'11M - LPS'!BG99</f>
        <v>7.3496000000000006E-2</v>
      </c>
      <c r="BH99" s="566">
        <f>'11M - LPS'!BH99</f>
        <v>3.1467000000000002E-2</v>
      </c>
      <c r="BI99" s="566">
        <f>'11M - LPS'!BI99</f>
        <v>3.7912000000000001E-2</v>
      </c>
      <c r="BJ99" s="566">
        <f>'11M - LPS'!BJ99</f>
        <v>2.7827000000000001E-2</v>
      </c>
      <c r="BK99" s="566">
        <f>'11M - LPS'!BK99</f>
        <v>3.1730000000000001E-2</v>
      </c>
    </row>
    <row r="100" spans="1:63" x14ac:dyDescent="0.35">
      <c r="A100" s="660"/>
      <c r="B100" s="11" t="s">
        <v>4</v>
      </c>
      <c r="C100" s="88">
        <f>'11M - LPS'!C100</f>
        <v>2.4101000000000001E-2</v>
      </c>
      <c r="D100" s="88">
        <f>'11M - LPS'!D100</f>
        <v>2.4223999999999999E-2</v>
      </c>
      <c r="E100" s="88">
        <f>'11M - LPS'!E100</f>
        <v>2.4219000000000001E-2</v>
      </c>
      <c r="F100" s="88">
        <f>'11M - LPS'!F100</f>
        <v>2.7071999999999999E-2</v>
      </c>
      <c r="G100" s="88">
        <f>'11M - LPS'!G100</f>
        <v>2.5065E-2</v>
      </c>
      <c r="H100" s="88">
        <f>'11M - LPS'!H100</f>
        <v>5.2904E-2</v>
      </c>
      <c r="I100" s="88">
        <f>'11M - LPS'!I100</f>
        <v>5.0736999999999997E-2</v>
      </c>
      <c r="J100" s="88">
        <f>'11M - LPS'!J100</f>
        <v>5.2405E-2</v>
      </c>
      <c r="K100" s="88">
        <f>'11M - LPS'!K100</f>
        <v>5.3393999999999997E-2</v>
      </c>
      <c r="L100" s="88">
        <f>'11M - LPS'!L100</f>
        <v>2.9243000000000002E-2</v>
      </c>
      <c r="M100" s="88">
        <f>'11M - LPS'!M100</f>
        <v>2.6602000000000001E-2</v>
      </c>
      <c r="N100" s="88">
        <f>'11M - LPS'!N100</f>
        <v>2.5097999999999999E-2</v>
      </c>
      <c r="O100" s="88">
        <f>'11M - LPS'!O100</f>
        <v>2.4101000000000001E-2</v>
      </c>
      <c r="P100" s="88">
        <f>'11M - LPS'!P100</f>
        <v>2.4223999999999999E-2</v>
      </c>
      <c r="Q100" s="88">
        <f>'11M - LPS'!Q100</f>
        <v>2.4219000000000001E-2</v>
      </c>
      <c r="R100" s="258">
        <f>'11M - LPS'!R100</f>
        <v>2.9860999999999999E-2</v>
      </c>
      <c r="S100" s="258">
        <f>'11M - LPS'!S100</f>
        <v>3.3857999999999999E-2</v>
      </c>
      <c r="T100" s="258">
        <f>'11M - LPS'!T100</f>
        <v>5.8526000000000002E-2</v>
      </c>
      <c r="U100" s="258">
        <f>'11M - LPS'!U100</f>
        <v>5.3754999999999997E-2</v>
      </c>
      <c r="V100" s="258">
        <f>'11M - LPS'!V100</f>
        <v>5.3427000000000002E-2</v>
      </c>
      <c r="W100" s="258">
        <f>'11M - LPS'!W100</f>
        <v>5.3490999999999997E-2</v>
      </c>
      <c r="X100" s="258">
        <f>'11M - LPS'!X100</f>
        <v>3.5626999999999999E-2</v>
      </c>
      <c r="Y100" s="258">
        <f>'11M - LPS'!Y100</f>
        <v>3.2128999999999998E-2</v>
      </c>
      <c r="Z100" s="258">
        <f>'11M - LPS'!Z100</f>
        <v>2.9715999999999999E-2</v>
      </c>
      <c r="AA100" s="258">
        <f>'11M - LPS'!AA100</f>
        <v>2.8287E-2</v>
      </c>
      <c r="AB100" s="258">
        <f>'11M - LPS'!AB100</f>
        <v>2.8268999999999999E-2</v>
      </c>
      <c r="AC100" s="258">
        <f>'11M - LPS'!AC100</f>
        <v>2.8424999999999999E-2</v>
      </c>
      <c r="AD100" s="258">
        <f>'11M - LPS'!AD100</f>
        <v>2.9860999999999999E-2</v>
      </c>
      <c r="AE100" s="258">
        <f>'11M - LPS'!AE100</f>
        <v>3.3857999999999999E-2</v>
      </c>
      <c r="AF100" s="258">
        <f>'11M - LPS'!AF100</f>
        <v>5.8526000000000002E-2</v>
      </c>
      <c r="AG100" s="258">
        <f>'11M - LPS'!AG100</f>
        <v>5.3754999999999997E-2</v>
      </c>
      <c r="AH100" s="258">
        <f>'11M - LPS'!AH100</f>
        <v>5.3427000000000002E-2</v>
      </c>
      <c r="AI100" s="258">
        <f>'11M - LPS'!AI100</f>
        <v>5.3490999999999997E-2</v>
      </c>
      <c r="AJ100" s="258">
        <f>'11M - LPS'!AJ100</f>
        <v>3.5626999999999999E-2</v>
      </c>
      <c r="AK100" s="258">
        <f>'11M - LPS'!AK100</f>
        <v>3.2128999999999998E-2</v>
      </c>
      <c r="AL100" s="258">
        <f>'11M - LPS'!AL100</f>
        <v>2.9715999999999999E-2</v>
      </c>
      <c r="AM100" s="258">
        <f>'11M - LPS'!AM100</f>
        <v>2.8287E-2</v>
      </c>
      <c r="AN100" s="258">
        <f>'11M - LPS'!AN100</f>
        <v>2.8268999999999999E-2</v>
      </c>
      <c r="AO100" s="566">
        <f>'11M - LPS'!AO100</f>
        <v>2.8424999999999999E-2</v>
      </c>
      <c r="AP100" s="566">
        <f>'11M - LPS'!AP100</f>
        <v>2.9860999999999999E-2</v>
      </c>
      <c r="AQ100" s="566">
        <f>'11M - LPS'!AQ100</f>
        <v>3.3857999999999999E-2</v>
      </c>
      <c r="AR100" s="566">
        <f>'11M - LPS'!AR100</f>
        <v>5.8526000000000002E-2</v>
      </c>
      <c r="AS100" s="566">
        <f>'11M - LPS'!AS100</f>
        <v>5.3754999999999997E-2</v>
      </c>
      <c r="AT100" s="566">
        <f>'11M - LPS'!AT100</f>
        <v>5.3427000000000002E-2</v>
      </c>
      <c r="AU100" s="566">
        <f>'11M - LPS'!AU100</f>
        <v>5.3490999999999997E-2</v>
      </c>
      <c r="AV100" s="566">
        <f>'11M - LPS'!AV100</f>
        <v>3.5626999999999999E-2</v>
      </c>
      <c r="AW100" s="566">
        <f>'11M - LPS'!AW100</f>
        <v>3.2128999999999998E-2</v>
      </c>
      <c r="AX100" s="566">
        <f>'11M - LPS'!AX100</f>
        <v>2.9715999999999999E-2</v>
      </c>
      <c r="AY100" s="566">
        <f>'11M - LPS'!AY100</f>
        <v>2.8287E-2</v>
      </c>
      <c r="AZ100" s="566">
        <f>'11M - LPS'!AZ100</f>
        <v>2.8268999999999999E-2</v>
      </c>
      <c r="BA100" s="566">
        <f>'11M - LPS'!BA100</f>
        <v>2.8424999999999999E-2</v>
      </c>
      <c r="BB100" s="566">
        <f>'11M - LPS'!BB100</f>
        <v>2.9860999999999999E-2</v>
      </c>
      <c r="BC100" s="566">
        <f>'11M - LPS'!BC100</f>
        <v>3.3857999999999999E-2</v>
      </c>
      <c r="BD100" s="566">
        <f>'11M - LPS'!BD100</f>
        <v>5.8526000000000002E-2</v>
      </c>
      <c r="BE100" s="566">
        <f>'11M - LPS'!BE100</f>
        <v>5.3754999999999997E-2</v>
      </c>
      <c r="BF100" s="566">
        <f>'11M - LPS'!BF100</f>
        <v>5.3427000000000002E-2</v>
      </c>
      <c r="BG100" s="566">
        <f>'11M - LPS'!BG100</f>
        <v>5.3490999999999997E-2</v>
      </c>
      <c r="BH100" s="566">
        <f>'11M - LPS'!BH100</f>
        <v>3.5626999999999999E-2</v>
      </c>
      <c r="BI100" s="566">
        <f>'11M - LPS'!BI100</f>
        <v>3.2128999999999998E-2</v>
      </c>
      <c r="BJ100" s="566">
        <f>'11M - LPS'!BJ100</f>
        <v>2.9715999999999999E-2</v>
      </c>
      <c r="BK100" s="566">
        <f>'11M - LPS'!BK100</f>
        <v>2.8287E-2</v>
      </c>
    </row>
    <row r="101" spans="1:63" x14ac:dyDescent="0.35">
      <c r="A101" s="660"/>
      <c r="B101" s="11" t="s">
        <v>5</v>
      </c>
      <c r="C101" s="88">
        <f>'11M - LPS'!C101</f>
        <v>2.2321000000000001E-2</v>
      </c>
      <c r="D101" s="88">
        <f>'11M - LPS'!D101</f>
        <v>2.3022000000000001E-2</v>
      </c>
      <c r="E101" s="88">
        <f>'11M - LPS'!E101</f>
        <v>2.3028E-2</v>
      </c>
      <c r="F101" s="88">
        <f>'11M - LPS'!F101</f>
        <v>2.3969000000000001E-2</v>
      </c>
      <c r="G101" s="88">
        <f>'11M - LPS'!G101</f>
        <v>2.2296E-2</v>
      </c>
      <c r="H101" s="88">
        <f>'11M - LPS'!H101</f>
        <v>4.7784E-2</v>
      </c>
      <c r="I101" s="88">
        <f>'11M - LPS'!I101</f>
        <v>4.709E-2</v>
      </c>
      <c r="J101" s="88">
        <f>'11M - LPS'!J101</f>
        <v>4.8728E-2</v>
      </c>
      <c r="K101" s="88">
        <f>'11M - LPS'!K101</f>
        <v>5.0555000000000003E-2</v>
      </c>
      <c r="L101" s="88">
        <f>'11M - LPS'!L101</f>
        <v>2.6030999999999999E-2</v>
      </c>
      <c r="M101" s="88">
        <f>'11M - LPS'!M101</f>
        <v>2.5073000000000002E-2</v>
      </c>
      <c r="N101" s="88">
        <f>'11M - LPS'!N101</f>
        <v>2.4128E-2</v>
      </c>
      <c r="O101" s="88">
        <f>'11M - LPS'!O101</f>
        <v>2.2321000000000001E-2</v>
      </c>
      <c r="P101" s="88">
        <f>'11M - LPS'!P101</f>
        <v>2.3022000000000001E-2</v>
      </c>
      <c r="Q101" s="88">
        <f>'11M - LPS'!Q101</f>
        <v>2.3028E-2</v>
      </c>
      <c r="R101" s="258">
        <f>'11M - LPS'!R101</f>
        <v>2.7399E-2</v>
      </c>
      <c r="S101" s="258">
        <f>'11M - LPS'!S101</f>
        <v>3.1260000000000003E-2</v>
      </c>
      <c r="T101" s="258">
        <f>'11M - LPS'!T101</f>
        <v>5.3324000000000003E-2</v>
      </c>
      <c r="U101" s="258">
        <f>'11M - LPS'!U101</f>
        <v>5.024E-2</v>
      </c>
      <c r="V101" s="258">
        <f>'11M - LPS'!V101</f>
        <v>4.9953999999999998E-2</v>
      </c>
      <c r="W101" s="258">
        <f>'11M - LPS'!W101</f>
        <v>5.0927E-2</v>
      </c>
      <c r="X101" s="258">
        <f>'11M - LPS'!X101</f>
        <v>3.2402E-2</v>
      </c>
      <c r="Y101" s="258">
        <f>'11M - LPS'!Y101</f>
        <v>3.0643E-2</v>
      </c>
      <c r="Z101" s="258">
        <f>'11M - LPS'!Z101</f>
        <v>2.8851999999999999E-2</v>
      </c>
      <c r="AA101" s="258">
        <f>'11M - LPS'!AA101</f>
        <v>2.6759000000000002E-2</v>
      </c>
      <c r="AB101" s="258">
        <f>'11M - LPS'!AB101</f>
        <v>2.7252999999999999E-2</v>
      </c>
      <c r="AC101" s="258">
        <f>'11M - LPS'!AC101</f>
        <v>2.7386000000000001E-2</v>
      </c>
      <c r="AD101" s="258">
        <f>'11M - LPS'!AD101</f>
        <v>2.7399E-2</v>
      </c>
      <c r="AE101" s="258">
        <f>'11M - LPS'!AE101</f>
        <v>3.1260000000000003E-2</v>
      </c>
      <c r="AF101" s="258">
        <f>'11M - LPS'!AF101</f>
        <v>5.3324000000000003E-2</v>
      </c>
      <c r="AG101" s="258">
        <f>'11M - LPS'!AG101</f>
        <v>5.024E-2</v>
      </c>
      <c r="AH101" s="258">
        <f>'11M - LPS'!AH101</f>
        <v>4.9953999999999998E-2</v>
      </c>
      <c r="AI101" s="258">
        <f>'11M - LPS'!AI101</f>
        <v>5.0927E-2</v>
      </c>
      <c r="AJ101" s="258">
        <f>'11M - LPS'!AJ101</f>
        <v>3.2402E-2</v>
      </c>
      <c r="AK101" s="258">
        <f>'11M - LPS'!AK101</f>
        <v>3.0643E-2</v>
      </c>
      <c r="AL101" s="258">
        <f>'11M - LPS'!AL101</f>
        <v>2.8851999999999999E-2</v>
      </c>
      <c r="AM101" s="258">
        <f>'11M - LPS'!AM101</f>
        <v>2.6759000000000002E-2</v>
      </c>
      <c r="AN101" s="258">
        <f>'11M - LPS'!AN101</f>
        <v>2.7252999999999999E-2</v>
      </c>
      <c r="AO101" s="566">
        <f>'11M - LPS'!AO101</f>
        <v>2.7386000000000001E-2</v>
      </c>
      <c r="AP101" s="566">
        <f>'11M - LPS'!AP101</f>
        <v>2.7399E-2</v>
      </c>
      <c r="AQ101" s="566">
        <f>'11M - LPS'!AQ101</f>
        <v>3.1260000000000003E-2</v>
      </c>
      <c r="AR101" s="566">
        <f>'11M - LPS'!AR101</f>
        <v>5.3324000000000003E-2</v>
      </c>
      <c r="AS101" s="566">
        <f>'11M - LPS'!AS101</f>
        <v>5.024E-2</v>
      </c>
      <c r="AT101" s="566">
        <f>'11M - LPS'!AT101</f>
        <v>4.9953999999999998E-2</v>
      </c>
      <c r="AU101" s="566">
        <f>'11M - LPS'!AU101</f>
        <v>5.0927E-2</v>
      </c>
      <c r="AV101" s="566">
        <f>'11M - LPS'!AV101</f>
        <v>3.2402E-2</v>
      </c>
      <c r="AW101" s="566">
        <f>'11M - LPS'!AW101</f>
        <v>3.0643E-2</v>
      </c>
      <c r="AX101" s="566">
        <f>'11M - LPS'!AX101</f>
        <v>2.8851999999999999E-2</v>
      </c>
      <c r="AY101" s="566">
        <f>'11M - LPS'!AY101</f>
        <v>2.6759000000000002E-2</v>
      </c>
      <c r="AZ101" s="566">
        <f>'11M - LPS'!AZ101</f>
        <v>2.7252999999999999E-2</v>
      </c>
      <c r="BA101" s="566">
        <f>'11M - LPS'!BA101</f>
        <v>2.7386000000000001E-2</v>
      </c>
      <c r="BB101" s="566">
        <f>'11M - LPS'!BB101</f>
        <v>2.7399E-2</v>
      </c>
      <c r="BC101" s="566">
        <f>'11M - LPS'!BC101</f>
        <v>3.1260000000000003E-2</v>
      </c>
      <c r="BD101" s="566">
        <f>'11M - LPS'!BD101</f>
        <v>5.3324000000000003E-2</v>
      </c>
      <c r="BE101" s="566">
        <f>'11M - LPS'!BE101</f>
        <v>5.024E-2</v>
      </c>
      <c r="BF101" s="566">
        <f>'11M - LPS'!BF101</f>
        <v>4.9953999999999998E-2</v>
      </c>
      <c r="BG101" s="566">
        <f>'11M - LPS'!BG101</f>
        <v>5.0927E-2</v>
      </c>
      <c r="BH101" s="566">
        <f>'11M - LPS'!BH101</f>
        <v>3.2402E-2</v>
      </c>
      <c r="BI101" s="566">
        <f>'11M - LPS'!BI101</f>
        <v>3.0643E-2</v>
      </c>
      <c r="BJ101" s="566">
        <f>'11M - LPS'!BJ101</f>
        <v>2.8851999999999999E-2</v>
      </c>
      <c r="BK101" s="566">
        <f>'11M - LPS'!BK101</f>
        <v>2.6759000000000002E-2</v>
      </c>
    </row>
    <row r="102" spans="1:63" x14ac:dyDescent="0.35">
      <c r="A102" s="660"/>
      <c r="B102" s="11" t="s">
        <v>23</v>
      </c>
      <c r="C102" s="88">
        <f>'11M - LPS'!C102</f>
        <v>2.2321000000000001E-2</v>
      </c>
      <c r="D102" s="88">
        <f>'11M - LPS'!D102</f>
        <v>2.3022000000000001E-2</v>
      </c>
      <c r="E102" s="88">
        <f>'11M - LPS'!E102</f>
        <v>2.3028E-2</v>
      </c>
      <c r="F102" s="88">
        <f>'11M - LPS'!F102</f>
        <v>2.3969000000000001E-2</v>
      </c>
      <c r="G102" s="88">
        <f>'11M - LPS'!G102</f>
        <v>2.2296E-2</v>
      </c>
      <c r="H102" s="88">
        <f>'11M - LPS'!H102</f>
        <v>4.7784E-2</v>
      </c>
      <c r="I102" s="88">
        <f>'11M - LPS'!I102</f>
        <v>4.709E-2</v>
      </c>
      <c r="J102" s="88">
        <f>'11M - LPS'!J102</f>
        <v>4.8728E-2</v>
      </c>
      <c r="K102" s="88">
        <f>'11M - LPS'!K102</f>
        <v>5.0555000000000003E-2</v>
      </c>
      <c r="L102" s="88">
        <f>'11M - LPS'!L102</f>
        <v>2.6030999999999999E-2</v>
      </c>
      <c r="M102" s="88">
        <f>'11M - LPS'!M102</f>
        <v>2.5073000000000002E-2</v>
      </c>
      <c r="N102" s="88">
        <f>'11M - LPS'!N102</f>
        <v>2.4128E-2</v>
      </c>
      <c r="O102" s="88">
        <f>'11M - LPS'!O102</f>
        <v>2.2321000000000001E-2</v>
      </c>
      <c r="P102" s="88">
        <f>'11M - LPS'!P102</f>
        <v>2.3022000000000001E-2</v>
      </c>
      <c r="Q102" s="88">
        <f>'11M - LPS'!Q102</f>
        <v>2.3028E-2</v>
      </c>
      <c r="R102" s="258">
        <f>'11M - LPS'!R102</f>
        <v>2.7399E-2</v>
      </c>
      <c r="S102" s="258">
        <f>'11M - LPS'!S102</f>
        <v>3.1260000000000003E-2</v>
      </c>
      <c r="T102" s="258">
        <f>'11M - LPS'!T102</f>
        <v>5.3324000000000003E-2</v>
      </c>
      <c r="U102" s="258">
        <f>'11M - LPS'!U102</f>
        <v>5.024E-2</v>
      </c>
      <c r="V102" s="258">
        <f>'11M - LPS'!V102</f>
        <v>4.9953999999999998E-2</v>
      </c>
      <c r="W102" s="258">
        <f>'11M - LPS'!W102</f>
        <v>5.0927E-2</v>
      </c>
      <c r="X102" s="258">
        <f>'11M - LPS'!X102</f>
        <v>3.2402E-2</v>
      </c>
      <c r="Y102" s="258">
        <f>'11M - LPS'!Y102</f>
        <v>3.0643E-2</v>
      </c>
      <c r="Z102" s="258">
        <f>'11M - LPS'!Z102</f>
        <v>2.8851999999999999E-2</v>
      </c>
      <c r="AA102" s="258">
        <f>'11M - LPS'!AA102</f>
        <v>2.6759000000000002E-2</v>
      </c>
      <c r="AB102" s="258">
        <f>'11M - LPS'!AB102</f>
        <v>2.7252999999999999E-2</v>
      </c>
      <c r="AC102" s="258">
        <f>'11M - LPS'!AC102</f>
        <v>2.7386000000000001E-2</v>
      </c>
      <c r="AD102" s="258">
        <f>'11M - LPS'!AD102</f>
        <v>2.7399E-2</v>
      </c>
      <c r="AE102" s="258">
        <f>'11M - LPS'!AE102</f>
        <v>3.1260000000000003E-2</v>
      </c>
      <c r="AF102" s="258">
        <f>'11M - LPS'!AF102</f>
        <v>5.3324000000000003E-2</v>
      </c>
      <c r="AG102" s="258">
        <f>'11M - LPS'!AG102</f>
        <v>5.024E-2</v>
      </c>
      <c r="AH102" s="258">
        <f>'11M - LPS'!AH102</f>
        <v>4.9953999999999998E-2</v>
      </c>
      <c r="AI102" s="258">
        <f>'11M - LPS'!AI102</f>
        <v>5.0927E-2</v>
      </c>
      <c r="AJ102" s="258">
        <f>'11M - LPS'!AJ102</f>
        <v>3.2402E-2</v>
      </c>
      <c r="AK102" s="258">
        <f>'11M - LPS'!AK102</f>
        <v>3.0643E-2</v>
      </c>
      <c r="AL102" s="258">
        <f>'11M - LPS'!AL102</f>
        <v>2.8851999999999999E-2</v>
      </c>
      <c r="AM102" s="258">
        <f>'11M - LPS'!AM102</f>
        <v>2.6759000000000002E-2</v>
      </c>
      <c r="AN102" s="258">
        <f>'11M - LPS'!AN102</f>
        <v>2.7252999999999999E-2</v>
      </c>
      <c r="AO102" s="566">
        <f>'11M - LPS'!AO102</f>
        <v>2.7386000000000001E-2</v>
      </c>
      <c r="AP102" s="566">
        <f>'11M - LPS'!AP102</f>
        <v>2.7399E-2</v>
      </c>
      <c r="AQ102" s="566">
        <f>'11M - LPS'!AQ102</f>
        <v>3.1260000000000003E-2</v>
      </c>
      <c r="AR102" s="566">
        <f>'11M - LPS'!AR102</f>
        <v>5.3324000000000003E-2</v>
      </c>
      <c r="AS102" s="566">
        <f>'11M - LPS'!AS102</f>
        <v>5.024E-2</v>
      </c>
      <c r="AT102" s="566">
        <f>'11M - LPS'!AT102</f>
        <v>4.9953999999999998E-2</v>
      </c>
      <c r="AU102" s="566">
        <f>'11M - LPS'!AU102</f>
        <v>5.0927E-2</v>
      </c>
      <c r="AV102" s="566">
        <f>'11M - LPS'!AV102</f>
        <v>3.2402E-2</v>
      </c>
      <c r="AW102" s="566">
        <f>'11M - LPS'!AW102</f>
        <v>3.0643E-2</v>
      </c>
      <c r="AX102" s="566">
        <f>'11M - LPS'!AX102</f>
        <v>2.8851999999999999E-2</v>
      </c>
      <c r="AY102" s="566">
        <f>'11M - LPS'!AY102</f>
        <v>2.6759000000000002E-2</v>
      </c>
      <c r="AZ102" s="566">
        <f>'11M - LPS'!AZ102</f>
        <v>2.7252999999999999E-2</v>
      </c>
      <c r="BA102" s="566">
        <f>'11M - LPS'!BA102</f>
        <v>2.7386000000000001E-2</v>
      </c>
      <c r="BB102" s="566">
        <f>'11M - LPS'!BB102</f>
        <v>2.7399E-2</v>
      </c>
      <c r="BC102" s="566">
        <f>'11M - LPS'!BC102</f>
        <v>3.1260000000000003E-2</v>
      </c>
      <c r="BD102" s="566">
        <f>'11M - LPS'!BD102</f>
        <v>5.3324000000000003E-2</v>
      </c>
      <c r="BE102" s="566">
        <f>'11M - LPS'!BE102</f>
        <v>5.024E-2</v>
      </c>
      <c r="BF102" s="566">
        <f>'11M - LPS'!BF102</f>
        <v>4.9953999999999998E-2</v>
      </c>
      <c r="BG102" s="566">
        <f>'11M - LPS'!BG102</f>
        <v>5.0927E-2</v>
      </c>
      <c r="BH102" s="566">
        <f>'11M - LPS'!BH102</f>
        <v>3.2402E-2</v>
      </c>
      <c r="BI102" s="566">
        <f>'11M - LPS'!BI102</f>
        <v>3.0643E-2</v>
      </c>
      <c r="BJ102" s="566">
        <f>'11M - LPS'!BJ102</f>
        <v>2.8851999999999999E-2</v>
      </c>
      <c r="BK102" s="566">
        <f>'11M - LPS'!BK102</f>
        <v>2.6759000000000002E-2</v>
      </c>
    </row>
    <row r="103" spans="1:63" x14ac:dyDescent="0.35">
      <c r="A103" s="660"/>
      <c r="B103" s="11" t="s">
        <v>24</v>
      </c>
      <c r="C103" s="88">
        <f>'11M - LPS'!C103</f>
        <v>2.2321000000000001E-2</v>
      </c>
      <c r="D103" s="88">
        <f>'11M - LPS'!D103</f>
        <v>2.3022000000000001E-2</v>
      </c>
      <c r="E103" s="88">
        <f>'11M - LPS'!E103</f>
        <v>2.3028E-2</v>
      </c>
      <c r="F103" s="88">
        <f>'11M - LPS'!F103</f>
        <v>2.3969000000000001E-2</v>
      </c>
      <c r="G103" s="88">
        <f>'11M - LPS'!G103</f>
        <v>2.2296E-2</v>
      </c>
      <c r="H103" s="88">
        <f>'11M - LPS'!H103</f>
        <v>4.7784E-2</v>
      </c>
      <c r="I103" s="88">
        <f>'11M - LPS'!I103</f>
        <v>4.709E-2</v>
      </c>
      <c r="J103" s="88">
        <f>'11M - LPS'!J103</f>
        <v>4.8728E-2</v>
      </c>
      <c r="K103" s="88">
        <f>'11M - LPS'!K103</f>
        <v>5.0555000000000003E-2</v>
      </c>
      <c r="L103" s="88">
        <f>'11M - LPS'!L103</f>
        <v>2.6030999999999999E-2</v>
      </c>
      <c r="M103" s="88">
        <f>'11M - LPS'!M103</f>
        <v>2.5073000000000002E-2</v>
      </c>
      <c r="N103" s="88">
        <f>'11M - LPS'!N103</f>
        <v>2.4128E-2</v>
      </c>
      <c r="O103" s="88">
        <f>'11M - LPS'!O103</f>
        <v>2.2321000000000001E-2</v>
      </c>
      <c r="P103" s="88">
        <f>'11M - LPS'!P103</f>
        <v>2.3022000000000001E-2</v>
      </c>
      <c r="Q103" s="88">
        <f>'11M - LPS'!Q103</f>
        <v>2.3028E-2</v>
      </c>
      <c r="R103" s="258">
        <f>'11M - LPS'!R103</f>
        <v>2.7399E-2</v>
      </c>
      <c r="S103" s="258">
        <f>'11M - LPS'!S103</f>
        <v>3.1260000000000003E-2</v>
      </c>
      <c r="T103" s="258">
        <f>'11M - LPS'!T103</f>
        <v>5.3324000000000003E-2</v>
      </c>
      <c r="U103" s="258">
        <f>'11M - LPS'!U103</f>
        <v>5.024E-2</v>
      </c>
      <c r="V103" s="258">
        <f>'11M - LPS'!V103</f>
        <v>4.9953999999999998E-2</v>
      </c>
      <c r="W103" s="258">
        <f>'11M - LPS'!W103</f>
        <v>5.0927E-2</v>
      </c>
      <c r="X103" s="258">
        <f>'11M - LPS'!X103</f>
        <v>3.2402E-2</v>
      </c>
      <c r="Y103" s="258">
        <f>'11M - LPS'!Y103</f>
        <v>3.0643E-2</v>
      </c>
      <c r="Z103" s="258">
        <f>'11M - LPS'!Z103</f>
        <v>2.8851999999999999E-2</v>
      </c>
      <c r="AA103" s="258">
        <f>'11M - LPS'!AA103</f>
        <v>2.6759000000000002E-2</v>
      </c>
      <c r="AB103" s="258">
        <f>'11M - LPS'!AB103</f>
        <v>2.7252999999999999E-2</v>
      </c>
      <c r="AC103" s="258">
        <f>'11M - LPS'!AC103</f>
        <v>2.7386000000000001E-2</v>
      </c>
      <c r="AD103" s="258">
        <f>'11M - LPS'!AD103</f>
        <v>2.7399E-2</v>
      </c>
      <c r="AE103" s="258">
        <f>'11M - LPS'!AE103</f>
        <v>3.1260000000000003E-2</v>
      </c>
      <c r="AF103" s="258">
        <f>'11M - LPS'!AF103</f>
        <v>5.3324000000000003E-2</v>
      </c>
      <c r="AG103" s="258">
        <f>'11M - LPS'!AG103</f>
        <v>5.024E-2</v>
      </c>
      <c r="AH103" s="258">
        <f>'11M - LPS'!AH103</f>
        <v>4.9953999999999998E-2</v>
      </c>
      <c r="AI103" s="258">
        <f>'11M - LPS'!AI103</f>
        <v>5.0927E-2</v>
      </c>
      <c r="AJ103" s="258">
        <f>'11M - LPS'!AJ103</f>
        <v>3.2402E-2</v>
      </c>
      <c r="AK103" s="258">
        <f>'11M - LPS'!AK103</f>
        <v>3.0643E-2</v>
      </c>
      <c r="AL103" s="258">
        <f>'11M - LPS'!AL103</f>
        <v>2.8851999999999999E-2</v>
      </c>
      <c r="AM103" s="258">
        <f>'11M - LPS'!AM103</f>
        <v>2.6759000000000002E-2</v>
      </c>
      <c r="AN103" s="258">
        <f>'11M - LPS'!AN103</f>
        <v>2.7252999999999999E-2</v>
      </c>
      <c r="AO103" s="566">
        <f>'11M - LPS'!AO103</f>
        <v>2.7386000000000001E-2</v>
      </c>
      <c r="AP103" s="566">
        <f>'11M - LPS'!AP103</f>
        <v>2.7399E-2</v>
      </c>
      <c r="AQ103" s="566">
        <f>'11M - LPS'!AQ103</f>
        <v>3.1260000000000003E-2</v>
      </c>
      <c r="AR103" s="566">
        <f>'11M - LPS'!AR103</f>
        <v>5.3324000000000003E-2</v>
      </c>
      <c r="AS103" s="566">
        <f>'11M - LPS'!AS103</f>
        <v>5.024E-2</v>
      </c>
      <c r="AT103" s="566">
        <f>'11M - LPS'!AT103</f>
        <v>4.9953999999999998E-2</v>
      </c>
      <c r="AU103" s="566">
        <f>'11M - LPS'!AU103</f>
        <v>5.0927E-2</v>
      </c>
      <c r="AV103" s="566">
        <f>'11M - LPS'!AV103</f>
        <v>3.2402E-2</v>
      </c>
      <c r="AW103" s="566">
        <f>'11M - LPS'!AW103</f>
        <v>3.0643E-2</v>
      </c>
      <c r="AX103" s="566">
        <f>'11M - LPS'!AX103</f>
        <v>2.8851999999999999E-2</v>
      </c>
      <c r="AY103" s="566">
        <f>'11M - LPS'!AY103</f>
        <v>2.6759000000000002E-2</v>
      </c>
      <c r="AZ103" s="566">
        <f>'11M - LPS'!AZ103</f>
        <v>2.7252999999999999E-2</v>
      </c>
      <c r="BA103" s="566">
        <f>'11M - LPS'!BA103</f>
        <v>2.7386000000000001E-2</v>
      </c>
      <c r="BB103" s="566">
        <f>'11M - LPS'!BB103</f>
        <v>2.7399E-2</v>
      </c>
      <c r="BC103" s="566">
        <f>'11M - LPS'!BC103</f>
        <v>3.1260000000000003E-2</v>
      </c>
      <c r="BD103" s="566">
        <f>'11M - LPS'!BD103</f>
        <v>5.3324000000000003E-2</v>
      </c>
      <c r="BE103" s="566">
        <f>'11M - LPS'!BE103</f>
        <v>5.024E-2</v>
      </c>
      <c r="BF103" s="566">
        <f>'11M - LPS'!BF103</f>
        <v>4.9953999999999998E-2</v>
      </c>
      <c r="BG103" s="566">
        <f>'11M - LPS'!BG103</f>
        <v>5.0927E-2</v>
      </c>
      <c r="BH103" s="566">
        <f>'11M - LPS'!BH103</f>
        <v>3.2402E-2</v>
      </c>
      <c r="BI103" s="566">
        <f>'11M - LPS'!BI103</f>
        <v>3.0643E-2</v>
      </c>
      <c r="BJ103" s="566">
        <f>'11M - LPS'!BJ103</f>
        <v>2.8851999999999999E-2</v>
      </c>
      <c r="BK103" s="566">
        <f>'11M - LPS'!BK103</f>
        <v>2.6759000000000002E-2</v>
      </c>
    </row>
    <row r="104" spans="1:63" x14ac:dyDescent="0.35">
      <c r="A104" s="660"/>
      <c r="B104" s="11" t="s">
        <v>7</v>
      </c>
      <c r="C104" s="88">
        <f>'11M - LPS'!C104</f>
        <v>2.0583000000000001E-2</v>
      </c>
      <c r="D104" s="88">
        <f>'11M - LPS'!D104</f>
        <v>2.1208999999999999E-2</v>
      </c>
      <c r="E104" s="88">
        <f>'11M - LPS'!E104</f>
        <v>2.2630999999999998E-2</v>
      </c>
      <c r="F104" s="88">
        <f>'11M - LPS'!F104</f>
        <v>2.3497000000000001E-2</v>
      </c>
      <c r="G104" s="88">
        <f>'11M - LPS'!G104</f>
        <v>2.0456999999999999E-2</v>
      </c>
      <c r="H104" s="88">
        <f>'11M - LPS'!H104</f>
        <v>4.4803999999999997E-2</v>
      </c>
      <c r="I104" s="88">
        <f>'11M - LPS'!I104</f>
        <v>4.1438999999999997E-2</v>
      </c>
      <c r="J104" s="88">
        <f>'11M - LPS'!J104</f>
        <v>4.4228000000000003E-2</v>
      </c>
      <c r="K104" s="88">
        <f>'11M - LPS'!K104</f>
        <v>4.6254000000000003E-2</v>
      </c>
      <c r="L104" s="88">
        <f>'11M - LPS'!L104</f>
        <v>2.4185000000000002E-2</v>
      </c>
      <c r="M104" s="88">
        <f>'11M - LPS'!M104</f>
        <v>2.2780000000000002E-2</v>
      </c>
      <c r="N104" s="88">
        <f>'11M - LPS'!N104</f>
        <v>2.2468999999999999E-2</v>
      </c>
      <c r="O104" s="88">
        <f>'11M - LPS'!O104</f>
        <v>2.0583000000000001E-2</v>
      </c>
      <c r="P104" s="88">
        <f>'11M - LPS'!P104</f>
        <v>2.1208999999999999E-2</v>
      </c>
      <c r="Q104" s="88">
        <f>'11M - LPS'!Q104</f>
        <v>2.2630999999999998E-2</v>
      </c>
      <c r="R104" s="258">
        <f>'11M - LPS'!R104</f>
        <v>2.7033000000000001E-2</v>
      </c>
      <c r="S104" s="258">
        <f>'11M - LPS'!S104</f>
        <v>2.9512E-2</v>
      </c>
      <c r="T104" s="258">
        <f>'11M - LPS'!T104</f>
        <v>5.0269000000000001E-2</v>
      </c>
      <c r="U104" s="258">
        <f>'11M - LPS'!U104</f>
        <v>4.4694999999999999E-2</v>
      </c>
      <c r="V104" s="258">
        <f>'11M - LPS'!V104</f>
        <v>4.5773000000000001E-2</v>
      </c>
      <c r="W104" s="258">
        <f>'11M - LPS'!W104</f>
        <v>4.7067999999999999E-2</v>
      </c>
      <c r="X104" s="258">
        <f>'11M - LPS'!X104</f>
        <v>3.0495000000000001E-2</v>
      </c>
      <c r="Y104" s="258">
        <f>'11M - LPS'!Y104</f>
        <v>2.8386000000000002E-2</v>
      </c>
      <c r="Z104" s="258">
        <f>'11M - LPS'!Z104</f>
        <v>2.7376999999999999E-2</v>
      </c>
      <c r="AA104" s="258">
        <f>'11M - LPS'!AA104</f>
        <v>2.5267999999999999E-2</v>
      </c>
      <c r="AB104" s="258">
        <f>'11M - LPS'!AB104</f>
        <v>2.5718999999999999E-2</v>
      </c>
      <c r="AC104" s="258">
        <f>'11M - LPS'!AC104</f>
        <v>2.7040000000000002E-2</v>
      </c>
      <c r="AD104" s="258">
        <f>'11M - LPS'!AD104</f>
        <v>2.7033000000000001E-2</v>
      </c>
      <c r="AE104" s="258">
        <f>'11M - LPS'!AE104</f>
        <v>2.9512E-2</v>
      </c>
      <c r="AF104" s="258">
        <f>'11M - LPS'!AF104</f>
        <v>5.0269000000000001E-2</v>
      </c>
      <c r="AG104" s="258">
        <f>'11M - LPS'!AG104</f>
        <v>4.4694999999999999E-2</v>
      </c>
      <c r="AH104" s="258">
        <f>'11M - LPS'!AH104</f>
        <v>4.5773000000000001E-2</v>
      </c>
      <c r="AI104" s="258">
        <f>'11M - LPS'!AI104</f>
        <v>4.7067999999999999E-2</v>
      </c>
      <c r="AJ104" s="258">
        <f>'11M - LPS'!AJ104</f>
        <v>3.0495000000000001E-2</v>
      </c>
      <c r="AK104" s="258">
        <f>'11M - LPS'!AK104</f>
        <v>2.8386000000000002E-2</v>
      </c>
      <c r="AL104" s="258">
        <f>'11M - LPS'!AL104</f>
        <v>2.7376999999999999E-2</v>
      </c>
      <c r="AM104" s="258">
        <f>'11M - LPS'!AM104</f>
        <v>2.5267999999999999E-2</v>
      </c>
      <c r="AN104" s="258">
        <f>'11M - LPS'!AN104</f>
        <v>2.5718999999999999E-2</v>
      </c>
      <c r="AO104" s="566">
        <f>'11M - LPS'!AO104</f>
        <v>2.7040000000000002E-2</v>
      </c>
      <c r="AP104" s="566">
        <f>'11M - LPS'!AP104</f>
        <v>2.7033000000000001E-2</v>
      </c>
      <c r="AQ104" s="566">
        <f>'11M - LPS'!AQ104</f>
        <v>2.9512E-2</v>
      </c>
      <c r="AR104" s="566">
        <f>'11M - LPS'!AR104</f>
        <v>5.0269000000000001E-2</v>
      </c>
      <c r="AS104" s="566">
        <f>'11M - LPS'!AS104</f>
        <v>4.4694999999999999E-2</v>
      </c>
      <c r="AT104" s="566">
        <f>'11M - LPS'!AT104</f>
        <v>4.5773000000000001E-2</v>
      </c>
      <c r="AU104" s="566">
        <f>'11M - LPS'!AU104</f>
        <v>4.7067999999999999E-2</v>
      </c>
      <c r="AV104" s="566">
        <f>'11M - LPS'!AV104</f>
        <v>3.0495000000000001E-2</v>
      </c>
      <c r="AW104" s="566">
        <f>'11M - LPS'!AW104</f>
        <v>2.8386000000000002E-2</v>
      </c>
      <c r="AX104" s="566">
        <f>'11M - LPS'!AX104</f>
        <v>2.7376999999999999E-2</v>
      </c>
      <c r="AY104" s="566">
        <f>'11M - LPS'!AY104</f>
        <v>2.5267999999999999E-2</v>
      </c>
      <c r="AZ104" s="566">
        <f>'11M - LPS'!AZ104</f>
        <v>2.5718999999999999E-2</v>
      </c>
      <c r="BA104" s="566">
        <f>'11M - LPS'!BA104</f>
        <v>2.7040000000000002E-2</v>
      </c>
      <c r="BB104" s="566">
        <f>'11M - LPS'!BB104</f>
        <v>2.7033000000000001E-2</v>
      </c>
      <c r="BC104" s="566">
        <f>'11M - LPS'!BC104</f>
        <v>2.9512E-2</v>
      </c>
      <c r="BD104" s="566">
        <f>'11M - LPS'!BD104</f>
        <v>5.0269000000000001E-2</v>
      </c>
      <c r="BE104" s="566">
        <f>'11M - LPS'!BE104</f>
        <v>4.4694999999999999E-2</v>
      </c>
      <c r="BF104" s="566">
        <f>'11M - LPS'!BF104</f>
        <v>4.5773000000000001E-2</v>
      </c>
      <c r="BG104" s="566">
        <f>'11M - LPS'!BG104</f>
        <v>4.7067999999999999E-2</v>
      </c>
      <c r="BH104" s="566">
        <f>'11M - LPS'!BH104</f>
        <v>3.0495000000000001E-2</v>
      </c>
      <c r="BI104" s="566">
        <f>'11M - LPS'!BI104</f>
        <v>2.8386000000000002E-2</v>
      </c>
      <c r="BJ104" s="566">
        <f>'11M - LPS'!BJ104</f>
        <v>2.7376999999999999E-2</v>
      </c>
      <c r="BK104" s="566">
        <f>'11M - LPS'!BK104</f>
        <v>2.5267999999999999E-2</v>
      </c>
    </row>
    <row r="105" spans="1:63" ht="15" thickBot="1" x14ac:dyDescent="0.4">
      <c r="A105" s="661"/>
      <c r="B105" s="15" t="s">
        <v>8</v>
      </c>
      <c r="C105" s="88">
        <f>'11M - LPS'!C105</f>
        <v>2.053E-2</v>
      </c>
      <c r="D105" s="88">
        <f>'11M - LPS'!D105</f>
        <v>2.1174999999999999E-2</v>
      </c>
      <c r="E105" s="88">
        <f>'11M - LPS'!E105</f>
        <v>2.4917000000000002E-2</v>
      </c>
      <c r="F105" s="88">
        <f>'11M - LPS'!F105</f>
        <v>2.7082999999999999E-2</v>
      </c>
      <c r="G105" s="88">
        <f>'11M - LPS'!G105</f>
        <v>2.4223000000000001E-2</v>
      </c>
      <c r="H105" s="88">
        <f>'11M - LPS'!H105</f>
        <v>5.6577000000000002E-2</v>
      </c>
      <c r="I105" s="88">
        <f>'11M - LPS'!I105</f>
        <v>4.4496000000000001E-2</v>
      </c>
      <c r="J105" s="88">
        <f>'11M - LPS'!J105</f>
        <v>5.1532000000000001E-2</v>
      </c>
      <c r="K105" s="88">
        <f>'11M - LPS'!K105</f>
        <v>5.5321000000000002E-2</v>
      </c>
      <c r="L105" s="88">
        <f>'11M - LPS'!L105</f>
        <v>2.8691000000000001E-2</v>
      </c>
      <c r="M105" s="88">
        <f>'11M - LPS'!M105</f>
        <v>2.3977999999999999E-2</v>
      </c>
      <c r="N105" s="88">
        <f>'11M - LPS'!N105</f>
        <v>2.5832000000000001E-2</v>
      </c>
      <c r="O105" s="88">
        <f>'11M - LPS'!O105</f>
        <v>2.053E-2</v>
      </c>
      <c r="P105" s="88">
        <f>'11M - LPS'!P105</f>
        <v>2.1174999999999999E-2</v>
      </c>
      <c r="Q105" s="88">
        <f>'11M - LPS'!Q105</f>
        <v>2.4917000000000002E-2</v>
      </c>
      <c r="R105" s="258">
        <f>'11M - LPS'!R105</f>
        <v>2.9871000000000002E-2</v>
      </c>
      <c r="S105" s="258">
        <f>'11M - LPS'!S105</f>
        <v>3.3069000000000001E-2</v>
      </c>
      <c r="T105" s="258">
        <f>'11M - LPS'!T105</f>
        <v>6.2137999999999999E-2</v>
      </c>
      <c r="U105" s="258">
        <f>'11M - LPS'!U105</f>
        <v>4.7690999999999997E-2</v>
      </c>
      <c r="V105" s="258">
        <f>'11M - LPS'!V105</f>
        <v>5.2594000000000002E-2</v>
      </c>
      <c r="W105" s="258">
        <f>'11M - LPS'!W105</f>
        <v>5.5275999999999999E-2</v>
      </c>
      <c r="X105" s="258">
        <f>'11M - LPS'!X105</f>
        <v>3.5069000000000003E-2</v>
      </c>
      <c r="Y105" s="258">
        <f>'11M - LPS'!Y105</f>
        <v>2.9561E-2</v>
      </c>
      <c r="Z105" s="258">
        <f>'11M - LPS'!Z105</f>
        <v>3.0358E-2</v>
      </c>
      <c r="AA105" s="258">
        <f>'11M - LPS'!AA105</f>
        <v>2.5222999999999999E-2</v>
      </c>
      <c r="AB105" s="258">
        <f>'11M - LPS'!AB105</f>
        <v>2.5690999999999999E-2</v>
      </c>
      <c r="AC105" s="258">
        <f>'11M - LPS'!AC105</f>
        <v>2.9033E-2</v>
      </c>
      <c r="AD105" s="258">
        <f>'11M - LPS'!AD105</f>
        <v>2.9871000000000002E-2</v>
      </c>
      <c r="AE105" s="258">
        <f>'11M - LPS'!AE105</f>
        <v>3.3069000000000001E-2</v>
      </c>
      <c r="AF105" s="258">
        <f>'11M - LPS'!AF105</f>
        <v>6.2137999999999999E-2</v>
      </c>
      <c r="AG105" s="258">
        <f>'11M - LPS'!AG105</f>
        <v>4.7690999999999997E-2</v>
      </c>
      <c r="AH105" s="258">
        <f>'11M - LPS'!AH105</f>
        <v>5.2594000000000002E-2</v>
      </c>
      <c r="AI105" s="258">
        <f>'11M - LPS'!AI105</f>
        <v>5.5275999999999999E-2</v>
      </c>
      <c r="AJ105" s="258">
        <f>'11M - LPS'!AJ105</f>
        <v>3.5069000000000003E-2</v>
      </c>
      <c r="AK105" s="258">
        <f>'11M - LPS'!AK105</f>
        <v>2.9561E-2</v>
      </c>
      <c r="AL105" s="258">
        <f>'11M - LPS'!AL105</f>
        <v>3.0358E-2</v>
      </c>
      <c r="AM105" s="258">
        <f>'11M - LPS'!AM105</f>
        <v>2.5222999999999999E-2</v>
      </c>
      <c r="AN105" s="258">
        <f>'11M - LPS'!AN105</f>
        <v>2.5690999999999999E-2</v>
      </c>
      <c r="AO105" s="566">
        <f>'11M - LPS'!AO105</f>
        <v>2.9033E-2</v>
      </c>
      <c r="AP105" s="566">
        <f>'11M - LPS'!AP105</f>
        <v>2.9871000000000002E-2</v>
      </c>
      <c r="AQ105" s="566">
        <f>'11M - LPS'!AQ105</f>
        <v>3.3069000000000001E-2</v>
      </c>
      <c r="AR105" s="566">
        <f>'11M - LPS'!AR105</f>
        <v>6.2137999999999999E-2</v>
      </c>
      <c r="AS105" s="566">
        <f>'11M - LPS'!AS105</f>
        <v>4.7690999999999997E-2</v>
      </c>
      <c r="AT105" s="566">
        <f>'11M - LPS'!AT105</f>
        <v>5.2594000000000002E-2</v>
      </c>
      <c r="AU105" s="566">
        <f>'11M - LPS'!AU105</f>
        <v>5.5275999999999999E-2</v>
      </c>
      <c r="AV105" s="566">
        <f>'11M - LPS'!AV105</f>
        <v>3.5069000000000003E-2</v>
      </c>
      <c r="AW105" s="566">
        <f>'11M - LPS'!AW105</f>
        <v>2.9561E-2</v>
      </c>
      <c r="AX105" s="566">
        <f>'11M - LPS'!AX105</f>
        <v>3.0358E-2</v>
      </c>
      <c r="AY105" s="566">
        <f>'11M - LPS'!AY105</f>
        <v>2.5222999999999999E-2</v>
      </c>
      <c r="AZ105" s="566">
        <f>'11M - LPS'!AZ105</f>
        <v>2.5690999999999999E-2</v>
      </c>
      <c r="BA105" s="566">
        <f>'11M - LPS'!BA105</f>
        <v>2.9033E-2</v>
      </c>
      <c r="BB105" s="566">
        <f>'11M - LPS'!BB105</f>
        <v>2.9871000000000002E-2</v>
      </c>
      <c r="BC105" s="566">
        <f>'11M - LPS'!BC105</f>
        <v>3.3069000000000001E-2</v>
      </c>
      <c r="BD105" s="566">
        <f>'11M - LPS'!BD105</f>
        <v>6.2137999999999999E-2</v>
      </c>
      <c r="BE105" s="566">
        <f>'11M - LPS'!BE105</f>
        <v>4.7690999999999997E-2</v>
      </c>
      <c r="BF105" s="566">
        <f>'11M - LPS'!BF105</f>
        <v>5.2594000000000002E-2</v>
      </c>
      <c r="BG105" s="566">
        <f>'11M - LPS'!BG105</f>
        <v>5.5275999999999999E-2</v>
      </c>
      <c r="BH105" s="566">
        <f>'11M - LPS'!BH105</f>
        <v>3.5069000000000003E-2</v>
      </c>
      <c r="BI105" s="566">
        <f>'11M - LPS'!BI105</f>
        <v>2.9561E-2</v>
      </c>
      <c r="BJ105" s="566">
        <f>'11M - LPS'!BJ105</f>
        <v>3.0358E-2</v>
      </c>
      <c r="BK105" s="566">
        <f>'11M - LPS'!BK105</f>
        <v>2.5222999999999999E-2</v>
      </c>
    </row>
    <row r="106" spans="1:63" x14ac:dyDescent="0.35">
      <c r="AO106" s="564" t="s">
        <v>267</v>
      </c>
    </row>
    <row r="107" spans="1:63" hidden="1" x14ac:dyDescent="0.35">
      <c r="A107" s="683" t="s">
        <v>111</v>
      </c>
      <c r="B107" s="686" t="s">
        <v>112</v>
      </c>
      <c r="C107" s="687"/>
      <c r="D107" s="687"/>
      <c r="E107" s="687"/>
      <c r="F107" s="687"/>
      <c r="G107" s="687"/>
      <c r="H107" s="687"/>
      <c r="I107" s="687"/>
      <c r="J107" s="687"/>
      <c r="K107" s="687"/>
      <c r="L107" s="687"/>
      <c r="M107" s="687"/>
      <c r="N107" s="688"/>
      <c r="O107" s="686" t="s">
        <v>112</v>
      </c>
      <c r="P107" s="687"/>
      <c r="Q107" s="687"/>
      <c r="R107" s="687"/>
      <c r="S107" s="687"/>
      <c r="T107" s="687"/>
      <c r="U107" s="687"/>
      <c r="V107" s="687"/>
      <c r="W107" s="687"/>
      <c r="X107" s="687"/>
      <c r="Y107" s="687"/>
      <c r="Z107" s="687"/>
      <c r="AA107" s="686" t="s">
        <v>112</v>
      </c>
      <c r="AB107" s="687"/>
      <c r="AC107" s="687"/>
      <c r="AD107" s="687"/>
      <c r="AE107" s="687"/>
      <c r="AF107" s="687"/>
      <c r="AG107" s="687"/>
      <c r="AH107" s="687"/>
      <c r="AI107" s="687"/>
      <c r="AJ107" s="687"/>
      <c r="AK107" s="687"/>
      <c r="AL107" s="687"/>
      <c r="AM107" s="686" t="s">
        <v>112</v>
      </c>
      <c r="AN107" s="687"/>
      <c r="AO107" s="687"/>
      <c r="AP107" s="687"/>
      <c r="AQ107" s="687"/>
      <c r="AR107" s="687"/>
      <c r="AS107" s="687"/>
      <c r="AT107" s="687"/>
      <c r="AU107" s="687"/>
      <c r="AV107" s="687"/>
      <c r="AW107" s="687"/>
      <c r="AX107" s="687"/>
      <c r="AY107" s="686" t="s">
        <v>112</v>
      </c>
      <c r="AZ107" s="687"/>
      <c r="BA107" s="687"/>
      <c r="BB107" s="687"/>
      <c r="BC107" s="687"/>
      <c r="BD107" s="687"/>
      <c r="BE107" s="687"/>
      <c r="BF107" s="687"/>
      <c r="BG107" s="687"/>
      <c r="BH107" s="687"/>
      <c r="BI107" s="687"/>
      <c r="BJ107" s="687"/>
      <c r="BK107" s="580" t="s">
        <v>112</v>
      </c>
    </row>
    <row r="108" spans="1:63" hidden="1" x14ac:dyDescent="0.35">
      <c r="A108" s="684"/>
      <c r="B108" s="670" t="s">
        <v>113</v>
      </c>
      <c r="C108" s="681"/>
      <c r="D108" s="681"/>
      <c r="E108" s="681"/>
      <c r="F108" s="681"/>
      <c r="G108" s="681"/>
      <c r="H108" s="681"/>
      <c r="I108" s="681"/>
      <c r="J108" s="681"/>
      <c r="K108" s="681"/>
      <c r="L108" s="681"/>
      <c r="M108" s="681"/>
      <c r="N108" s="682"/>
      <c r="O108" s="670" t="s">
        <v>113</v>
      </c>
      <c r="P108" s="681"/>
      <c r="Q108" s="681"/>
      <c r="R108" s="681"/>
      <c r="S108" s="681"/>
      <c r="T108" s="681"/>
      <c r="U108" s="681"/>
      <c r="V108" s="681"/>
      <c r="W108" s="681"/>
      <c r="X108" s="681"/>
      <c r="Y108" s="681"/>
      <c r="Z108" s="681"/>
      <c r="AA108" s="670" t="s">
        <v>113</v>
      </c>
      <c r="AB108" s="681"/>
      <c r="AC108" s="681"/>
      <c r="AD108" s="681"/>
      <c r="AE108" s="681"/>
      <c r="AF108" s="681"/>
      <c r="AG108" s="681"/>
      <c r="AH108" s="681"/>
      <c r="AI108" s="681"/>
      <c r="AJ108" s="681"/>
      <c r="AK108" s="681"/>
      <c r="AL108" s="681"/>
      <c r="AM108" s="670" t="s">
        <v>113</v>
      </c>
      <c r="AN108" s="681"/>
      <c r="AO108" s="681"/>
      <c r="AP108" s="681"/>
      <c r="AQ108" s="681"/>
      <c r="AR108" s="681"/>
      <c r="AS108" s="681"/>
      <c r="AT108" s="681"/>
      <c r="AU108" s="681"/>
      <c r="AV108" s="681"/>
      <c r="AW108" s="681"/>
      <c r="AX108" s="681"/>
      <c r="AY108" s="670" t="s">
        <v>113</v>
      </c>
      <c r="AZ108" s="681"/>
      <c r="BA108" s="681"/>
      <c r="BB108" s="681"/>
      <c r="BC108" s="681"/>
      <c r="BD108" s="681"/>
      <c r="BE108" s="681"/>
      <c r="BF108" s="681"/>
      <c r="BG108" s="681"/>
      <c r="BH108" s="681"/>
      <c r="BI108" s="681"/>
      <c r="BJ108" s="681"/>
      <c r="BK108" s="184" t="s">
        <v>113</v>
      </c>
    </row>
    <row r="109" spans="1:63" hidden="1" x14ac:dyDescent="0.35">
      <c r="A109" s="684"/>
      <c r="B109" s="119" t="s">
        <v>134</v>
      </c>
      <c r="C109" s="173">
        <f>C4</f>
        <v>43466</v>
      </c>
      <c r="D109" s="173">
        <f t="shared" ref="D109:BK109" si="100">D4</f>
        <v>43497</v>
      </c>
      <c r="E109" s="173">
        <f t="shared" si="100"/>
        <v>43525</v>
      </c>
      <c r="F109" s="173">
        <f t="shared" si="100"/>
        <v>43556</v>
      </c>
      <c r="G109" s="173">
        <f t="shared" si="100"/>
        <v>43586</v>
      </c>
      <c r="H109" s="173">
        <f t="shared" si="100"/>
        <v>43617</v>
      </c>
      <c r="I109" s="173">
        <f t="shared" si="100"/>
        <v>43647</v>
      </c>
      <c r="J109" s="173">
        <f t="shared" si="100"/>
        <v>43678</v>
      </c>
      <c r="K109" s="173">
        <f t="shared" si="100"/>
        <v>43709</v>
      </c>
      <c r="L109" s="173">
        <f t="shared" si="100"/>
        <v>43739</v>
      </c>
      <c r="M109" s="173">
        <f t="shared" si="100"/>
        <v>43770</v>
      </c>
      <c r="N109" s="173">
        <f t="shared" si="100"/>
        <v>43800</v>
      </c>
      <c r="O109" s="173">
        <f t="shared" si="100"/>
        <v>43831</v>
      </c>
      <c r="P109" s="173">
        <f t="shared" si="100"/>
        <v>43862</v>
      </c>
      <c r="Q109" s="173">
        <f t="shared" si="100"/>
        <v>43891</v>
      </c>
      <c r="R109" s="173">
        <f t="shared" si="100"/>
        <v>43922</v>
      </c>
      <c r="S109" s="173">
        <f t="shared" si="100"/>
        <v>43952</v>
      </c>
      <c r="T109" s="173">
        <f t="shared" si="100"/>
        <v>43983</v>
      </c>
      <c r="U109" s="173">
        <f t="shared" si="100"/>
        <v>44013</v>
      </c>
      <c r="V109" s="173">
        <f t="shared" si="100"/>
        <v>44044</v>
      </c>
      <c r="W109" s="173">
        <f t="shared" si="100"/>
        <v>44075</v>
      </c>
      <c r="X109" s="173">
        <f t="shared" si="100"/>
        <v>44105</v>
      </c>
      <c r="Y109" s="173">
        <f t="shared" si="100"/>
        <v>44136</v>
      </c>
      <c r="Z109" s="173">
        <f t="shared" si="100"/>
        <v>44166</v>
      </c>
      <c r="AA109" s="173">
        <f t="shared" si="100"/>
        <v>44197</v>
      </c>
      <c r="AB109" s="173">
        <f t="shared" si="100"/>
        <v>44228</v>
      </c>
      <c r="AC109" s="173">
        <f t="shared" si="100"/>
        <v>44256</v>
      </c>
      <c r="AD109" s="173">
        <f t="shared" si="100"/>
        <v>44287</v>
      </c>
      <c r="AE109" s="173">
        <f t="shared" si="100"/>
        <v>44317</v>
      </c>
      <c r="AF109" s="173">
        <f t="shared" si="100"/>
        <v>44348</v>
      </c>
      <c r="AG109" s="173">
        <f t="shared" si="100"/>
        <v>44378</v>
      </c>
      <c r="AH109" s="173">
        <f t="shared" si="100"/>
        <v>44409</v>
      </c>
      <c r="AI109" s="173">
        <f t="shared" si="100"/>
        <v>44440</v>
      </c>
      <c r="AJ109" s="173">
        <f t="shared" si="100"/>
        <v>44470</v>
      </c>
      <c r="AK109" s="173">
        <f t="shared" si="100"/>
        <v>44501</v>
      </c>
      <c r="AL109" s="173">
        <f t="shared" si="100"/>
        <v>44531</v>
      </c>
      <c r="AM109" s="173">
        <f t="shared" si="100"/>
        <v>44562</v>
      </c>
      <c r="AN109" s="173">
        <f t="shared" si="100"/>
        <v>44593</v>
      </c>
      <c r="AO109" s="173">
        <f t="shared" si="100"/>
        <v>44621</v>
      </c>
      <c r="AP109" s="173">
        <f t="shared" si="100"/>
        <v>44652</v>
      </c>
      <c r="AQ109" s="173">
        <f t="shared" si="100"/>
        <v>44682</v>
      </c>
      <c r="AR109" s="173">
        <f t="shared" si="100"/>
        <v>44713</v>
      </c>
      <c r="AS109" s="173">
        <f t="shared" si="100"/>
        <v>44743</v>
      </c>
      <c r="AT109" s="173">
        <f t="shared" si="100"/>
        <v>44774</v>
      </c>
      <c r="AU109" s="173">
        <f t="shared" si="100"/>
        <v>44805</v>
      </c>
      <c r="AV109" s="173">
        <f t="shared" si="100"/>
        <v>44835</v>
      </c>
      <c r="AW109" s="173">
        <f t="shared" si="100"/>
        <v>44866</v>
      </c>
      <c r="AX109" s="173">
        <f t="shared" si="100"/>
        <v>44896</v>
      </c>
      <c r="AY109" s="173">
        <f t="shared" si="100"/>
        <v>44927</v>
      </c>
      <c r="AZ109" s="173">
        <f t="shared" si="100"/>
        <v>44958</v>
      </c>
      <c r="BA109" s="173">
        <f t="shared" si="100"/>
        <v>44986</v>
      </c>
      <c r="BB109" s="173">
        <f t="shared" si="100"/>
        <v>45017</v>
      </c>
      <c r="BC109" s="173">
        <f t="shared" si="100"/>
        <v>45047</v>
      </c>
      <c r="BD109" s="173">
        <f t="shared" si="100"/>
        <v>45078</v>
      </c>
      <c r="BE109" s="173">
        <f t="shared" si="100"/>
        <v>45108</v>
      </c>
      <c r="BF109" s="173">
        <f t="shared" si="100"/>
        <v>45139</v>
      </c>
      <c r="BG109" s="173">
        <f t="shared" si="100"/>
        <v>45170</v>
      </c>
      <c r="BH109" s="173">
        <f t="shared" si="100"/>
        <v>45200</v>
      </c>
      <c r="BI109" s="173">
        <f t="shared" si="100"/>
        <v>45231</v>
      </c>
      <c r="BJ109" s="173">
        <f t="shared" si="100"/>
        <v>45261</v>
      </c>
      <c r="BK109" s="173">
        <f t="shared" si="100"/>
        <v>45292</v>
      </c>
    </row>
    <row r="110" spans="1:63" hidden="1" x14ac:dyDescent="0.35">
      <c r="A110" s="684"/>
      <c r="B110" s="121" t="s">
        <v>20</v>
      </c>
      <c r="C110" s="122">
        <v>1.2195000000000001E-2</v>
      </c>
      <c r="D110" s="122">
        <v>1.2194E-2</v>
      </c>
      <c r="E110" s="122">
        <v>1.2194E-2</v>
      </c>
      <c r="F110" s="122">
        <v>1.2195000000000001E-2</v>
      </c>
      <c r="G110" s="122">
        <v>1.2194E-2</v>
      </c>
      <c r="H110" s="122">
        <v>1.5897999999999999E-2</v>
      </c>
      <c r="I110" s="122">
        <v>1.5897000000000005E-2</v>
      </c>
      <c r="J110" s="122">
        <v>1.5897999999999999E-2</v>
      </c>
      <c r="K110" s="122">
        <v>1.5897999999999999E-2</v>
      </c>
      <c r="L110" s="122">
        <v>1.2194E-2</v>
      </c>
      <c r="M110" s="122">
        <v>1.2194E-2</v>
      </c>
      <c r="N110" s="122">
        <v>1.2195000000000001E-2</v>
      </c>
      <c r="O110" s="122">
        <v>1.2195000000000001E-2</v>
      </c>
      <c r="P110" s="122">
        <v>1.2194E-2</v>
      </c>
      <c r="Q110" s="122">
        <v>1.2194E-2</v>
      </c>
      <c r="R110" s="264">
        <v>1.8068592000000015E-2</v>
      </c>
      <c r="S110" s="264">
        <v>1.8068591999999987E-2</v>
      </c>
      <c r="T110" s="264">
        <v>1.9927983999999961E-2</v>
      </c>
      <c r="U110" s="264">
        <v>1.9927983999999899E-2</v>
      </c>
      <c r="V110" s="264">
        <v>1.9927983999999885E-2</v>
      </c>
      <c r="W110" s="264">
        <v>1.9927983999999864E-2</v>
      </c>
      <c r="X110" s="264">
        <v>1.8068591999999946E-2</v>
      </c>
      <c r="Y110" s="264">
        <v>1.8068592000000057E-2</v>
      </c>
      <c r="Z110" s="264">
        <v>1.8068591999999987E-2</v>
      </c>
      <c r="AA110" s="264">
        <v>1.8068591999999987E-2</v>
      </c>
      <c r="AB110" s="264">
        <v>1.8068592000000085E-2</v>
      </c>
      <c r="AC110" s="264">
        <v>1.8068591999999953E-2</v>
      </c>
      <c r="AD110" s="264">
        <v>1.8068592000000015E-2</v>
      </c>
      <c r="AE110" s="264">
        <v>1.8068591999999987E-2</v>
      </c>
      <c r="AF110" s="264">
        <v>1.9927983999999961E-2</v>
      </c>
      <c r="AG110" s="264">
        <v>1.9927983999999899E-2</v>
      </c>
      <c r="AH110" s="264">
        <v>1.9927983999999885E-2</v>
      </c>
      <c r="AI110" s="264">
        <v>1.9927983999999864E-2</v>
      </c>
      <c r="AJ110" s="264">
        <v>1.8068591999999946E-2</v>
      </c>
      <c r="AK110" s="264">
        <v>1.8068592000000057E-2</v>
      </c>
      <c r="AL110" s="264">
        <v>1.8068591999999987E-2</v>
      </c>
      <c r="AM110" s="264">
        <v>1.8068591999999987E-2</v>
      </c>
      <c r="AN110" s="264">
        <v>1.8068592000000085E-2</v>
      </c>
      <c r="AO110" s="264">
        <v>1.8068591999999953E-2</v>
      </c>
      <c r="AP110" s="264">
        <v>1.8068592000000015E-2</v>
      </c>
      <c r="AQ110" s="264">
        <v>1.8068591999999987E-2</v>
      </c>
      <c r="AR110" s="264">
        <v>1.9927983999999961E-2</v>
      </c>
      <c r="AS110" s="264">
        <v>1.9927983999999899E-2</v>
      </c>
      <c r="AT110" s="264">
        <v>1.9927983999999885E-2</v>
      </c>
      <c r="AU110" s="264">
        <v>1.9927983999999864E-2</v>
      </c>
      <c r="AV110" s="264">
        <v>1.8068591999999946E-2</v>
      </c>
      <c r="AW110" s="264">
        <v>1.8068592000000057E-2</v>
      </c>
      <c r="AX110" s="264">
        <v>1.8068591999999987E-2</v>
      </c>
      <c r="AY110" s="264">
        <v>1.8068591999999987E-2</v>
      </c>
      <c r="AZ110" s="264">
        <v>1.8068592000000085E-2</v>
      </c>
      <c r="BA110" s="264">
        <v>1.8068591999999953E-2</v>
      </c>
      <c r="BB110" s="264">
        <v>1.8068592000000015E-2</v>
      </c>
      <c r="BC110" s="264">
        <v>1.8068591999999987E-2</v>
      </c>
      <c r="BD110" s="264">
        <v>1.9927983999999961E-2</v>
      </c>
      <c r="BE110" s="264">
        <v>1.9927983999999899E-2</v>
      </c>
      <c r="BF110" s="264">
        <v>1.9927983999999885E-2</v>
      </c>
      <c r="BG110" s="264">
        <v>1.9927983999999864E-2</v>
      </c>
      <c r="BH110" s="264">
        <v>1.8068591999999946E-2</v>
      </c>
      <c r="BI110" s="264">
        <v>1.8068592000000057E-2</v>
      </c>
      <c r="BJ110" s="264">
        <v>1.8068591999999987E-2</v>
      </c>
      <c r="BK110" s="264">
        <v>1.8068591999999987E-2</v>
      </c>
    </row>
    <row r="111" spans="1:63" hidden="1" x14ac:dyDescent="0.35">
      <c r="A111" s="684"/>
      <c r="B111" s="121" t="s">
        <v>0</v>
      </c>
      <c r="C111" s="122">
        <v>1.2194999999999998E-2</v>
      </c>
      <c r="D111" s="122">
        <v>1.2195000000000001E-2</v>
      </c>
      <c r="E111" s="122">
        <v>1.2195000000000001E-2</v>
      </c>
      <c r="F111" s="122">
        <v>1.2195000000000001E-2</v>
      </c>
      <c r="G111" s="122">
        <v>1.2194E-2</v>
      </c>
      <c r="H111" s="122">
        <v>1.5897999999999999E-2</v>
      </c>
      <c r="I111" s="122">
        <v>1.5897999999999999E-2</v>
      </c>
      <c r="J111" s="122">
        <v>1.5897999999999999E-2</v>
      </c>
      <c r="K111" s="122">
        <v>1.5897999999999999E-2</v>
      </c>
      <c r="L111" s="122">
        <v>1.2194999999999998E-2</v>
      </c>
      <c r="M111" s="122">
        <v>1.2194E-2</v>
      </c>
      <c r="N111" s="122">
        <v>1.2194E-2</v>
      </c>
      <c r="O111" s="122">
        <v>1.2194999999999998E-2</v>
      </c>
      <c r="P111" s="122">
        <v>1.2195000000000001E-2</v>
      </c>
      <c r="Q111" s="122">
        <v>1.2195000000000001E-2</v>
      </c>
      <c r="R111" s="264">
        <v>1.8068592000000015E-2</v>
      </c>
      <c r="S111" s="264">
        <v>1.8068591999999987E-2</v>
      </c>
      <c r="T111" s="264">
        <v>1.9927983999999961E-2</v>
      </c>
      <c r="U111" s="264">
        <v>1.9927983999999899E-2</v>
      </c>
      <c r="V111" s="264">
        <v>1.9927983999999885E-2</v>
      </c>
      <c r="W111" s="264">
        <v>1.9927983999999864E-2</v>
      </c>
      <c r="X111" s="264">
        <v>1.8068591999999946E-2</v>
      </c>
      <c r="Y111" s="264">
        <v>1.8068592000000057E-2</v>
      </c>
      <c r="Z111" s="264">
        <v>1.8068591999999987E-2</v>
      </c>
      <c r="AA111" s="264">
        <v>1.8068591999999987E-2</v>
      </c>
      <c r="AB111" s="264">
        <v>1.8068592000000085E-2</v>
      </c>
      <c r="AC111" s="264">
        <v>1.8068591999999953E-2</v>
      </c>
      <c r="AD111" s="264">
        <v>1.8068592000000015E-2</v>
      </c>
      <c r="AE111" s="264">
        <v>1.8068591999999987E-2</v>
      </c>
      <c r="AF111" s="264">
        <v>1.9927983999999961E-2</v>
      </c>
      <c r="AG111" s="264">
        <v>1.9927983999999899E-2</v>
      </c>
      <c r="AH111" s="264">
        <v>1.9927983999999885E-2</v>
      </c>
      <c r="AI111" s="264">
        <v>1.9927983999999864E-2</v>
      </c>
      <c r="AJ111" s="264">
        <v>1.8068591999999946E-2</v>
      </c>
      <c r="AK111" s="264">
        <v>1.8068592000000057E-2</v>
      </c>
      <c r="AL111" s="264">
        <v>1.8068591999999987E-2</v>
      </c>
      <c r="AM111" s="264">
        <v>1.8068591999999987E-2</v>
      </c>
      <c r="AN111" s="264">
        <v>1.8068592000000085E-2</v>
      </c>
      <c r="AO111" s="264">
        <v>1.8068591999999953E-2</v>
      </c>
      <c r="AP111" s="264">
        <v>1.8068592000000015E-2</v>
      </c>
      <c r="AQ111" s="264">
        <v>1.8068591999999987E-2</v>
      </c>
      <c r="AR111" s="264">
        <v>1.9927983999999961E-2</v>
      </c>
      <c r="AS111" s="264">
        <v>1.9927983999999899E-2</v>
      </c>
      <c r="AT111" s="264">
        <v>1.9927983999999885E-2</v>
      </c>
      <c r="AU111" s="264">
        <v>1.9927983999999864E-2</v>
      </c>
      <c r="AV111" s="264">
        <v>1.8068591999999946E-2</v>
      </c>
      <c r="AW111" s="264">
        <v>1.8068592000000057E-2</v>
      </c>
      <c r="AX111" s="264">
        <v>1.8068591999999987E-2</v>
      </c>
      <c r="AY111" s="264">
        <v>1.8068591999999987E-2</v>
      </c>
      <c r="AZ111" s="264">
        <v>1.8068592000000085E-2</v>
      </c>
      <c r="BA111" s="264">
        <v>1.8068591999999953E-2</v>
      </c>
      <c r="BB111" s="264">
        <v>1.8068592000000015E-2</v>
      </c>
      <c r="BC111" s="264">
        <v>1.8068591999999987E-2</v>
      </c>
      <c r="BD111" s="264">
        <v>1.9927983999999961E-2</v>
      </c>
      <c r="BE111" s="264">
        <v>1.9927983999999899E-2</v>
      </c>
      <c r="BF111" s="264">
        <v>1.9927983999999885E-2</v>
      </c>
      <c r="BG111" s="264">
        <v>1.9927983999999864E-2</v>
      </c>
      <c r="BH111" s="264">
        <v>1.8068591999999946E-2</v>
      </c>
      <c r="BI111" s="264">
        <v>1.8068592000000057E-2</v>
      </c>
      <c r="BJ111" s="264">
        <v>1.8068591999999987E-2</v>
      </c>
      <c r="BK111" s="264">
        <v>1.8068591999999987E-2</v>
      </c>
    </row>
    <row r="112" spans="1:63" hidden="1" x14ac:dyDescent="0.35">
      <c r="A112" s="684"/>
      <c r="B112" s="121" t="s">
        <v>21</v>
      </c>
      <c r="C112" s="122">
        <v>1.2195000000000001E-2</v>
      </c>
      <c r="D112" s="122">
        <v>1.2194E-2</v>
      </c>
      <c r="E112" s="122">
        <v>1.2194E-2</v>
      </c>
      <c r="F112" s="122">
        <v>1.2195000000000001E-2</v>
      </c>
      <c r="G112" s="122">
        <v>1.2194E-2</v>
      </c>
      <c r="H112" s="122">
        <v>1.5897999999999999E-2</v>
      </c>
      <c r="I112" s="122">
        <v>1.5897999999999999E-2</v>
      </c>
      <c r="J112" s="122">
        <v>1.5896999999999998E-2</v>
      </c>
      <c r="K112" s="122">
        <v>1.5897999999999999E-2</v>
      </c>
      <c r="L112" s="122">
        <v>1.2194E-2</v>
      </c>
      <c r="M112" s="122">
        <v>1.2194E-2</v>
      </c>
      <c r="N112" s="122">
        <v>1.2195000000000001E-2</v>
      </c>
      <c r="O112" s="122">
        <v>1.2195000000000001E-2</v>
      </c>
      <c r="P112" s="122">
        <v>1.2194E-2</v>
      </c>
      <c r="Q112" s="122">
        <v>1.2194E-2</v>
      </c>
      <c r="R112" s="264">
        <v>1.8068592000000015E-2</v>
      </c>
      <c r="S112" s="264">
        <v>1.8068591999999987E-2</v>
      </c>
      <c r="T112" s="264">
        <v>1.9927983999999961E-2</v>
      </c>
      <c r="U112" s="264">
        <v>1.9927983999999899E-2</v>
      </c>
      <c r="V112" s="264">
        <v>1.9927983999999885E-2</v>
      </c>
      <c r="W112" s="264">
        <v>1.9927983999999864E-2</v>
      </c>
      <c r="X112" s="264">
        <v>1.8068591999999946E-2</v>
      </c>
      <c r="Y112" s="264">
        <v>1.8068592000000057E-2</v>
      </c>
      <c r="Z112" s="264">
        <v>1.8068591999999987E-2</v>
      </c>
      <c r="AA112" s="264">
        <v>1.8068591999999987E-2</v>
      </c>
      <c r="AB112" s="264">
        <v>1.8068592000000085E-2</v>
      </c>
      <c r="AC112" s="264">
        <v>1.8068591999999953E-2</v>
      </c>
      <c r="AD112" s="264">
        <v>1.8068592000000015E-2</v>
      </c>
      <c r="AE112" s="264">
        <v>1.8068591999999987E-2</v>
      </c>
      <c r="AF112" s="264">
        <v>1.9927983999999961E-2</v>
      </c>
      <c r="AG112" s="264">
        <v>1.9927983999999899E-2</v>
      </c>
      <c r="AH112" s="264">
        <v>1.9927983999999885E-2</v>
      </c>
      <c r="AI112" s="264">
        <v>1.9927983999999864E-2</v>
      </c>
      <c r="AJ112" s="264">
        <v>1.8068591999999946E-2</v>
      </c>
      <c r="AK112" s="264">
        <v>1.8068592000000057E-2</v>
      </c>
      <c r="AL112" s="264">
        <v>1.8068591999999987E-2</v>
      </c>
      <c r="AM112" s="264">
        <v>1.8068591999999987E-2</v>
      </c>
      <c r="AN112" s="264">
        <v>1.8068592000000085E-2</v>
      </c>
      <c r="AO112" s="264">
        <v>1.8068591999999953E-2</v>
      </c>
      <c r="AP112" s="264">
        <v>1.8068592000000015E-2</v>
      </c>
      <c r="AQ112" s="264">
        <v>1.8068591999999987E-2</v>
      </c>
      <c r="AR112" s="264">
        <v>1.9927983999999961E-2</v>
      </c>
      <c r="AS112" s="264">
        <v>1.9927983999999899E-2</v>
      </c>
      <c r="AT112" s="264">
        <v>1.9927983999999885E-2</v>
      </c>
      <c r="AU112" s="264">
        <v>1.9927983999999864E-2</v>
      </c>
      <c r="AV112" s="264">
        <v>1.8068591999999946E-2</v>
      </c>
      <c r="AW112" s="264">
        <v>1.8068592000000057E-2</v>
      </c>
      <c r="AX112" s="264">
        <v>1.8068591999999987E-2</v>
      </c>
      <c r="AY112" s="264">
        <v>1.8068591999999987E-2</v>
      </c>
      <c r="AZ112" s="264">
        <v>1.8068592000000085E-2</v>
      </c>
      <c r="BA112" s="264">
        <v>1.8068591999999953E-2</v>
      </c>
      <c r="BB112" s="264">
        <v>1.8068592000000015E-2</v>
      </c>
      <c r="BC112" s="264">
        <v>1.8068591999999987E-2</v>
      </c>
      <c r="BD112" s="264">
        <v>1.9927983999999961E-2</v>
      </c>
      <c r="BE112" s="264">
        <v>1.9927983999999899E-2</v>
      </c>
      <c r="BF112" s="264">
        <v>1.9927983999999885E-2</v>
      </c>
      <c r="BG112" s="264">
        <v>1.9927983999999864E-2</v>
      </c>
      <c r="BH112" s="264">
        <v>1.8068591999999946E-2</v>
      </c>
      <c r="BI112" s="264">
        <v>1.8068592000000057E-2</v>
      </c>
      <c r="BJ112" s="264">
        <v>1.8068591999999987E-2</v>
      </c>
      <c r="BK112" s="264">
        <v>1.8068591999999987E-2</v>
      </c>
    </row>
    <row r="113" spans="1:63" hidden="1" x14ac:dyDescent="0.35">
      <c r="A113" s="684"/>
      <c r="B113" s="121" t="s">
        <v>1</v>
      </c>
      <c r="C113" s="122">
        <v>1.2194E-2</v>
      </c>
      <c r="D113" s="122">
        <v>1.2194E-2</v>
      </c>
      <c r="E113" s="122">
        <v>1.2195000000000001E-2</v>
      </c>
      <c r="F113" s="122">
        <v>1.2195000000000001E-2</v>
      </c>
      <c r="G113" s="122">
        <v>1.2195000000000001E-2</v>
      </c>
      <c r="H113" s="122">
        <v>1.5896999999999998E-2</v>
      </c>
      <c r="I113" s="122">
        <v>1.5897000000000005E-2</v>
      </c>
      <c r="J113" s="122">
        <v>1.5897999999999999E-2</v>
      </c>
      <c r="K113" s="122">
        <v>1.5897999999999999E-2</v>
      </c>
      <c r="L113" s="122">
        <v>1.2194E-2</v>
      </c>
      <c r="M113" s="122">
        <v>1.2194E-2</v>
      </c>
      <c r="N113" s="122">
        <v>1.2194E-2</v>
      </c>
      <c r="O113" s="122">
        <v>1.2194E-2</v>
      </c>
      <c r="P113" s="122">
        <v>1.2194E-2</v>
      </c>
      <c r="Q113" s="122">
        <v>1.2195000000000001E-2</v>
      </c>
      <c r="R113" s="264">
        <v>1.8068592000000015E-2</v>
      </c>
      <c r="S113" s="264">
        <v>1.8068591999999987E-2</v>
      </c>
      <c r="T113" s="264">
        <v>1.9927983999999961E-2</v>
      </c>
      <c r="U113" s="264">
        <v>1.9927983999999899E-2</v>
      </c>
      <c r="V113" s="264">
        <v>1.9927983999999885E-2</v>
      </c>
      <c r="W113" s="264">
        <v>1.9927983999999864E-2</v>
      </c>
      <c r="X113" s="264">
        <v>1.8068591999999946E-2</v>
      </c>
      <c r="Y113" s="264">
        <v>1.8068592000000057E-2</v>
      </c>
      <c r="Z113" s="264">
        <v>1.8068591999999987E-2</v>
      </c>
      <c r="AA113" s="264">
        <v>1.8068591999999987E-2</v>
      </c>
      <c r="AB113" s="264">
        <v>1.8068592000000085E-2</v>
      </c>
      <c r="AC113" s="264">
        <v>1.8068591999999953E-2</v>
      </c>
      <c r="AD113" s="264">
        <v>1.8068592000000015E-2</v>
      </c>
      <c r="AE113" s="264">
        <v>1.8068591999999987E-2</v>
      </c>
      <c r="AF113" s="264">
        <v>1.9927983999999961E-2</v>
      </c>
      <c r="AG113" s="264">
        <v>1.9927983999999899E-2</v>
      </c>
      <c r="AH113" s="264">
        <v>1.9927983999999885E-2</v>
      </c>
      <c r="AI113" s="264">
        <v>1.9927983999999864E-2</v>
      </c>
      <c r="AJ113" s="264">
        <v>1.8068591999999946E-2</v>
      </c>
      <c r="AK113" s="264">
        <v>1.8068592000000057E-2</v>
      </c>
      <c r="AL113" s="264">
        <v>1.8068591999999987E-2</v>
      </c>
      <c r="AM113" s="264">
        <v>1.8068591999999987E-2</v>
      </c>
      <c r="AN113" s="264">
        <v>1.8068592000000085E-2</v>
      </c>
      <c r="AO113" s="264">
        <v>1.8068591999999953E-2</v>
      </c>
      <c r="AP113" s="264">
        <v>1.8068592000000015E-2</v>
      </c>
      <c r="AQ113" s="264">
        <v>1.8068591999999987E-2</v>
      </c>
      <c r="AR113" s="264">
        <v>1.9927983999999961E-2</v>
      </c>
      <c r="AS113" s="264">
        <v>1.9927983999999899E-2</v>
      </c>
      <c r="AT113" s="264">
        <v>1.9927983999999885E-2</v>
      </c>
      <c r="AU113" s="264">
        <v>1.9927983999999864E-2</v>
      </c>
      <c r="AV113" s="264">
        <v>1.8068591999999946E-2</v>
      </c>
      <c r="AW113" s="264">
        <v>1.8068592000000057E-2</v>
      </c>
      <c r="AX113" s="264">
        <v>1.8068591999999987E-2</v>
      </c>
      <c r="AY113" s="264">
        <v>1.8068591999999987E-2</v>
      </c>
      <c r="AZ113" s="264">
        <v>1.8068592000000085E-2</v>
      </c>
      <c r="BA113" s="264">
        <v>1.8068591999999953E-2</v>
      </c>
      <c r="BB113" s="264">
        <v>1.8068592000000015E-2</v>
      </c>
      <c r="BC113" s="264">
        <v>1.8068591999999987E-2</v>
      </c>
      <c r="BD113" s="264">
        <v>1.9927983999999961E-2</v>
      </c>
      <c r="BE113" s="264">
        <v>1.9927983999999899E-2</v>
      </c>
      <c r="BF113" s="264">
        <v>1.9927983999999885E-2</v>
      </c>
      <c r="BG113" s="264">
        <v>1.9927983999999864E-2</v>
      </c>
      <c r="BH113" s="264">
        <v>1.8068591999999946E-2</v>
      </c>
      <c r="BI113" s="264">
        <v>1.8068592000000057E-2</v>
      </c>
      <c r="BJ113" s="264">
        <v>1.8068591999999987E-2</v>
      </c>
      <c r="BK113" s="264">
        <v>1.8068591999999987E-2</v>
      </c>
    </row>
    <row r="114" spans="1:63" hidden="1" x14ac:dyDescent="0.35">
      <c r="A114" s="684"/>
      <c r="B114" s="121" t="s">
        <v>22</v>
      </c>
      <c r="C114" s="122">
        <v>1.2195000000000001E-2</v>
      </c>
      <c r="D114" s="122">
        <v>1.2194999999999999E-2</v>
      </c>
      <c r="E114" s="122">
        <v>1.2194E-2</v>
      </c>
      <c r="F114" s="122">
        <v>1.2195000000000001E-2</v>
      </c>
      <c r="G114" s="122">
        <v>9.1229999999999992E-3</v>
      </c>
      <c r="H114" s="122">
        <v>1.5896999999999998E-2</v>
      </c>
      <c r="I114" s="122">
        <v>1.5897999999999999E-2</v>
      </c>
      <c r="J114" s="122">
        <v>1.5897999999999999E-2</v>
      </c>
      <c r="K114" s="122">
        <v>1.5897000000000001E-2</v>
      </c>
      <c r="L114" s="122">
        <v>1.2195000000000001E-2</v>
      </c>
      <c r="M114" s="122">
        <v>1.2194E-2</v>
      </c>
      <c r="N114" s="122">
        <v>1.2195000000000001E-2</v>
      </c>
      <c r="O114" s="122">
        <v>1.2195000000000001E-2</v>
      </c>
      <c r="P114" s="122">
        <v>1.2194999999999999E-2</v>
      </c>
      <c r="Q114" s="122">
        <v>1.2194E-2</v>
      </c>
      <c r="R114" s="264">
        <v>1.8068592000000015E-2</v>
      </c>
      <c r="S114" s="264">
        <v>1.8068591999999987E-2</v>
      </c>
      <c r="T114" s="264">
        <v>1.9927983999999961E-2</v>
      </c>
      <c r="U114" s="264">
        <v>1.9927983999999899E-2</v>
      </c>
      <c r="V114" s="264">
        <v>1.9927983999999885E-2</v>
      </c>
      <c r="W114" s="264">
        <v>1.9927983999999864E-2</v>
      </c>
      <c r="X114" s="264">
        <v>1.8068591999999946E-2</v>
      </c>
      <c r="Y114" s="264">
        <v>1.8068592000000057E-2</v>
      </c>
      <c r="Z114" s="264">
        <v>1.8068591999999987E-2</v>
      </c>
      <c r="AA114" s="264">
        <v>1.8068591999999987E-2</v>
      </c>
      <c r="AB114" s="264">
        <v>1.8068592000000085E-2</v>
      </c>
      <c r="AC114" s="264">
        <v>1.8068591999999953E-2</v>
      </c>
      <c r="AD114" s="264">
        <v>1.8068592000000015E-2</v>
      </c>
      <c r="AE114" s="264">
        <v>1.8068591999999987E-2</v>
      </c>
      <c r="AF114" s="264">
        <v>1.9927983999999961E-2</v>
      </c>
      <c r="AG114" s="264">
        <v>1.9927983999999899E-2</v>
      </c>
      <c r="AH114" s="264">
        <v>1.9927983999999885E-2</v>
      </c>
      <c r="AI114" s="264">
        <v>1.9927983999999864E-2</v>
      </c>
      <c r="AJ114" s="264">
        <v>1.8068591999999946E-2</v>
      </c>
      <c r="AK114" s="264">
        <v>1.8068592000000057E-2</v>
      </c>
      <c r="AL114" s="264">
        <v>1.8068591999999987E-2</v>
      </c>
      <c r="AM114" s="264">
        <v>1.8068591999999987E-2</v>
      </c>
      <c r="AN114" s="264">
        <v>1.8068592000000085E-2</v>
      </c>
      <c r="AO114" s="264">
        <v>1.8068591999999953E-2</v>
      </c>
      <c r="AP114" s="264">
        <v>1.8068592000000015E-2</v>
      </c>
      <c r="AQ114" s="264">
        <v>1.8068591999999987E-2</v>
      </c>
      <c r="AR114" s="264">
        <v>1.9927983999999961E-2</v>
      </c>
      <c r="AS114" s="264">
        <v>1.9927983999999899E-2</v>
      </c>
      <c r="AT114" s="264">
        <v>1.9927983999999885E-2</v>
      </c>
      <c r="AU114" s="264">
        <v>1.9927983999999864E-2</v>
      </c>
      <c r="AV114" s="264">
        <v>1.8068591999999946E-2</v>
      </c>
      <c r="AW114" s="264">
        <v>1.8068592000000057E-2</v>
      </c>
      <c r="AX114" s="264">
        <v>1.8068591999999987E-2</v>
      </c>
      <c r="AY114" s="264">
        <v>1.8068591999999987E-2</v>
      </c>
      <c r="AZ114" s="264">
        <v>1.8068592000000085E-2</v>
      </c>
      <c r="BA114" s="264">
        <v>1.8068591999999953E-2</v>
      </c>
      <c r="BB114" s="264">
        <v>1.8068592000000015E-2</v>
      </c>
      <c r="BC114" s="264">
        <v>1.8068591999999987E-2</v>
      </c>
      <c r="BD114" s="264">
        <v>1.9927983999999961E-2</v>
      </c>
      <c r="BE114" s="264">
        <v>1.9927983999999899E-2</v>
      </c>
      <c r="BF114" s="264">
        <v>1.9927983999999885E-2</v>
      </c>
      <c r="BG114" s="264">
        <v>1.9927983999999864E-2</v>
      </c>
      <c r="BH114" s="264">
        <v>1.8068591999999946E-2</v>
      </c>
      <c r="BI114" s="264">
        <v>1.8068592000000057E-2</v>
      </c>
      <c r="BJ114" s="264">
        <v>1.8068591999999987E-2</v>
      </c>
      <c r="BK114" s="264">
        <v>1.8068591999999987E-2</v>
      </c>
    </row>
    <row r="115" spans="1:63" hidden="1" x14ac:dyDescent="0.35">
      <c r="A115" s="684"/>
      <c r="B115" s="123" t="s">
        <v>9</v>
      </c>
      <c r="C115" s="122">
        <v>1.2194E-2</v>
      </c>
      <c r="D115" s="122">
        <v>1.2194E-2</v>
      </c>
      <c r="E115" s="122">
        <v>1.2194999999999998E-2</v>
      </c>
      <c r="F115" s="122">
        <v>1.2194E-2</v>
      </c>
      <c r="G115" s="122">
        <v>1.2194E-2</v>
      </c>
      <c r="H115" s="122">
        <v>1.5897999999999999E-2</v>
      </c>
      <c r="I115" s="122">
        <v>1.5897999999999999E-2</v>
      </c>
      <c r="J115" s="122">
        <v>1.5897999999999999E-2</v>
      </c>
      <c r="K115" s="122">
        <v>1.5897999999999999E-2</v>
      </c>
      <c r="L115" s="122">
        <v>1.2194E-2</v>
      </c>
      <c r="M115" s="122">
        <v>1.2194E-2</v>
      </c>
      <c r="N115" s="122">
        <v>1.2194E-2</v>
      </c>
      <c r="O115" s="122">
        <v>1.2194E-2</v>
      </c>
      <c r="P115" s="122">
        <v>1.2194E-2</v>
      </c>
      <c r="Q115" s="122">
        <v>1.2194999999999998E-2</v>
      </c>
      <c r="R115" s="264">
        <v>1.8068592000000015E-2</v>
      </c>
      <c r="S115" s="264">
        <v>1.8068591999999987E-2</v>
      </c>
      <c r="T115" s="264">
        <v>1.9927983999999961E-2</v>
      </c>
      <c r="U115" s="264">
        <v>1.9927983999999899E-2</v>
      </c>
      <c r="V115" s="264">
        <v>1.9927983999999885E-2</v>
      </c>
      <c r="W115" s="264">
        <v>1.9927983999999864E-2</v>
      </c>
      <c r="X115" s="264">
        <v>1.8068591999999946E-2</v>
      </c>
      <c r="Y115" s="264">
        <v>1.8068592000000057E-2</v>
      </c>
      <c r="Z115" s="264">
        <v>1.8068591999999987E-2</v>
      </c>
      <c r="AA115" s="264">
        <v>1.8068591999999987E-2</v>
      </c>
      <c r="AB115" s="264">
        <v>1.8068592000000085E-2</v>
      </c>
      <c r="AC115" s="264">
        <v>1.8068591999999953E-2</v>
      </c>
      <c r="AD115" s="264">
        <v>1.8068592000000015E-2</v>
      </c>
      <c r="AE115" s="264">
        <v>1.8068591999999987E-2</v>
      </c>
      <c r="AF115" s="264">
        <v>1.9927983999999961E-2</v>
      </c>
      <c r="AG115" s="264">
        <v>1.9927983999999899E-2</v>
      </c>
      <c r="AH115" s="264">
        <v>1.9927983999999885E-2</v>
      </c>
      <c r="AI115" s="264">
        <v>1.9927983999999864E-2</v>
      </c>
      <c r="AJ115" s="264">
        <v>1.8068591999999946E-2</v>
      </c>
      <c r="AK115" s="264">
        <v>1.8068592000000057E-2</v>
      </c>
      <c r="AL115" s="264">
        <v>1.8068591999999987E-2</v>
      </c>
      <c r="AM115" s="264">
        <v>1.8068591999999987E-2</v>
      </c>
      <c r="AN115" s="264">
        <v>1.8068592000000085E-2</v>
      </c>
      <c r="AO115" s="264">
        <v>1.8068591999999953E-2</v>
      </c>
      <c r="AP115" s="264">
        <v>1.8068592000000015E-2</v>
      </c>
      <c r="AQ115" s="264">
        <v>1.8068591999999987E-2</v>
      </c>
      <c r="AR115" s="264">
        <v>1.9927983999999961E-2</v>
      </c>
      <c r="AS115" s="264">
        <v>1.9927983999999899E-2</v>
      </c>
      <c r="AT115" s="264">
        <v>1.9927983999999885E-2</v>
      </c>
      <c r="AU115" s="264">
        <v>1.9927983999999864E-2</v>
      </c>
      <c r="AV115" s="264">
        <v>1.8068591999999946E-2</v>
      </c>
      <c r="AW115" s="264">
        <v>1.8068592000000057E-2</v>
      </c>
      <c r="AX115" s="264">
        <v>1.8068591999999987E-2</v>
      </c>
      <c r="AY115" s="264">
        <v>1.8068591999999987E-2</v>
      </c>
      <c r="AZ115" s="264">
        <v>1.8068592000000085E-2</v>
      </c>
      <c r="BA115" s="264">
        <v>1.8068591999999953E-2</v>
      </c>
      <c r="BB115" s="264">
        <v>1.8068592000000015E-2</v>
      </c>
      <c r="BC115" s="264">
        <v>1.8068591999999987E-2</v>
      </c>
      <c r="BD115" s="264">
        <v>1.9927983999999961E-2</v>
      </c>
      <c r="BE115" s="264">
        <v>1.9927983999999899E-2</v>
      </c>
      <c r="BF115" s="264">
        <v>1.9927983999999885E-2</v>
      </c>
      <c r="BG115" s="264">
        <v>1.9927983999999864E-2</v>
      </c>
      <c r="BH115" s="264">
        <v>1.8068591999999946E-2</v>
      </c>
      <c r="BI115" s="264">
        <v>1.8068592000000057E-2</v>
      </c>
      <c r="BJ115" s="264">
        <v>1.8068591999999987E-2</v>
      </c>
      <c r="BK115" s="264">
        <v>1.8068591999999987E-2</v>
      </c>
    </row>
    <row r="116" spans="1:63" hidden="1" x14ac:dyDescent="0.35">
      <c r="A116" s="684"/>
      <c r="B116" s="123" t="s">
        <v>3</v>
      </c>
      <c r="C116" s="122">
        <v>1.2194999999999998E-2</v>
      </c>
      <c r="D116" s="122">
        <v>1.2195000000000001E-2</v>
      </c>
      <c r="E116" s="122">
        <v>1.2195000000000001E-2</v>
      </c>
      <c r="F116" s="122">
        <v>1.2195000000000001E-2</v>
      </c>
      <c r="G116" s="122">
        <v>1.2194E-2</v>
      </c>
      <c r="H116" s="122">
        <v>1.5897999999999999E-2</v>
      </c>
      <c r="I116" s="122">
        <v>1.5897999999999999E-2</v>
      </c>
      <c r="J116" s="122">
        <v>1.5897999999999999E-2</v>
      </c>
      <c r="K116" s="122">
        <v>1.5897999999999999E-2</v>
      </c>
      <c r="L116" s="122">
        <v>1.2194999999999998E-2</v>
      </c>
      <c r="M116" s="122">
        <v>1.2194E-2</v>
      </c>
      <c r="N116" s="122">
        <v>1.2194E-2</v>
      </c>
      <c r="O116" s="122">
        <v>1.2194999999999998E-2</v>
      </c>
      <c r="P116" s="122">
        <v>1.2195000000000001E-2</v>
      </c>
      <c r="Q116" s="122">
        <v>1.2195000000000001E-2</v>
      </c>
      <c r="R116" s="264">
        <v>1.8068592000000015E-2</v>
      </c>
      <c r="S116" s="264">
        <v>1.8068591999999987E-2</v>
      </c>
      <c r="T116" s="264">
        <v>1.9927983999999961E-2</v>
      </c>
      <c r="U116" s="264">
        <v>1.9927983999999899E-2</v>
      </c>
      <c r="V116" s="264">
        <v>1.9927983999999885E-2</v>
      </c>
      <c r="W116" s="264">
        <v>1.9927983999999864E-2</v>
      </c>
      <c r="X116" s="264">
        <v>1.8068591999999946E-2</v>
      </c>
      <c r="Y116" s="264">
        <v>1.8068592000000057E-2</v>
      </c>
      <c r="Z116" s="264">
        <v>1.8068591999999987E-2</v>
      </c>
      <c r="AA116" s="264">
        <v>1.8068591999999987E-2</v>
      </c>
      <c r="AB116" s="264">
        <v>1.8068592000000085E-2</v>
      </c>
      <c r="AC116" s="264">
        <v>1.8068591999999953E-2</v>
      </c>
      <c r="AD116" s="264">
        <v>1.8068592000000015E-2</v>
      </c>
      <c r="AE116" s="264">
        <v>1.8068591999999987E-2</v>
      </c>
      <c r="AF116" s="264">
        <v>1.9927983999999961E-2</v>
      </c>
      <c r="AG116" s="264">
        <v>1.9927983999999899E-2</v>
      </c>
      <c r="AH116" s="264">
        <v>1.9927983999999885E-2</v>
      </c>
      <c r="AI116" s="264">
        <v>1.9927983999999864E-2</v>
      </c>
      <c r="AJ116" s="264">
        <v>1.8068591999999946E-2</v>
      </c>
      <c r="AK116" s="264">
        <v>1.8068592000000057E-2</v>
      </c>
      <c r="AL116" s="264">
        <v>1.8068591999999987E-2</v>
      </c>
      <c r="AM116" s="264">
        <v>1.8068591999999987E-2</v>
      </c>
      <c r="AN116" s="264">
        <v>1.8068592000000085E-2</v>
      </c>
      <c r="AO116" s="264">
        <v>1.8068591999999953E-2</v>
      </c>
      <c r="AP116" s="264">
        <v>1.8068592000000015E-2</v>
      </c>
      <c r="AQ116" s="264">
        <v>1.8068591999999987E-2</v>
      </c>
      <c r="AR116" s="264">
        <v>1.9927983999999961E-2</v>
      </c>
      <c r="AS116" s="264">
        <v>1.9927983999999899E-2</v>
      </c>
      <c r="AT116" s="264">
        <v>1.9927983999999885E-2</v>
      </c>
      <c r="AU116" s="264">
        <v>1.9927983999999864E-2</v>
      </c>
      <c r="AV116" s="264">
        <v>1.8068591999999946E-2</v>
      </c>
      <c r="AW116" s="264">
        <v>1.8068592000000057E-2</v>
      </c>
      <c r="AX116" s="264">
        <v>1.8068591999999987E-2</v>
      </c>
      <c r="AY116" s="264">
        <v>1.8068591999999987E-2</v>
      </c>
      <c r="AZ116" s="264">
        <v>1.8068592000000085E-2</v>
      </c>
      <c r="BA116" s="264">
        <v>1.8068591999999953E-2</v>
      </c>
      <c r="BB116" s="264">
        <v>1.8068592000000015E-2</v>
      </c>
      <c r="BC116" s="264">
        <v>1.8068591999999987E-2</v>
      </c>
      <c r="BD116" s="264">
        <v>1.9927983999999961E-2</v>
      </c>
      <c r="BE116" s="264">
        <v>1.9927983999999899E-2</v>
      </c>
      <c r="BF116" s="264">
        <v>1.9927983999999885E-2</v>
      </c>
      <c r="BG116" s="264">
        <v>1.9927983999999864E-2</v>
      </c>
      <c r="BH116" s="264">
        <v>1.8068591999999946E-2</v>
      </c>
      <c r="BI116" s="264">
        <v>1.8068592000000057E-2</v>
      </c>
      <c r="BJ116" s="264">
        <v>1.8068591999999987E-2</v>
      </c>
      <c r="BK116" s="264">
        <v>1.8068591999999987E-2</v>
      </c>
    </row>
    <row r="117" spans="1:63" hidden="1" x14ac:dyDescent="0.35">
      <c r="A117" s="684"/>
      <c r="B117" s="123" t="s">
        <v>4</v>
      </c>
      <c r="C117" s="122">
        <v>1.2194E-2</v>
      </c>
      <c r="D117" s="122">
        <v>1.2194999999999998E-2</v>
      </c>
      <c r="E117" s="122">
        <v>1.2194E-2</v>
      </c>
      <c r="F117" s="122">
        <v>1.2195000000000001E-2</v>
      </c>
      <c r="G117" s="122">
        <v>1.2195000000000001E-2</v>
      </c>
      <c r="H117" s="122">
        <v>1.5897999999999999E-2</v>
      </c>
      <c r="I117" s="122">
        <v>1.5896999999999991E-2</v>
      </c>
      <c r="J117" s="122">
        <v>1.5897000000000005E-2</v>
      </c>
      <c r="K117" s="122">
        <v>1.5896999999999998E-2</v>
      </c>
      <c r="L117" s="122">
        <v>1.2195000000000001E-2</v>
      </c>
      <c r="M117" s="122">
        <v>1.2194E-2</v>
      </c>
      <c r="N117" s="122">
        <v>1.2194E-2</v>
      </c>
      <c r="O117" s="122">
        <v>1.2194E-2</v>
      </c>
      <c r="P117" s="122">
        <v>1.2194999999999998E-2</v>
      </c>
      <c r="Q117" s="122">
        <v>1.2194E-2</v>
      </c>
      <c r="R117" s="264">
        <v>1.8068592000000015E-2</v>
      </c>
      <c r="S117" s="264">
        <v>1.8068591999999987E-2</v>
      </c>
      <c r="T117" s="264">
        <v>1.9927983999999961E-2</v>
      </c>
      <c r="U117" s="264">
        <v>1.9927983999999899E-2</v>
      </c>
      <c r="V117" s="264">
        <v>1.9927983999999885E-2</v>
      </c>
      <c r="W117" s="264">
        <v>1.9927983999999864E-2</v>
      </c>
      <c r="X117" s="264">
        <v>1.8068591999999946E-2</v>
      </c>
      <c r="Y117" s="264">
        <v>1.8068592000000057E-2</v>
      </c>
      <c r="Z117" s="264">
        <v>1.8068591999999987E-2</v>
      </c>
      <c r="AA117" s="264">
        <v>1.8068591999999987E-2</v>
      </c>
      <c r="AB117" s="264">
        <v>1.8068592000000085E-2</v>
      </c>
      <c r="AC117" s="264">
        <v>1.8068591999999953E-2</v>
      </c>
      <c r="AD117" s="264">
        <v>1.8068592000000015E-2</v>
      </c>
      <c r="AE117" s="264">
        <v>1.8068591999999987E-2</v>
      </c>
      <c r="AF117" s="264">
        <v>1.9927983999999961E-2</v>
      </c>
      <c r="AG117" s="264">
        <v>1.9927983999999899E-2</v>
      </c>
      <c r="AH117" s="264">
        <v>1.9927983999999885E-2</v>
      </c>
      <c r="AI117" s="264">
        <v>1.9927983999999864E-2</v>
      </c>
      <c r="AJ117" s="264">
        <v>1.8068591999999946E-2</v>
      </c>
      <c r="AK117" s="264">
        <v>1.8068592000000057E-2</v>
      </c>
      <c r="AL117" s="264">
        <v>1.8068591999999987E-2</v>
      </c>
      <c r="AM117" s="264">
        <v>1.8068591999999987E-2</v>
      </c>
      <c r="AN117" s="264">
        <v>1.8068592000000085E-2</v>
      </c>
      <c r="AO117" s="264">
        <v>1.8068591999999953E-2</v>
      </c>
      <c r="AP117" s="264">
        <v>1.8068592000000015E-2</v>
      </c>
      <c r="AQ117" s="264">
        <v>1.8068591999999987E-2</v>
      </c>
      <c r="AR117" s="264">
        <v>1.9927983999999961E-2</v>
      </c>
      <c r="AS117" s="264">
        <v>1.9927983999999899E-2</v>
      </c>
      <c r="AT117" s="264">
        <v>1.9927983999999885E-2</v>
      </c>
      <c r="AU117" s="264">
        <v>1.9927983999999864E-2</v>
      </c>
      <c r="AV117" s="264">
        <v>1.8068591999999946E-2</v>
      </c>
      <c r="AW117" s="264">
        <v>1.8068592000000057E-2</v>
      </c>
      <c r="AX117" s="264">
        <v>1.8068591999999987E-2</v>
      </c>
      <c r="AY117" s="264">
        <v>1.8068591999999987E-2</v>
      </c>
      <c r="AZ117" s="264">
        <v>1.8068592000000085E-2</v>
      </c>
      <c r="BA117" s="264">
        <v>1.8068591999999953E-2</v>
      </c>
      <c r="BB117" s="264">
        <v>1.8068592000000015E-2</v>
      </c>
      <c r="BC117" s="264">
        <v>1.8068591999999987E-2</v>
      </c>
      <c r="BD117" s="264">
        <v>1.9927983999999961E-2</v>
      </c>
      <c r="BE117" s="264">
        <v>1.9927983999999899E-2</v>
      </c>
      <c r="BF117" s="264">
        <v>1.9927983999999885E-2</v>
      </c>
      <c r="BG117" s="264">
        <v>1.9927983999999864E-2</v>
      </c>
      <c r="BH117" s="264">
        <v>1.8068591999999946E-2</v>
      </c>
      <c r="BI117" s="264">
        <v>1.8068592000000057E-2</v>
      </c>
      <c r="BJ117" s="264">
        <v>1.8068591999999987E-2</v>
      </c>
      <c r="BK117" s="264">
        <v>1.8068591999999987E-2</v>
      </c>
    </row>
    <row r="118" spans="1:63" hidden="1" x14ac:dyDescent="0.35">
      <c r="A118" s="684"/>
      <c r="B118" s="123" t="s">
        <v>5</v>
      </c>
      <c r="C118" s="122">
        <v>1.2195000000000001E-2</v>
      </c>
      <c r="D118" s="122">
        <v>1.2194E-2</v>
      </c>
      <c r="E118" s="122">
        <v>1.2194E-2</v>
      </c>
      <c r="F118" s="122">
        <v>1.2195000000000001E-2</v>
      </c>
      <c r="G118" s="122">
        <v>1.2194E-2</v>
      </c>
      <c r="H118" s="122">
        <v>1.5897999999999999E-2</v>
      </c>
      <c r="I118" s="122">
        <v>1.5897000000000005E-2</v>
      </c>
      <c r="J118" s="122">
        <v>1.5897999999999999E-2</v>
      </c>
      <c r="K118" s="122">
        <v>1.5897999999999999E-2</v>
      </c>
      <c r="L118" s="122">
        <v>1.2194E-2</v>
      </c>
      <c r="M118" s="122">
        <v>1.2194E-2</v>
      </c>
      <c r="N118" s="122">
        <v>1.2195000000000001E-2</v>
      </c>
      <c r="O118" s="122">
        <v>1.2195000000000001E-2</v>
      </c>
      <c r="P118" s="122">
        <v>1.2194E-2</v>
      </c>
      <c r="Q118" s="122">
        <v>1.2194E-2</v>
      </c>
      <c r="R118" s="264">
        <v>1.8068592000000015E-2</v>
      </c>
      <c r="S118" s="264">
        <v>1.8068591999999987E-2</v>
      </c>
      <c r="T118" s="264">
        <v>1.9927983999999961E-2</v>
      </c>
      <c r="U118" s="264">
        <v>1.9927983999999899E-2</v>
      </c>
      <c r="V118" s="264">
        <v>1.9927983999999885E-2</v>
      </c>
      <c r="W118" s="264">
        <v>1.9927983999999864E-2</v>
      </c>
      <c r="X118" s="264">
        <v>1.8068591999999946E-2</v>
      </c>
      <c r="Y118" s="264">
        <v>1.8068592000000057E-2</v>
      </c>
      <c r="Z118" s="264">
        <v>1.8068591999999987E-2</v>
      </c>
      <c r="AA118" s="264">
        <v>1.8068591999999987E-2</v>
      </c>
      <c r="AB118" s="264">
        <v>1.8068592000000085E-2</v>
      </c>
      <c r="AC118" s="264">
        <v>1.8068591999999953E-2</v>
      </c>
      <c r="AD118" s="264">
        <v>1.8068592000000015E-2</v>
      </c>
      <c r="AE118" s="264">
        <v>1.8068591999999987E-2</v>
      </c>
      <c r="AF118" s="264">
        <v>1.9927983999999961E-2</v>
      </c>
      <c r="AG118" s="264">
        <v>1.9927983999999899E-2</v>
      </c>
      <c r="AH118" s="264">
        <v>1.9927983999999885E-2</v>
      </c>
      <c r="AI118" s="264">
        <v>1.9927983999999864E-2</v>
      </c>
      <c r="AJ118" s="264">
        <v>1.8068591999999946E-2</v>
      </c>
      <c r="AK118" s="264">
        <v>1.8068592000000057E-2</v>
      </c>
      <c r="AL118" s="264">
        <v>1.8068591999999987E-2</v>
      </c>
      <c r="AM118" s="264">
        <v>1.8068591999999987E-2</v>
      </c>
      <c r="AN118" s="264">
        <v>1.8068592000000085E-2</v>
      </c>
      <c r="AO118" s="264">
        <v>1.8068591999999953E-2</v>
      </c>
      <c r="AP118" s="264">
        <v>1.8068592000000015E-2</v>
      </c>
      <c r="AQ118" s="264">
        <v>1.8068591999999987E-2</v>
      </c>
      <c r="AR118" s="264">
        <v>1.9927983999999961E-2</v>
      </c>
      <c r="AS118" s="264">
        <v>1.9927983999999899E-2</v>
      </c>
      <c r="AT118" s="264">
        <v>1.9927983999999885E-2</v>
      </c>
      <c r="AU118" s="264">
        <v>1.9927983999999864E-2</v>
      </c>
      <c r="AV118" s="264">
        <v>1.8068591999999946E-2</v>
      </c>
      <c r="AW118" s="264">
        <v>1.8068592000000057E-2</v>
      </c>
      <c r="AX118" s="264">
        <v>1.8068591999999987E-2</v>
      </c>
      <c r="AY118" s="264">
        <v>1.8068591999999987E-2</v>
      </c>
      <c r="AZ118" s="264">
        <v>1.8068592000000085E-2</v>
      </c>
      <c r="BA118" s="264">
        <v>1.8068591999999953E-2</v>
      </c>
      <c r="BB118" s="264">
        <v>1.8068592000000015E-2</v>
      </c>
      <c r="BC118" s="264">
        <v>1.8068591999999987E-2</v>
      </c>
      <c r="BD118" s="264">
        <v>1.9927983999999961E-2</v>
      </c>
      <c r="BE118" s="264">
        <v>1.9927983999999899E-2</v>
      </c>
      <c r="BF118" s="264">
        <v>1.9927983999999885E-2</v>
      </c>
      <c r="BG118" s="264">
        <v>1.9927983999999864E-2</v>
      </c>
      <c r="BH118" s="264">
        <v>1.8068591999999946E-2</v>
      </c>
      <c r="BI118" s="264">
        <v>1.8068592000000057E-2</v>
      </c>
      <c r="BJ118" s="264">
        <v>1.8068591999999987E-2</v>
      </c>
      <c r="BK118" s="264">
        <v>1.8068591999999987E-2</v>
      </c>
    </row>
    <row r="119" spans="1:63" hidden="1" x14ac:dyDescent="0.35">
      <c r="A119" s="684"/>
      <c r="B119" s="123" t="s">
        <v>23</v>
      </c>
      <c r="C119" s="122">
        <v>1.2195000000000001E-2</v>
      </c>
      <c r="D119" s="122">
        <v>1.2194E-2</v>
      </c>
      <c r="E119" s="122">
        <v>1.2194E-2</v>
      </c>
      <c r="F119" s="122">
        <v>1.2195000000000001E-2</v>
      </c>
      <c r="G119" s="122">
        <v>1.2194E-2</v>
      </c>
      <c r="H119" s="122">
        <v>1.5897999999999999E-2</v>
      </c>
      <c r="I119" s="122">
        <v>1.5897000000000005E-2</v>
      </c>
      <c r="J119" s="122">
        <v>1.5897999999999999E-2</v>
      </c>
      <c r="K119" s="122">
        <v>1.5897999999999999E-2</v>
      </c>
      <c r="L119" s="122">
        <v>1.2194E-2</v>
      </c>
      <c r="M119" s="122">
        <v>1.2194E-2</v>
      </c>
      <c r="N119" s="122">
        <v>1.2195000000000001E-2</v>
      </c>
      <c r="O119" s="122">
        <v>1.2195000000000001E-2</v>
      </c>
      <c r="P119" s="122">
        <v>1.2194E-2</v>
      </c>
      <c r="Q119" s="122">
        <v>1.2194E-2</v>
      </c>
      <c r="R119" s="264">
        <v>1.8068592000000015E-2</v>
      </c>
      <c r="S119" s="264">
        <v>1.8068591999999987E-2</v>
      </c>
      <c r="T119" s="264">
        <v>1.9927983999999961E-2</v>
      </c>
      <c r="U119" s="264">
        <v>1.9927983999999899E-2</v>
      </c>
      <c r="V119" s="264">
        <v>1.9927983999999885E-2</v>
      </c>
      <c r="W119" s="264">
        <v>1.9927983999999864E-2</v>
      </c>
      <c r="X119" s="264">
        <v>1.8068591999999946E-2</v>
      </c>
      <c r="Y119" s="264">
        <v>1.8068592000000057E-2</v>
      </c>
      <c r="Z119" s="264">
        <v>1.8068591999999987E-2</v>
      </c>
      <c r="AA119" s="264">
        <v>1.8068591999999987E-2</v>
      </c>
      <c r="AB119" s="264">
        <v>1.8068592000000085E-2</v>
      </c>
      <c r="AC119" s="264">
        <v>1.8068591999999953E-2</v>
      </c>
      <c r="AD119" s="264">
        <v>1.8068592000000015E-2</v>
      </c>
      <c r="AE119" s="264">
        <v>1.8068591999999987E-2</v>
      </c>
      <c r="AF119" s="264">
        <v>1.9927983999999961E-2</v>
      </c>
      <c r="AG119" s="264">
        <v>1.9927983999999899E-2</v>
      </c>
      <c r="AH119" s="264">
        <v>1.9927983999999885E-2</v>
      </c>
      <c r="AI119" s="264">
        <v>1.9927983999999864E-2</v>
      </c>
      <c r="AJ119" s="264">
        <v>1.8068591999999946E-2</v>
      </c>
      <c r="AK119" s="264">
        <v>1.8068592000000057E-2</v>
      </c>
      <c r="AL119" s="264">
        <v>1.8068591999999987E-2</v>
      </c>
      <c r="AM119" s="264">
        <v>1.8068591999999987E-2</v>
      </c>
      <c r="AN119" s="264">
        <v>1.8068592000000085E-2</v>
      </c>
      <c r="AO119" s="264">
        <v>1.8068591999999953E-2</v>
      </c>
      <c r="AP119" s="264">
        <v>1.8068592000000015E-2</v>
      </c>
      <c r="AQ119" s="264">
        <v>1.8068591999999987E-2</v>
      </c>
      <c r="AR119" s="264">
        <v>1.9927983999999961E-2</v>
      </c>
      <c r="AS119" s="264">
        <v>1.9927983999999899E-2</v>
      </c>
      <c r="AT119" s="264">
        <v>1.9927983999999885E-2</v>
      </c>
      <c r="AU119" s="264">
        <v>1.9927983999999864E-2</v>
      </c>
      <c r="AV119" s="264">
        <v>1.8068591999999946E-2</v>
      </c>
      <c r="AW119" s="264">
        <v>1.8068592000000057E-2</v>
      </c>
      <c r="AX119" s="264">
        <v>1.8068591999999987E-2</v>
      </c>
      <c r="AY119" s="264">
        <v>1.8068591999999987E-2</v>
      </c>
      <c r="AZ119" s="264">
        <v>1.8068592000000085E-2</v>
      </c>
      <c r="BA119" s="264">
        <v>1.8068591999999953E-2</v>
      </c>
      <c r="BB119" s="264">
        <v>1.8068592000000015E-2</v>
      </c>
      <c r="BC119" s="264">
        <v>1.8068591999999987E-2</v>
      </c>
      <c r="BD119" s="264">
        <v>1.9927983999999961E-2</v>
      </c>
      <c r="BE119" s="264">
        <v>1.9927983999999899E-2</v>
      </c>
      <c r="BF119" s="264">
        <v>1.9927983999999885E-2</v>
      </c>
      <c r="BG119" s="264">
        <v>1.9927983999999864E-2</v>
      </c>
      <c r="BH119" s="264">
        <v>1.8068591999999946E-2</v>
      </c>
      <c r="BI119" s="264">
        <v>1.8068592000000057E-2</v>
      </c>
      <c r="BJ119" s="264">
        <v>1.8068591999999987E-2</v>
      </c>
      <c r="BK119" s="264">
        <v>1.8068591999999987E-2</v>
      </c>
    </row>
    <row r="120" spans="1:63" hidden="1" x14ac:dyDescent="0.35">
      <c r="A120" s="684"/>
      <c r="B120" s="123" t="s">
        <v>24</v>
      </c>
      <c r="C120" s="122">
        <v>1.2195000000000001E-2</v>
      </c>
      <c r="D120" s="122">
        <v>1.2194E-2</v>
      </c>
      <c r="E120" s="122">
        <v>1.2194E-2</v>
      </c>
      <c r="F120" s="122">
        <v>1.2195000000000001E-2</v>
      </c>
      <c r="G120" s="122">
        <v>1.2194E-2</v>
      </c>
      <c r="H120" s="122">
        <v>1.5897999999999999E-2</v>
      </c>
      <c r="I120" s="122">
        <v>1.5897000000000005E-2</v>
      </c>
      <c r="J120" s="122">
        <v>1.5897999999999999E-2</v>
      </c>
      <c r="K120" s="122">
        <v>1.5897999999999999E-2</v>
      </c>
      <c r="L120" s="122">
        <v>1.2194E-2</v>
      </c>
      <c r="M120" s="122">
        <v>1.2194E-2</v>
      </c>
      <c r="N120" s="122">
        <v>1.2195000000000001E-2</v>
      </c>
      <c r="O120" s="122">
        <v>1.2195000000000001E-2</v>
      </c>
      <c r="P120" s="122">
        <v>1.2194E-2</v>
      </c>
      <c r="Q120" s="122">
        <v>1.2194E-2</v>
      </c>
      <c r="R120" s="264">
        <v>1.8068592000000015E-2</v>
      </c>
      <c r="S120" s="264">
        <v>1.8068591999999987E-2</v>
      </c>
      <c r="T120" s="264">
        <v>1.9927983999999961E-2</v>
      </c>
      <c r="U120" s="264">
        <v>1.9927983999999899E-2</v>
      </c>
      <c r="V120" s="264">
        <v>1.9927983999999885E-2</v>
      </c>
      <c r="W120" s="264">
        <v>1.9927983999999864E-2</v>
      </c>
      <c r="X120" s="264">
        <v>1.8068591999999946E-2</v>
      </c>
      <c r="Y120" s="264">
        <v>1.8068592000000057E-2</v>
      </c>
      <c r="Z120" s="264">
        <v>1.8068591999999987E-2</v>
      </c>
      <c r="AA120" s="264">
        <v>1.8068591999999987E-2</v>
      </c>
      <c r="AB120" s="264">
        <v>1.8068592000000085E-2</v>
      </c>
      <c r="AC120" s="264">
        <v>1.8068591999999953E-2</v>
      </c>
      <c r="AD120" s="264">
        <v>1.8068592000000015E-2</v>
      </c>
      <c r="AE120" s="264">
        <v>1.8068591999999987E-2</v>
      </c>
      <c r="AF120" s="264">
        <v>1.9927983999999961E-2</v>
      </c>
      <c r="AG120" s="264">
        <v>1.9927983999999899E-2</v>
      </c>
      <c r="AH120" s="264">
        <v>1.9927983999999885E-2</v>
      </c>
      <c r="AI120" s="264">
        <v>1.9927983999999864E-2</v>
      </c>
      <c r="AJ120" s="264">
        <v>1.8068591999999946E-2</v>
      </c>
      <c r="AK120" s="264">
        <v>1.8068592000000057E-2</v>
      </c>
      <c r="AL120" s="264">
        <v>1.8068591999999987E-2</v>
      </c>
      <c r="AM120" s="264">
        <v>1.8068591999999987E-2</v>
      </c>
      <c r="AN120" s="264">
        <v>1.8068592000000085E-2</v>
      </c>
      <c r="AO120" s="264">
        <v>1.8068591999999953E-2</v>
      </c>
      <c r="AP120" s="264">
        <v>1.8068592000000015E-2</v>
      </c>
      <c r="AQ120" s="264">
        <v>1.8068591999999987E-2</v>
      </c>
      <c r="AR120" s="264">
        <v>1.9927983999999961E-2</v>
      </c>
      <c r="AS120" s="264">
        <v>1.9927983999999899E-2</v>
      </c>
      <c r="AT120" s="264">
        <v>1.9927983999999885E-2</v>
      </c>
      <c r="AU120" s="264">
        <v>1.9927983999999864E-2</v>
      </c>
      <c r="AV120" s="264">
        <v>1.8068591999999946E-2</v>
      </c>
      <c r="AW120" s="264">
        <v>1.8068592000000057E-2</v>
      </c>
      <c r="AX120" s="264">
        <v>1.8068591999999987E-2</v>
      </c>
      <c r="AY120" s="264">
        <v>1.8068591999999987E-2</v>
      </c>
      <c r="AZ120" s="264">
        <v>1.8068592000000085E-2</v>
      </c>
      <c r="BA120" s="264">
        <v>1.8068591999999953E-2</v>
      </c>
      <c r="BB120" s="264">
        <v>1.8068592000000015E-2</v>
      </c>
      <c r="BC120" s="264">
        <v>1.8068591999999987E-2</v>
      </c>
      <c r="BD120" s="264">
        <v>1.9927983999999961E-2</v>
      </c>
      <c r="BE120" s="264">
        <v>1.9927983999999899E-2</v>
      </c>
      <c r="BF120" s="264">
        <v>1.9927983999999885E-2</v>
      </c>
      <c r="BG120" s="264">
        <v>1.9927983999999864E-2</v>
      </c>
      <c r="BH120" s="264">
        <v>1.8068591999999946E-2</v>
      </c>
      <c r="BI120" s="264">
        <v>1.8068592000000057E-2</v>
      </c>
      <c r="BJ120" s="264">
        <v>1.8068591999999987E-2</v>
      </c>
      <c r="BK120" s="264">
        <v>1.8068591999999987E-2</v>
      </c>
    </row>
    <row r="121" spans="1:63" hidden="1" x14ac:dyDescent="0.35">
      <c r="A121" s="684"/>
      <c r="B121" s="123" t="s">
        <v>7</v>
      </c>
      <c r="C121" s="122">
        <v>1.2195000000000001E-2</v>
      </c>
      <c r="D121" s="122">
        <v>1.2195000000000001E-2</v>
      </c>
      <c r="E121" s="122">
        <v>1.2194E-2</v>
      </c>
      <c r="F121" s="122">
        <v>1.2195000000000001E-2</v>
      </c>
      <c r="G121" s="122">
        <v>1.2194E-2</v>
      </c>
      <c r="H121" s="122">
        <v>1.5897999999999999E-2</v>
      </c>
      <c r="I121" s="122">
        <v>1.5897999999999999E-2</v>
      </c>
      <c r="J121" s="122">
        <v>1.5897000000000005E-2</v>
      </c>
      <c r="K121" s="122">
        <v>1.5897999999999999E-2</v>
      </c>
      <c r="L121" s="122">
        <v>1.2195000000000001E-2</v>
      </c>
      <c r="M121" s="122">
        <v>1.2194E-2</v>
      </c>
      <c r="N121" s="122">
        <v>1.2194999999999998E-2</v>
      </c>
      <c r="O121" s="122">
        <v>1.2195000000000001E-2</v>
      </c>
      <c r="P121" s="122">
        <v>1.2195000000000001E-2</v>
      </c>
      <c r="Q121" s="122">
        <v>1.2194E-2</v>
      </c>
      <c r="R121" s="264">
        <v>1.8068592000000015E-2</v>
      </c>
      <c r="S121" s="264">
        <v>1.8068591999999987E-2</v>
      </c>
      <c r="T121" s="264">
        <v>1.9927983999999961E-2</v>
      </c>
      <c r="U121" s="264">
        <v>1.9927983999999899E-2</v>
      </c>
      <c r="V121" s="264">
        <v>1.9927983999999885E-2</v>
      </c>
      <c r="W121" s="264">
        <v>1.9927983999999864E-2</v>
      </c>
      <c r="X121" s="264">
        <v>1.8068591999999946E-2</v>
      </c>
      <c r="Y121" s="264">
        <v>1.8068592000000057E-2</v>
      </c>
      <c r="Z121" s="264">
        <v>1.8068591999999987E-2</v>
      </c>
      <c r="AA121" s="264">
        <v>1.8068591999999987E-2</v>
      </c>
      <c r="AB121" s="264">
        <v>1.8068592000000085E-2</v>
      </c>
      <c r="AC121" s="264">
        <v>1.8068591999999953E-2</v>
      </c>
      <c r="AD121" s="264">
        <v>1.8068592000000015E-2</v>
      </c>
      <c r="AE121" s="264">
        <v>1.8068591999999987E-2</v>
      </c>
      <c r="AF121" s="264">
        <v>1.9927983999999961E-2</v>
      </c>
      <c r="AG121" s="264">
        <v>1.9927983999999899E-2</v>
      </c>
      <c r="AH121" s="264">
        <v>1.9927983999999885E-2</v>
      </c>
      <c r="AI121" s="264">
        <v>1.9927983999999864E-2</v>
      </c>
      <c r="AJ121" s="264">
        <v>1.8068591999999946E-2</v>
      </c>
      <c r="AK121" s="264">
        <v>1.8068592000000057E-2</v>
      </c>
      <c r="AL121" s="264">
        <v>1.8068591999999987E-2</v>
      </c>
      <c r="AM121" s="264">
        <v>1.8068591999999987E-2</v>
      </c>
      <c r="AN121" s="264">
        <v>1.8068592000000085E-2</v>
      </c>
      <c r="AO121" s="264">
        <v>1.8068591999999953E-2</v>
      </c>
      <c r="AP121" s="264">
        <v>1.8068592000000015E-2</v>
      </c>
      <c r="AQ121" s="264">
        <v>1.8068591999999987E-2</v>
      </c>
      <c r="AR121" s="264">
        <v>1.9927983999999961E-2</v>
      </c>
      <c r="AS121" s="264">
        <v>1.9927983999999899E-2</v>
      </c>
      <c r="AT121" s="264">
        <v>1.9927983999999885E-2</v>
      </c>
      <c r="AU121" s="264">
        <v>1.9927983999999864E-2</v>
      </c>
      <c r="AV121" s="264">
        <v>1.8068591999999946E-2</v>
      </c>
      <c r="AW121" s="264">
        <v>1.8068592000000057E-2</v>
      </c>
      <c r="AX121" s="264">
        <v>1.8068591999999987E-2</v>
      </c>
      <c r="AY121" s="264">
        <v>1.8068591999999987E-2</v>
      </c>
      <c r="AZ121" s="264">
        <v>1.8068592000000085E-2</v>
      </c>
      <c r="BA121" s="264">
        <v>1.8068591999999953E-2</v>
      </c>
      <c r="BB121" s="264">
        <v>1.8068592000000015E-2</v>
      </c>
      <c r="BC121" s="264">
        <v>1.8068591999999987E-2</v>
      </c>
      <c r="BD121" s="264">
        <v>1.9927983999999961E-2</v>
      </c>
      <c r="BE121" s="264">
        <v>1.9927983999999899E-2</v>
      </c>
      <c r="BF121" s="264">
        <v>1.9927983999999885E-2</v>
      </c>
      <c r="BG121" s="264">
        <v>1.9927983999999864E-2</v>
      </c>
      <c r="BH121" s="264">
        <v>1.8068591999999946E-2</v>
      </c>
      <c r="BI121" s="264">
        <v>1.8068592000000057E-2</v>
      </c>
      <c r="BJ121" s="264">
        <v>1.8068591999999987E-2</v>
      </c>
      <c r="BK121" s="264">
        <v>1.8068591999999987E-2</v>
      </c>
    </row>
    <row r="122" spans="1:63" hidden="1" x14ac:dyDescent="0.35">
      <c r="A122" s="685"/>
      <c r="B122" s="123" t="s">
        <v>8</v>
      </c>
      <c r="C122" s="122">
        <v>1.2194E-2</v>
      </c>
      <c r="D122" s="122">
        <v>1.2194E-2</v>
      </c>
      <c r="E122" s="122">
        <v>1.2195000000000001E-2</v>
      </c>
      <c r="F122" s="122">
        <v>1.2194E-2</v>
      </c>
      <c r="G122" s="122">
        <v>1.2194E-2</v>
      </c>
      <c r="H122" s="122">
        <v>1.5896999999999998E-2</v>
      </c>
      <c r="I122" s="122">
        <v>1.5897000000000005E-2</v>
      </c>
      <c r="J122" s="122">
        <v>1.5897000000000005E-2</v>
      </c>
      <c r="K122" s="122">
        <v>1.5897000000000005E-2</v>
      </c>
      <c r="L122" s="122">
        <v>1.2195000000000001E-2</v>
      </c>
      <c r="M122" s="122">
        <v>1.2194E-2</v>
      </c>
      <c r="N122" s="122">
        <v>1.2194E-2</v>
      </c>
      <c r="O122" s="122">
        <v>1.2194E-2</v>
      </c>
      <c r="P122" s="122">
        <v>1.2194E-2</v>
      </c>
      <c r="Q122" s="122">
        <v>1.2195000000000001E-2</v>
      </c>
      <c r="R122" s="264">
        <v>1.8068592000000015E-2</v>
      </c>
      <c r="S122" s="264">
        <v>1.8068591999999987E-2</v>
      </c>
      <c r="T122" s="264">
        <v>1.9927983999999961E-2</v>
      </c>
      <c r="U122" s="264">
        <v>1.9927983999999899E-2</v>
      </c>
      <c r="V122" s="264">
        <v>1.9927983999999885E-2</v>
      </c>
      <c r="W122" s="264">
        <v>1.9927983999999864E-2</v>
      </c>
      <c r="X122" s="264">
        <v>1.8068591999999946E-2</v>
      </c>
      <c r="Y122" s="264">
        <v>1.8068592000000057E-2</v>
      </c>
      <c r="Z122" s="264">
        <v>1.8068591999999987E-2</v>
      </c>
      <c r="AA122" s="264">
        <v>1.8068591999999987E-2</v>
      </c>
      <c r="AB122" s="264">
        <v>1.8068592000000085E-2</v>
      </c>
      <c r="AC122" s="264">
        <v>1.8068591999999953E-2</v>
      </c>
      <c r="AD122" s="264">
        <v>1.8068592000000015E-2</v>
      </c>
      <c r="AE122" s="264">
        <v>1.8068591999999987E-2</v>
      </c>
      <c r="AF122" s="264">
        <v>1.9927983999999961E-2</v>
      </c>
      <c r="AG122" s="264">
        <v>1.9927983999999899E-2</v>
      </c>
      <c r="AH122" s="264">
        <v>1.9927983999999885E-2</v>
      </c>
      <c r="AI122" s="264">
        <v>1.9927983999999864E-2</v>
      </c>
      <c r="AJ122" s="264">
        <v>1.8068591999999946E-2</v>
      </c>
      <c r="AK122" s="264">
        <v>1.8068592000000057E-2</v>
      </c>
      <c r="AL122" s="264">
        <v>1.8068591999999987E-2</v>
      </c>
      <c r="AM122" s="264">
        <v>1.8068591999999987E-2</v>
      </c>
      <c r="AN122" s="264">
        <v>1.8068592000000085E-2</v>
      </c>
      <c r="AO122" s="264">
        <v>1.8068591999999953E-2</v>
      </c>
      <c r="AP122" s="264">
        <v>1.8068592000000015E-2</v>
      </c>
      <c r="AQ122" s="264">
        <v>1.8068591999999987E-2</v>
      </c>
      <c r="AR122" s="264">
        <v>1.9927983999999961E-2</v>
      </c>
      <c r="AS122" s="264">
        <v>1.9927983999999899E-2</v>
      </c>
      <c r="AT122" s="264">
        <v>1.9927983999999885E-2</v>
      </c>
      <c r="AU122" s="264">
        <v>1.9927983999999864E-2</v>
      </c>
      <c r="AV122" s="264">
        <v>1.8068591999999946E-2</v>
      </c>
      <c r="AW122" s="264">
        <v>1.8068592000000057E-2</v>
      </c>
      <c r="AX122" s="264">
        <v>1.8068591999999987E-2</v>
      </c>
      <c r="AY122" s="264">
        <v>1.8068591999999987E-2</v>
      </c>
      <c r="AZ122" s="264">
        <v>1.8068592000000085E-2</v>
      </c>
      <c r="BA122" s="264">
        <v>1.8068591999999953E-2</v>
      </c>
      <c r="BB122" s="264">
        <v>1.8068592000000015E-2</v>
      </c>
      <c r="BC122" s="264">
        <v>1.8068591999999987E-2</v>
      </c>
      <c r="BD122" s="264">
        <v>1.9927983999999961E-2</v>
      </c>
      <c r="BE122" s="264">
        <v>1.9927983999999899E-2</v>
      </c>
      <c r="BF122" s="264">
        <v>1.9927983999999885E-2</v>
      </c>
      <c r="BG122" s="264">
        <v>1.9927983999999864E-2</v>
      </c>
      <c r="BH122" s="264">
        <v>1.8068591999999946E-2</v>
      </c>
      <c r="BI122" s="264">
        <v>1.8068592000000057E-2</v>
      </c>
      <c r="BJ122" s="264">
        <v>1.8068591999999987E-2</v>
      </c>
      <c r="BK122" s="264">
        <v>1.8068591999999987E-2</v>
      </c>
    </row>
    <row r="123" spans="1:63" hidden="1" x14ac:dyDescent="0.35">
      <c r="A123" s="126"/>
      <c r="B123" s="126"/>
      <c r="C123" s="127"/>
      <c r="D123" s="127"/>
      <c r="E123" s="127"/>
      <c r="F123" s="127"/>
      <c r="G123" s="127"/>
      <c r="H123" s="127"/>
      <c r="I123" s="127"/>
      <c r="J123" s="127"/>
      <c r="K123" s="127"/>
      <c r="L123" s="127"/>
      <c r="M123" s="127"/>
      <c r="N123" s="127"/>
    </row>
    <row r="124" spans="1:63" hidden="1" x14ac:dyDescent="0.35"/>
    <row r="125" spans="1:63" hidden="1" x14ac:dyDescent="0.35">
      <c r="C125" s="689" t="s">
        <v>115</v>
      </c>
      <c r="D125" s="690"/>
      <c r="E125" s="690"/>
      <c r="F125" s="690"/>
      <c r="G125" s="690"/>
      <c r="H125" s="690"/>
      <c r="I125" s="690"/>
      <c r="J125" s="690"/>
      <c r="K125" s="690"/>
      <c r="L125" s="690"/>
      <c r="M125" s="690"/>
      <c r="N125" s="691"/>
      <c r="O125" s="689" t="s">
        <v>115</v>
      </c>
      <c r="P125" s="690"/>
      <c r="Q125" s="690"/>
      <c r="R125" s="690"/>
      <c r="S125" s="690"/>
      <c r="T125" s="690"/>
      <c r="U125" s="690"/>
      <c r="V125" s="690"/>
      <c r="W125" s="690"/>
      <c r="X125" s="690"/>
      <c r="Y125" s="690"/>
      <c r="Z125" s="691"/>
      <c r="AA125" s="689" t="s">
        <v>115</v>
      </c>
      <c r="AB125" s="690"/>
      <c r="AC125" s="690"/>
      <c r="AD125" s="690"/>
      <c r="AE125" s="690"/>
      <c r="AF125" s="690"/>
      <c r="AG125" s="690"/>
      <c r="AH125" s="690"/>
      <c r="AI125" s="690"/>
      <c r="AJ125" s="690"/>
      <c r="AK125" s="690"/>
      <c r="AL125" s="691"/>
      <c r="AM125" s="689" t="s">
        <v>115</v>
      </c>
      <c r="AN125" s="690"/>
      <c r="AO125" s="690"/>
      <c r="AP125" s="690"/>
      <c r="AQ125" s="690"/>
      <c r="AR125" s="690"/>
      <c r="AS125" s="690"/>
      <c r="AT125" s="690"/>
      <c r="AU125" s="690"/>
      <c r="AV125" s="690"/>
      <c r="AW125" s="690"/>
      <c r="AX125" s="691"/>
      <c r="AY125" s="689" t="s">
        <v>115</v>
      </c>
      <c r="AZ125" s="690"/>
      <c r="BA125" s="690"/>
      <c r="BB125" s="690"/>
      <c r="BC125" s="690"/>
      <c r="BD125" s="690"/>
      <c r="BE125" s="690"/>
      <c r="BF125" s="690"/>
      <c r="BG125" s="690"/>
      <c r="BH125" s="690"/>
      <c r="BI125" s="690"/>
      <c r="BJ125" s="691"/>
      <c r="BK125" s="579" t="s">
        <v>115</v>
      </c>
    </row>
    <row r="126" spans="1:63" hidden="1" x14ac:dyDescent="0.35">
      <c r="A126" s="683" t="s">
        <v>116</v>
      </c>
      <c r="B126" s="119" t="s">
        <v>134</v>
      </c>
      <c r="C126" s="173">
        <f>C4</f>
        <v>43466</v>
      </c>
      <c r="D126" s="173">
        <f t="shared" ref="D126:BK126" si="101">D4</f>
        <v>43497</v>
      </c>
      <c r="E126" s="173">
        <f t="shared" si="101"/>
        <v>43525</v>
      </c>
      <c r="F126" s="173">
        <f t="shared" si="101"/>
        <v>43556</v>
      </c>
      <c r="G126" s="173">
        <f t="shared" si="101"/>
        <v>43586</v>
      </c>
      <c r="H126" s="173">
        <f t="shared" si="101"/>
        <v>43617</v>
      </c>
      <c r="I126" s="173">
        <f t="shared" si="101"/>
        <v>43647</v>
      </c>
      <c r="J126" s="173">
        <f t="shared" si="101"/>
        <v>43678</v>
      </c>
      <c r="K126" s="173">
        <f t="shared" si="101"/>
        <v>43709</v>
      </c>
      <c r="L126" s="173">
        <f t="shared" si="101"/>
        <v>43739</v>
      </c>
      <c r="M126" s="173">
        <f t="shared" si="101"/>
        <v>43770</v>
      </c>
      <c r="N126" s="173">
        <f t="shared" si="101"/>
        <v>43800</v>
      </c>
      <c r="O126" s="173">
        <f t="shared" si="101"/>
        <v>43831</v>
      </c>
      <c r="P126" s="173">
        <f t="shared" si="101"/>
        <v>43862</v>
      </c>
      <c r="Q126" s="173">
        <f t="shared" si="101"/>
        <v>43891</v>
      </c>
      <c r="R126" s="173">
        <f t="shared" si="101"/>
        <v>43922</v>
      </c>
      <c r="S126" s="173">
        <f t="shared" si="101"/>
        <v>43952</v>
      </c>
      <c r="T126" s="173">
        <f t="shared" si="101"/>
        <v>43983</v>
      </c>
      <c r="U126" s="173">
        <f t="shared" si="101"/>
        <v>44013</v>
      </c>
      <c r="V126" s="173">
        <f t="shared" si="101"/>
        <v>44044</v>
      </c>
      <c r="W126" s="173">
        <f t="shared" si="101"/>
        <v>44075</v>
      </c>
      <c r="X126" s="173">
        <f t="shared" si="101"/>
        <v>44105</v>
      </c>
      <c r="Y126" s="173">
        <f t="shared" si="101"/>
        <v>44136</v>
      </c>
      <c r="Z126" s="173">
        <f t="shared" si="101"/>
        <v>44166</v>
      </c>
      <c r="AA126" s="173">
        <f t="shared" si="101"/>
        <v>44197</v>
      </c>
      <c r="AB126" s="173">
        <f t="shared" si="101"/>
        <v>44228</v>
      </c>
      <c r="AC126" s="173">
        <f t="shared" si="101"/>
        <v>44256</v>
      </c>
      <c r="AD126" s="173">
        <f t="shared" si="101"/>
        <v>44287</v>
      </c>
      <c r="AE126" s="173">
        <f t="shared" si="101"/>
        <v>44317</v>
      </c>
      <c r="AF126" s="173">
        <f t="shared" si="101"/>
        <v>44348</v>
      </c>
      <c r="AG126" s="173">
        <f t="shared" si="101"/>
        <v>44378</v>
      </c>
      <c r="AH126" s="173">
        <f t="shared" si="101"/>
        <v>44409</v>
      </c>
      <c r="AI126" s="173">
        <f t="shared" si="101"/>
        <v>44440</v>
      </c>
      <c r="AJ126" s="173">
        <f t="shared" si="101"/>
        <v>44470</v>
      </c>
      <c r="AK126" s="173">
        <f t="shared" si="101"/>
        <v>44501</v>
      </c>
      <c r="AL126" s="173">
        <f t="shared" si="101"/>
        <v>44531</v>
      </c>
      <c r="AM126" s="173">
        <f t="shared" si="101"/>
        <v>44562</v>
      </c>
      <c r="AN126" s="173">
        <f t="shared" si="101"/>
        <v>44593</v>
      </c>
      <c r="AO126" s="173">
        <f t="shared" si="101"/>
        <v>44621</v>
      </c>
      <c r="AP126" s="173">
        <f t="shared" si="101"/>
        <v>44652</v>
      </c>
      <c r="AQ126" s="173">
        <f t="shared" si="101"/>
        <v>44682</v>
      </c>
      <c r="AR126" s="173">
        <f t="shared" si="101"/>
        <v>44713</v>
      </c>
      <c r="AS126" s="173">
        <f t="shared" si="101"/>
        <v>44743</v>
      </c>
      <c r="AT126" s="173">
        <f t="shared" si="101"/>
        <v>44774</v>
      </c>
      <c r="AU126" s="173">
        <f t="shared" si="101"/>
        <v>44805</v>
      </c>
      <c r="AV126" s="173">
        <f t="shared" si="101"/>
        <v>44835</v>
      </c>
      <c r="AW126" s="173">
        <f t="shared" si="101"/>
        <v>44866</v>
      </c>
      <c r="AX126" s="173">
        <f t="shared" si="101"/>
        <v>44896</v>
      </c>
      <c r="AY126" s="173">
        <f t="shared" si="101"/>
        <v>44927</v>
      </c>
      <c r="AZ126" s="173">
        <f t="shared" si="101"/>
        <v>44958</v>
      </c>
      <c r="BA126" s="173">
        <f t="shared" si="101"/>
        <v>44986</v>
      </c>
      <c r="BB126" s="173">
        <f t="shared" si="101"/>
        <v>45017</v>
      </c>
      <c r="BC126" s="173">
        <f t="shared" si="101"/>
        <v>45047</v>
      </c>
      <c r="BD126" s="173">
        <f t="shared" si="101"/>
        <v>45078</v>
      </c>
      <c r="BE126" s="173">
        <f t="shared" si="101"/>
        <v>45108</v>
      </c>
      <c r="BF126" s="173">
        <f t="shared" si="101"/>
        <v>45139</v>
      </c>
      <c r="BG126" s="173">
        <f t="shared" si="101"/>
        <v>45170</v>
      </c>
      <c r="BH126" s="173">
        <f t="shared" si="101"/>
        <v>45200</v>
      </c>
      <c r="BI126" s="173">
        <f t="shared" si="101"/>
        <v>45231</v>
      </c>
      <c r="BJ126" s="173">
        <f t="shared" si="101"/>
        <v>45261</v>
      </c>
      <c r="BK126" s="173">
        <f t="shared" si="101"/>
        <v>45292</v>
      </c>
    </row>
    <row r="127" spans="1:63" hidden="1" x14ac:dyDescent="0.35">
      <c r="A127" s="684"/>
      <c r="B127" s="121" t="s">
        <v>20</v>
      </c>
      <c r="C127" s="132">
        <v>1.0126E-2</v>
      </c>
      <c r="D127" s="132">
        <v>1.0828000000000001E-2</v>
      </c>
      <c r="E127" s="132">
        <v>1.0834E-2</v>
      </c>
      <c r="F127" s="132">
        <v>1.1774E-2</v>
      </c>
      <c r="G127" s="132">
        <v>1.0102E-2</v>
      </c>
      <c r="H127" s="132">
        <v>3.1885999999999998E-2</v>
      </c>
      <c r="I127" s="132">
        <v>3.1192999999999999E-2</v>
      </c>
      <c r="J127" s="132">
        <v>3.2829999999999998E-2</v>
      </c>
      <c r="K127" s="132">
        <v>3.4657E-2</v>
      </c>
      <c r="L127" s="132">
        <v>1.3837E-2</v>
      </c>
      <c r="M127" s="132">
        <v>1.2879E-2</v>
      </c>
      <c r="N127" s="132">
        <v>1.1932999999999999E-2</v>
      </c>
      <c r="O127" s="132">
        <v>1.0126E-2</v>
      </c>
      <c r="P127" s="132">
        <v>1.0828000000000001E-2</v>
      </c>
      <c r="Q127" s="132">
        <v>1.0834E-2</v>
      </c>
      <c r="R127" s="266">
        <v>9.3300694720660927E-3</v>
      </c>
      <c r="S127" s="266">
        <v>1.3190972391467491E-2</v>
      </c>
      <c r="T127" s="266">
        <v>3.3396509974146636E-2</v>
      </c>
      <c r="U127" s="266">
        <v>3.0311628255511709E-2</v>
      </c>
      <c r="V127" s="266">
        <v>3.0025700532701628E-2</v>
      </c>
      <c r="W127" s="266">
        <v>3.0999168728459075E-2</v>
      </c>
      <c r="X127" s="266">
        <v>1.4333326703126323E-2</v>
      </c>
      <c r="Y127" s="266">
        <v>1.2574297781386794E-2</v>
      </c>
      <c r="Z127" s="266">
        <v>1.0783770658233277E-2</v>
      </c>
      <c r="AA127" s="266">
        <v>8.6905396105985688E-3</v>
      </c>
      <c r="AB127" s="266">
        <v>9.1843635285924711E-3</v>
      </c>
      <c r="AC127" s="266">
        <v>9.3172995483337146E-3</v>
      </c>
      <c r="AD127" s="266">
        <v>9.3300694720660927E-3</v>
      </c>
      <c r="AE127" s="266">
        <v>1.3190972391467491E-2</v>
      </c>
      <c r="AF127" s="266">
        <v>3.3396509974146636E-2</v>
      </c>
      <c r="AG127" s="266">
        <v>3.0311628255511709E-2</v>
      </c>
      <c r="AH127" s="266">
        <v>3.0025700532701628E-2</v>
      </c>
      <c r="AI127" s="266">
        <v>3.0999168728459075E-2</v>
      </c>
      <c r="AJ127" s="266">
        <v>1.4333326703126323E-2</v>
      </c>
      <c r="AK127" s="266">
        <v>1.2574297781386794E-2</v>
      </c>
      <c r="AL127" s="266">
        <v>1.0783770658233277E-2</v>
      </c>
      <c r="AM127" s="266">
        <v>8.6905396105985688E-3</v>
      </c>
      <c r="AN127" s="266">
        <v>9.1843635285924711E-3</v>
      </c>
      <c r="AO127" s="266">
        <v>9.3172995483337146E-3</v>
      </c>
      <c r="AP127" s="266">
        <v>9.3300694720660927E-3</v>
      </c>
      <c r="AQ127" s="266">
        <v>1.3190972391467491E-2</v>
      </c>
      <c r="AR127" s="266">
        <v>3.3396509974146636E-2</v>
      </c>
      <c r="AS127" s="266">
        <v>3.0311628255511709E-2</v>
      </c>
      <c r="AT127" s="266">
        <v>3.0025700532701628E-2</v>
      </c>
      <c r="AU127" s="266">
        <v>3.0999168728459075E-2</v>
      </c>
      <c r="AV127" s="266">
        <v>1.4333326703126323E-2</v>
      </c>
      <c r="AW127" s="266">
        <v>1.2574297781386794E-2</v>
      </c>
      <c r="AX127" s="266">
        <v>1.0783770658233277E-2</v>
      </c>
      <c r="AY127" s="266">
        <v>8.6905396105985688E-3</v>
      </c>
      <c r="AZ127" s="266">
        <v>9.1843635285924711E-3</v>
      </c>
      <c r="BA127" s="266">
        <v>9.3172995483337146E-3</v>
      </c>
      <c r="BB127" s="266">
        <v>9.3300694720660927E-3</v>
      </c>
      <c r="BC127" s="266">
        <v>1.3190972391467491E-2</v>
      </c>
      <c r="BD127" s="266">
        <v>3.3396509974146636E-2</v>
      </c>
      <c r="BE127" s="266">
        <v>3.0311628255511709E-2</v>
      </c>
      <c r="BF127" s="266">
        <v>3.0025700532701628E-2</v>
      </c>
      <c r="BG127" s="266">
        <v>3.0999168728459075E-2</v>
      </c>
      <c r="BH127" s="266">
        <v>1.4333326703126323E-2</v>
      </c>
      <c r="BI127" s="266">
        <v>1.2574297781386794E-2</v>
      </c>
      <c r="BJ127" s="266">
        <v>1.0783770658233277E-2</v>
      </c>
      <c r="BK127" s="266">
        <v>8.6905396105985688E-3</v>
      </c>
    </row>
    <row r="128" spans="1:63" hidden="1" x14ac:dyDescent="0.35">
      <c r="A128" s="684"/>
      <c r="B128" s="121" t="s">
        <v>0</v>
      </c>
      <c r="C128" s="132">
        <v>1.5914000000000001E-2</v>
      </c>
      <c r="D128" s="132">
        <v>1.6499E-2</v>
      </c>
      <c r="E128" s="132">
        <v>1.3811E-2</v>
      </c>
      <c r="F128" s="132">
        <v>1.2326E-2</v>
      </c>
      <c r="G128" s="132">
        <v>1.8442E-2</v>
      </c>
      <c r="H128" s="132">
        <v>5.4080999999999997E-2</v>
      </c>
      <c r="I128" s="132">
        <v>4.0152E-2</v>
      </c>
      <c r="J128" s="132">
        <v>4.9355999999999997E-2</v>
      </c>
      <c r="K128" s="132">
        <v>5.9773E-2</v>
      </c>
      <c r="L128" s="132">
        <v>1.2931E-2</v>
      </c>
      <c r="M128" s="132">
        <v>2.0601999999999999E-2</v>
      </c>
      <c r="N128" s="132">
        <v>1.0781000000000001E-2</v>
      </c>
      <c r="O128" s="132">
        <v>1.5914000000000001E-2</v>
      </c>
      <c r="P128" s="132">
        <v>1.6499E-2</v>
      </c>
      <c r="Q128" s="132">
        <v>1.3811E-2</v>
      </c>
      <c r="R128" s="266">
        <v>9.7664417356625004E-3</v>
      </c>
      <c r="S128" s="266">
        <v>2.1051463283982559E-2</v>
      </c>
      <c r="T128" s="266">
        <v>5.6205642178387479E-2</v>
      </c>
      <c r="U128" s="266">
        <v>3.8871954473552781E-2</v>
      </c>
      <c r="V128" s="266">
        <v>4.5357306184860703E-2</v>
      </c>
      <c r="W128" s="266">
        <v>5.3567977999279676E-2</v>
      </c>
      <c r="X128" s="266">
        <v>1.3398140041059062E-2</v>
      </c>
      <c r="Y128" s="266">
        <v>1.9843361120502567E-2</v>
      </c>
      <c r="Z128" s="266">
        <v>9.7585757189299401E-3</v>
      </c>
      <c r="AA128" s="266">
        <v>1.3661557336104716E-2</v>
      </c>
      <c r="AB128" s="266">
        <v>1.3995891437648279E-2</v>
      </c>
      <c r="AC128" s="266">
        <v>1.1937688399857259E-2</v>
      </c>
      <c r="AD128" s="266">
        <v>9.7664417356625004E-3</v>
      </c>
      <c r="AE128" s="266">
        <v>2.1051463283982559E-2</v>
      </c>
      <c r="AF128" s="266">
        <v>5.6205642178387479E-2</v>
      </c>
      <c r="AG128" s="266">
        <v>3.8871954473552781E-2</v>
      </c>
      <c r="AH128" s="266">
        <v>4.5357306184860703E-2</v>
      </c>
      <c r="AI128" s="266">
        <v>5.3567977999279676E-2</v>
      </c>
      <c r="AJ128" s="266">
        <v>1.3398140041059062E-2</v>
      </c>
      <c r="AK128" s="266">
        <v>1.9843361120502567E-2</v>
      </c>
      <c r="AL128" s="266">
        <v>9.7585757189299401E-3</v>
      </c>
      <c r="AM128" s="266">
        <v>1.3661557336104716E-2</v>
      </c>
      <c r="AN128" s="266">
        <v>1.3995891437648279E-2</v>
      </c>
      <c r="AO128" s="266">
        <v>1.1937688399857259E-2</v>
      </c>
      <c r="AP128" s="266">
        <v>9.7664417356625004E-3</v>
      </c>
      <c r="AQ128" s="266">
        <v>2.1051463283982559E-2</v>
      </c>
      <c r="AR128" s="266">
        <v>5.6205642178387479E-2</v>
      </c>
      <c r="AS128" s="266">
        <v>3.8871954473552781E-2</v>
      </c>
      <c r="AT128" s="266">
        <v>4.5357306184860703E-2</v>
      </c>
      <c r="AU128" s="266">
        <v>5.3567977999279676E-2</v>
      </c>
      <c r="AV128" s="266">
        <v>1.3398140041059062E-2</v>
      </c>
      <c r="AW128" s="266">
        <v>1.9843361120502567E-2</v>
      </c>
      <c r="AX128" s="266">
        <v>9.7585757189299401E-3</v>
      </c>
      <c r="AY128" s="266">
        <v>1.3661557336104716E-2</v>
      </c>
      <c r="AZ128" s="266">
        <v>1.3995891437648279E-2</v>
      </c>
      <c r="BA128" s="266">
        <v>1.1937688399857259E-2</v>
      </c>
      <c r="BB128" s="266">
        <v>9.7664417356625004E-3</v>
      </c>
      <c r="BC128" s="266">
        <v>2.1051463283982559E-2</v>
      </c>
      <c r="BD128" s="266">
        <v>5.6205642178387479E-2</v>
      </c>
      <c r="BE128" s="266">
        <v>3.8871954473552781E-2</v>
      </c>
      <c r="BF128" s="266">
        <v>4.5357306184860703E-2</v>
      </c>
      <c r="BG128" s="266">
        <v>5.3567977999279676E-2</v>
      </c>
      <c r="BH128" s="266">
        <v>1.3398140041059062E-2</v>
      </c>
      <c r="BI128" s="266">
        <v>1.9843361120502567E-2</v>
      </c>
      <c r="BJ128" s="266">
        <v>9.7585757189299401E-3</v>
      </c>
      <c r="BK128" s="266">
        <v>1.3661557336104716E-2</v>
      </c>
    </row>
    <row r="129" spans="1:63" hidden="1" x14ac:dyDescent="0.35">
      <c r="A129" s="684"/>
      <c r="B129" s="121" t="s">
        <v>21</v>
      </c>
      <c r="C129" s="132">
        <v>9.7359999999999999E-3</v>
      </c>
      <c r="D129" s="132">
        <v>1.0451999999999999E-2</v>
      </c>
      <c r="E129" s="132">
        <v>1.3606E-2</v>
      </c>
      <c r="F129" s="132">
        <v>1.5796999999999999E-2</v>
      </c>
      <c r="G129" s="132">
        <v>1.257E-2</v>
      </c>
      <c r="H129" s="132">
        <v>3.8711000000000002E-2</v>
      </c>
      <c r="I129" s="132">
        <v>3.1126000000000001E-2</v>
      </c>
      <c r="J129" s="132">
        <v>3.6401000000000003E-2</v>
      </c>
      <c r="K129" s="132">
        <v>4.0779999999999997E-2</v>
      </c>
      <c r="L129" s="132">
        <v>1.6525999999999999E-2</v>
      </c>
      <c r="M129" s="132">
        <v>1.2917E-2</v>
      </c>
      <c r="N129" s="132">
        <v>1.4126E-2</v>
      </c>
      <c r="O129" s="132">
        <v>9.7359999999999999E-3</v>
      </c>
      <c r="P129" s="132">
        <v>1.0451999999999999E-2</v>
      </c>
      <c r="Q129" s="132">
        <v>1.3606E-2</v>
      </c>
      <c r="R129" s="266">
        <v>1.2523477953738765E-2</v>
      </c>
      <c r="S129" s="266">
        <v>1.5511017884555292E-2</v>
      </c>
      <c r="T129" s="266">
        <v>4.0279244842641462E-2</v>
      </c>
      <c r="U129" s="266">
        <v>3.0246490222571087E-2</v>
      </c>
      <c r="V129" s="266">
        <v>3.3396789722178383E-2</v>
      </c>
      <c r="W129" s="266">
        <v>3.6603346879997244E-2</v>
      </c>
      <c r="X129" s="266">
        <v>1.7030212077065426E-2</v>
      </c>
      <c r="Y129" s="266">
        <v>1.2611403494553954E-2</v>
      </c>
      <c r="Z129" s="266">
        <v>1.2708554866204393E-2</v>
      </c>
      <c r="AA129" s="266">
        <v>8.3557771746031375E-3</v>
      </c>
      <c r="AB129" s="266">
        <v>8.8661221561538248E-3</v>
      </c>
      <c r="AC129" s="266">
        <v>1.1753498870943338E-2</v>
      </c>
      <c r="AD129" s="266">
        <v>1.2523477953738765E-2</v>
      </c>
      <c r="AE129" s="266">
        <v>1.5511017884555292E-2</v>
      </c>
      <c r="AF129" s="266">
        <v>4.0279244842641462E-2</v>
      </c>
      <c r="AG129" s="266">
        <v>3.0246490222571087E-2</v>
      </c>
      <c r="AH129" s="266">
        <v>3.3396789722178383E-2</v>
      </c>
      <c r="AI129" s="266">
        <v>3.6603346879997244E-2</v>
      </c>
      <c r="AJ129" s="266">
        <v>1.7030212077065426E-2</v>
      </c>
      <c r="AK129" s="266">
        <v>1.2611403494553954E-2</v>
      </c>
      <c r="AL129" s="266">
        <v>1.2708554866204393E-2</v>
      </c>
      <c r="AM129" s="266">
        <v>8.3557771746031375E-3</v>
      </c>
      <c r="AN129" s="266">
        <v>8.8661221561538248E-3</v>
      </c>
      <c r="AO129" s="266">
        <v>1.1753498870943338E-2</v>
      </c>
      <c r="AP129" s="266">
        <v>1.2523477953738765E-2</v>
      </c>
      <c r="AQ129" s="266">
        <v>1.5511017884555292E-2</v>
      </c>
      <c r="AR129" s="266">
        <v>4.0279244842641462E-2</v>
      </c>
      <c r="AS129" s="266">
        <v>3.0246490222571087E-2</v>
      </c>
      <c r="AT129" s="266">
        <v>3.3396789722178383E-2</v>
      </c>
      <c r="AU129" s="266">
        <v>3.6603346879997244E-2</v>
      </c>
      <c r="AV129" s="266">
        <v>1.7030212077065426E-2</v>
      </c>
      <c r="AW129" s="266">
        <v>1.2611403494553954E-2</v>
      </c>
      <c r="AX129" s="266">
        <v>1.2708554866204393E-2</v>
      </c>
      <c r="AY129" s="266">
        <v>8.3557771746031375E-3</v>
      </c>
      <c r="AZ129" s="266">
        <v>8.8661221561538248E-3</v>
      </c>
      <c r="BA129" s="266">
        <v>1.1753498870943338E-2</v>
      </c>
      <c r="BB129" s="266">
        <v>1.2523477953738765E-2</v>
      </c>
      <c r="BC129" s="266">
        <v>1.5511017884555292E-2</v>
      </c>
      <c r="BD129" s="266">
        <v>4.0279244842641462E-2</v>
      </c>
      <c r="BE129" s="266">
        <v>3.0246490222571087E-2</v>
      </c>
      <c r="BF129" s="266">
        <v>3.3396789722178383E-2</v>
      </c>
      <c r="BG129" s="266">
        <v>3.6603346879997244E-2</v>
      </c>
      <c r="BH129" s="266">
        <v>1.7030212077065426E-2</v>
      </c>
      <c r="BI129" s="266">
        <v>1.2611403494553954E-2</v>
      </c>
      <c r="BJ129" s="266">
        <v>1.2708554866204393E-2</v>
      </c>
      <c r="BK129" s="266">
        <v>8.3557771746031375E-3</v>
      </c>
    </row>
    <row r="130" spans="1:63" hidden="1" x14ac:dyDescent="0.35">
      <c r="A130" s="684"/>
      <c r="B130" s="121" t="s">
        <v>1</v>
      </c>
      <c r="C130" s="132">
        <v>0</v>
      </c>
      <c r="D130" s="132">
        <v>0</v>
      </c>
      <c r="E130" s="132">
        <v>1.2593E-2</v>
      </c>
      <c r="F130" s="132">
        <v>1.324E-2</v>
      </c>
      <c r="G130" s="132">
        <v>2.6384000000000001E-2</v>
      </c>
      <c r="H130" s="132">
        <v>5.5093999999999997E-2</v>
      </c>
      <c r="I130" s="132">
        <v>4.0572999999999998E-2</v>
      </c>
      <c r="J130" s="132">
        <v>4.9974999999999999E-2</v>
      </c>
      <c r="K130" s="132">
        <v>6.4702999999999997E-2</v>
      </c>
      <c r="L130" s="132">
        <v>1.3813000000000001E-2</v>
      </c>
      <c r="M130" s="132">
        <v>1.3520000000000001E-2</v>
      </c>
      <c r="N130" s="132">
        <v>0</v>
      </c>
      <c r="O130" s="132">
        <v>0</v>
      </c>
      <c r="P130" s="132">
        <v>0</v>
      </c>
      <c r="Q130" s="132">
        <v>1.2593E-2</v>
      </c>
      <c r="R130" s="266">
        <v>1.0321710579863055E-2</v>
      </c>
      <c r="S130" s="266">
        <v>2.8707370508953747E-2</v>
      </c>
      <c r="T130" s="266">
        <v>5.725490240748439E-2</v>
      </c>
      <c r="U130" s="266">
        <v>3.9256023626103941E-2</v>
      </c>
      <c r="V130" s="266">
        <v>4.5918436764594305E-2</v>
      </c>
      <c r="W130" s="266">
        <v>5.7888264534285201E-2</v>
      </c>
      <c r="X130" s="266">
        <v>1.3219573636351361E-2</v>
      </c>
      <c r="Y130" s="266">
        <v>0</v>
      </c>
      <c r="Z130" s="266">
        <v>0</v>
      </c>
      <c r="AA130" s="266">
        <v>0</v>
      </c>
      <c r="AB130" s="266">
        <v>0</v>
      </c>
      <c r="AC130" s="266">
        <v>0</v>
      </c>
      <c r="AD130" s="266">
        <v>1.0321710579863055E-2</v>
      </c>
      <c r="AE130" s="266">
        <v>2.8707370508953747E-2</v>
      </c>
      <c r="AF130" s="266">
        <v>5.725490240748439E-2</v>
      </c>
      <c r="AG130" s="266">
        <v>3.9256023626103941E-2</v>
      </c>
      <c r="AH130" s="266">
        <v>4.5918436764594305E-2</v>
      </c>
      <c r="AI130" s="266">
        <v>5.7888264534285201E-2</v>
      </c>
      <c r="AJ130" s="266">
        <v>1.3219573636351361E-2</v>
      </c>
      <c r="AK130" s="266">
        <v>0</v>
      </c>
      <c r="AL130" s="266">
        <v>0</v>
      </c>
      <c r="AM130" s="266">
        <v>0</v>
      </c>
      <c r="AN130" s="266">
        <v>0</v>
      </c>
      <c r="AO130" s="266">
        <v>0</v>
      </c>
      <c r="AP130" s="266">
        <v>1.0321710579863055E-2</v>
      </c>
      <c r="AQ130" s="266">
        <v>2.8707370508953747E-2</v>
      </c>
      <c r="AR130" s="266">
        <v>5.725490240748439E-2</v>
      </c>
      <c r="AS130" s="266">
        <v>3.9256023626103941E-2</v>
      </c>
      <c r="AT130" s="266">
        <v>4.5918436764594305E-2</v>
      </c>
      <c r="AU130" s="266">
        <v>5.7888264534285201E-2</v>
      </c>
      <c r="AV130" s="266">
        <v>1.3219573636351361E-2</v>
      </c>
      <c r="AW130" s="266">
        <v>0</v>
      </c>
      <c r="AX130" s="266">
        <v>0</v>
      </c>
      <c r="AY130" s="266">
        <v>0</v>
      </c>
      <c r="AZ130" s="266">
        <v>0</v>
      </c>
      <c r="BA130" s="266">
        <v>0</v>
      </c>
      <c r="BB130" s="266">
        <v>1.0321710579863055E-2</v>
      </c>
      <c r="BC130" s="266">
        <v>2.8707370508953747E-2</v>
      </c>
      <c r="BD130" s="266">
        <v>5.725490240748439E-2</v>
      </c>
      <c r="BE130" s="266">
        <v>3.9256023626103941E-2</v>
      </c>
      <c r="BF130" s="266">
        <v>4.5918436764594305E-2</v>
      </c>
      <c r="BG130" s="266">
        <v>5.7888264534285201E-2</v>
      </c>
      <c r="BH130" s="266">
        <v>1.3219573636351361E-2</v>
      </c>
      <c r="BI130" s="266">
        <v>0</v>
      </c>
      <c r="BJ130" s="266">
        <v>0</v>
      </c>
      <c r="BK130" s="266">
        <v>0</v>
      </c>
    </row>
    <row r="131" spans="1:63" hidden="1" x14ac:dyDescent="0.35">
      <c r="A131" s="684"/>
      <c r="B131" s="121" t="s">
        <v>22</v>
      </c>
      <c r="C131" s="132">
        <v>1.897E-3</v>
      </c>
      <c r="D131" s="132">
        <v>1.9740000000000001E-3</v>
      </c>
      <c r="E131" s="132">
        <v>2.8299999999999999E-4</v>
      </c>
      <c r="F131" s="132">
        <v>1.828E-3</v>
      </c>
      <c r="G131" s="132">
        <v>0</v>
      </c>
      <c r="H131" s="132">
        <v>6.5700000000000003E-4</v>
      </c>
      <c r="I131" s="132">
        <v>8.2999999999999998E-5</v>
      </c>
      <c r="J131" s="132">
        <v>7.6599999999999997E-4</v>
      </c>
      <c r="K131" s="132">
        <v>7.3099999999999999E-4</v>
      </c>
      <c r="L131" s="132">
        <v>2.3699999999999999E-4</v>
      </c>
      <c r="M131" s="132">
        <v>2.9E-5</v>
      </c>
      <c r="N131" s="132">
        <v>2.3900000000000001E-4</v>
      </c>
      <c r="O131" s="132">
        <v>1.897E-3</v>
      </c>
      <c r="P131" s="132">
        <v>1.9740000000000001E-3</v>
      </c>
      <c r="Q131" s="132">
        <v>2.8299999999999999E-4</v>
      </c>
      <c r="R131" s="266">
        <v>1.4844313197169632E-3</v>
      </c>
      <c r="S131" s="266">
        <v>2.9707296977562786E-4</v>
      </c>
      <c r="T131" s="266">
        <v>6.6015297877556852E-4</v>
      </c>
      <c r="U131" s="266">
        <v>8.1969564125558496E-5</v>
      </c>
      <c r="V131" s="266">
        <v>6.9835035625883594E-4</v>
      </c>
      <c r="W131" s="266">
        <v>6.5884510241158455E-4</v>
      </c>
      <c r="X131" s="266">
        <v>2.3971139056324186E-4</v>
      </c>
      <c r="Y131" s="266">
        <v>2.736397347236708E-5</v>
      </c>
      <c r="Z131" s="266">
        <v>2.0525246777853903E-4</v>
      </c>
      <c r="AA131" s="266">
        <v>1.6281637189139251E-3</v>
      </c>
      <c r="AB131" s="266">
        <v>1.6786293240557046E-3</v>
      </c>
      <c r="AC131" s="266">
        <v>2.5279300023637111E-4</v>
      </c>
      <c r="AD131" s="266">
        <v>1.4844313197169632E-3</v>
      </c>
      <c r="AE131" s="266">
        <v>2.9707296977562786E-4</v>
      </c>
      <c r="AF131" s="266">
        <v>6.6015297877556852E-4</v>
      </c>
      <c r="AG131" s="266">
        <v>8.1969564125558496E-5</v>
      </c>
      <c r="AH131" s="266">
        <v>6.9835035625883594E-4</v>
      </c>
      <c r="AI131" s="266">
        <v>6.5884510241158455E-4</v>
      </c>
      <c r="AJ131" s="266">
        <v>2.3971139056324186E-4</v>
      </c>
      <c r="AK131" s="266">
        <v>2.736397347236708E-5</v>
      </c>
      <c r="AL131" s="266">
        <v>2.0525246777853903E-4</v>
      </c>
      <c r="AM131" s="266">
        <v>1.6281637189139251E-3</v>
      </c>
      <c r="AN131" s="266">
        <v>1.6786293240557046E-3</v>
      </c>
      <c r="AO131" s="266">
        <v>2.5279300023637111E-4</v>
      </c>
      <c r="AP131" s="266">
        <v>1.4844313197169632E-3</v>
      </c>
      <c r="AQ131" s="266">
        <v>2.9707296977562786E-4</v>
      </c>
      <c r="AR131" s="266">
        <v>6.6015297877556852E-4</v>
      </c>
      <c r="AS131" s="266">
        <v>8.1969564125558496E-5</v>
      </c>
      <c r="AT131" s="266">
        <v>6.9835035625883594E-4</v>
      </c>
      <c r="AU131" s="266">
        <v>6.5884510241158455E-4</v>
      </c>
      <c r="AV131" s="266">
        <v>2.3971139056324186E-4</v>
      </c>
      <c r="AW131" s="266">
        <v>2.736397347236708E-5</v>
      </c>
      <c r="AX131" s="266">
        <v>2.0525246777853903E-4</v>
      </c>
      <c r="AY131" s="266">
        <v>1.6281637189139251E-3</v>
      </c>
      <c r="AZ131" s="266">
        <v>1.6786293240557046E-3</v>
      </c>
      <c r="BA131" s="266">
        <v>2.5279300023637111E-4</v>
      </c>
      <c r="BB131" s="266">
        <v>1.4844313197169632E-3</v>
      </c>
      <c r="BC131" s="266">
        <v>2.9707296977562786E-4</v>
      </c>
      <c r="BD131" s="266">
        <v>6.6015297877556852E-4</v>
      </c>
      <c r="BE131" s="266">
        <v>8.1969564125558496E-5</v>
      </c>
      <c r="BF131" s="266">
        <v>6.9835035625883594E-4</v>
      </c>
      <c r="BG131" s="266">
        <v>6.5884510241158455E-4</v>
      </c>
      <c r="BH131" s="266">
        <v>2.3971139056324186E-4</v>
      </c>
      <c r="BI131" s="266">
        <v>2.736397347236708E-5</v>
      </c>
      <c r="BJ131" s="266">
        <v>2.0525246777853903E-4</v>
      </c>
      <c r="BK131" s="266">
        <v>1.6281637189139251E-3</v>
      </c>
    </row>
    <row r="132" spans="1:63" hidden="1" x14ac:dyDescent="0.35">
      <c r="A132" s="684"/>
      <c r="B132" s="123" t="s">
        <v>9</v>
      </c>
      <c r="C132" s="132">
        <v>1.5914999999999999E-2</v>
      </c>
      <c r="D132" s="132">
        <v>1.6522999999999999E-2</v>
      </c>
      <c r="E132" s="132">
        <v>1.4227999999999999E-2</v>
      </c>
      <c r="F132" s="132">
        <v>1.6101000000000001E-2</v>
      </c>
      <c r="G132" s="132">
        <v>8.4539999999999997E-3</v>
      </c>
      <c r="H132" s="132">
        <v>0</v>
      </c>
      <c r="I132" s="132">
        <v>0</v>
      </c>
      <c r="J132" s="132">
        <v>0</v>
      </c>
      <c r="K132" s="132">
        <v>3.7773000000000001E-2</v>
      </c>
      <c r="L132" s="132">
        <v>1.5202E-2</v>
      </c>
      <c r="M132" s="132">
        <v>2.1562999999999999E-2</v>
      </c>
      <c r="N132" s="132">
        <v>1.0786E-2</v>
      </c>
      <c r="O132" s="132">
        <v>1.5914999999999999E-2</v>
      </c>
      <c r="P132" s="132">
        <v>1.6522999999999999E-2</v>
      </c>
      <c r="Q132" s="132">
        <v>1.4227999999999999E-2</v>
      </c>
      <c r="R132" s="266">
        <v>1.2761917396770914E-2</v>
      </c>
      <c r="S132" s="266">
        <v>1.1624343448128488E-2</v>
      </c>
      <c r="T132" s="266">
        <v>0</v>
      </c>
      <c r="U132" s="266">
        <v>0</v>
      </c>
      <c r="V132" s="266">
        <v>0</v>
      </c>
      <c r="W132" s="266">
        <v>3.3819556488432434E-2</v>
      </c>
      <c r="X132" s="266">
        <v>1.569196336800998E-2</v>
      </c>
      <c r="Y132" s="266">
        <v>2.0699636429393212E-2</v>
      </c>
      <c r="Z132" s="266">
        <v>9.7630296804752416E-3</v>
      </c>
      <c r="AA132" s="266">
        <v>1.3661973402149941E-2</v>
      </c>
      <c r="AB132" s="266">
        <v>1.4015661382962317E-2</v>
      </c>
      <c r="AC132" s="266">
        <v>1.2311180388589181E-2</v>
      </c>
      <c r="AD132" s="266">
        <v>1.2761917396770914E-2</v>
      </c>
      <c r="AE132" s="266">
        <v>1.1624343448128488E-2</v>
      </c>
      <c r="AF132" s="266">
        <v>0</v>
      </c>
      <c r="AG132" s="266">
        <v>0</v>
      </c>
      <c r="AH132" s="266">
        <v>0</v>
      </c>
      <c r="AI132" s="266">
        <v>3.3819556488432434E-2</v>
      </c>
      <c r="AJ132" s="266">
        <v>1.569196336800998E-2</v>
      </c>
      <c r="AK132" s="266">
        <v>2.0699636429393212E-2</v>
      </c>
      <c r="AL132" s="266">
        <v>9.7630296804752416E-3</v>
      </c>
      <c r="AM132" s="266">
        <v>1.3661973402149941E-2</v>
      </c>
      <c r="AN132" s="266">
        <v>1.4015661382962317E-2</v>
      </c>
      <c r="AO132" s="266">
        <v>1.2311180388589181E-2</v>
      </c>
      <c r="AP132" s="266">
        <v>1.2761917396770914E-2</v>
      </c>
      <c r="AQ132" s="266">
        <v>1.1624343448128488E-2</v>
      </c>
      <c r="AR132" s="266">
        <v>0</v>
      </c>
      <c r="AS132" s="266">
        <v>0</v>
      </c>
      <c r="AT132" s="266">
        <v>0</v>
      </c>
      <c r="AU132" s="266">
        <v>3.3819556488432434E-2</v>
      </c>
      <c r="AV132" s="266">
        <v>1.569196336800998E-2</v>
      </c>
      <c r="AW132" s="266">
        <v>2.0699636429393212E-2</v>
      </c>
      <c r="AX132" s="266">
        <v>9.7630296804752416E-3</v>
      </c>
      <c r="AY132" s="266">
        <v>1.3661973402149941E-2</v>
      </c>
      <c r="AZ132" s="266">
        <v>1.4015661382962317E-2</v>
      </c>
      <c r="BA132" s="266">
        <v>1.2311180388589181E-2</v>
      </c>
      <c r="BB132" s="266">
        <v>1.2761917396770914E-2</v>
      </c>
      <c r="BC132" s="266">
        <v>1.1624343448128488E-2</v>
      </c>
      <c r="BD132" s="266">
        <v>0</v>
      </c>
      <c r="BE132" s="266">
        <v>0</v>
      </c>
      <c r="BF132" s="266">
        <v>0</v>
      </c>
      <c r="BG132" s="266">
        <v>3.3819556488432434E-2</v>
      </c>
      <c r="BH132" s="266">
        <v>1.569196336800998E-2</v>
      </c>
      <c r="BI132" s="266">
        <v>2.0699636429393212E-2</v>
      </c>
      <c r="BJ132" s="266">
        <v>9.7630296804752416E-3</v>
      </c>
      <c r="BK132" s="266">
        <v>1.3661973402149941E-2</v>
      </c>
    </row>
    <row r="133" spans="1:63" hidden="1" x14ac:dyDescent="0.35">
      <c r="A133" s="684"/>
      <c r="B133" s="123" t="s">
        <v>3</v>
      </c>
      <c r="C133" s="132">
        <v>1.5914000000000001E-2</v>
      </c>
      <c r="D133" s="132">
        <v>1.6499E-2</v>
      </c>
      <c r="E133" s="132">
        <v>1.3811E-2</v>
      </c>
      <c r="F133" s="132">
        <v>1.2326E-2</v>
      </c>
      <c r="G133" s="132">
        <v>1.8442E-2</v>
      </c>
      <c r="H133" s="132">
        <v>5.4080999999999997E-2</v>
      </c>
      <c r="I133" s="132">
        <v>4.0152E-2</v>
      </c>
      <c r="J133" s="132">
        <v>4.9355999999999997E-2</v>
      </c>
      <c r="K133" s="132">
        <v>5.9773E-2</v>
      </c>
      <c r="L133" s="132">
        <v>1.2931E-2</v>
      </c>
      <c r="M133" s="132">
        <v>2.0601999999999999E-2</v>
      </c>
      <c r="N133" s="132">
        <v>1.0781000000000001E-2</v>
      </c>
      <c r="O133" s="132">
        <v>1.5914000000000001E-2</v>
      </c>
      <c r="P133" s="132">
        <v>1.6499E-2</v>
      </c>
      <c r="Q133" s="132">
        <v>1.3811E-2</v>
      </c>
      <c r="R133" s="266">
        <v>9.7664417356625004E-3</v>
      </c>
      <c r="S133" s="266">
        <v>2.1051463283982559E-2</v>
      </c>
      <c r="T133" s="266">
        <v>5.6205642178387479E-2</v>
      </c>
      <c r="U133" s="266">
        <v>3.8871954473552781E-2</v>
      </c>
      <c r="V133" s="266">
        <v>4.5357306184860703E-2</v>
      </c>
      <c r="W133" s="266">
        <v>5.3567977999279676E-2</v>
      </c>
      <c r="X133" s="266">
        <v>1.3398140041059062E-2</v>
      </c>
      <c r="Y133" s="266">
        <v>1.9843361120502567E-2</v>
      </c>
      <c r="Z133" s="266">
        <v>9.7585757189299401E-3</v>
      </c>
      <c r="AA133" s="266">
        <v>1.3661557336104716E-2</v>
      </c>
      <c r="AB133" s="266">
        <v>1.3995891437648279E-2</v>
      </c>
      <c r="AC133" s="266">
        <v>1.1937688399857259E-2</v>
      </c>
      <c r="AD133" s="266">
        <v>9.7664417356625004E-3</v>
      </c>
      <c r="AE133" s="266">
        <v>2.1051463283982559E-2</v>
      </c>
      <c r="AF133" s="266">
        <v>5.6205642178387479E-2</v>
      </c>
      <c r="AG133" s="266">
        <v>3.8871954473552781E-2</v>
      </c>
      <c r="AH133" s="266">
        <v>4.5357306184860703E-2</v>
      </c>
      <c r="AI133" s="266">
        <v>5.3567977999279676E-2</v>
      </c>
      <c r="AJ133" s="266">
        <v>1.3398140041059062E-2</v>
      </c>
      <c r="AK133" s="266">
        <v>1.9843361120502567E-2</v>
      </c>
      <c r="AL133" s="266">
        <v>9.7585757189299401E-3</v>
      </c>
      <c r="AM133" s="266">
        <v>1.3661557336104716E-2</v>
      </c>
      <c r="AN133" s="266">
        <v>1.3995891437648279E-2</v>
      </c>
      <c r="AO133" s="266">
        <v>1.1937688399857259E-2</v>
      </c>
      <c r="AP133" s="266">
        <v>9.7664417356625004E-3</v>
      </c>
      <c r="AQ133" s="266">
        <v>2.1051463283982559E-2</v>
      </c>
      <c r="AR133" s="266">
        <v>5.6205642178387479E-2</v>
      </c>
      <c r="AS133" s="266">
        <v>3.8871954473552781E-2</v>
      </c>
      <c r="AT133" s="266">
        <v>4.5357306184860703E-2</v>
      </c>
      <c r="AU133" s="266">
        <v>5.3567977999279676E-2</v>
      </c>
      <c r="AV133" s="266">
        <v>1.3398140041059062E-2</v>
      </c>
      <c r="AW133" s="266">
        <v>1.9843361120502567E-2</v>
      </c>
      <c r="AX133" s="266">
        <v>9.7585757189299401E-3</v>
      </c>
      <c r="AY133" s="266">
        <v>1.3661557336104716E-2</v>
      </c>
      <c r="AZ133" s="266">
        <v>1.3995891437648279E-2</v>
      </c>
      <c r="BA133" s="266">
        <v>1.1937688399857259E-2</v>
      </c>
      <c r="BB133" s="266">
        <v>9.7664417356625004E-3</v>
      </c>
      <c r="BC133" s="266">
        <v>2.1051463283982559E-2</v>
      </c>
      <c r="BD133" s="266">
        <v>5.6205642178387479E-2</v>
      </c>
      <c r="BE133" s="266">
        <v>3.8871954473552781E-2</v>
      </c>
      <c r="BF133" s="266">
        <v>4.5357306184860703E-2</v>
      </c>
      <c r="BG133" s="266">
        <v>5.3567977999279676E-2</v>
      </c>
      <c r="BH133" s="266">
        <v>1.3398140041059062E-2</v>
      </c>
      <c r="BI133" s="266">
        <v>1.9843361120502567E-2</v>
      </c>
      <c r="BJ133" s="266">
        <v>9.7585757189299401E-3</v>
      </c>
      <c r="BK133" s="266">
        <v>1.3661557336104716E-2</v>
      </c>
    </row>
    <row r="134" spans="1:63" hidden="1" x14ac:dyDescent="0.35">
      <c r="A134" s="684"/>
      <c r="B134" s="123" t="s">
        <v>4</v>
      </c>
      <c r="C134" s="132">
        <v>1.1906999999999999E-2</v>
      </c>
      <c r="D134" s="132">
        <v>1.2029E-2</v>
      </c>
      <c r="E134" s="132">
        <v>1.2024999999999999E-2</v>
      </c>
      <c r="F134" s="132">
        <v>1.4877E-2</v>
      </c>
      <c r="G134" s="132">
        <v>1.2869999999999999E-2</v>
      </c>
      <c r="H134" s="132">
        <v>3.7005999999999997E-2</v>
      </c>
      <c r="I134" s="132">
        <v>3.4840000000000003E-2</v>
      </c>
      <c r="J134" s="132">
        <v>3.6507999999999999E-2</v>
      </c>
      <c r="K134" s="132">
        <v>3.7497000000000003E-2</v>
      </c>
      <c r="L134" s="132">
        <v>1.7048000000000001E-2</v>
      </c>
      <c r="M134" s="132">
        <v>1.4408000000000001E-2</v>
      </c>
      <c r="N134" s="132">
        <v>1.2904000000000001E-2</v>
      </c>
      <c r="O134" s="132">
        <v>1.1906999999999999E-2</v>
      </c>
      <c r="P134" s="132">
        <v>1.2029E-2</v>
      </c>
      <c r="Q134" s="132">
        <v>1.2024999999999999E-2</v>
      </c>
      <c r="R134" s="266">
        <v>1.1792871777240846E-2</v>
      </c>
      <c r="S134" s="266">
        <v>1.578914962311392E-2</v>
      </c>
      <c r="T134" s="266">
        <v>3.8597945966901144E-2</v>
      </c>
      <c r="U134" s="266">
        <v>3.3826852839564304E-2</v>
      </c>
      <c r="V134" s="266">
        <v>3.3498800092871747E-2</v>
      </c>
      <c r="W134" s="266">
        <v>3.356331002034596E-2</v>
      </c>
      <c r="X134" s="266">
        <v>1.7558679118536522E-2</v>
      </c>
      <c r="Y134" s="266">
        <v>1.4060264333344693E-2</v>
      </c>
      <c r="Z134" s="266">
        <v>1.1646934294827344E-2</v>
      </c>
      <c r="AA134" s="266">
        <v>1.0218487348935303E-2</v>
      </c>
      <c r="AB134" s="266">
        <v>1.0200323043128763E-2</v>
      </c>
      <c r="AC134" s="266">
        <v>1.0356312921313933E-2</v>
      </c>
      <c r="AD134" s="266">
        <v>1.1792871777240846E-2</v>
      </c>
      <c r="AE134" s="266">
        <v>1.578914962311392E-2</v>
      </c>
      <c r="AF134" s="266">
        <v>3.8597945966901144E-2</v>
      </c>
      <c r="AG134" s="266">
        <v>3.3826852839564304E-2</v>
      </c>
      <c r="AH134" s="266">
        <v>3.3498800092871747E-2</v>
      </c>
      <c r="AI134" s="266">
        <v>3.356331002034596E-2</v>
      </c>
      <c r="AJ134" s="266">
        <v>1.7558679118536522E-2</v>
      </c>
      <c r="AK134" s="266">
        <v>1.4060264333344693E-2</v>
      </c>
      <c r="AL134" s="266">
        <v>1.1646934294827344E-2</v>
      </c>
      <c r="AM134" s="266">
        <v>1.0218487348935303E-2</v>
      </c>
      <c r="AN134" s="266">
        <v>1.0200323043128763E-2</v>
      </c>
      <c r="AO134" s="266">
        <v>1.0356312921313933E-2</v>
      </c>
      <c r="AP134" s="266">
        <v>1.1792871777240846E-2</v>
      </c>
      <c r="AQ134" s="266">
        <v>1.578914962311392E-2</v>
      </c>
      <c r="AR134" s="266">
        <v>3.8597945966901144E-2</v>
      </c>
      <c r="AS134" s="266">
        <v>3.3826852839564304E-2</v>
      </c>
      <c r="AT134" s="266">
        <v>3.3498800092871747E-2</v>
      </c>
      <c r="AU134" s="266">
        <v>3.356331002034596E-2</v>
      </c>
      <c r="AV134" s="266">
        <v>1.7558679118536522E-2</v>
      </c>
      <c r="AW134" s="266">
        <v>1.4060264333344693E-2</v>
      </c>
      <c r="AX134" s="266">
        <v>1.1646934294827344E-2</v>
      </c>
      <c r="AY134" s="266">
        <v>1.0218487348935303E-2</v>
      </c>
      <c r="AZ134" s="266">
        <v>1.0200323043128763E-2</v>
      </c>
      <c r="BA134" s="266">
        <v>1.0356312921313933E-2</v>
      </c>
      <c r="BB134" s="266">
        <v>1.1792871777240846E-2</v>
      </c>
      <c r="BC134" s="266">
        <v>1.578914962311392E-2</v>
      </c>
      <c r="BD134" s="266">
        <v>3.8597945966901144E-2</v>
      </c>
      <c r="BE134" s="266">
        <v>3.3826852839564304E-2</v>
      </c>
      <c r="BF134" s="266">
        <v>3.3498800092871747E-2</v>
      </c>
      <c r="BG134" s="266">
        <v>3.356331002034596E-2</v>
      </c>
      <c r="BH134" s="266">
        <v>1.7558679118536522E-2</v>
      </c>
      <c r="BI134" s="266">
        <v>1.4060264333344693E-2</v>
      </c>
      <c r="BJ134" s="266">
        <v>1.1646934294827344E-2</v>
      </c>
      <c r="BK134" s="266">
        <v>1.0218487348935303E-2</v>
      </c>
    </row>
    <row r="135" spans="1:63" hidden="1" x14ac:dyDescent="0.35">
      <c r="A135" s="684"/>
      <c r="B135" s="123" t="s">
        <v>5</v>
      </c>
      <c r="C135" s="132">
        <v>1.0126E-2</v>
      </c>
      <c r="D135" s="132">
        <v>1.0828000000000001E-2</v>
      </c>
      <c r="E135" s="132">
        <v>1.0834E-2</v>
      </c>
      <c r="F135" s="132">
        <v>1.1774E-2</v>
      </c>
      <c r="G135" s="132">
        <v>1.0102E-2</v>
      </c>
      <c r="H135" s="132">
        <v>3.1885999999999998E-2</v>
      </c>
      <c r="I135" s="132">
        <v>3.1192999999999999E-2</v>
      </c>
      <c r="J135" s="132">
        <v>3.2829999999999998E-2</v>
      </c>
      <c r="K135" s="132">
        <v>3.4657E-2</v>
      </c>
      <c r="L135" s="132">
        <v>1.3837E-2</v>
      </c>
      <c r="M135" s="132">
        <v>1.2879E-2</v>
      </c>
      <c r="N135" s="132">
        <v>1.1932999999999999E-2</v>
      </c>
      <c r="O135" s="132">
        <v>1.0126E-2</v>
      </c>
      <c r="P135" s="132">
        <v>1.0828000000000001E-2</v>
      </c>
      <c r="Q135" s="132">
        <v>1.0834E-2</v>
      </c>
      <c r="R135" s="266">
        <v>9.3300694720660927E-3</v>
      </c>
      <c r="S135" s="266">
        <v>1.3190972391467491E-2</v>
      </c>
      <c r="T135" s="266">
        <v>3.3396509974146636E-2</v>
      </c>
      <c r="U135" s="266">
        <v>3.0311628255511709E-2</v>
      </c>
      <c r="V135" s="266">
        <v>3.0025700532701628E-2</v>
      </c>
      <c r="W135" s="266">
        <v>3.0999168728459075E-2</v>
      </c>
      <c r="X135" s="266">
        <v>1.4333326703126323E-2</v>
      </c>
      <c r="Y135" s="266">
        <v>1.2574297781386794E-2</v>
      </c>
      <c r="Z135" s="266">
        <v>1.0783770658233277E-2</v>
      </c>
      <c r="AA135" s="266">
        <v>8.6905396105985688E-3</v>
      </c>
      <c r="AB135" s="266">
        <v>9.1843635285924711E-3</v>
      </c>
      <c r="AC135" s="266">
        <v>9.3172995483337146E-3</v>
      </c>
      <c r="AD135" s="266">
        <v>9.3300694720660927E-3</v>
      </c>
      <c r="AE135" s="266">
        <v>1.3190972391467491E-2</v>
      </c>
      <c r="AF135" s="266">
        <v>3.3396509974146636E-2</v>
      </c>
      <c r="AG135" s="266">
        <v>3.0311628255511709E-2</v>
      </c>
      <c r="AH135" s="266">
        <v>3.0025700532701628E-2</v>
      </c>
      <c r="AI135" s="266">
        <v>3.0999168728459075E-2</v>
      </c>
      <c r="AJ135" s="266">
        <v>1.4333326703126323E-2</v>
      </c>
      <c r="AK135" s="266">
        <v>1.2574297781386794E-2</v>
      </c>
      <c r="AL135" s="266">
        <v>1.0783770658233277E-2</v>
      </c>
      <c r="AM135" s="266">
        <v>8.6905396105985688E-3</v>
      </c>
      <c r="AN135" s="266">
        <v>9.1843635285924711E-3</v>
      </c>
      <c r="AO135" s="266">
        <v>9.3172995483337146E-3</v>
      </c>
      <c r="AP135" s="266">
        <v>9.3300694720660927E-3</v>
      </c>
      <c r="AQ135" s="266">
        <v>1.3190972391467491E-2</v>
      </c>
      <c r="AR135" s="266">
        <v>3.3396509974146636E-2</v>
      </c>
      <c r="AS135" s="266">
        <v>3.0311628255511709E-2</v>
      </c>
      <c r="AT135" s="266">
        <v>3.0025700532701628E-2</v>
      </c>
      <c r="AU135" s="266">
        <v>3.0999168728459075E-2</v>
      </c>
      <c r="AV135" s="266">
        <v>1.4333326703126323E-2</v>
      </c>
      <c r="AW135" s="266">
        <v>1.2574297781386794E-2</v>
      </c>
      <c r="AX135" s="266">
        <v>1.0783770658233277E-2</v>
      </c>
      <c r="AY135" s="266">
        <v>8.6905396105985688E-3</v>
      </c>
      <c r="AZ135" s="266">
        <v>9.1843635285924711E-3</v>
      </c>
      <c r="BA135" s="266">
        <v>9.3172995483337146E-3</v>
      </c>
      <c r="BB135" s="266">
        <v>9.3300694720660927E-3</v>
      </c>
      <c r="BC135" s="266">
        <v>1.3190972391467491E-2</v>
      </c>
      <c r="BD135" s="266">
        <v>3.3396509974146636E-2</v>
      </c>
      <c r="BE135" s="266">
        <v>3.0311628255511709E-2</v>
      </c>
      <c r="BF135" s="266">
        <v>3.0025700532701628E-2</v>
      </c>
      <c r="BG135" s="266">
        <v>3.0999168728459075E-2</v>
      </c>
      <c r="BH135" s="266">
        <v>1.4333326703126323E-2</v>
      </c>
      <c r="BI135" s="266">
        <v>1.2574297781386794E-2</v>
      </c>
      <c r="BJ135" s="266">
        <v>1.0783770658233277E-2</v>
      </c>
      <c r="BK135" s="266">
        <v>8.6905396105985688E-3</v>
      </c>
    </row>
    <row r="136" spans="1:63" hidden="1" x14ac:dyDescent="0.35">
      <c r="A136" s="684"/>
      <c r="B136" s="123" t="s">
        <v>23</v>
      </c>
      <c r="C136" s="132">
        <v>1.0126E-2</v>
      </c>
      <c r="D136" s="132">
        <v>1.0828000000000001E-2</v>
      </c>
      <c r="E136" s="132">
        <v>1.0834E-2</v>
      </c>
      <c r="F136" s="132">
        <v>1.1774E-2</v>
      </c>
      <c r="G136" s="132">
        <v>1.0102E-2</v>
      </c>
      <c r="H136" s="132">
        <v>3.1885999999999998E-2</v>
      </c>
      <c r="I136" s="132">
        <v>3.1192999999999999E-2</v>
      </c>
      <c r="J136" s="132">
        <v>3.2829999999999998E-2</v>
      </c>
      <c r="K136" s="132">
        <v>3.4657E-2</v>
      </c>
      <c r="L136" s="132">
        <v>1.3837E-2</v>
      </c>
      <c r="M136" s="132">
        <v>1.2879E-2</v>
      </c>
      <c r="N136" s="132">
        <v>1.1932999999999999E-2</v>
      </c>
      <c r="O136" s="132">
        <v>1.0126E-2</v>
      </c>
      <c r="P136" s="132">
        <v>1.0828000000000001E-2</v>
      </c>
      <c r="Q136" s="132">
        <v>1.0834E-2</v>
      </c>
      <c r="R136" s="266">
        <v>9.3300694720660927E-3</v>
      </c>
      <c r="S136" s="266">
        <v>1.3190972391467491E-2</v>
      </c>
      <c r="T136" s="266">
        <v>3.3396509974146636E-2</v>
      </c>
      <c r="U136" s="266">
        <v>3.0311628255511709E-2</v>
      </c>
      <c r="V136" s="266">
        <v>3.0025700532701628E-2</v>
      </c>
      <c r="W136" s="266">
        <v>3.0999168728459075E-2</v>
      </c>
      <c r="X136" s="266">
        <v>1.4333326703126323E-2</v>
      </c>
      <c r="Y136" s="266">
        <v>1.2574297781386794E-2</v>
      </c>
      <c r="Z136" s="266">
        <v>1.0783770658233277E-2</v>
      </c>
      <c r="AA136" s="266">
        <v>8.6905396105985688E-3</v>
      </c>
      <c r="AB136" s="266">
        <v>9.1843635285924711E-3</v>
      </c>
      <c r="AC136" s="266">
        <v>9.3172995483337146E-3</v>
      </c>
      <c r="AD136" s="266">
        <v>9.3300694720660927E-3</v>
      </c>
      <c r="AE136" s="266">
        <v>1.3190972391467491E-2</v>
      </c>
      <c r="AF136" s="266">
        <v>3.3396509974146636E-2</v>
      </c>
      <c r="AG136" s="266">
        <v>3.0311628255511709E-2</v>
      </c>
      <c r="AH136" s="266">
        <v>3.0025700532701628E-2</v>
      </c>
      <c r="AI136" s="266">
        <v>3.0999168728459075E-2</v>
      </c>
      <c r="AJ136" s="266">
        <v>1.4333326703126323E-2</v>
      </c>
      <c r="AK136" s="266">
        <v>1.2574297781386794E-2</v>
      </c>
      <c r="AL136" s="266">
        <v>1.0783770658233277E-2</v>
      </c>
      <c r="AM136" s="266">
        <v>8.6905396105985688E-3</v>
      </c>
      <c r="AN136" s="266">
        <v>9.1843635285924711E-3</v>
      </c>
      <c r="AO136" s="266">
        <v>9.3172995483337146E-3</v>
      </c>
      <c r="AP136" s="266">
        <v>9.3300694720660927E-3</v>
      </c>
      <c r="AQ136" s="266">
        <v>1.3190972391467491E-2</v>
      </c>
      <c r="AR136" s="266">
        <v>3.3396509974146636E-2</v>
      </c>
      <c r="AS136" s="266">
        <v>3.0311628255511709E-2</v>
      </c>
      <c r="AT136" s="266">
        <v>3.0025700532701628E-2</v>
      </c>
      <c r="AU136" s="266">
        <v>3.0999168728459075E-2</v>
      </c>
      <c r="AV136" s="266">
        <v>1.4333326703126323E-2</v>
      </c>
      <c r="AW136" s="266">
        <v>1.2574297781386794E-2</v>
      </c>
      <c r="AX136" s="266">
        <v>1.0783770658233277E-2</v>
      </c>
      <c r="AY136" s="266">
        <v>8.6905396105985688E-3</v>
      </c>
      <c r="AZ136" s="266">
        <v>9.1843635285924711E-3</v>
      </c>
      <c r="BA136" s="266">
        <v>9.3172995483337146E-3</v>
      </c>
      <c r="BB136" s="266">
        <v>9.3300694720660927E-3</v>
      </c>
      <c r="BC136" s="266">
        <v>1.3190972391467491E-2</v>
      </c>
      <c r="BD136" s="266">
        <v>3.3396509974146636E-2</v>
      </c>
      <c r="BE136" s="266">
        <v>3.0311628255511709E-2</v>
      </c>
      <c r="BF136" s="266">
        <v>3.0025700532701628E-2</v>
      </c>
      <c r="BG136" s="266">
        <v>3.0999168728459075E-2</v>
      </c>
      <c r="BH136" s="266">
        <v>1.4333326703126323E-2</v>
      </c>
      <c r="BI136" s="266">
        <v>1.2574297781386794E-2</v>
      </c>
      <c r="BJ136" s="266">
        <v>1.0783770658233277E-2</v>
      </c>
      <c r="BK136" s="266">
        <v>8.6905396105985688E-3</v>
      </c>
    </row>
    <row r="137" spans="1:63" hidden="1" x14ac:dyDescent="0.35">
      <c r="A137" s="684"/>
      <c r="B137" s="123" t="s">
        <v>24</v>
      </c>
      <c r="C137" s="132">
        <v>1.0126E-2</v>
      </c>
      <c r="D137" s="132">
        <v>1.0828000000000001E-2</v>
      </c>
      <c r="E137" s="132">
        <v>1.0834E-2</v>
      </c>
      <c r="F137" s="132">
        <v>1.1774E-2</v>
      </c>
      <c r="G137" s="132">
        <v>1.0102E-2</v>
      </c>
      <c r="H137" s="132">
        <v>3.1885999999999998E-2</v>
      </c>
      <c r="I137" s="132">
        <v>3.1192999999999999E-2</v>
      </c>
      <c r="J137" s="132">
        <v>3.2829999999999998E-2</v>
      </c>
      <c r="K137" s="132">
        <v>3.4657E-2</v>
      </c>
      <c r="L137" s="132">
        <v>1.3837E-2</v>
      </c>
      <c r="M137" s="132">
        <v>1.2879E-2</v>
      </c>
      <c r="N137" s="132">
        <v>1.1932999999999999E-2</v>
      </c>
      <c r="O137" s="132">
        <v>1.0126E-2</v>
      </c>
      <c r="P137" s="132">
        <v>1.0828000000000001E-2</v>
      </c>
      <c r="Q137" s="132">
        <v>1.0834E-2</v>
      </c>
      <c r="R137" s="266">
        <v>9.3300694720660927E-3</v>
      </c>
      <c r="S137" s="266">
        <v>1.3190972391467491E-2</v>
      </c>
      <c r="T137" s="266">
        <v>3.3396509974146636E-2</v>
      </c>
      <c r="U137" s="266">
        <v>3.0311628255511709E-2</v>
      </c>
      <c r="V137" s="266">
        <v>3.0025700532701628E-2</v>
      </c>
      <c r="W137" s="266">
        <v>3.0999168728459075E-2</v>
      </c>
      <c r="X137" s="266">
        <v>1.4333326703126323E-2</v>
      </c>
      <c r="Y137" s="266">
        <v>1.2574297781386794E-2</v>
      </c>
      <c r="Z137" s="266">
        <v>1.0783770658233277E-2</v>
      </c>
      <c r="AA137" s="266">
        <v>8.6905396105985688E-3</v>
      </c>
      <c r="AB137" s="266">
        <v>9.1843635285924711E-3</v>
      </c>
      <c r="AC137" s="266">
        <v>9.3172995483337146E-3</v>
      </c>
      <c r="AD137" s="266">
        <v>9.3300694720660927E-3</v>
      </c>
      <c r="AE137" s="266">
        <v>1.3190972391467491E-2</v>
      </c>
      <c r="AF137" s="266">
        <v>3.3396509974146636E-2</v>
      </c>
      <c r="AG137" s="266">
        <v>3.0311628255511709E-2</v>
      </c>
      <c r="AH137" s="266">
        <v>3.0025700532701628E-2</v>
      </c>
      <c r="AI137" s="266">
        <v>3.0999168728459075E-2</v>
      </c>
      <c r="AJ137" s="266">
        <v>1.4333326703126323E-2</v>
      </c>
      <c r="AK137" s="266">
        <v>1.2574297781386794E-2</v>
      </c>
      <c r="AL137" s="266">
        <v>1.0783770658233277E-2</v>
      </c>
      <c r="AM137" s="266">
        <v>8.6905396105985688E-3</v>
      </c>
      <c r="AN137" s="266">
        <v>9.1843635285924711E-3</v>
      </c>
      <c r="AO137" s="266">
        <v>9.3172995483337146E-3</v>
      </c>
      <c r="AP137" s="266">
        <v>9.3300694720660927E-3</v>
      </c>
      <c r="AQ137" s="266">
        <v>1.3190972391467491E-2</v>
      </c>
      <c r="AR137" s="266">
        <v>3.3396509974146636E-2</v>
      </c>
      <c r="AS137" s="266">
        <v>3.0311628255511709E-2</v>
      </c>
      <c r="AT137" s="266">
        <v>3.0025700532701628E-2</v>
      </c>
      <c r="AU137" s="266">
        <v>3.0999168728459075E-2</v>
      </c>
      <c r="AV137" s="266">
        <v>1.4333326703126323E-2</v>
      </c>
      <c r="AW137" s="266">
        <v>1.2574297781386794E-2</v>
      </c>
      <c r="AX137" s="266">
        <v>1.0783770658233277E-2</v>
      </c>
      <c r="AY137" s="266">
        <v>8.6905396105985688E-3</v>
      </c>
      <c r="AZ137" s="266">
        <v>9.1843635285924711E-3</v>
      </c>
      <c r="BA137" s="266">
        <v>9.3172995483337146E-3</v>
      </c>
      <c r="BB137" s="266">
        <v>9.3300694720660927E-3</v>
      </c>
      <c r="BC137" s="266">
        <v>1.3190972391467491E-2</v>
      </c>
      <c r="BD137" s="266">
        <v>3.3396509974146636E-2</v>
      </c>
      <c r="BE137" s="266">
        <v>3.0311628255511709E-2</v>
      </c>
      <c r="BF137" s="266">
        <v>3.0025700532701628E-2</v>
      </c>
      <c r="BG137" s="266">
        <v>3.0999168728459075E-2</v>
      </c>
      <c r="BH137" s="266">
        <v>1.4333326703126323E-2</v>
      </c>
      <c r="BI137" s="266">
        <v>1.2574297781386794E-2</v>
      </c>
      <c r="BJ137" s="266">
        <v>1.0783770658233277E-2</v>
      </c>
      <c r="BK137" s="266">
        <v>8.6905396105985688E-3</v>
      </c>
    </row>
    <row r="138" spans="1:63" hidden="1" x14ac:dyDescent="0.35">
      <c r="A138" s="684"/>
      <c r="B138" s="123" t="s">
        <v>7</v>
      </c>
      <c r="C138" s="132">
        <v>8.3879999999999996E-3</v>
      </c>
      <c r="D138" s="132">
        <v>9.0139999999999994E-3</v>
      </c>
      <c r="E138" s="132">
        <v>1.0437E-2</v>
      </c>
      <c r="F138" s="132">
        <v>1.1302E-2</v>
      </c>
      <c r="G138" s="132">
        <v>8.2629999999999995E-3</v>
      </c>
      <c r="H138" s="132">
        <v>2.8906000000000001E-2</v>
      </c>
      <c r="I138" s="132">
        <v>2.5541000000000001E-2</v>
      </c>
      <c r="J138" s="132">
        <v>2.8330999999999999E-2</v>
      </c>
      <c r="K138" s="132">
        <v>3.0356000000000001E-2</v>
      </c>
      <c r="L138" s="132">
        <v>1.1990000000000001E-2</v>
      </c>
      <c r="M138" s="132">
        <v>1.0586E-2</v>
      </c>
      <c r="N138" s="132">
        <v>1.0274E-2</v>
      </c>
      <c r="O138" s="132">
        <v>8.3879999999999996E-3</v>
      </c>
      <c r="P138" s="132">
        <v>9.0139999999999994E-3</v>
      </c>
      <c r="Q138" s="132">
        <v>1.0437E-2</v>
      </c>
      <c r="R138" s="266">
        <v>8.9643969886217239E-3</v>
      </c>
      <c r="S138" s="266">
        <v>1.1442954360114992E-2</v>
      </c>
      <c r="T138" s="266">
        <v>3.0341130046812329E-2</v>
      </c>
      <c r="U138" s="266">
        <v>2.4767427374638579E-2</v>
      </c>
      <c r="V138" s="266">
        <v>2.5844708490436505E-2</v>
      </c>
      <c r="W138" s="266">
        <v>2.7140278723847423E-2</v>
      </c>
      <c r="X138" s="266">
        <v>1.2426704003105844E-2</v>
      </c>
      <c r="Y138" s="266">
        <v>1.0317878648079915E-2</v>
      </c>
      <c r="Z138" s="266">
        <v>9.3080976984780718E-3</v>
      </c>
      <c r="AA138" s="266">
        <v>7.1991147668578103E-3</v>
      </c>
      <c r="AB138" s="266">
        <v>7.6506976126562275E-3</v>
      </c>
      <c r="AC138" s="266">
        <v>8.9709893841287691E-3</v>
      </c>
      <c r="AD138" s="266">
        <v>8.9643969886217239E-3</v>
      </c>
      <c r="AE138" s="266">
        <v>1.1442954360114992E-2</v>
      </c>
      <c r="AF138" s="266">
        <v>3.0341130046812329E-2</v>
      </c>
      <c r="AG138" s="266">
        <v>2.4767427374638579E-2</v>
      </c>
      <c r="AH138" s="266">
        <v>2.5844708490436505E-2</v>
      </c>
      <c r="AI138" s="266">
        <v>2.7140278723847423E-2</v>
      </c>
      <c r="AJ138" s="266">
        <v>1.2426704003105844E-2</v>
      </c>
      <c r="AK138" s="266">
        <v>1.0317878648079915E-2</v>
      </c>
      <c r="AL138" s="266">
        <v>9.3080976984780718E-3</v>
      </c>
      <c r="AM138" s="266">
        <v>7.1991147668578103E-3</v>
      </c>
      <c r="AN138" s="266">
        <v>7.6506976126562275E-3</v>
      </c>
      <c r="AO138" s="266">
        <v>8.9709893841287691E-3</v>
      </c>
      <c r="AP138" s="266">
        <v>8.9643969886217239E-3</v>
      </c>
      <c r="AQ138" s="266">
        <v>1.1442954360114992E-2</v>
      </c>
      <c r="AR138" s="266">
        <v>3.0341130046812329E-2</v>
      </c>
      <c r="AS138" s="266">
        <v>2.4767427374638579E-2</v>
      </c>
      <c r="AT138" s="266">
        <v>2.5844708490436505E-2</v>
      </c>
      <c r="AU138" s="266">
        <v>2.7140278723847423E-2</v>
      </c>
      <c r="AV138" s="266">
        <v>1.2426704003105844E-2</v>
      </c>
      <c r="AW138" s="266">
        <v>1.0317878648079915E-2</v>
      </c>
      <c r="AX138" s="266">
        <v>9.3080976984780718E-3</v>
      </c>
      <c r="AY138" s="266">
        <v>7.1991147668578103E-3</v>
      </c>
      <c r="AZ138" s="266">
        <v>7.6506976126562275E-3</v>
      </c>
      <c r="BA138" s="266">
        <v>8.9709893841287691E-3</v>
      </c>
      <c r="BB138" s="266">
        <v>8.9643969886217239E-3</v>
      </c>
      <c r="BC138" s="266">
        <v>1.1442954360114992E-2</v>
      </c>
      <c r="BD138" s="266">
        <v>3.0341130046812329E-2</v>
      </c>
      <c r="BE138" s="266">
        <v>2.4767427374638579E-2</v>
      </c>
      <c r="BF138" s="266">
        <v>2.5844708490436505E-2</v>
      </c>
      <c r="BG138" s="266">
        <v>2.7140278723847423E-2</v>
      </c>
      <c r="BH138" s="266">
        <v>1.2426704003105844E-2</v>
      </c>
      <c r="BI138" s="266">
        <v>1.0317878648079915E-2</v>
      </c>
      <c r="BJ138" s="266">
        <v>9.3080976984780718E-3</v>
      </c>
      <c r="BK138" s="266">
        <v>7.1991147668578103E-3</v>
      </c>
    </row>
    <row r="139" spans="1:63" hidden="1" x14ac:dyDescent="0.35">
      <c r="A139" s="685"/>
      <c r="B139" s="123" t="s">
        <v>8</v>
      </c>
      <c r="C139" s="132">
        <v>8.3359999999999997E-3</v>
      </c>
      <c r="D139" s="132">
        <v>8.9809999999999994E-3</v>
      </c>
      <c r="E139" s="132">
        <v>1.2722000000000001E-2</v>
      </c>
      <c r="F139" s="132">
        <v>1.4888999999999999E-2</v>
      </c>
      <c r="G139" s="132">
        <v>1.2029E-2</v>
      </c>
      <c r="H139" s="132">
        <v>4.0680000000000001E-2</v>
      </c>
      <c r="I139" s="132">
        <v>2.8598999999999999E-2</v>
      </c>
      <c r="J139" s="132">
        <v>3.5635E-2</v>
      </c>
      <c r="K139" s="132">
        <v>3.9424000000000001E-2</v>
      </c>
      <c r="L139" s="132">
        <v>1.6496E-2</v>
      </c>
      <c r="M139" s="132">
        <v>1.1783999999999999E-2</v>
      </c>
      <c r="N139" s="132">
        <v>1.3638000000000001E-2</v>
      </c>
      <c r="O139" s="132">
        <v>8.3359999999999997E-3</v>
      </c>
      <c r="P139" s="132">
        <v>8.9809999999999994E-3</v>
      </c>
      <c r="Q139" s="132">
        <v>1.2722000000000001E-2</v>
      </c>
      <c r="R139" s="266">
        <v>1.1802242805610763E-2</v>
      </c>
      <c r="S139" s="266">
        <v>1.5000840581295125E-2</v>
      </c>
      <c r="T139" s="266">
        <v>4.2210463928937021E-2</v>
      </c>
      <c r="U139" s="266">
        <v>2.7762795137090041E-2</v>
      </c>
      <c r="V139" s="266">
        <v>3.2665598756010897E-2</v>
      </c>
      <c r="W139" s="266">
        <v>3.534763464999735E-2</v>
      </c>
      <c r="X139" s="266">
        <v>1.7000613729307223E-2</v>
      </c>
      <c r="Y139" s="266">
        <v>1.1491929220535387E-2</v>
      </c>
      <c r="Z139" s="266">
        <v>1.2288942749910168E-2</v>
      </c>
      <c r="AA139" s="266">
        <v>7.1543069772339258E-3</v>
      </c>
      <c r="AB139" s="266">
        <v>7.6225204669467857E-3</v>
      </c>
      <c r="AC139" s="266">
        <v>1.0964634736445759E-2</v>
      </c>
      <c r="AD139" s="266">
        <v>1.1802242805610763E-2</v>
      </c>
      <c r="AE139" s="266">
        <v>1.5000840581295125E-2</v>
      </c>
      <c r="AF139" s="266">
        <v>4.2210463928937021E-2</v>
      </c>
      <c r="AG139" s="266">
        <v>2.7762795137090041E-2</v>
      </c>
      <c r="AH139" s="266">
        <v>3.2665598756010897E-2</v>
      </c>
      <c r="AI139" s="266">
        <v>3.534763464999735E-2</v>
      </c>
      <c r="AJ139" s="266">
        <v>1.7000613729307223E-2</v>
      </c>
      <c r="AK139" s="266">
        <v>1.1491929220535387E-2</v>
      </c>
      <c r="AL139" s="266">
        <v>1.2288942749910168E-2</v>
      </c>
      <c r="AM139" s="266">
        <v>7.1543069772339258E-3</v>
      </c>
      <c r="AN139" s="266">
        <v>7.6225204669467857E-3</v>
      </c>
      <c r="AO139" s="266">
        <v>1.0964634736445759E-2</v>
      </c>
      <c r="AP139" s="266">
        <v>1.1802242805610763E-2</v>
      </c>
      <c r="AQ139" s="266">
        <v>1.5000840581295125E-2</v>
      </c>
      <c r="AR139" s="266">
        <v>4.2210463928937021E-2</v>
      </c>
      <c r="AS139" s="266">
        <v>2.7762795137090041E-2</v>
      </c>
      <c r="AT139" s="266">
        <v>3.2665598756010897E-2</v>
      </c>
      <c r="AU139" s="266">
        <v>3.534763464999735E-2</v>
      </c>
      <c r="AV139" s="266">
        <v>1.7000613729307223E-2</v>
      </c>
      <c r="AW139" s="266">
        <v>1.1491929220535387E-2</v>
      </c>
      <c r="AX139" s="266">
        <v>1.2288942749910168E-2</v>
      </c>
      <c r="AY139" s="266">
        <v>7.1543069772339258E-3</v>
      </c>
      <c r="AZ139" s="266">
        <v>7.6225204669467857E-3</v>
      </c>
      <c r="BA139" s="266">
        <v>1.0964634736445759E-2</v>
      </c>
      <c r="BB139" s="266">
        <v>1.1802242805610763E-2</v>
      </c>
      <c r="BC139" s="266">
        <v>1.5000840581295125E-2</v>
      </c>
      <c r="BD139" s="266">
        <v>4.2210463928937021E-2</v>
      </c>
      <c r="BE139" s="266">
        <v>2.7762795137090041E-2</v>
      </c>
      <c r="BF139" s="266">
        <v>3.2665598756010897E-2</v>
      </c>
      <c r="BG139" s="266">
        <v>3.534763464999735E-2</v>
      </c>
      <c r="BH139" s="266">
        <v>1.7000613729307223E-2</v>
      </c>
      <c r="BI139" s="266">
        <v>1.1491929220535387E-2</v>
      </c>
      <c r="BJ139" s="266">
        <v>1.2288942749910168E-2</v>
      </c>
      <c r="BK139" s="266">
        <v>7.1543069772339258E-3</v>
      </c>
    </row>
    <row r="140" spans="1:63" hidden="1" x14ac:dyDescent="0.35"/>
    <row r="141" spans="1:63" hidden="1" x14ac:dyDescent="0.35">
      <c r="A141" s="126"/>
      <c r="B141" s="126"/>
      <c r="C141" s="135"/>
      <c r="D141" s="135"/>
      <c r="E141" s="135"/>
      <c r="F141" s="135"/>
      <c r="G141" s="135"/>
      <c r="H141" s="135"/>
      <c r="I141" s="135"/>
      <c r="J141" s="135"/>
      <c r="K141" s="135"/>
      <c r="L141" s="135"/>
      <c r="M141" s="135"/>
      <c r="N141" s="135"/>
    </row>
    <row r="142" spans="1:63" ht="15.5" hidden="1" x14ac:dyDescent="0.35">
      <c r="A142" s="676" t="s">
        <v>117</v>
      </c>
      <c r="B142" s="136" t="s">
        <v>114</v>
      </c>
      <c r="C142" s="137">
        <v>43466</v>
      </c>
      <c r="D142" s="137">
        <v>43497</v>
      </c>
      <c r="E142" s="137">
        <v>43525</v>
      </c>
      <c r="F142" s="137">
        <v>43556</v>
      </c>
      <c r="G142" s="137">
        <v>43586</v>
      </c>
      <c r="H142" s="137">
        <v>43617</v>
      </c>
      <c r="I142" s="137">
        <v>43647</v>
      </c>
      <c r="J142" s="137">
        <v>43678</v>
      </c>
      <c r="K142" s="137">
        <v>43709</v>
      </c>
      <c r="L142" s="137">
        <v>43739</v>
      </c>
      <c r="M142" s="137">
        <v>43770</v>
      </c>
      <c r="N142" s="137">
        <v>43800</v>
      </c>
      <c r="O142" s="137">
        <v>43831</v>
      </c>
      <c r="P142" s="137">
        <v>43862</v>
      </c>
      <c r="Q142" s="137">
        <v>43891</v>
      </c>
      <c r="R142" s="137">
        <v>43922</v>
      </c>
      <c r="S142" s="137">
        <v>43952</v>
      </c>
      <c r="T142" s="137">
        <v>43983</v>
      </c>
      <c r="U142" s="137">
        <v>44013</v>
      </c>
      <c r="V142" s="137">
        <v>44044</v>
      </c>
      <c r="W142" s="137">
        <v>44075</v>
      </c>
      <c r="X142" s="137">
        <v>44105</v>
      </c>
      <c r="Y142" s="137">
        <v>44136</v>
      </c>
      <c r="Z142" s="137">
        <v>44166</v>
      </c>
      <c r="AA142" s="137">
        <v>44197</v>
      </c>
      <c r="AB142" s="137">
        <v>44228</v>
      </c>
      <c r="AC142" s="137">
        <v>44256</v>
      </c>
      <c r="AD142" s="137">
        <v>44287</v>
      </c>
      <c r="AE142" s="137">
        <v>44317</v>
      </c>
      <c r="AF142" s="137">
        <v>44348</v>
      </c>
      <c r="AG142" s="137">
        <v>44378</v>
      </c>
      <c r="AH142" s="137">
        <v>44409</v>
      </c>
      <c r="AI142" s="137">
        <v>44440</v>
      </c>
      <c r="AJ142" s="137">
        <v>44470</v>
      </c>
      <c r="AK142" s="137">
        <v>44501</v>
      </c>
      <c r="AL142" s="137">
        <v>44531</v>
      </c>
      <c r="AM142" s="137">
        <v>44562</v>
      </c>
      <c r="AN142" s="137">
        <v>44593</v>
      </c>
      <c r="AO142" s="137">
        <v>44621</v>
      </c>
      <c r="AP142" s="137">
        <v>44652</v>
      </c>
      <c r="AQ142" s="137">
        <v>44682</v>
      </c>
      <c r="AR142" s="137">
        <v>44713</v>
      </c>
      <c r="AS142" s="137">
        <v>44743</v>
      </c>
      <c r="AT142" s="137">
        <v>44774</v>
      </c>
      <c r="AU142" s="137">
        <v>44805</v>
      </c>
      <c r="AV142" s="137">
        <v>44835</v>
      </c>
      <c r="AW142" s="137">
        <v>44866</v>
      </c>
      <c r="AX142" s="137">
        <v>44896</v>
      </c>
      <c r="AY142" s="137">
        <v>44927</v>
      </c>
      <c r="AZ142" s="137">
        <v>44958</v>
      </c>
      <c r="BA142" s="137">
        <v>44986</v>
      </c>
      <c r="BB142" s="137">
        <v>45017</v>
      </c>
      <c r="BC142" s="137">
        <v>45047</v>
      </c>
      <c r="BD142" s="137">
        <v>45078</v>
      </c>
      <c r="BE142" s="137">
        <v>45108</v>
      </c>
      <c r="BF142" s="137">
        <v>45139</v>
      </c>
      <c r="BG142" s="137">
        <v>45170</v>
      </c>
      <c r="BH142" s="137">
        <v>45200</v>
      </c>
      <c r="BI142" s="137">
        <v>45231</v>
      </c>
      <c r="BJ142" s="137">
        <v>45261</v>
      </c>
      <c r="BK142" s="137">
        <v>45292</v>
      </c>
    </row>
    <row r="143" spans="1:63" hidden="1" x14ac:dyDescent="0.35">
      <c r="A143" s="677"/>
      <c r="B143" s="138" t="s">
        <v>20</v>
      </c>
      <c r="C143" s="27">
        <f>IF(C23=0,0,((C5*0.5)-C41)*C78*C110*C$2)</f>
        <v>0</v>
      </c>
      <c r="D143" s="27">
        <f>IF(D23=0,0,((D5*0.5)+C23-D41)*D78*D110*D$2)</f>
        <v>0</v>
      </c>
      <c r="E143" s="27">
        <f t="shared" ref="E143:H143" si="102">IF(E23=0,0,((E5*0.5)+D23-E41)*E78*E110*E$2)</f>
        <v>0</v>
      </c>
      <c r="F143" s="27">
        <f t="shared" si="102"/>
        <v>0</v>
      </c>
      <c r="G143" s="27">
        <f t="shared" si="102"/>
        <v>0</v>
      </c>
      <c r="H143" s="27">
        <f t="shared" si="102"/>
        <v>0</v>
      </c>
      <c r="I143" s="27">
        <f t="shared" ref="I143:I155" si="103">IF(I23=0,0,((I5*0.5)+H23-I41)*I78*I110*I$2)</f>
        <v>0</v>
      </c>
      <c r="J143" s="27">
        <f t="shared" ref="J143:J155" si="104">IF(J23=0,0,((J5*0.5)+I23-J41)*J78*J110*J$2)</f>
        <v>0</v>
      </c>
      <c r="K143" s="27">
        <f t="shared" ref="K143:K155" si="105">IF(K23=0,0,((K5*0.5)+J23-K41)*K78*K110*K$2)</f>
        <v>0</v>
      </c>
      <c r="L143" s="27">
        <f t="shared" ref="L143:L155" si="106">IF(L23=0,0,((L5*0.5)+K23-L41)*L78*L110*L$2)</f>
        <v>0</v>
      </c>
      <c r="M143" s="27">
        <f t="shared" ref="M143:M155" si="107">IF(M23=0,0,((M5*0.5)+L23-M41)*M78*M110*M$2)</f>
        <v>0</v>
      </c>
      <c r="N143" s="27">
        <f t="shared" ref="N143:N155" si="108">IF(N23=0,0,((N5*0.5)+M23-N41)*N78*N110*N$2)</f>
        <v>0</v>
      </c>
      <c r="O143" s="27">
        <f t="shared" ref="O143:O155" si="109">IF(O23=0,0,((O5*0.5)+N23-O41)*O78*O110*O$2)</f>
        <v>0</v>
      </c>
      <c r="P143" s="27">
        <f t="shared" ref="P143:P155" si="110">IF(P23=0,0,((P5*0.5)+O23-P41)*P78*P110*P$2)</f>
        <v>0</v>
      </c>
      <c r="Q143" s="27">
        <f t="shared" ref="Q143:Q155" si="111">IF(Q23=0,0,((Q5*0.5)+P23-Q41)*Q78*Q110*Q$2)</f>
        <v>0</v>
      </c>
      <c r="R143" s="27">
        <f t="shared" ref="R143:R155" si="112">IF(R23=0,0,((R5*0.5)+Q23-R41)*R78*R110*R$2)</f>
        <v>0</v>
      </c>
      <c r="S143" s="27">
        <f t="shared" ref="S143:S155" si="113">IF(S23=0,0,((S5*0.5)+R23-S41)*S78*S110*S$2)</f>
        <v>0</v>
      </c>
      <c r="T143" s="27">
        <f t="shared" ref="T143:T155" si="114">IF(T23=0,0,((T5*0.5)+S23-T41)*T78*T110*T$2)</f>
        <v>0</v>
      </c>
      <c r="U143" s="27">
        <f t="shared" ref="U143:U155" si="115">IF(U23=0,0,((U5*0.5)+T23-U41)*U78*U110*U$2)</f>
        <v>0</v>
      </c>
      <c r="V143" s="27">
        <f t="shared" ref="V143:V155" si="116">IF(V23=0,0,((V5*0.5)+U23-V41)*V78*V110*V$2)</f>
        <v>0</v>
      </c>
      <c r="W143" s="27">
        <f t="shared" ref="W143:W155" si="117">IF(W23=0,0,((W5*0.5)+V23-W41)*W78*W110*W$2)</f>
        <v>0</v>
      </c>
      <c r="X143" s="27">
        <f t="shared" ref="X143:X155" si="118">IF(X23=0,0,((X5*0.5)+W23-X41)*X78*X110*X$2)</f>
        <v>0</v>
      </c>
      <c r="Y143" s="27">
        <f t="shared" ref="Y143:Y155" si="119">IF(Y23=0,0,((Y5*0.5)+X23-Y41)*Y78*Y110*Y$2)</f>
        <v>0</v>
      </c>
      <c r="Z143" s="27">
        <f t="shared" ref="Z143:Z155" si="120">IF(Z23=0,0,((Z5*0.5)+Y23-Z41)*Z78*Z110*Z$2)</f>
        <v>0</v>
      </c>
      <c r="AA143" s="27">
        <f t="shared" ref="AA143:AA155" si="121">IF(AA23=0,0,((AA5*0.5)+Z23-AA41)*AA78*AA110*AA$2)</f>
        <v>0</v>
      </c>
      <c r="AB143" s="27">
        <f t="shared" ref="AB143:AB155" si="122">IF(AB23=0,0,((AB5*0.5)+AA23-AB41)*AB78*AB110*AB$2)</f>
        <v>0</v>
      </c>
      <c r="AC143" s="27">
        <f t="shared" ref="AC143:AC155" si="123">IF(AC23=0,0,((AC5*0.5)+AB23-AC41)*AC78*AC110*AC$2)</f>
        <v>0</v>
      </c>
      <c r="AD143" s="27">
        <f t="shared" ref="AD143:AD155" si="124">IF(AD23=0,0,((AD5*0.5)+AC23-AD41)*AD78*AD110*AD$2)</f>
        <v>0</v>
      </c>
      <c r="AE143" s="27">
        <f t="shared" ref="AE143:AE155" si="125">IF(AE23=0,0,((AE5*0.5)+AD23-AE41)*AE78*AE110*AE$2)</f>
        <v>0</v>
      </c>
      <c r="AF143" s="27">
        <f t="shared" ref="AF143:AF155" si="126">IF(AF23=0,0,((AF5*0.5)+AE23-AF41)*AF78*AF110*AF$2)</f>
        <v>0</v>
      </c>
      <c r="AG143" s="27">
        <f t="shared" ref="AG143:AG155" si="127">IF(AG23=0,0,((AG5*0.5)+AF23-AG41)*AG78*AG110*AG$2)</f>
        <v>0</v>
      </c>
      <c r="AH143" s="27">
        <f t="shared" ref="AH143:AH155" si="128">IF(AH23=0,0,((AH5*0.5)+AG23-AH41)*AH78*AH110*AH$2)</f>
        <v>0</v>
      </c>
      <c r="AI143" s="27">
        <f t="shared" ref="AI143:AI155" si="129">IF(AI23=0,0,((AI5*0.5)+AH23-AI41)*AI78*AI110*AI$2)</f>
        <v>0</v>
      </c>
      <c r="AJ143" s="27">
        <f t="shared" ref="AJ143:AJ155" si="130">IF(AJ23=0,0,((AJ5*0.5)+AI23-AJ41)*AJ78*AJ110*AJ$2)</f>
        <v>0</v>
      </c>
      <c r="AK143" s="27">
        <f t="shared" ref="AK143:AK155" si="131">IF(AK23=0,0,((AK5*0.5)+AJ23-AK41)*AK78*AK110*AK$2)</f>
        <v>0</v>
      </c>
      <c r="AL143" s="27">
        <f t="shared" ref="AL143:AL155" si="132">IF(AL23=0,0,((AL5*0.5)+AK23-AL41)*AL78*AL110*AL$2)</f>
        <v>0</v>
      </c>
      <c r="AM143" s="27">
        <f t="shared" ref="AM143:AM155" si="133">IF(AM23=0,0,((AM5*0.5)+AL23-AM41)*AM78*AM110*AM$2)</f>
        <v>0</v>
      </c>
      <c r="AN143" s="27">
        <f t="shared" ref="AN143:AN155" si="134">IF(AN23=0,0,((AN5*0.5)+AM23-AN41)*AN78*AN110*AN$2)</f>
        <v>0</v>
      </c>
      <c r="AO143" s="27">
        <f t="shared" ref="AO143:AO155" si="135">IF(AO23=0,0,((AO5*0.5)+AN23-AO41)*AO78*AO110*AO$2)</f>
        <v>0</v>
      </c>
      <c r="AP143" s="27">
        <f t="shared" ref="AP143:AP155" si="136">IF(AP23=0,0,((AP5*0.5)+AO23-AP41)*AP78*AP110*AP$2)</f>
        <v>0</v>
      </c>
      <c r="AQ143" s="27">
        <f t="shared" ref="AQ143:AQ155" si="137">IF(AQ23=0,0,((AQ5*0.5)+AP23-AQ41)*AQ78*AQ110*AQ$2)</f>
        <v>0</v>
      </c>
      <c r="AR143" s="27">
        <f t="shared" ref="AR143:AR155" si="138">IF(AR23=0,0,((AR5*0.5)+AQ23-AR41)*AR78*AR110*AR$2)</f>
        <v>0</v>
      </c>
      <c r="AS143" s="27">
        <f t="shared" ref="AS143:AS155" si="139">IF(AS23=0,0,((AS5*0.5)+AR23-AS41)*AS78*AS110*AS$2)</f>
        <v>0</v>
      </c>
      <c r="AT143" s="27">
        <f t="shared" ref="AT143:AT155" si="140">IF(AT23=0,0,((AT5*0.5)+AS23-AT41)*AT78*AT110*AT$2)</f>
        <v>0</v>
      </c>
      <c r="AU143" s="27">
        <f t="shared" ref="AU143:AU155" si="141">IF(AU23=0,0,((AU5*0.5)+AT23-AU41)*AU78*AU110*AU$2)</f>
        <v>0</v>
      </c>
      <c r="AV143" s="27">
        <f t="shared" ref="AV143:AV155" si="142">IF(AV23=0,0,((AV5*0.5)+AU23-AV41)*AV78*AV110*AV$2)</f>
        <v>0</v>
      </c>
      <c r="AW143" s="27">
        <f t="shared" ref="AW143:AW155" si="143">IF(AW23=0,0,((AW5*0.5)+AV23-AW41)*AW78*AW110*AW$2)</f>
        <v>0</v>
      </c>
      <c r="AX143" s="27">
        <f t="shared" ref="AX143:AX155" si="144">IF(AX23=0,0,((AX5*0.5)+AW23-AX41)*AX78*AX110*AX$2)</f>
        <v>0</v>
      </c>
      <c r="AY143" s="27">
        <f t="shared" ref="AY143:AY155" si="145">IF(AY23=0,0,((AY5*0.5)+AX23-AY41)*AY78*AY110*AY$2)</f>
        <v>0</v>
      </c>
      <c r="AZ143" s="27">
        <f t="shared" ref="AZ143:AZ155" si="146">IF(AZ23=0,0,((AZ5*0.5)+AY23-AZ41)*AZ78*AZ110*AZ$2)</f>
        <v>0</v>
      </c>
      <c r="BA143" s="27">
        <f t="shared" ref="BA143:BA155" si="147">IF(BA23=0,0,((BA5*0.5)+AZ23-BA41)*BA78*BA110*BA$2)</f>
        <v>0</v>
      </c>
      <c r="BB143" s="27">
        <f t="shared" ref="BB143:BB155" si="148">IF(BB23=0,0,((BB5*0.5)+BA23-BB41)*BB78*BB110*BB$2)</f>
        <v>0</v>
      </c>
      <c r="BC143" s="27">
        <f t="shared" ref="BC143:BC155" si="149">IF(BC23=0,0,((BC5*0.5)+BB23-BC41)*BC78*BC110*BC$2)</f>
        <v>0</v>
      </c>
      <c r="BD143" s="27">
        <f t="shared" ref="BD143:BD155" si="150">IF(BD23=0,0,((BD5*0.5)+BC23-BD41)*BD78*BD110*BD$2)</f>
        <v>0</v>
      </c>
      <c r="BE143" s="27">
        <f t="shared" ref="BE143:BE155" si="151">IF(BE23=0,0,((BE5*0.5)+BD23-BE41)*BE78*BE110*BE$2)</f>
        <v>0</v>
      </c>
      <c r="BF143" s="27">
        <f t="shared" ref="BF143:BF155" si="152">IF(BF23=0,0,((BF5*0.5)+BE23-BF41)*BF78*BF110*BF$2)</f>
        <v>0</v>
      </c>
      <c r="BG143" s="27">
        <f t="shared" ref="BG143:BG155" si="153">IF(BG23=0,0,((BG5*0.5)+BF23-BG41)*BG78*BG110*BG$2)</f>
        <v>0</v>
      </c>
      <c r="BH143" s="27">
        <f t="shared" ref="BH143:BH155" si="154">IF(BH23=0,0,((BH5*0.5)+BG23-BH41)*BH78*BH110*BH$2)</f>
        <v>0</v>
      </c>
      <c r="BI143" s="27">
        <f t="shared" ref="BI143:BI155" si="155">IF(BI23=0,0,((BI5*0.5)+BH23-BI41)*BI78*BI110*BI$2)</f>
        <v>0</v>
      </c>
      <c r="BJ143" s="27">
        <f t="shared" ref="BJ143:BJ155" si="156">IF(BJ23=0,0,((BJ5*0.5)+BI23-BJ41)*BJ78*BJ110*BJ$2)</f>
        <v>0</v>
      </c>
      <c r="BK143" s="27">
        <f t="shared" ref="BK143:BK155" si="157">IF(BK23=0,0,((BK5*0.5)+BJ23-BK41)*BK78*BK110*BK$2)</f>
        <v>0</v>
      </c>
    </row>
    <row r="144" spans="1:63" hidden="1" x14ac:dyDescent="0.35">
      <c r="A144" s="677"/>
      <c r="B144" s="138" t="s">
        <v>0</v>
      </c>
      <c r="C144" s="27">
        <f t="shared" ref="C144:C155" si="158">IF(C24=0,0,((C6*0.5)-C42)*C79*C111*C$2)</f>
        <v>0</v>
      </c>
      <c r="D144" s="27">
        <f t="shared" ref="D144:H155" si="159">IF(D24=0,0,((D6*0.5)+C24-D42)*D79*D111*D$2)</f>
        <v>0</v>
      </c>
      <c r="E144" s="27">
        <f t="shared" si="159"/>
        <v>0</v>
      </c>
      <c r="F144" s="27">
        <f t="shared" si="159"/>
        <v>0</v>
      </c>
      <c r="G144" s="27">
        <f t="shared" si="159"/>
        <v>0</v>
      </c>
      <c r="H144" s="27">
        <f t="shared" si="159"/>
        <v>0</v>
      </c>
      <c r="I144" s="27">
        <f t="shared" si="103"/>
        <v>0</v>
      </c>
      <c r="J144" s="27">
        <f t="shared" si="104"/>
        <v>0</v>
      </c>
      <c r="K144" s="27">
        <f t="shared" si="105"/>
        <v>0</v>
      </c>
      <c r="L144" s="27">
        <f t="shared" si="106"/>
        <v>0</v>
      </c>
      <c r="M144" s="27">
        <f t="shared" si="107"/>
        <v>0</v>
      </c>
      <c r="N144" s="27">
        <f t="shared" si="108"/>
        <v>0</v>
      </c>
      <c r="O144" s="27">
        <f t="shared" si="109"/>
        <v>0</v>
      </c>
      <c r="P144" s="27">
        <f t="shared" si="110"/>
        <v>0</v>
      </c>
      <c r="Q144" s="27">
        <f t="shared" si="111"/>
        <v>0</v>
      </c>
      <c r="R144" s="27">
        <f t="shared" si="112"/>
        <v>0</v>
      </c>
      <c r="S144" s="27">
        <f t="shared" si="113"/>
        <v>0</v>
      </c>
      <c r="T144" s="27">
        <f t="shared" si="114"/>
        <v>0</v>
      </c>
      <c r="U144" s="27">
        <f t="shared" si="115"/>
        <v>0</v>
      </c>
      <c r="V144" s="27">
        <f t="shared" si="116"/>
        <v>0</v>
      </c>
      <c r="W144" s="27">
        <f t="shared" si="117"/>
        <v>0</v>
      </c>
      <c r="X144" s="27">
        <f t="shared" si="118"/>
        <v>0</v>
      </c>
      <c r="Y144" s="27">
        <f t="shared" si="119"/>
        <v>0</v>
      </c>
      <c r="Z144" s="27">
        <f t="shared" si="120"/>
        <v>0</v>
      </c>
      <c r="AA144" s="27">
        <f t="shared" si="121"/>
        <v>0</v>
      </c>
      <c r="AB144" s="27">
        <f t="shared" si="122"/>
        <v>0</v>
      </c>
      <c r="AC144" s="27">
        <f t="shared" si="123"/>
        <v>0</v>
      </c>
      <c r="AD144" s="27">
        <f t="shared" si="124"/>
        <v>0</v>
      </c>
      <c r="AE144" s="27">
        <f t="shared" si="125"/>
        <v>0</v>
      </c>
      <c r="AF144" s="27">
        <f t="shared" si="126"/>
        <v>0</v>
      </c>
      <c r="AG144" s="27">
        <f t="shared" si="127"/>
        <v>0</v>
      </c>
      <c r="AH144" s="27">
        <f t="shared" si="128"/>
        <v>0</v>
      </c>
      <c r="AI144" s="27">
        <f t="shared" si="129"/>
        <v>0</v>
      </c>
      <c r="AJ144" s="27">
        <f t="shared" si="130"/>
        <v>0</v>
      </c>
      <c r="AK144" s="27">
        <f t="shared" si="131"/>
        <v>0</v>
      </c>
      <c r="AL144" s="27">
        <f t="shared" si="132"/>
        <v>0</v>
      </c>
      <c r="AM144" s="27">
        <f t="shared" si="133"/>
        <v>0</v>
      </c>
      <c r="AN144" s="27">
        <f t="shared" si="134"/>
        <v>0</v>
      </c>
      <c r="AO144" s="27">
        <f t="shared" si="135"/>
        <v>0</v>
      </c>
      <c r="AP144" s="27">
        <f t="shared" si="136"/>
        <v>0</v>
      </c>
      <c r="AQ144" s="27">
        <f t="shared" si="137"/>
        <v>0</v>
      </c>
      <c r="AR144" s="27">
        <f t="shared" si="138"/>
        <v>0</v>
      </c>
      <c r="AS144" s="27">
        <f t="shared" si="139"/>
        <v>0</v>
      </c>
      <c r="AT144" s="27">
        <f t="shared" si="140"/>
        <v>0</v>
      </c>
      <c r="AU144" s="27">
        <f t="shared" si="141"/>
        <v>0</v>
      </c>
      <c r="AV144" s="27">
        <f t="shared" si="142"/>
        <v>0</v>
      </c>
      <c r="AW144" s="27">
        <f t="shared" si="143"/>
        <v>0</v>
      </c>
      <c r="AX144" s="27">
        <f t="shared" si="144"/>
        <v>0</v>
      </c>
      <c r="AY144" s="27">
        <f t="shared" si="145"/>
        <v>0</v>
      </c>
      <c r="AZ144" s="27">
        <f t="shared" si="146"/>
        <v>0</v>
      </c>
      <c r="BA144" s="27">
        <f t="shared" si="147"/>
        <v>0</v>
      </c>
      <c r="BB144" s="27">
        <f t="shared" si="148"/>
        <v>0</v>
      </c>
      <c r="BC144" s="27">
        <f t="shared" si="149"/>
        <v>0</v>
      </c>
      <c r="BD144" s="27">
        <f t="shared" si="150"/>
        <v>0</v>
      </c>
      <c r="BE144" s="27">
        <f t="shared" si="151"/>
        <v>0</v>
      </c>
      <c r="BF144" s="27">
        <f t="shared" si="152"/>
        <v>0</v>
      </c>
      <c r="BG144" s="27">
        <f t="shared" si="153"/>
        <v>0</v>
      </c>
      <c r="BH144" s="27">
        <f t="shared" si="154"/>
        <v>0</v>
      </c>
      <c r="BI144" s="27">
        <f t="shared" si="155"/>
        <v>0</v>
      </c>
      <c r="BJ144" s="27">
        <f t="shared" si="156"/>
        <v>0</v>
      </c>
      <c r="BK144" s="27">
        <f t="shared" si="157"/>
        <v>0</v>
      </c>
    </row>
    <row r="145" spans="1:63" hidden="1" x14ac:dyDescent="0.35">
      <c r="A145" s="677"/>
      <c r="B145" s="138" t="s">
        <v>21</v>
      </c>
      <c r="C145" s="27">
        <f t="shared" si="158"/>
        <v>0</v>
      </c>
      <c r="D145" s="27">
        <f t="shared" si="159"/>
        <v>0</v>
      </c>
      <c r="E145" s="27">
        <f t="shared" si="159"/>
        <v>0</v>
      </c>
      <c r="F145" s="27">
        <f t="shared" si="159"/>
        <v>0</v>
      </c>
      <c r="G145" s="27">
        <f t="shared" si="159"/>
        <v>0</v>
      </c>
      <c r="H145" s="27">
        <f t="shared" si="159"/>
        <v>0</v>
      </c>
      <c r="I145" s="27">
        <f t="shared" si="103"/>
        <v>0</v>
      </c>
      <c r="J145" s="27">
        <f t="shared" si="104"/>
        <v>0</v>
      </c>
      <c r="K145" s="27">
        <f t="shared" si="105"/>
        <v>0</v>
      </c>
      <c r="L145" s="27">
        <f t="shared" si="106"/>
        <v>0</v>
      </c>
      <c r="M145" s="27">
        <f t="shared" si="107"/>
        <v>0</v>
      </c>
      <c r="N145" s="27">
        <f t="shared" si="108"/>
        <v>0</v>
      </c>
      <c r="O145" s="27">
        <f t="shared" si="109"/>
        <v>0</v>
      </c>
      <c r="P145" s="27">
        <f t="shared" si="110"/>
        <v>0</v>
      </c>
      <c r="Q145" s="27">
        <f t="shared" si="111"/>
        <v>0</v>
      </c>
      <c r="R145" s="27">
        <f t="shared" si="112"/>
        <v>0</v>
      </c>
      <c r="S145" s="27">
        <f t="shared" si="113"/>
        <v>0</v>
      </c>
      <c r="T145" s="27">
        <f t="shared" si="114"/>
        <v>0</v>
      </c>
      <c r="U145" s="27">
        <f t="shared" si="115"/>
        <v>0</v>
      </c>
      <c r="V145" s="27">
        <f t="shared" si="116"/>
        <v>0</v>
      </c>
      <c r="W145" s="27">
        <f t="shared" si="117"/>
        <v>0</v>
      </c>
      <c r="X145" s="27">
        <f t="shared" si="118"/>
        <v>0</v>
      </c>
      <c r="Y145" s="27">
        <f t="shared" si="119"/>
        <v>0</v>
      </c>
      <c r="Z145" s="27">
        <f t="shared" si="120"/>
        <v>0</v>
      </c>
      <c r="AA145" s="27">
        <f t="shared" si="121"/>
        <v>0</v>
      </c>
      <c r="AB145" s="27">
        <f t="shared" si="122"/>
        <v>0</v>
      </c>
      <c r="AC145" s="27">
        <f t="shared" si="123"/>
        <v>0</v>
      </c>
      <c r="AD145" s="27">
        <f t="shared" si="124"/>
        <v>0</v>
      </c>
      <c r="AE145" s="27">
        <f t="shared" si="125"/>
        <v>0</v>
      </c>
      <c r="AF145" s="27">
        <f t="shared" si="126"/>
        <v>0</v>
      </c>
      <c r="AG145" s="27">
        <f t="shared" si="127"/>
        <v>0</v>
      </c>
      <c r="AH145" s="27">
        <f t="shared" si="128"/>
        <v>0</v>
      </c>
      <c r="AI145" s="27">
        <f t="shared" si="129"/>
        <v>0</v>
      </c>
      <c r="AJ145" s="27">
        <f t="shared" si="130"/>
        <v>0</v>
      </c>
      <c r="AK145" s="27">
        <f t="shared" si="131"/>
        <v>0</v>
      </c>
      <c r="AL145" s="27">
        <f t="shared" si="132"/>
        <v>0</v>
      </c>
      <c r="AM145" s="27">
        <f t="shared" si="133"/>
        <v>0</v>
      </c>
      <c r="AN145" s="27">
        <f t="shared" si="134"/>
        <v>0</v>
      </c>
      <c r="AO145" s="27">
        <f t="shared" si="135"/>
        <v>0</v>
      </c>
      <c r="AP145" s="27">
        <f t="shared" si="136"/>
        <v>0</v>
      </c>
      <c r="AQ145" s="27">
        <f t="shared" si="137"/>
        <v>0</v>
      </c>
      <c r="AR145" s="27">
        <f t="shared" si="138"/>
        <v>0</v>
      </c>
      <c r="AS145" s="27">
        <f t="shared" si="139"/>
        <v>0</v>
      </c>
      <c r="AT145" s="27">
        <f t="shared" si="140"/>
        <v>0</v>
      </c>
      <c r="AU145" s="27">
        <f t="shared" si="141"/>
        <v>0</v>
      </c>
      <c r="AV145" s="27">
        <f t="shared" si="142"/>
        <v>0</v>
      </c>
      <c r="AW145" s="27">
        <f t="shared" si="143"/>
        <v>0</v>
      </c>
      <c r="AX145" s="27">
        <f t="shared" si="144"/>
        <v>0</v>
      </c>
      <c r="AY145" s="27">
        <f t="shared" si="145"/>
        <v>0</v>
      </c>
      <c r="AZ145" s="27">
        <f t="shared" si="146"/>
        <v>0</v>
      </c>
      <c r="BA145" s="27">
        <f t="shared" si="147"/>
        <v>0</v>
      </c>
      <c r="BB145" s="27">
        <f t="shared" si="148"/>
        <v>0</v>
      </c>
      <c r="BC145" s="27">
        <f t="shared" si="149"/>
        <v>0</v>
      </c>
      <c r="BD145" s="27">
        <f t="shared" si="150"/>
        <v>0</v>
      </c>
      <c r="BE145" s="27">
        <f t="shared" si="151"/>
        <v>0</v>
      </c>
      <c r="BF145" s="27">
        <f t="shared" si="152"/>
        <v>0</v>
      </c>
      <c r="BG145" s="27">
        <f t="shared" si="153"/>
        <v>0</v>
      </c>
      <c r="BH145" s="27">
        <f t="shared" si="154"/>
        <v>0</v>
      </c>
      <c r="BI145" s="27">
        <f t="shared" si="155"/>
        <v>0</v>
      </c>
      <c r="BJ145" s="27">
        <f t="shared" si="156"/>
        <v>0</v>
      </c>
      <c r="BK145" s="27">
        <f t="shared" si="157"/>
        <v>0</v>
      </c>
    </row>
    <row r="146" spans="1:63" hidden="1" x14ac:dyDescent="0.35">
      <c r="A146" s="677"/>
      <c r="B146" s="138" t="s">
        <v>1</v>
      </c>
      <c r="C146" s="27">
        <f t="shared" si="158"/>
        <v>0</v>
      </c>
      <c r="D146" s="27">
        <f t="shared" si="159"/>
        <v>0</v>
      </c>
      <c r="E146" s="27">
        <f t="shared" si="159"/>
        <v>0</v>
      </c>
      <c r="F146" s="27">
        <f t="shared" si="159"/>
        <v>0</v>
      </c>
      <c r="G146" s="27">
        <f t="shared" si="159"/>
        <v>0</v>
      </c>
      <c r="H146" s="27">
        <f t="shared" si="159"/>
        <v>0</v>
      </c>
      <c r="I146" s="27">
        <f t="shared" si="103"/>
        <v>0</v>
      </c>
      <c r="J146" s="27">
        <f t="shared" si="104"/>
        <v>0</v>
      </c>
      <c r="K146" s="27">
        <f t="shared" si="105"/>
        <v>0</v>
      </c>
      <c r="L146" s="27">
        <f t="shared" si="106"/>
        <v>0</v>
      </c>
      <c r="M146" s="27">
        <f t="shared" si="107"/>
        <v>0</v>
      </c>
      <c r="N146" s="27">
        <f t="shared" si="108"/>
        <v>0</v>
      </c>
      <c r="O146" s="27">
        <f t="shared" si="109"/>
        <v>0</v>
      </c>
      <c r="P146" s="27">
        <f t="shared" si="110"/>
        <v>0</v>
      </c>
      <c r="Q146" s="27">
        <f t="shared" si="111"/>
        <v>0</v>
      </c>
      <c r="R146" s="27">
        <f t="shared" si="112"/>
        <v>0</v>
      </c>
      <c r="S146" s="27">
        <f t="shared" si="113"/>
        <v>0</v>
      </c>
      <c r="T146" s="27">
        <f t="shared" si="114"/>
        <v>0</v>
      </c>
      <c r="U146" s="27">
        <f t="shared" si="115"/>
        <v>0</v>
      </c>
      <c r="V146" s="27">
        <f t="shared" si="116"/>
        <v>0</v>
      </c>
      <c r="W146" s="27">
        <f t="shared" si="117"/>
        <v>0</v>
      </c>
      <c r="X146" s="27">
        <f t="shared" si="118"/>
        <v>0</v>
      </c>
      <c r="Y146" s="27">
        <f t="shared" si="119"/>
        <v>0</v>
      </c>
      <c r="Z146" s="27">
        <f t="shared" si="120"/>
        <v>0</v>
      </c>
      <c r="AA146" s="27">
        <f t="shared" si="121"/>
        <v>0</v>
      </c>
      <c r="AB146" s="27">
        <f t="shared" si="122"/>
        <v>0</v>
      </c>
      <c r="AC146" s="27">
        <f t="shared" si="123"/>
        <v>0</v>
      </c>
      <c r="AD146" s="27">
        <f t="shared" si="124"/>
        <v>0</v>
      </c>
      <c r="AE146" s="27">
        <f t="shared" si="125"/>
        <v>0</v>
      </c>
      <c r="AF146" s="27">
        <f t="shared" si="126"/>
        <v>0</v>
      </c>
      <c r="AG146" s="27">
        <f t="shared" si="127"/>
        <v>0</v>
      </c>
      <c r="AH146" s="27">
        <f t="shared" si="128"/>
        <v>0</v>
      </c>
      <c r="AI146" s="27">
        <f t="shared" si="129"/>
        <v>0</v>
      </c>
      <c r="AJ146" s="27">
        <f t="shared" si="130"/>
        <v>0</v>
      </c>
      <c r="AK146" s="27">
        <f t="shared" si="131"/>
        <v>0</v>
      </c>
      <c r="AL146" s="27">
        <f t="shared" si="132"/>
        <v>0</v>
      </c>
      <c r="AM146" s="27">
        <f t="shared" si="133"/>
        <v>0</v>
      </c>
      <c r="AN146" s="27">
        <f t="shared" si="134"/>
        <v>0</v>
      </c>
      <c r="AO146" s="27">
        <f t="shared" si="135"/>
        <v>0</v>
      </c>
      <c r="AP146" s="27">
        <f t="shared" si="136"/>
        <v>0</v>
      </c>
      <c r="AQ146" s="27">
        <f t="shared" si="137"/>
        <v>0</v>
      </c>
      <c r="AR146" s="27">
        <f t="shared" si="138"/>
        <v>0</v>
      </c>
      <c r="AS146" s="27">
        <f t="shared" si="139"/>
        <v>0</v>
      </c>
      <c r="AT146" s="27">
        <f t="shared" si="140"/>
        <v>0</v>
      </c>
      <c r="AU146" s="27">
        <f t="shared" si="141"/>
        <v>0</v>
      </c>
      <c r="AV146" s="27">
        <f t="shared" si="142"/>
        <v>0</v>
      </c>
      <c r="AW146" s="27">
        <f t="shared" si="143"/>
        <v>0</v>
      </c>
      <c r="AX146" s="27">
        <f t="shared" si="144"/>
        <v>0</v>
      </c>
      <c r="AY146" s="27">
        <f t="shared" si="145"/>
        <v>0</v>
      </c>
      <c r="AZ146" s="27">
        <f t="shared" si="146"/>
        <v>0</v>
      </c>
      <c r="BA146" s="27">
        <f t="shared" si="147"/>
        <v>0</v>
      </c>
      <c r="BB146" s="27">
        <f t="shared" si="148"/>
        <v>0</v>
      </c>
      <c r="BC146" s="27">
        <f t="shared" si="149"/>
        <v>0</v>
      </c>
      <c r="BD146" s="27">
        <f t="shared" si="150"/>
        <v>0</v>
      </c>
      <c r="BE146" s="27">
        <f t="shared" si="151"/>
        <v>0</v>
      </c>
      <c r="BF146" s="27">
        <f t="shared" si="152"/>
        <v>0</v>
      </c>
      <c r="BG146" s="27">
        <f t="shared" si="153"/>
        <v>0</v>
      </c>
      <c r="BH146" s="27">
        <f t="shared" si="154"/>
        <v>0</v>
      </c>
      <c r="BI146" s="27">
        <f t="shared" si="155"/>
        <v>0</v>
      </c>
      <c r="BJ146" s="27">
        <f t="shared" si="156"/>
        <v>0</v>
      </c>
      <c r="BK146" s="27">
        <f t="shared" si="157"/>
        <v>0</v>
      </c>
    </row>
    <row r="147" spans="1:63" hidden="1" x14ac:dyDescent="0.35">
      <c r="A147" s="677"/>
      <c r="B147" s="138" t="s">
        <v>22</v>
      </c>
      <c r="C147" s="27">
        <f t="shared" si="158"/>
        <v>0</v>
      </c>
      <c r="D147" s="27">
        <f t="shared" si="159"/>
        <v>0</v>
      </c>
      <c r="E147" s="27">
        <f t="shared" si="159"/>
        <v>0</v>
      </c>
      <c r="F147" s="27">
        <f t="shared" si="159"/>
        <v>0</v>
      </c>
      <c r="G147" s="27">
        <f t="shared" si="159"/>
        <v>0</v>
      </c>
      <c r="H147" s="27">
        <f t="shared" si="159"/>
        <v>0</v>
      </c>
      <c r="I147" s="27">
        <f t="shared" si="103"/>
        <v>0</v>
      </c>
      <c r="J147" s="27">
        <f t="shared" si="104"/>
        <v>0</v>
      </c>
      <c r="K147" s="27">
        <f t="shared" si="105"/>
        <v>0</v>
      </c>
      <c r="L147" s="27">
        <f t="shared" si="106"/>
        <v>0</v>
      </c>
      <c r="M147" s="27">
        <f t="shared" si="107"/>
        <v>0</v>
      </c>
      <c r="N147" s="27">
        <f t="shared" si="108"/>
        <v>0</v>
      </c>
      <c r="O147" s="27">
        <f t="shared" si="109"/>
        <v>0</v>
      </c>
      <c r="P147" s="27">
        <f t="shared" si="110"/>
        <v>0</v>
      </c>
      <c r="Q147" s="27">
        <f t="shared" si="111"/>
        <v>0</v>
      </c>
      <c r="R147" s="27">
        <f t="shared" si="112"/>
        <v>0</v>
      </c>
      <c r="S147" s="27">
        <f t="shared" si="113"/>
        <v>0</v>
      </c>
      <c r="T147" s="27">
        <f t="shared" si="114"/>
        <v>0</v>
      </c>
      <c r="U147" s="27">
        <f t="shared" si="115"/>
        <v>0</v>
      </c>
      <c r="V147" s="27">
        <f t="shared" si="116"/>
        <v>0</v>
      </c>
      <c r="W147" s="27">
        <f t="shared" si="117"/>
        <v>0</v>
      </c>
      <c r="X147" s="27">
        <f t="shared" si="118"/>
        <v>0</v>
      </c>
      <c r="Y147" s="27">
        <f t="shared" si="119"/>
        <v>0</v>
      </c>
      <c r="Z147" s="27">
        <f t="shared" si="120"/>
        <v>0</v>
      </c>
      <c r="AA147" s="27">
        <f t="shared" si="121"/>
        <v>0</v>
      </c>
      <c r="AB147" s="27">
        <f t="shared" si="122"/>
        <v>0</v>
      </c>
      <c r="AC147" s="27">
        <f t="shared" si="123"/>
        <v>0</v>
      </c>
      <c r="AD147" s="27">
        <f t="shared" si="124"/>
        <v>0</v>
      </c>
      <c r="AE147" s="27">
        <f t="shared" si="125"/>
        <v>0</v>
      </c>
      <c r="AF147" s="27">
        <f t="shared" si="126"/>
        <v>0</v>
      </c>
      <c r="AG147" s="27">
        <f t="shared" si="127"/>
        <v>0</v>
      </c>
      <c r="AH147" s="27">
        <f t="shared" si="128"/>
        <v>0</v>
      </c>
      <c r="AI147" s="27">
        <f t="shared" si="129"/>
        <v>0</v>
      </c>
      <c r="AJ147" s="27">
        <f t="shared" si="130"/>
        <v>0</v>
      </c>
      <c r="AK147" s="27">
        <f t="shared" si="131"/>
        <v>0</v>
      </c>
      <c r="AL147" s="27">
        <f t="shared" si="132"/>
        <v>0</v>
      </c>
      <c r="AM147" s="27">
        <f t="shared" si="133"/>
        <v>0</v>
      </c>
      <c r="AN147" s="27">
        <f t="shared" si="134"/>
        <v>0</v>
      </c>
      <c r="AO147" s="27">
        <f t="shared" si="135"/>
        <v>0</v>
      </c>
      <c r="AP147" s="27">
        <f t="shared" si="136"/>
        <v>0</v>
      </c>
      <c r="AQ147" s="27">
        <f t="shared" si="137"/>
        <v>0</v>
      </c>
      <c r="AR147" s="27">
        <f t="shared" si="138"/>
        <v>0</v>
      </c>
      <c r="AS147" s="27">
        <f t="shared" si="139"/>
        <v>0</v>
      </c>
      <c r="AT147" s="27">
        <f t="shared" si="140"/>
        <v>0</v>
      </c>
      <c r="AU147" s="27">
        <f t="shared" si="141"/>
        <v>0</v>
      </c>
      <c r="AV147" s="27">
        <f t="shared" si="142"/>
        <v>0</v>
      </c>
      <c r="AW147" s="27">
        <f t="shared" si="143"/>
        <v>0</v>
      </c>
      <c r="AX147" s="27">
        <f t="shared" si="144"/>
        <v>0</v>
      </c>
      <c r="AY147" s="27">
        <f t="shared" si="145"/>
        <v>0</v>
      </c>
      <c r="AZ147" s="27">
        <f t="shared" si="146"/>
        <v>0</v>
      </c>
      <c r="BA147" s="27">
        <f t="shared" si="147"/>
        <v>0</v>
      </c>
      <c r="BB147" s="27">
        <f t="shared" si="148"/>
        <v>0</v>
      </c>
      <c r="BC147" s="27">
        <f t="shared" si="149"/>
        <v>0</v>
      </c>
      <c r="BD147" s="27">
        <f t="shared" si="150"/>
        <v>0</v>
      </c>
      <c r="BE147" s="27">
        <f t="shared" si="151"/>
        <v>0</v>
      </c>
      <c r="BF147" s="27">
        <f t="shared" si="152"/>
        <v>0</v>
      </c>
      <c r="BG147" s="27">
        <f t="shared" si="153"/>
        <v>0</v>
      </c>
      <c r="BH147" s="27">
        <f t="shared" si="154"/>
        <v>0</v>
      </c>
      <c r="BI147" s="27">
        <f t="shared" si="155"/>
        <v>0</v>
      </c>
      <c r="BJ147" s="27">
        <f t="shared" si="156"/>
        <v>0</v>
      </c>
      <c r="BK147" s="27">
        <f t="shared" si="157"/>
        <v>0</v>
      </c>
    </row>
    <row r="148" spans="1:63" hidden="1" x14ac:dyDescent="0.35">
      <c r="A148" s="677"/>
      <c r="B148" s="38" t="s">
        <v>9</v>
      </c>
      <c r="C148" s="27">
        <f t="shared" si="158"/>
        <v>0</v>
      </c>
      <c r="D148" s="27">
        <f t="shared" si="159"/>
        <v>0</v>
      </c>
      <c r="E148" s="27">
        <f t="shared" si="159"/>
        <v>0</v>
      </c>
      <c r="F148" s="27">
        <f t="shared" si="159"/>
        <v>0</v>
      </c>
      <c r="G148" s="27">
        <f t="shared" si="159"/>
        <v>0</v>
      </c>
      <c r="H148" s="27">
        <f t="shared" si="159"/>
        <v>0</v>
      </c>
      <c r="I148" s="27">
        <f t="shared" si="103"/>
        <v>0</v>
      </c>
      <c r="J148" s="27">
        <f t="shared" si="104"/>
        <v>0</v>
      </c>
      <c r="K148" s="27">
        <f t="shared" si="105"/>
        <v>0</v>
      </c>
      <c r="L148" s="27">
        <f t="shared" si="106"/>
        <v>0</v>
      </c>
      <c r="M148" s="27">
        <f t="shared" si="107"/>
        <v>0</v>
      </c>
      <c r="N148" s="27">
        <f t="shared" si="108"/>
        <v>0</v>
      </c>
      <c r="O148" s="27">
        <f t="shared" si="109"/>
        <v>0</v>
      </c>
      <c r="P148" s="27">
        <f t="shared" si="110"/>
        <v>0</v>
      </c>
      <c r="Q148" s="27">
        <f t="shared" si="111"/>
        <v>0</v>
      </c>
      <c r="R148" s="27">
        <f t="shared" si="112"/>
        <v>0</v>
      </c>
      <c r="S148" s="27">
        <f t="shared" si="113"/>
        <v>0</v>
      </c>
      <c r="T148" s="27">
        <f t="shared" si="114"/>
        <v>0</v>
      </c>
      <c r="U148" s="27">
        <f t="shared" si="115"/>
        <v>0</v>
      </c>
      <c r="V148" s="27">
        <f t="shared" si="116"/>
        <v>0</v>
      </c>
      <c r="W148" s="27">
        <f t="shared" si="117"/>
        <v>0</v>
      </c>
      <c r="X148" s="27">
        <f t="shared" si="118"/>
        <v>0</v>
      </c>
      <c r="Y148" s="27">
        <f t="shared" si="119"/>
        <v>0</v>
      </c>
      <c r="Z148" s="27">
        <f t="shared" si="120"/>
        <v>0</v>
      </c>
      <c r="AA148" s="27">
        <f t="shared" si="121"/>
        <v>0</v>
      </c>
      <c r="AB148" s="27">
        <f t="shared" si="122"/>
        <v>0</v>
      </c>
      <c r="AC148" s="27">
        <f t="shared" si="123"/>
        <v>0</v>
      </c>
      <c r="AD148" s="27">
        <f t="shared" si="124"/>
        <v>0</v>
      </c>
      <c r="AE148" s="27">
        <f t="shared" si="125"/>
        <v>0</v>
      </c>
      <c r="AF148" s="27">
        <f t="shared" si="126"/>
        <v>0</v>
      </c>
      <c r="AG148" s="27">
        <f t="shared" si="127"/>
        <v>0</v>
      </c>
      <c r="AH148" s="27">
        <f t="shared" si="128"/>
        <v>0</v>
      </c>
      <c r="AI148" s="27">
        <f t="shared" si="129"/>
        <v>0</v>
      </c>
      <c r="AJ148" s="27">
        <f t="shared" si="130"/>
        <v>0</v>
      </c>
      <c r="AK148" s="27">
        <f t="shared" si="131"/>
        <v>0</v>
      </c>
      <c r="AL148" s="27">
        <f t="shared" si="132"/>
        <v>0</v>
      </c>
      <c r="AM148" s="27">
        <f t="shared" si="133"/>
        <v>0</v>
      </c>
      <c r="AN148" s="27">
        <f t="shared" si="134"/>
        <v>0</v>
      </c>
      <c r="AO148" s="27">
        <f t="shared" si="135"/>
        <v>0</v>
      </c>
      <c r="AP148" s="27">
        <f t="shared" si="136"/>
        <v>0</v>
      </c>
      <c r="AQ148" s="27">
        <f t="shared" si="137"/>
        <v>0</v>
      </c>
      <c r="AR148" s="27">
        <f t="shared" si="138"/>
        <v>0</v>
      </c>
      <c r="AS148" s="27">
        <f t="shared" si="139"/>
        <v>0</v>
      </c>
      <c r="AT148" s="27">
        <f t="shared" si="140"/>
        <v>0</v>
      </c>
      <c r="AU148" s="27">
        <f t="shared" si="141"/>
        <v>0</v>
      </c>
      <c r="AV148" s="27">
        <f t="shared" si="142"/>
        <v>0</v>
      </c>
      <c r="AW148" s="27">
        <f t="shared" si="143"/>
        <v>0</v>
      </c>
      <c r="AX148" s="27">
        <f t="shared" si="144"/>
        <v>0</v>
      </c>
      <c r="AY148" s="27">
        <f t="shared" si="145"/>
        <v>0</v>
      </c>
      <c r="AZ148" s="27">
        <f t="shared" si="146"/>
        <v>0</v>
      </c>
      <c r="BA148" s="27">
        <f t="shared" si="147"/>
        <v>0</v>
      </c>
      <c r="BB148" s="27">
        <f t="shared" si="148"/>
        <v>0</v>
      </c>
      <c r="BC148" s="27">
        <f t="shared" si="149"/>
        <v>0</v>
      </c>
      <c r="BD148" s="27">
        <f t="shared" si="150"/>
        <v>0</v>
      </c>
      <c r="BE148" s="27">
        <f t="shared" si="151"/>
        <v>0</v>
      </c>
      <c r="BF148" s="27">
        <f t="shared" si="152"/>
        <v>0</v>
      </c>
      <c r="BG148" s="27">
        <f t="shared" si="153"/>
        <v>0</v>
      </c>
      <c r="BH148" s="27">
        <f t="shared" si="154"/>
        <v>0</v>
      </c>
      <c r="BI148" s="27">
        <f t="shared" si="155"/>
        <v>0</v>
      </c>
      <c r="BJ148" s="27">
        <f t="shared" si="156"/>
        <v>0</v>
      </c>
      <c r="BK148" s="27">
        <f t="shared" si="157"/>
        <v>0</v>
      </c>
    </row>
    <row r="149" spans="1:63" hidden="1" x14ac:dyDescent="0.35">
      <c r="A149" s="677"/>
      <c r="B149" s="38" t="s">
        <v>3</v>
      </c>
      <c r="C149" s="27">
        <f t="shared" si="158"/>
        <v>0</v>
      </c>
      <c r="D149" s="27">
        <f t="shared" si="159"/>
        <v>0</v>
      </c>
      <c r="E149" s="27">
        <f t="shared" si="159"/>
        <v>0</v>
      </c>
      <c r="F149" s="27">
        <f t="shared" si="159"/>
        <v>0</v>
      </c>
      <c r="G149" s="27">
        <f t="shared" si="159"/>
        <v>0</v>
      </c>
      <c r="H149" s="27">
        <f t="shared" si="159"/>
        <v>0</v>
      </c>
      <c r="I149" s="27">
        <f t="shared" si="103"/>
        <v>0</v>
      </c>
      <c r="J149" s="27">
        <f t="shared" si="104"/>
        <v>0</v>
      </c>
      <c r="K149" s="27">
        <f t="shared" si="105"/>
        <v>0</v>
      </c>
      <c r="L149" s="27">
        <f t="shared" si="106"/>
        <v>0</v>
      </c>
      <c r="M149" s="27">
        <f t="shared" si="107"/>
        <v>0</v>
      </c>
      <c r="N149" s="27">
        <f t="shared" si="108"/>
        <v>0</v>
      </c>
      <c r="O149" s="27">
        <f t="shared" si="109"/>
        <v>0</v>
      </c>
      <c r="P149" s="27">
        <f t="shared" si="110"/>
        <v>0</v>
      </c>
      <c r="Q149" s="27">
        <f t="shared" si="111"/>
        <v>0</v>
      </c>
      <c r="R149" s="27">
        <f t="shared" si="112"/>
        <v>0</v>
      </c>
      <c r="S149" s="27">
        <f t="shared" si="113"/>
        <v>0</v>
      </c>
      <c r="T149" s="27">
        <f t="shared" si="114"/>
        <v>0</v>
      </c>
      <c r="U149" s="27">
        <f t="shared" si="115"/>
        <v>0</v>
      </c>
      <c r="V149" s="27">
        <f t="shared" si="116"/>
        <v>0</v>
      </c>
      <c r="W149" s="27">
        <f t="shared" si="117"/>
        <v>0</v>
      </c>
      <c r="X149" s="27">
        <f t="shared" si="118"/>
        <v>0</v>
      </c>
      <c r="Y149" s="27">
        <f t="shared" si="119"/>
        <v>0</v>
      </c>
      <c r="Z149" s="27">
        <f t="shared" si="120"/>
        <v>0</v>
      </c>
      <c r="AA149" s="27">
        <f t="shared" si="121"/>
        <v>0</v>
      </c>
      <c r="AB149" s="27">
        <f t="shared" si="122"/>
        <v>0</v>
      </c>
      <c r="AC149" s="27">
        <f t="shared" si="123"/>
        <v>0</v>
      </c>
      <c r="AD149" s="27">
        <f t="shared" si="124"/>
        <v>0</v>
      </c>
      <c r="AE149" s="27">
        <f t="shared" si="125"/>
        <v>0</v>
      </c>
      <c r="AF149" s="27">
        <f t="shared" si="126"/>
        <v>0</v>
      </c>
      <c r="AG149" s="27">
        <f t="shared" si="127"/>
        <v>0</v>
      </c>
      <c r="AH149" s="27">
        <f t="shared" si="128"/>
        <v>0</v>
      </c>
      <c r="AI149" s="27">
        <f t="shared" si="129"/>
        <v>0</v>
      </c>
      <c r="AJ149" s="27">
        <f t="shared" si="130"/>
        <v>0</v>
      </c>
      <c r="AK149" s="27">
        <f t="shared" si="131"/>
        <v>0</v>
      </c>
      <c r="AL149" s="27">
        <f t="shared" si="132"/>
        <v>0</v>
      </c>
      <c r="AM149" s="27">
        <f t="shared" si="133"/>
        <v>0</v>
      </c>
      <c r="AN149" s="27">
        <f t="shared" si="134"/>
        <v>0</v>
      </c>
      <c r="AO149" s="27">
        <f t="shared" si="135"/>
        <v>0</v>
      </c>
      <c r="AP149" s="27">
        <f t="shared" si="136"/>
        <v>0</v>
      </c>
      <c r="AQ149" s="27">
        <f t="shared" si="137"/>
        <v>0</v>
      </c>
      <c r="AR149" s="27">
        <f t="shared" si="138"/>
        <v>0</v>
      </c>
      <c r="AS149" s="27">
        <f t="shared" si="139"/>
        <v>0</v>
      </c>
      <c r="AT149" s="27">
        <f t="shared" si="140"/>
        <v>0</v>
      </c>
      <c r="AU149" s="27">
        <f t="shared" si="141"/>
        <v>0</v>
      </c>
      <c r="AV149" s="27">
        <f t="shared" si="142"/>
        <v>0</v>
      </c>
      <c r="AW149" s="27">
        <f t="shared" si="143"/>
        <v>0</v>
      </c>
      <c r="AX149" s="27">
        <f t="shared" si="144"/>
        <v>0</v>
      </c>
      <c r="AY149" s="27">
        <f t="shared" si="145"/>
        <v>0</v>
      </c>
      <c r="AZ149" s="27">
        <f t="shared" si="146"/>
        <v>0</v>
      </c>
      <c r="BA149" s="27">
        <f t="shared" si="147"/>
        <v>0</v>
      </c>
      <c r="BB149" s="27">
        <f t="shared" si="148"/>
        <v>0</v>
      </c>
      <c r="BC149" s="27">
        <f t="shared" si="149"/>
        <v>0</v>
      </c>
      <c r="BD149" s="27">
        <f t="shared" si="150"/>
        <v>0</v>
      </c>
      <c r="BE149" s="27">
        <f t="shared" si="151"/>
        <v>0</v>
      </c>
      <c r="BF149" s="27">
        <f t="shared" si="152"/>
        <v>0</v>
      </c>
      <c r="BG149" s="27">
        <f t="shared" si="153"/>
        <v>0</v>
      </c>
      <c r="BH149" s="27">
        <f t="shared" si="154"/>
        <v>0</v>
      </c>
      <c r="BI149" s="27">
        <f t="shared" si="155"/>
        <v>0</v>
      </c>
      <c r="BJ149" s="27">
        <f t="shared" si="156"/>
        <v>0</v>
      </c>
      <c r="BK149" s="27">
        <f t="shared" si="157"/>
        <v>0</v>
      </c>
    </row>
    <row r="150" spans="1:63" ht="15.75" hidden="1" customHeight="1" x14ac:dyDescent="0.35">
      <c r="A150" s="677"/>
      <c r="B150" s="38" t="s">
        <v>4</v>
      </c>
      <c r="C150" s="27">
        <f t="shared" si="158"/>
        <v>0</v>
      </c>
      <c r="D150" s="27">
        <f t="shared" si="159"/>
        <v>0</v>
      </c>
      <c r="E150" s="27">
        <f t="shared" si="159"/>
        <v>0</v>
      </c>
      <c r="F150" s="27">
        <f t="shared" si="159"/>
        <v>0</v>
      </c>
      <c r="G150" s="27">
        <f t="shared" si="159"/>
        <v>0</v>
      </c>
      <c r="H150" s="27">
        <f t="shared" si="159"/>
        <v>0</v>
      </c>
      <c r="I150" s="27">
        <f t="shared" si="103"/>
        <v>0</v>
      </c>
      <c r="J150" s="27">
        <f t="shared" si="104"/>
        <v>0</v>
      </c>
      <c r="K150" s="27">
        <f t="shared" si="105"/>
        <v>0</v>
      </c>
      <c r="L150" s="27">
        <f t="shared" si="106"/>
        <v>0</v>
      </c>
      <c r="M150" s="27">
        <f t="shared" si="107"/>
        <v>0</v>
      </c>
      <c r="N150" s="27">
        <f t="shared" si="108"/>
        <v>0</v>
      </c>
      <c r="O150" s="27">
        <f t="shared" si="109"/>
        <v>0</v>
      </c>
      <c r="P150" s="27">
        <f t="shared" si="110"/>
        <v>0</v>
      </c>
      <c r="Q150" s="27">
        <f t="shared" si="111"/>
        <v>0</v>
      </c>
      <c r="R150" s="27">
        <f t="shared" si="112"/>
        <v>0</v>
      </c>
      <c r="S150" s="27">
        <f t="shared" si="113"/>
        <v>0</v>
      </c>
      <c r="T150" s="27">
        <f t="shared" si="114"/>
        <v>0</v>
      </c>
      <c r="U150" s="27">
        <f t="shared" si="115"/>
        <v>0</v>
      </c>
      <c r="V150" s="27">
        <f t="shared" si="116"/>
        <v>0</v>
      </c>
      <c r="W150" s="27">
        <f t="shared" si="117"/>
        <v>0</v>
      </c>
      <c r="X150" s="27">
        <f t="shared" si="118"/>
        <v>0</v>
      </c>
      <c r="Y150" s="27">
        <f t="shared" si="119"/>
        <v>0</v>
      </c>
      <c r="Z150" s="27">
        <f t="shared" si="120"/>
        <v>0</v>
      </c>
      <c r="AA150" s="27">
        <f t="shared" si="121"/>
        <v>0</v>
      </c>
      <c r="AB150" s="27">
        <f t="shared" si="122"/>
        <v>0</v>
      </c>
      <c r="AC150" s="27">
        <f t="shared" si="123"/>
        <v>0</v>
      </c>
      <c r="AD150" s="27">
        <f t="shared" si="124"/>
        <v>0</v>
      </c>
      <c r="AE150" s="27">
        <f t="shared" si="125"/>
        <v>0</v>
      </c>
      <c r="AF150" s="27">
        <f t="shared" si="126"/>
        <v>0</v>
      </c>
      <c r="AG150" s="27">
        <f t="shared" si="127"/>
        <v>0</v>
      </c>
      <c r="AH150" s="27">
        <f t="shared" si="128"/>
        <v>0</v>
      </c>
      <c r="AI150" s="27">
        <f t="shared" si="129"/>
        <v>0</v>
      </c>
      <c r="AJ150" s="27">
        <f t="shared" si="130"/>
        <v>0</v>
      </c>
      <c r="AK150" s="27">
        <f t="shared" si="131"/>
        <v>0</v>
      </c>
      <c r="AL150" s="27">
        <f t="shared" si="132"/>
        <v>0</v>
      </c>
      <c r="AM150" s="27">
        <f t="shared" si="133"/>
        <v>0</v>
      </c>
      <c r="AN150" s="27">
        <f t="shared" si="134"/>
        <v>0</v>
      </c>
      <c r="AO150" s="27">
        <f t="shared" si="135"/>
        <v>0</v>
      </c>
      <c r="AP150" s="27">
        <f t="shared" si="136"/>
        <v>0</v>
      </c>
      <c r="AQ150" s="27">
        <f t="shared" si="137"/>
        <v>0</v>
      </c>
      <c r="AR150" s="27">
        <f t="shared" si="138"/>
        <v>0</v>
      </c>
      <c r="AS150" s="27">
        <f t="shared" si="139"/>
        <v>0</v>
      </c>
      <c r="AT150" s="27">
        <f t="shared" si="140"/>
        <v>0</v>
      </c>
      <c r="AU150" s="27">
        <f t="shared" si="141"/>
        <v>0</v>
      </c>
      <c r="AV150" s="27">
        <f t="shared" si="142"/>
        <v>0</v>
      </c>
      <c r="AW150" s="27">
        <f t="shared" si="143"/>
        <v>0</v>
      </c>
      <c r="AX150" s="27">
        <f t="shared" si="144"/>
        <v>0</v>
      </c>
      <c r="AY150" s="27">
        <f t="shared" si="145"/>
        <v>0</v>
      </c>
      <c r="AZ150" s="27">
        <f t="shared" si="146"/>
        <v>0</v>
      </c>
      <c r="BA150" s="27">
        <f t="shared" si="147"/>
        <v>0</v>
      </c>
      <c r="BB150" s="27">
        <f t="shared" si="148"/>
        <v>0</v>
      </c>
      <c r="BC150" s="27">
        <f t="shared" si="149"/>
        <v>0</v>
      </c>
      <c r="BD150" s="27">
        <f t="shared" si="150"/>
        <v>0</v>
      </c>
      <c r="BE150" s="27">
        <f t="shared" si="151"/>
        <v>0</v>
      </c>
      <c r="BF150" s="27">
        <f t="shared" si="152"/>
        <v>0</v>
      </c>
      <c r="BG150" s="27">
        <f t="shared" si="153"/>
        <v>0</v>
      </c>
      <c r="BH150" s="27">
        <f t="shared" si="154"/>
        <v>0</v>
      </c>
      <c r="BI150" s="27">
        <f t="shared" si="155"/>
        <v>0</v>
      </c>
      <c r="BJ150" s="27">
        <f t="shared" si="156"/>
        <v>0</v>
      </c>
      <c r="BK150" s="27">
        <f t="shared" si="157"/>
        <v>0</v>
      </c>
    </row>
    <row r="151" spans="1:63" hidden="1" x14ac:dyDescent="0.35">
      <c r="A151" s="677"/>
      <c r="B151" s="38" t="s">
        <v>5</v>
      </c>
      <c r="C151" s="27">
        <f t="shared" si="158"/>
        <v>0</v>
      </c>
      <c r="D151" s="27">
        <f t="shared" si="159"/>
        <v>0</v>
      </c>
      <c r="E151" s="27">
        <f t="shared" si="159"/>
        <v>0</v>
      </c>
      <c r="F151" s="27">
        <f t="shared" si="159"/>
        <v>0</v>
      </c>
      <c r="G151" s="27">
        <f t="shared" si="159"/>
        <v>0</v>
      </c>
      <c r="H151" s="27">
        <f t="shared" si="159"/>
        <v>0</v>
      </c>
      <c r="I151" s="27">
        <f t="shared" si="103"/>
        <v>0</v>
      </c>
      <c r="J151" s="27">
        <f t="shared" si="104"/>
        <v>0</v>
      </c>
      <c r="K151" s="27">
        <f t="shared" si="105"/>
        <v>0</v>
      </c>
      <c r="L151" s="27">
        <f t="shared" si="106"/>
        <v>0</v>
      </c>
      <c r="M151" s="27">
        <f t="shared" si="107"/>
        <v>0</v>
      </c>
      <c r="N151" s="27">
        <f t="shared" si="108"/>
        <v>0</v>
      </c>
      <c r="O151" s="27">
        <f t="shared" si="109"/>
        <v>0</v>
      </c>
      <c r="P151" s="27">
        <f t="shared" si="110"/>
        <v>0</v>
      </c>
      <c r="Q151" s="27">
        <f t="shared" si="111"/>
        <v>0</v>
      </c>
      <c r="R151" s="27">
        <f t="shared" si="112"/>
        <v>0</v>
      </c>
      <c r="S151" s="27">
        <f t="shared" si="113"/>
        <v>0</v>
      </c>
      <c r="T151" s="27">
        <f t="shared" si="114"/>
        <v>0</v>
      </c>
      <c r="U151" s="27">
        <f t="shared" si="115"/>
        <v>0</v>
      </c>
      <c r="V151" s="27">
        <f t="shared" si="116"/>
        <v>0</v>
      </c>
      <c r="W151" s="27">
        <f t="shared" si="117"/>
        <v>0</v>
      </c>
      <c r="X151" s="27">
        <f t="shared" si="118"/>
        <v>0</v>
      </c>
      <c r="Y151" s="27">
        <f t="shared" si="119"/>
        <v>0</v>
      </c>
      <c r="Z151" s="27">
        <f t="shared" si="120"/>
        <v>0</v>
      </c>
      <c r="AA151" s="27">
        <f t="shared" si="121"/>
        <v>0</v>
      </c>
      <c r="AB151" s="27">
        <f t="shared" si="122"/>
        <v>0</v>
      </c>
      <c r="AC151" s="27">
        <f t="shared" si="123"/>
        <v>0</v>
      </c>
      <c r="AD151" s="27">
        <f t="shared" si="124"/>
        <v>0</v>
      </c>
      <c r="AE151" s="27">
        <f t="shared" si="125"/>
        <v>0</v>
      </c>
      <c r="AF151" s="27">
        <f t="shared" si="126"/>
        <v>0</v>
      </c>
      <c r="AG151" s="27">
        <f t="shared" si="127"/>
        <v>0</v>
      </c>
      <c r="AH151" s="27">
        <f t="shared" si="128"/>
        <v>0</v>
      </c>
      <c r="AI151" s="27">
        <f t="shared" si="129"/>
        <v>0</v>
      </c>
      <c r="AJ151" s="27">
        <f t="shared" si="130"/>
        <v>0</v>
      </c>
      <c r="AK151" s="27">
        <f t="shared" si="131"/>
        <v>0</v>
      </c>
      <c r="AL151" s="27">
        <f t="shared" si="132"/>
        <v>0</v>
      </c>
      <c r="AM151" s="27">
        <f t="shared" si="133"/>
        <v>0</v>
      </c>
      <c r="AN151" s="27">
        <f t="shared" si="134"/>
        <v>0</v>
      </c>
      <c r="AO151" s="27">
        <f t="shared" si="135"/>
        <v>0</v>
      </c>
      <c r="AP151" s="27">
        <f t="shared" si="136"/>
        <v>0</v>
      </c>
      <c r="AQ151" s="27">
        <f t="shared" si="137"/>
        <v>0</v>
      </c>
      <c r="AR151" s="27">
        <f t="shared" si="138"/>
        <v>0</v>
      </c>
      <c r="AS151" s="27">
        <f t="shared" si="139"/>
        <v>0</v>
      </c>
      <c r="AT151" s="27">
        <f t="shared" si="140"/>
        <v>0</v>
      </c>
      <c r="AU151" s="27">
        <f t="shared" si="141"/>
        <v>0</v>
      </c>
      <c r="AV151" s="27">
        <f t="shared" si="142"/>
        <v>0</v>
      </c>
      <c r="AW151" s="27">
        <f t="shared" si="143"/>
        <v>0</v>
      </c>
      <c r="AX151" s="27">
        <f t="shared" si="144"/>
        <v>0</v>
      </c>
      <c r="AY151" s="27">
        <f t="shared" si="145"/>
        <v>0</v>
      </c>
      <c r="AZ151" s="27">
        <f t="shared" si="146"/>
        <v>0</v>
      </c>
      <c r="BA151" s="27">
        <f t="shared" si="147"/>
        <v>0</v>
      </c>
      <c r="BB151" s="27">
        <f t="shared" si="148"/>
        <v>0</v>
      </c>
      <c r="BC151" s="27">
        <f t="shared" si="149"/>
        <v>0</v>
      </c>
      <c r="BD151" s="27">
        <f t="shared" si="150"/>
        <v>0</v>
      </c>
      <c r="BE151" s="27">
        <f t="shared" si="151"/>
        <v>0</v>
      </c>
      <c r="BF151" s="27">
        <f t="shared" si="152"/>
        <v>0</v>
      </c>
      <c r="BG151" s="27">
        <f t="shared" si="153"/>
        <v>0</v>
      </c>
      <c r="BH151" s="27">
        <f t="shared" si="154"/>
        <v>0</v>
      </c>
      <c r="BI151" s="27">
        <f t="shared" si="155"/>
        <v>0</v>
      </c>
      <c r="BJ151" s="27">
        <f t="shared" si="156"/>
        <v>0</v>
      </c>
      <c r="BK151" s="27">
        <f t="shared" si="157"/>
        <v>0</v>
      </c>
    </row>
    <row r="152" spans="1:63" hidden="1" x14ac:dyDescent="0.35">
      <c r="A152" s="677"/>
      <c r="B152" s="38" t="s">
        <v>23</v>
      </c>
      <c r="C152" s="27">
        <f t="shared" si="158"/>
        <v>0</v>
      </c>
      <c r="D152" s="27">
        <f t="shared" si="159"/>
        <v>0</v>
      </c>
      <c r="E152" s="27">
        <f t="shared" si="159"/>
        <v>0</v>
      </c>
      <c r="F152" s="27">
        <f t="shared" si="159"/>
        <v>0</v>
      </c>
      <c r="G152" s="27">
        <f t="shared" si="159"/>
        <v>0</v>
      </c>
      <c r="H152" s="27">
        <f t="shared" si="159"/>
        <v>0</v>
      </c>
      <c r="I152" s="27">
        <f t="shared" si="103"/>
        <v>0</v>
      </c>
      <c r="J152" s="27">
        <f t="shared" si="104"/>
        <v>0</v>
      </c>
      <c r="K152" s="27">
        <f t="shared" si="105"/>
        <v>0</v>
      </c>
      <c r="L152" s="27">
        <f t="shared" si="106"/>
        <v>0</v>
      </c>
      <c r="M152" s="27">
        <f t="shared" si="107"/>
        <v>0</v>
      </c>
      <c r="N152" s="27">
        <f t="shared" si="108"/>
        <v>0</v>
      </c>
      <c r="O152" s="27">
        <f t="shared" si="109"/>
        <v>0</v>
      </c>
      <c r="P152" s="27">
        <f t="shared" si="110"/>
        <v>0</v>
      </c>
      <c r="Q152" s="27">
        <f t="shared" si="111"/>
        <v>0</v>
      </c>
      <c r="R152" s="27">
        <f t="shared" si="112"/>
        <v>0</v>
      </c>
      <c r="S152" s="27">
        <f t="shared" si="113"/>
        <v>0</v>
      </c>
      <c r="T152" s="27">
        <f t="shared" si="114"/>
        <v>0</v>
      </c>
      <c r="U152" s="27">
        <f t="shared" si="115"/>
        <v>0</v>
      </c>
      <c r="V152" s="27">
        <f t="shared" si="116"/>
        <v>0</v>
      </c>
      <c r="W152" s="27">
        <f t="shared" si="117"/>
        <v>0</v>
      </c>
      <c r="X152" s="27">
        <f t="shared" si="118"/>
        <v>0</v>
      </c>
      <c r="Y152" s="27">
        <f t="shared" si="119"/>
        <v>0</v>
      </c>
      <c r="Z152" s="27">
        <f t="shared" si="120"/>
        <v>0</v>
      </c>
      <c r="AA152" s="27">
        <f t="shared" si="121"/>
        <v>0</v>
      </c>
      <c r="AB152" s="27">
        <f t="shared" si="122"/>
        <v>0</v>
      </c>
      <c r="AC152" s="27">
        <f t="shared" si="123"/>
        <v>0</v>
      </c>
      <c r="AD152" s="27">
        <f t="shared" si="124"/>
        <v>0</v>
      </c>
      <c r="AE152" s="27">
        <f t="shared" si="125"/>
        <v>0</v>
      </c>
      <c r="AF152" s="27">
        <f t="shared" si="126"/>
        <v>0</v>
      </c>
      <c r="AG152" s="27">
        <f t="shared" si="127"/>
        <v>0</v>
      </c>
      <c r="AH152" s="27">
        <f t="shared" si="128"/>
        <v>0</v>
      </c>
      <c r="AI152" s="27">
        <f t="shared" si="129"/>
        <v>0</v>
      </c>
      <c r="AJ152" s="27">
        <f t="shared" si="130"/>
        <v>0</v>
      </c>
      <c r="AK152" s="27">
        <f t="shared" si="131"/>
        <v>0</v>
      </c>
      <c r="AL152" s="27">
        <f t="shared" si="132"/>
        <v>0</v>
      </c>
      <c r="AM152" s="27">
        <f t="shared" si="133"/>
        <v>0</v>
      </c>
      <c r="AN152" s="27">
        <f t="shared" si="134"/>
        <v>0</v>
      </c>
      <c r="AO152" s="27">
        <f t="shared" si="135"/>
        <v>0</v>
      </c>
      <c r="AP152" s="27">
        <f t="shared" si="136"/>
        <v>0</v>
      </c>
      <c r="AQ152" s="27">
        <f t="shared" si="137"/>
        <v>0</v>
      </c>
      <c r="AR152" s="27">
        <f t="shared" si="138"/>
        <v>0</v>
      </c>
      <c r="AS152" s="27">
        <f t="shared" si="139"/>
        <v>0</v>
      </c>
      <c r="AT152" s="27">
        <f t="shared" si="140"/>
        <v>0</v>
      </c>
      <c r="AU152" s="27">
        <f t="shared" si="141"/>
        <v>0</v>
      </c>
      <c r="AV152" s="27">
        <f t="shared" si="142"/>
        <v>0</v>
      </c>
      <c r="AW152" s="27">
        <f t="shared" si="143"/>
        <v>0</v>
      </c>
      <c r="AX152" s="27">
        <f t="shared" si="144"/>
        <v>0</v>
      </c>
      <c r="AY152" s="27">
        <f t="shared" si="145"/>
        <v>0</v>
      </c>
      <c r="AZ152" s="27">
        <f t="shared" si="146"/>
        <v>0</v>
      </c>
      <c r="BA152" s="27">
        <f t="shared" si="147"/>
        <v>0</v>
      </c>
      <c r="BB152" s="27">
        <f t="shared" si="148"/>
        <v>0</v>
      </c>
      <c r="BC152" s="27">
        <f t="shared" si="149"/>
        <v>0</v>
      </c>
      <c r="BD152" s="27">
        <f t="shared" si="150"/>
        <v>0</v>
      </c>
      <c r="BE152" s="27">
        <f t="shared" si="151"/>
        <v>0</v>
      </c>
      <c r="BF152" s="27">
        <f t="shared" si="152"/>
        <v>0</v>
      </c>
      <c r="BG152" s="27">
        <f t="shared" si="153"/>
        <v>0</v>
      </c>
      <c r="BH152" s="27">
        <f t="shared" si="154"/>
        <v>0</v>
      </c>
      <c r="BI152" s="27">
        <f t="shared" si="155"/>
        <v>0</v>
      </c>
      <c r="BJ152" s="27">
        <f t="shared" si="156"/>
        <v>0</v>
      </c>
      <c r="BK152" s="27">
        <f t="shared" si="157"/>
        <v>0</v>
      </c>
    </row>
    <row r="153" spans="1:63" hidden="1" x14ac:dyDescent="0.35">
      <c r="A153" s="677"/>
      <c r="B153" s="38" t="s">
        <v>24</v>
      </c>
      <c r="C153" s="27">
        <f t="shared" si="158"/>
        <v>0</v>
      </c>
      <c r="D153" s="27">
        <f t="shared" si="159"/>
        <v>0</v>
      </c>
      <c r="E153" s="27">
        <f t="shared" si="159"/>
        <v>0</v>
      </c>
      <c r="F153" s="27">
        <f t="shared" si="159"/>
        <v>0</v>
      </c>
      <c r="G153" s="27">
        <f t="shared" si="159"/>
        <v>0</v>
      </c>
      <c r="H153" s="27">
        <f t="shared" si="159"/>
        <v>0</v>
      </c>
      <c r="I153" s="27">
        <f t="shared" si="103"/>
        <v>0</v>
      </c>
      <c r="J153" s="27">
        <f t="shared" si="104"/>
        <v>0</v>
      </c>
      <c r="K153" s="27">
        <f t="shared" si="105"/>
        <v>0</v>
      </c>
      <c r="L153" s="27">
        <f t="shared" si="106"/>
        <v>0</v>
      </c>
      <c r="M153" s="27">
        <f t="shared" si="107"/>
        <v>0</v>
      </c>
      <c r="N153" s="27">
        <f t="shared" si="108"/>
        <v>0</v>
      </c>
      <c r="O153" s="27">
        <f t="shared" si="109"/>
        <v>0</v>
      </c>
      <c r="P153" s="27">
        <f t="shared" si="110"/>
        <v>0</v>
      </c>
      <c r="Q153" s="27">
        <f t="shared" si="111"/>
        <v>0</v>
      </c>
      <c r="R153" s="27">
        <f t="shared" si="112"/>
        <v>0</v>
      </c>
      <c r="S153" s="27">
        <f t="shared" si="113"/>
        <v>0</v>
      </c>
      <c r="T153" s="27">
        <f t="shared" si="114"/>
        <v>0</v>
      </c>
      <c r="U153" s="27">
        <f t="shared" si="115"/>
        <v>0</v>
      </c>
      <c r="V153" s="27">
        <f t="shared" si="116"/>
        <v>0</v>
      </c>
      <c r="W153" s="27">
        <f t="shared" si="117"/>
        <v>0</v>
      </c>
      <c r="X153" s="27">
        <f t="shared" si="118"/>
        <v>0</v>
      </c>
      <c r="Y153" s="27">
        <f t="shared" si="119"/>
        <v>0</v>
      </c>
      <c r="Z153" s="27">
        <f t="shared" si="120"/>
        <v>0</v>
      </c>
      <c r="AA153" s="27">
        <f t="shared" si="121"/>
        <v>0</v>
      </c>
      <c r="AB153" s="27">
        <f t="shared" si="122"/>
        <v>0</v>
      </c>
      <c r="AC153" s="27">
        <f t="shared" si="123"/>
        <v>0</v>
      </c>
      <c r="AD153" s="27">
        <f t="shared" si="124"/>
        <v>0</v>
      </c>
      <c r="AE153" s="27">
        <f t="shared" si="125"/>
        <v>0</v>
      </c>
      <c r="AF153" s="27">
        <f t="shared" si="126"/>
        <v>0</v>
      </c>
      <c r="AG153" s="27">
        <f t="shared" si="127"/>
        <v>0</v>
      </c>
      <c r="AH153" s="27">
        <f t="shared" si="128"/>
        <v>0</v>
      </c>
      <c r="AI153" s="27">
        <f t="shared" si="129"/>
        <v>0</v>
      </c>
      <c r="AJ153" s="27">
        <f t="shared" si="130"/>
        <v>0</v>
      </c>
      <c r="AK153" s="27">
        <f t="shared" si="131"/>
        <v>0</v>
      </c>
      <c r="AL153" s="27">
        <f t="shared" si="132"/>
        <v>0</v>
      </c>
      <c r="AM153" s="27">
        <f t="shared" si="133"/>
        <v>0</v>
      </c>
      <c r="AN153" s="27">
        <f t="shared" si="134"/>
        <v>0</v>
      </c>
      <c r="AO153" s="27">
        <f t="shared" si="135"/>
        <v>0</v>
      </c>
      <c r="AP153" s="27">
        <f t="shared" si="136"/>
        <v>0</v>
      </c>
      <c r="AQ153" s="27">
        <f t="shared" si="137"/>
        <v>0</v>
      </c>
      <c r="AR153" s="27">
        <f t="shared" si="138"/>
        <v>0</v>
      </c>
      <c r="AS153" s="27">
        <f t="shared" si="139"/>
        <v>0</v>
      </c>
      <c r="AT153" s="27">
        <f t="shared" si="140"/>
        <v>0</v>
      </c>
      <c r="AU153" s="27">
        <f t="shared" si="141"/>
        <v>0</v>
      </c>
      <c r="AV153" s="27">
        <f t="shared" si="142"/>
        <v>0</v>
      </c>
      <c r="AW153" s="27">
        <f t="shared" si="143"/>
        <v>0</v>
      </c>
      <c r="AX153" s="27">
        <f t="shared" si="144"/>
        <v>0</v>
      </c>
      <c r="AY153" s="27">
        <f t="shared" si="145"/>
        <v>0</v>
      </c>
      <c r="AZ153" s="27">
        <f t="shared" si="146"/>
        <v>0</v>
      </c>
      <c r="BA153" s="27">
        <f t="shared" si="147"/>
        <v>0</v>
      </c>
      <c r="BB153" s="27">
        <f t="shared" si="148"/>
        <v>0</v>
      </c>
      <c r="BC153" s="27">
        <f t="shared" si="149"/>
        <v>0</v>
      </c>
      <c r="BD153" s="27">
        <f t="shared" si="150"/>
        <v>0</v>
      </c>
      <c r="BE153" s="27">
        <f t="shared" si="151"/>
        <v>0</v>
      </c>
      <c r="BF153" s="27">
        <f t="shared" si="152"/>
        <v>0</v>
      </c>
      <c r="BG153" s="27">
        <f t="shared" si="153"/>
        <v>0</v>
      </c>
      <c r="BH153" s="27">
        <f t="shared" si="154"/>
        <v>0</v>
      </c>
      <c r="BI153" s="27">
        <f t="shared" si="155"/>
        <v>0</v>
      </c>
      <c r="BJ153" s="27">
        <f t="shared" si="156"/>
        <v>0</v>
      </c>
      <c r="BK153" s="27">
        <f t="shared" si="157"/>
        <v>0</v>
      </c>
    </row>
    <row r="154" spans="1:63" ht="15.75" hidden="1" customHeight="1" x14ac:dyDescent="0.35">
      <c r="A154" s="677"/>
      <c r="B154" s="38" t="s">
        <v>7</v>
      </c>
      <c r="C154" s="27">
        <f t="shared" si="158"/>
        <v>0</v>
      </c>
      <c r="D154" s="27">
        <f t="shared" si="159"/>
        <v>0</v>
      </c>
      <c r="E154" s="27">
        <f t="shared" si="159"/>
        <v>0</v>
      </c>
      <c r="F154" s="27">
        <f t="shared" si="159"/>
        <v>0</v>
      </c>
      <c r="G154" s="27">
        <f t="shared" si="159"/>
        <v>0</v>
      </c>
      <c r="H154" s="27">
        <f t="shared" si="159"/>
        <v>0</v>
      </c>
      <c r="I154" s="27">
        <f t="shared" si="103"/>
        <v>0</v>
      </c>
      <c r="J154" s="27">
        <f t="shared" si="104"/>
        <v>0</v>
      </c>
      <c r="K154" s="27">
        <f t="shared" si="105"/>
        <v>0</v>
      </c>
      <c r="L154" s="27">
        <f t="shared" si="106"/>
        <v>0</v>
      </c>
      <c r="M154" s="27">
        <f t="shared" si="107"/>
        <v>0</v>
      </c>
      <c r="N154" s="27">
        <f t="shared" si="108"/>
        <v>0</v>
      </c>
      <c r="O154" s="27">
        <f t="shared" si="109"/>
        <v>0</v>
      </c>
      <c r="P154" s="27">
        <f t="shared" si="110"/>
        <v>0</v>
      </c>
      <c r="Q154" s="27">
        <f t="shared" si="111"/>
        <v>0</v>
      </c>
      <c r="R154" s="27">
        <f t="shared" si="112"/>
        <v>0</v>
      </c>
      <c r="S154" s="27">
        <f t="shared" si="113"/>
        <v>0</v>
      </c>
      <c r="T154" s="27">
        <f t="shared" si="114"/>
        <v>0</v>
      </c>
      <c r="U154" s="27">
        <f t="shared" si="115"/>
        <v>0</v>
      </c>
      <c r="V154" s="27">
        <f t="shared" si="116"/>
        <v>0</v>
      </c>
      <c r="W154" s="27">
        <f t="shared" si="117"/>
        <v>0</v>
      </c>
      <c r="X154" s="27">
        <f t="shared" si="118"/>
        <v>0</v>
      </c>
      <c r="Y154" s="27">
        <f t="shared" si="119"/>
        <v>0</v>
      </c>
      <c r="Z154" s="27">
        <f t="shared" si="120"/>
        <v>0</v>
      </c>
      <c r="AA154" s="27">
        <f t="shared" si="121"/>
        <v>0</v>
      </c>
      <c r="AB154" s="27">
        <f t="shared" si="122"/>
        <v>0</v>
      </c>
      <c r="AC154" s="27">
        <f t="shared" si="123"/>
        <v>0</v>
      </c>
      <c r="AD154" s="27">
        <f t="shared" si="124"/>
        <v>0</v>
      </c>
      <c r="AE154" s="27">
        <f t="shared" si="125"/>
        <v>0</v>
      </c>
      <c r="AF154" s="27">
        <f t="shared" si="126"/>
        <v>0</v>
      </c>
      <c r="AG154" s="27">
        <f t="shared" si="127"/>
        <v>0</v>
      </c>
      <c r="AH154" s="27">
        <f t="shared" si="128"/>
        <v>0</v>
      </c>
      <c r="AI154" s="27">
        <f t="shared" si="129"/>
        <v>0</v>
      </c>
      <c r="AJ154" s="27">
        <f t="shared" si="130"/>
        <v>0</v>
      </c>
      <c r="AK154" s="27">
        <f t="shared" si="131"/>
        <v>0</v>
      </c>
      <c r="AL154" s="27">
        <f t="shared" si="132"/>
        <v>0</v>
      </c>
      <c r="AM154" s="27">
        <f t="shared" si="133"/>
        <v>0</v>
      </c>
      <c r="AN154" s="27">
        <f t="shared" si="134"/>
        <v>0</v>
      </c>
      <c r="AO154" s="27">
        <f t="shared" si="135"/>
        <v>0</v>
      </c>
      <c r="AP154" s="27">
        <f t="shared" si="136"/>
        <v>0</v>
      </c>
      <c r="AQ154" s="27">
        <f t="shared" si="137"/>
        <v>0</v>
      </c>
      <c r="AR154" s="27">
        <f t="shared" si="138"/>
        <v>0</v>
      </c>
      <c r="AS154" s="27">
        <f t="shared" si="139"/>
        <v>0</v>
      </c>
      <c r="AT154" s="27">
        <f t="shared" si="140"/>
        <v>0</v>
      </c>
      <c r="AU154" s="27">
        <f t="shared" si="141"/>
        <v>0</v>
      </c>
      <c r="AV154" s="27">
        <f t="shared" si="142"/>
        <v>0</v>
      </c>
      <c r="AW154" s="27">
        <f t="shared" si="143"/>
        <v>0</v>
      </c>
      <c r="AX154" s="27">
        <f t="shared" si="144"/>
        <v>0</v>
      </c>
      <c r="AY154" s="27">
        <f t="shared" si="145"/>
        <v>0</v>
      </c>
      <c r="AZ154" s="27">
        <f t="shared" si="146"/>
        <v>0</v>
      </c>
      <c r="BA154" s="27">
        <f t="shared" si="147"/>
        <v>0</v>
      </c>
      <c r="BB154" s="27">
        <f t="shared" si="148"/>
        <v>0</v>
      </c>
      <c r="BC154" s="27">
        <f t="shared" si="149"/>
        <v>0</v>
      </c>
      <c r="BD154" s="27">
        <f t="shared" si="150"/>
        <v>0</v>
      </c>
      <c r="BE154" s="27">
        <f t="shared" si="151"/>
        <v>0</v>
      </c>
      <c r="BF154" s="27">
        <f t="shared" si="152"/>
        <v>0</v>
      </c>
      <c r="BG154" s="27">
        <f t="shared" si="153"/>
        <v>0</v>
      </c>
      <c r="BH154" s="27">
        <f t="shared" si="154"/>
        <v>0</v>
      </c>
      <c r="BI154" s="27">
        <f t="shared" si="155"/>
        <v>0</v>
      </c>
      <c r="BJ154" s="27">
        <f t="shared" si="156"/>
        <v>0</v>
      </c>
      <c r="BK154" s="27">
        <f t="shared" si="157"/>
        <v>0</v>
      </c>
    </row>
    <row r="155" spans="1:63" ht="15.75" hidden="1" customHeight="1" x14ac:dyDescent="0.35">
      <c r="A155" s="677"/>
      <c r="B155" s="38" t="s">
        <v>8</v>
      </c>
      <c r="C155" s="27">
        <f t="shared" si="158"/>
        <v>0</v>
      </c>
      <c r="D155" s="27">
        <f t="shared" si="159"/>
        <v>0</v>
      </c>
      <c r="E155" s="27">
        <f t="shared" si="159"/>
        <v>0</v>
      </c>
      <c r="F155" s="27">
        <f t="shared" si="159"/>
        <v>0</v>
      </c>
      <c r="G155" s="27">
        <f t="shared" si="159"/>
        <v>0</v>
      </c>
      <c r="H155" s="27">
        <f t="shared" si="159"/>
        <v>0</v>
      </c>
      <c r="I155" s="27">
        <f t="shared" si="103"/>
        <v>0</v>
      </c>
      <c r="J155" s="27">
        <f t="shared" si="104"/>
        <v>0</v>
      </c>
      <c r="K155" s="27">
        <f t="shared" si="105"/>
        <v>0</v>
      </c>
      <c r="L155" s="27">
        <f t="shared" si="106"/>
        <v>0</v>
      </c>
      <c r="M155" s="27">
        <f t="shared" si="107"/>
        <v>0</v>
      </c>
      <c r="N155" s="27">
        <f t="shared" si="108"/>
        <v>0</v>
      </c>
      <c r="O155" s="27">
        <f t="shared" si="109"/>
        <v>0</v>
      </c>
      <c r="P155" s="27">
        <f t="shared" si="110"/>
        <v>0</v>
      </c>
      <c r="Q155" s="27">
        <f t="shared" si="111"/>
        <v>0</v>
      </c>
      <c r="R155" s="27">
        <f t="shared" si="112"/>
        <v>0</v>
      </c>
      <c r="S155" s="27">
        <f t="shared" si="113"/>
        <v>0</v>
      </c>
      <c r="T155" s="27">
        <f t="shared" si="114"/>
        <v>0</v>
      </c>
      <c r="U155" s="27">
        <f t="shared" si="115"/>
        <v>0</v>
      </c>
      <c r="V155" s="27">
        <f t="shared" si="116"/>
        <v>0</v>
      </c>
      <c r="W155" s="27">
        <f t="shared" si="117"/>
        <v>0</v>
      </c>
      <c r="X155" s="27">
        <f t="shared" si="118"/>
        <v>0</v>
      </c>
      <c r="Y155" s="27">
        <f t="shared" si="119"/>
        <v>0</v>
      </c>
      <c r="Z155" s="27">
        <f t="shared" si="120"/>
        <v>0</v>
      </c>
      <c r="AA155" s="27">
        <f t="shared" si="121"/>
        <v>0</v>
      </c>
      <c r="AB155" s="27">
        <f t="shared" si="122"/>
        <v>0</v>
      </c>
      <c r="AC155" s="27">
        <f t="shared" si="123"/>
        <v>0</v>
      </c>
      <c r="AD155" s="27">
        <f t="shared" si="124"/>
        <v>0</v>
      </c>
      <c r="AE155" s="27">
        <f t="shared" si="125"/>
        <v>0</v>
      </c>
      <c r="AF155" s="27">
        <f t="shared" si="126"/>
        <v>0</v>
      </c>
      <c r="AG155" s="27">
        <f t="shared" si="127"/>
        <v>0</v>
      </c>
      <c r="AH155" s="27">
        <f t="shared" si="128"/>
        <v>0</v>
      </c>
      <c r="AI155" s="27">
        <f t="shared" si="129"/>
        <v>0</v>
      </c>
      <c r="AJ155" s="27">
        <f t="shared" si="130"/>
        <v>0</v>
      </c>
      <c r="AK155" s="27">
        <f t="shared" si="131"/>
        <v>0</v>
      </c>
      <c r="AL155" s="27">
        <f t="shared" si="132"/>
        <v>0</v>
      </c>
      <c r="AM155" s="27">
        <f t="shared" si="133"/>
        <v>0</v>
      </c>
      <c r="AN155" s="27">
        <f t="shared" si="134"/>
        <v>0</v>
      </c>
      <c r="AO155" s="27">
        <f t="shared" si="135"/>
        <v>0</v>
      </c>
      <c r="AP155" s="27">
        <f t="shared" si="136"/>
        <v>0</v>
      </c>
      <c r="AQ155" s="27">
        <f t="shared" si="137"/>
        <v>0</v>
      </c>
      <c r="AR155" s="27">
        <f t="shared" si="138"/>
        <v>0</v>
      </c>
      <c r="AS155" s="27">
        <f t="shared" si="139"/>
        <v>0</v>
      </c>
      <c r="AT155" s="27">
        <f t="shared" si="140"/>
        <v>0</v>
      </c>
      <c r="AU155" s="27">
        <f t="shared" si="141"/>
        <v>0</v>
      </c>
      <c r="AV155" s="27">
        <f t="shared" si="142"/>
        <v>0</v>
      </c>
      <c r="AW155" s="27">
        <f t="shared" si="143"/>
        <v>0</v>
      </c>
      <c r="AX155" s="27">
        <f t="shared" si="144"/>
        <v>0</v>
      </c>
      <c r="AY155" s="27">
        <f t="shared" si="145"/>
        <v>0</v>
      </c>
      <c r="AZ155" s="27">
        <f t="shared" si="146"/>
        <v>0</v>
      </c>
      <c r="BA155" s="27">
        <f t="shared" si="147"/>
        <v>0</v>
      </c>
      <c r="BB155" s="27">
        <f t="shared" si="148"/>
        <v>0</v>
      </c>
      <c r="BC155" s="27">
        <f t="shared" si="149"/>
        <v>0</v>
      </c>
      <c r="BD155" s="27">
        <f t="shared" si="150"/>
        <v>0</v>
      </c>
      <c r="BE155" s="27">
        <f t="shared" si="151"/>
        <v>0</v>
      </c>
      <c r="BF155" s="27">
        <f t="shared" si="152"/>
        <v>0</v>
      </c>
      <c r="BG155" s="27">
        <f t="shared" si="153"/>
        <v>0</v>
      </c>
      <c r="BH155" s="27">
        <f t="shared" si="154"/>
        <v>0</v>
      </c>
      <c r="BI155" s="27">
        <f t="shared" si="155"/>
        <v>0</v>
      </c>
      <c r="BJ155" s="27">
        <f t="shared" si="156"/>
        <v>0</v>
      </c>
      <c r="BK155" s="27">
        <f t="shared" si="157"/>
        <v>0</v>
      </c>
    </row>
    <row r="156" spans="1:63" ht="15.75" hidden="1" customHeight="1" x14ac:dyDescent="0.35">
      <c r="A156" s="677"/>
      <c r="B156" s="3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5">
      <c r="A157" s="677"/>
      <c r="B157" s="32" t="s">
        <v>26</v>
      </c>
      <c r="C157" s="27">
        <f>SUM(C143:C155)</f>
        <v>0</v>
      </c>
      <c r="D157" s="27">
        <f t="shared" ref="D157:H157" si="160">SUM(D143:D155)</f>
        <v>0</v>
      </c>
      <c r="E157" s="27">
        <f t="shared" si="160"/>
        <v>0</v>
      </c>
      <c r="F157" s="27">
        <f t="shared" si="160"/>
        <v>0</v>
      </c>
      <c r="G157" s="27">
        <f t="shared" si="160"/>
        <v>0</v>
      </c>
      <c r="H157" s="27">
        <f t="shared" si="160"/>
        <v>0</v>
      </c>
      <c r="I157" s="27">
        <f t="shared" ref="I157:BK157" si="161">SUM(I143:I155)</f>
        <v>0</v>
      </c>
      <c r="J157" s="27">
        <f t="shared" si="161"/>
        <v>0</v>
      </c>
      <c r="K157" s="27">
        <f t="shared" si="161"/>
        <v>0</v>
      </c>
      <c r="L157" s="27">
        <f t="shared" si="161"/>
        <v>0</v>
      </c>
      <c r="M157" s="27">
        <f t="shared" si="161"/>
        <v>0</v>
      </c>
      <c r="N157" s="27">
        <f t="shared" si="161"/>
        <v>0</v>
      </c>
      <c r="O157" s="27">
        <f t="shared" si="161"/>
        <v>0</v>
      </c>
      <c r="P157" s="27">
        <f t="shared" si="161"/>
        <v>0</v>
      </c>
      <c r="Q157" s="27">
        <f t="shared" si="161"/>
        <v>0</v>
      </c>
      <c r="R157" s="27">
        <f t="shared" si="161"/>
        <v>0</v>
      </c>
      <c r="S157" s="27">
        <f t="shared" si="161"/>
        <v>0</v>
      </c>
      <c r="T157" s="27">
        <f t="shared" si="161"/>
        <v>0</v>
      </c>
      <c r="U157" s="27">
        <f t="shared" si="161"/>
        <v>0</v>
      </c>
      <c r="V157" s="27">
        <f t="shared" si="161"/>
        <v>0</v>
      </c>
      <c r="W157" s="27">
        <f t="shared" si="161"/>
        <v>0</v>
      </c>
      <c r="X157" s="27">
        <f t="shared" si="161"/>
        <v>0</v>
      </c>
      <c r="Y157" s="27">
        <f t="shared" si="161"/>
        <v>0</v>
      </c>
      <c r="Z157" s="27">
        <f t="shared" si="161"/>
        <v>0</v>
      </c>
      <c r="AA157" s="27">
        <f t="shared" si="161"/>
        <v>0</v>
      </c>
      <c r="AB157" s="27">
        <f t="shared" si="161"/>
        <v>0</v>
      </c>
      <c r="AC157" s="27">
        <f t="shared" si="161"/>
        <v>0</v>
      </c>
      <c r="AD157" s="27">
        <f t="shared" si="161"/>
        <v>0</v>
      </c>
      <c r="AE157" s="27">
        <f t="shared" si="161"/>
        <v>0</v>
      </c>
      <c r="AF157" s="27">
        <f t="shared" si="161"/>
        <v>0</v>
      </c>
      <c r="AG157" s="27">
        <f t="shared" si="161"/>
        <v>0</v>
      </c>
      <c r="AH157" s="27">
        <f t="shared" si="161"/>
        <v>0</v>
      </c>
      <c r="AI157" s="27">
        <f t="shared" si="161"/>
        <v>0</v>
      </c>
      <c r="AJ157" s="27">
        <f t="shared" si="161"/>
        <v>0</v>
      </c>
      <c r="AK157" s="27">
        <f t="shared" si="161"/>
        <v>0</v>
      </c>
      <c r="AL157" s="27">
        <f t="shared" si="161"/>
        <v>0</v>
      </c>
      <c r="AM157" s="27">
        <f t="shared" si="161"/>
        <v>0</v>
      </c>
      <c r="AN157" s="27">
        <f t="shared" si="161"/>
        <v>0</v>
      </c>
      <c r="AO157" s="27">
        <f t="shared" si="161"/>
        <v>0</v>
      </c>
      <c r="AP157" s="27">
        <f t="shared" si="161"/>
        <v>0</v>
      </c>
      <c r="AQ157" s="27">
        <f t="shared" si="161"/>
        <v>0</v>
      </c>
      <c r="AR157" s="27">
        <f t="shared" si="161"/>
        <v>0</v>
      </c>
      <c r="AS157" s="27">
        <f t="shared" si="161"/>
        <v>0</v>
      </c>
      <c r="AT157" s="27">
        <f t="shared" si="161"/>
        <v>0</v>
      </c>
      <c r="AU157" s="27">
        <f t="shared" si="161"/>
        <v>0</v>
      </c>
      <c r="AV157" s="27">
        <f t="shared" si="161"/>
        <v>0</v>
      </c>
      <c r="AW157" s="27">
        <f t="shared" si="161"/>
        <v>0</v>
      </c>
      <c r="AX157" s="27">
        <f t="shared" si="161"/>
        <v>0</v>
      </c>
      <c r="AY157" s="27">
        <f t="shared" si="161"/>
        <v>0</v>
      </c>
      <c r="AZ157" s="27">
        <f t="shared" si="161"/>
        <v>0</v>
      </c>
      <c r="BA157" s="27">
        <f t="shared" si="161"/>
        <v>0</v>
      </c>
      <c r="BB157" s="27">
        <f t="shared" si="161"/>
        <v>0</v>
      </c>
      <c r="BC157" s="27">
        <f t="shared" si="161"/>
        <v>0</v>
      </c>
      <c r="BD157" s="27">
        <f t="shared" si="161"/>
        <v>0</v>
      </c>
      <c r="BE157" s="27">
        <f t="shared" si="161"/>
        <v>0</v>
      </c>
      <c r="BF157" s="27">
        <f t="shared" si="161"/>
        <v>0</v>
      </c>
      <c r="BG157" s="27">
        <f t="shared" si="161"/>
        <v>0</v>
      </c>
      <c r="BH157" s="27">
        <f t="shared" si="161"/>
        <v>0</v>
      </c>
      <c r="BI157" s="27">
        <f t="shared" si="161"/>
        <v>0</v>
      </c>
      <c r="BJ157" s="27">
        <f t="shared" si="161"/>
        <v>0</v>
      </c>
      <c r="BK157" s="27">
        <f t="shared" si="161"/>
        <v>0</v>
      </c>
    </row>
    <row r="158" spans="1:63" ht="16.5" hidden="1" customHeight="1" x14ac:dyDescent="0.35">
      <c r="A158" s="678"/>
      <c r="B158" s="49" t="s">
        <v>27</v>
      </c>
      <c r="C158" s="28">
        <f>C157</f>
        <v>0</v>
      </c>
      <c r="D158" s="28">
        <f>C158+D157</f>
        <v>0</v>
      </c>
      <c r="E158" s="28">
        <f t="shared" ref="E158:H158" si="162">D158+E157</f>
        <v>0</v>
      </c>
      <c r="F158" s="28">
        <f t="shared" si="162"/>
        <v>0</v>
      </c>
      <c r="G158" s="28">
        <f t="shared" si="162"/>
        <v>0</v>
      </c>
      <c r="H158" s="28">
        <f t="shared" si="162"/>
        <v>0</v>
      </c>
      <c r="I158" s="28">
        <f t="shared" ref="I158" si="163">H158+I157</f>
        <v>0</v>
      </c>
      <c r="J158" s="28">
        <f t="shared" ref="J158" si="164">I158+J157</f>
        <v>0</v>
      </c>
      <c r="K158" s="28">
        <f t="shared" ref="K158" si="165">J158+K157</f>
        <v>0</v>
      </c>
      <c r="L158" s="28">
        <f t="shared" ref="L158" si="166">K158+L157</f>
        <v>0</v>
      </c>
      <c r="M158" s="28">
        <f t="shared" ref="M158" si="167">L158+M157</f>
        <v>0</v>
      </c>
      <c r="N158" s="28">
        <f t="shared" ref="N158" si="168">M158+N157</f>
        <v>0</v>
      </c>
      <c r="O158" s="28">
        <f t="shared" ref="O158" si="169">N158+O157</f>
        <v>0</v>
      </c>
      <c r="P158" s="28">
        <f t="shared" ref="P158" si="170">O158+P157</f>
        <v>0</v>
      </c>
      <c r="Q158" s="28">
        <f t="shared" ref="Q158" si="171">P158+Q157</f>
        <v>0</v>
      </c>
      <c r="R158" s="28">
        <f t="shared" ref="R158" si="172">Q158+R157</f>
        <v>0</v>
      </c>
      <c r="S158" s="28">
        <f t="shared" ref="S158" si="173">R158+S157</f>
        <v>0</v>
      </c>
      <c r="T158" s="28">
        <f t="shared" ref="T158" si="174">S158+T157</f>
        <v>0</v>
      </c>
      <c r="U158" s="28">
        <f t="shared" ref="U158" si="175">T158+U157</f>
        <v>0</v>
      </c>
      <c r="V158" s="28">
        <f t="shared" ref="V158" si="176">U158+V157</f>
        <v>0</v>
      </c>
      <c r="W158" s="28">
        <f t="shared" ref="W158" si="177">V158+W157</f>
        <v>0</v>
      </c>
      <c r="X158" s="28">
        <f t="shared" ref="X158" si="178">W158+X157</f>
        <v>0</v>
      </c>
      <c r="Y158" s="28">
        <f t="shared" ref="Y158" si="179">X158+Y157</f>
        <v>0</v>
      </c>
      <c r="Z158" s="28">
        <f t="shared" ref="Z158" si="180">Y158+Z157</f>
        <v>0</v>
      </c>
      <c r="AA158" s="28">
        <f t="shared" ref="AA158" si="181">Z158+AA157</f>
        <v>0</v>
      </c>
      <c r="AB158" s="28">
        <f t="shared" ref="AB158" si="182">AA158+AB157</f>
        <v>0</v>
      </c>
      <c r="AC158" s="28">
        <f t="shared" ref="AC158" si="183">AB158+AC157</f>
        <v>0</v>
      </c>
      <c r="AD158" s="28">
        <f t="shared" ref="AD158" si="184">AC158+AD157</f>
        <v>0</v>
      </c>
      <c r="AE158" s="28">
        <f t="shared" ref="AE158" si="185">AD158+AE157</f>
        <v>0</v>
      </c>
      <c r="AF158" s="28">
        <f t="shared" ref="AF158" si="186">AE158+AF157</f>
        <v>0</v>
      </c>
      <c r="AG158" s="28">
        <f t="shared" ref="AG158" si="187">AF158+AG157</f>
        <v>0</v>
      </c>
      <c r="AH158" s="28">
        <f t="shared" ref="AH158" si="188">AG158+AH157</f>
        <v>0</v>
      </c>
      <c r="AI158" s="28">
        <f t="shared" ref="AI158" si="189">AH158+AI157</f>
        <v>0</v>
      </c>
      <c r="AJ158" s="28">
        <f t="shared" ref="AJ158" si="190">AI158+AJ157</f>
        <v>0</v>
      </c>
      <c r="AK158" s="28">
        <f t="shared" ref="AK158" si="191">AJ158+AK157</f>
        <v>0</v>
      </c>
      <c r="AL158" s="28">
        <f t="shared" ref="AL158" si="192">AK158+AL157</f>
        <v>0</v>
      </c>
      <c r="AM158" s="28">
        <f t="shared" ref="AM158" si="193">AL158+AM157</f>
        <v>0</v>
      </c>
      <c r="AN158" s="28">
        <f t="shared" ref="AN158" si="194">AM158+AN157</f>
        <v>0</v>
      </c>
      <c r="AO158" s="28">
        <f t="shared" ref="AO158" si="195">AN158+AO157</f>
        <v>0</v>
      </c>
      <c r="AP158" s="28">
        <f t="shared" ref="AP158" si="196">AO158+AP157</f>
        <v>0</v>
      </c>
      <c r="AQ158" s="28">
        <f t="shared" ref="AQ158" si="197">AP158+AQ157</f>
        <v>0</v>
      </c>
      <c r="AR158" s="28">
        <f t="shared" ref="AR158" si="198">AQ158+AR157</f>
        <v>0</v>
      </c>
      <c r="AS158" s="28">
        <f t="shared" ref="AS158" si="199">AR158+AS157</f>
        <v>0</v>
      </c>
      <c r="AT158" s="28">
        <f t="shared" ref="AT158" si="200">AS158+AT157</f>
        <v>0</v>
      </c>
      <c r="AU158" s="28">
        <f t="shared" ref="AU158" si="201">AT158+AU157</f>
        <v>0</v>
      </c>
      <c r="AV158" s="28">
        <f t="shared" ref="AV158" si="202">AU158+AV157</f>
        <v>0</v>
      </c>
      <c r="AW158" s="28">
        <f t="shared" ref="AW158" si="203">AV158+AW157</f>
        <v>0</v>
      </c>
      <c r="AX158" s="28">
        <f t="shared" ref="AX158" si="204">AW158+AX157</f>
        <v>0</v>
      </c>
      <c r="AY158" s="28">
        <f t="shared" ref="AY158" si="205">AX158+AY157</f>
        <v>0</v>
      </c>
      <c r="AZ158" s="28">
        <f t="shared" ref="AZ158" si="206">AY158+AZ157</f>
        <v>0</v>
      </c>
      <c r="BA158" s="28">
        <f t="shared" ref="BA158" si="207">AZ158+BA157</f>
        <v>0</v>
      </c>
      <c r="BB158" s="28">
        <f t="shared" ref="BB158" si="208">BA158+BB157</f>
        <v>0</v>
      </c>
      <c r="BC158" s="28">
        <f t="shared" ref="BC158" si="209">BB158+BC157</f>
        <v>0</v>
      </c>
      <c r="BD158" s="28">
        <f t="shared" ref="BD158" si="210">BC158+BD157</f>
        <v>0</v>
      </c>
      <c r="BE158" s="28">
        <f t="shared" ref="BE158" si="211">BD158+BE157</f>
        <v>0</v>
      </c>
      <c r="BF158" s="28">
        <f t="shared" ref="BF158" si="212">BE158+BF157</f>
        <v>0</v>
      </c>
      <c r="BG158" s="28">
        <f t="shared" ref="BG158" si="213">BF158+BG157</f>
        <v>0</v>
      </c>
      <c r="BH158" s="28">
        <f t="shared" ref="BH158" si="214">BG158+BH157</f>
        <v>0</v>
      </c>
      <c r="BI158" s="28">
        <f t="shared" ref="BI158" si="215">BH158+BI157</f>
        <v>0</v>
      </c>
      <c r="BJ158" s="28">
        <f t="shared" ref="BJ158" si="216">BI158+BJ157</f>
        <v>0</v>
      </c>
      <c r="BK158" s="28">
        <f t="shared" ref="BK158" si="217">BJ158+BK157</f>
        <v>0</v>
      </c>
    </row>
    <row r="159" spans="1:63" hidden="1" x14ac:dyDescent="0.35">
      <c r="A159" s="126"/>
      <c r="B159" s="126"/>
      <c r="C159" s="135"/>
      <c r="D159" s="135"/>
      <c r="E159" s="135"/>
      <c r="F159" s="135"/>
      <c r="G159" s="135"/>
      <c r="H159" s="135"/>
      <c r="I159" s="135"/>
      <c r="J159" s="135"/>
      <c r="K159" s="135"/>
      <c r="L159" s="135"/>
      <c r="M159" s="135"/>
      <c r="N159" s="135"/>
      <c r="O159" s="126"/>
    </row>
    <row r="160" spans="1:63" hidden="1" x14ac:dyDescent="0.35">
      <c r="A160" s="126"/>
      <c r="B160" s="126"/>
      <c r="C160" s="135"/>
      <c r="D160" s="135"/>
      <c r="E160" s="135"/>
      <c r="F160" s="135"/>
      <c r="G160" s="135"/>
      <c r="H160" s="135"/>
      <c r="I160" s="135"/>
      <c r="J160" s="135"/>
      <c r="K160" s="135"/>
      <c r="L160" s="135"/>
      <c r="M160" s="135"/>
      <c r="N160" s="135"/>
      <c r="O160" s="126"/>
    </row>
    <row r="161" spans="1:63" ht="15.5" hidden="1" x14ac:dyDescent="0.35">
      <c r="A161" s="676" t="s">
        <v>118</v>
      </c>
      <c r="B161" s="136" t="s">
        <v>114</v>
      </c>
      <c r="C161" s="137">
        <v>43466</v>
      </c>
      <c r="D161" s="137">
        <v>43497</v>
      </c>
      <c r="E161" s="137">
        <v>43525</v>
      </c>
      <c r="F161" s="137">
        <v>43556</v>
      </c>
      <c r="G161" s="137">
        <v>43586</v>
      </c>
      <c r="H161" s="137">
        <v>43617</v>
      </c>
      <c r="I161" s="137">
        <v>43647</v>
      </c>
      <c r="J161" s="137">
        <v>43678</v>
      </c>
      <c r="K161" s="137">
        <v>43709</v>
      </c>
      <c r="L161" s="137">
        <v>43739</v>
      </c>
      <c r="M161" s="137">
        <v>43770</v>
      </c>
      <c r="N161" s="137">
        <v>43800</v>
      </c>
      <c r="O161" s="137">
        <v>43831</v>
      </c>
      <c r="P161" s="137">
        <v>43862</v>
      </c>
      <c r="Q161" s="137">
        <v>43891</v>
      </c>
      <c r="R161" s="137">
        <v>43922</v>
      </c>
      <c r="S161" s="137">
        <v>43952</v>
      </c>
      <c r="T161" s="137">
        <v>43983</v>
      </c>
      <c r="U161" s="137">
        <v>44013</v>
      </c>
      <c r="V161" s="137">
        <v>44044</v>
      </c>
      <c r="W161" s="137">
        <v>44075</v>
      </c>
      <c r="X161" s="137">
        <v>44105</v>
      </c>
      <c r="Y161" s="137">
        <v>44136</v>
      </c>
      <c r="Z161" s="137">
        <v>44166</v>
      </c>
      <c r="AA161" s="137">
        <v>44197</v>
      </c>
      <c r="AB161" s="137">
        <v>44228</v>
      </c>
      <c r="AC161" s="137">
        <v>44256</v>
      </c>
      <c r="AD161" s="137">
        <v>44287</v>
      </c>
      <c r="AE161" s="137">
        <v>44317</v>
      </c>
      <c r="AF161" s="137">
        <v>44348</v>
      </c>
      <c r="AG161" s="137">
        <v>44378</v>
      </c>
      <c r="AH161" s="137">
        <v>44409</v>
      </c>
      <c r="AI161" s="137">
        <v>44440</v>
      </c>
      <c r="AJ161" s="137">
        <v>44470</v>
      </c>
      <c r="AK161" s="137">
        <v>44501</v>
      </c>
      <c r="AL161" s="137">
        <v>44531</v>
      </c>
      <c r="AM161" s="137">
        <v>44562</v>
      </c>
      <c r="AN161" s="137">
        <v>44593</v>
      </c>
      <c r="AO161" s="137">
        <v>44621</v>
      </c>
      <c r="AP161" s="137">
        <v>44652</v>
      </c>
      <c r="AQ161" s="137">
        <v>44682</v>
      </c>
      <c r="AR161" s="137">
        <v>44713</v>
      </c>
      <c r="AS161" s="137">
        <v>44743</v>
      </c>
      <c r="AT161" s="137">
        <v>44774</v>
      </c>
      <c r="AU161" s="137">
        <v>44805</v>
      </c>
      <c r="AV161" s="137">
        <v>44835</v>
      </c>
      <c r="AW161" s="137">
        <v>44866</v>
      </c>
      <c r="AX161" s="137">
        <v>44896</v>
      </c>
      <c r="AY161" s="137">
        <v>44927</v>
      </c>
      <c r="AZ161" s="137">
        <v>44958</v>
      </c>
      <c r="BA161" s="137">
        <v>44986</v>
      </c>
      <c r="BB161" s="137">
        <v>45017</v>
      </c>
      <c r="BC161" s="137">
        <v>45047</v>
      </c>
      <c r="BD161" s="137">
        <v>45078</v>
      </c>
      <c r="BE161" s="137">
        <v>45108</v>
      </c>
      <c r="BF161" s="137">
        <v>45139</v>
      </c>
      <c r="BG161" s="137">
        <v>45170</v>
      </c>
      <c r="BH161" s="137">
        <v>45200</v>
      </c>
      <c r="BI161" s="137">
        <v>45231</v>
      </c>
      <c r="BJ161" s="137">
        <v>45261</v>
      </c>
      <c r="BK161" s="137">
        <v>45292</v>
      </c>
    </row>
    <row r="162" spans="1:63" hidden="1" x14ac:dyDescent="0.35">
      <c r="A162" s="677"/>
      <c r="B162" s="138" t="s">
        <v>20</v>
      </c>
      <c r="C162" s="27">
        <f>IF(C23=0,0,((C5*0.5)-C41)*C78*C127*C$2)</f>
        <v>0</v>
      </c>
      <c r="D162" s="27">
        <f>IF(D23=0,0,((D5*0.5)+C23-D41)*D78*D127*D$2)</f>
        <v>0</v>
      </c>
      <c r="E162" s="27">
        <f t="shared" ref="E162:K162" si="218">IF(E23=0,0,((E5*0.5)+D23-E41)*E78*E127*E$2)</f>
        <v>0</v>
      </c>
      <c r="F162" s="27">
        <f t="shared" si="218"/>
        <v>0</v>
      </c>
      <c r="G162" s="27">
        <f t="shared" si="218"/>
        <v>0</v>
      </c>
      <c r="H162" s="27">
        <f t="shared" si="218"/>
        <v>0</v>
      </c>
      <c r="I162" s="27">
        <f t="shared" si="218"/>
        <v>0</v>
      </c>
      <c r="J162" s="27">
        <f t="shared" si="218"/>
        <v>0</v>
      </c>
      <c r="K162" s="27">
        <f t="shared" si="218"/>
        <v>0</v>
      </c>
      <c r="L162" s="27">
        <f t="shared" ref="L162:L174" si="219">IF(L23=0,0,((L5*0.5)+K23-L41)*L78*L127*L$2)</f>
        <v>0</v>
      </c>
      <c r="M162" s="27">
        <f t="shared" ref="M162:M174" si="220">IF(M23=0,0,((M5*0.5)+L23-M41)*M78*M127*M$2)</f>
        <v>0</v>
      </c>
      <c r="N162" s="27">
        <f t="shared" ref="N162:N174" si="221">IF(N23=0,0,((N5*0.5)+M23-N41)*N78*N127*N$2)</f>
        <v>0</v>
      </c>
      <c r="O162" s="27">
        <f t="shared" ref="O162:O174" si="222">IF(O23=0,0,((O5*0.5)+N23-O41)*O78*O127*O$2)</f>
        <v>0</v>
      </c>
      <c r="P162" s="27">
        <f t="shared" ref="P162:P174" si="223">IF(P23=0,0,((P5*0.5)+O23-P41)*P78*P127*P$2)</f>
        <v>0</v>
      </c>
      <c r="Q162" s="27">
        <f t="shared" ref="Q162:Q174" si="224">IF(Q23=0,0,((Q5*0.5)+P23-Q41)*Q78*Q127*Q$2)</f>
        <v>0</v>
      </c>
      <c r="R162" s="27">
        <f t="shared" ref="R162:R174" si="225">IF(R23=0,0,((R5*0.5)+Q23-R41)*R78*R127*R$2)</f>
        <v>0</v>
      </c>
      <c r="S162" s="27">
        <f t="shared" ref="S162:S174" si="226">IF(S23=0,0,((S5*0.5)+R23-S41)*S78*S127*S$2)</f>
        <v>0</v>
      </c>
      <c r="T162" s="27">
        <f t="shared" ref="T162:T174" si="227">IF(T23=0,0,((T5*0.5)+S23-T41)*T78*T127*T$2)</f>
        <v>0</v>
      </c>
      <c r="U162" s="27">
        <f t="shared" ref="U162:U174" si="228">IF(U23=0,0,((U5*0.5)+T23-U41)*U78*U127*U$2)</f>
        <v>0</v>
      </c>
      <c r="V162" s="27">
        <f t="shared" ref="V162:V174" si="229">IF(V23=0,0,((V5*0.5)+U23-V41)*V78*V127*V$2)</f>
        <v>0</v>
      </c>
      <c r="W162" s="27">
        <f t="shared" ref="W162:W174" si="230">IF(W23=0,0,((W5*0.5)+V23-W41)*W78*W127*W$2)</f>
        <v>0</v>
      </c>
      <c r="X162" s="27">
        <f t="shared" ref="X162:X174" si="231">IF(X23=0,0,((X5*0.5)+W23-X41)*X78*X127*X$2)</f>
        <v>0</v>
      </c>
      <c r="Y162" s="27">
        <f t="shared" ref="Y162:Y174" si="232">IF(Y23=0,0,((Y5*0.5)+X23-Y41)*Y78*Y127*Y$2)</f>
        <v>0</v>
      </c>
      <c r="Z162" s="27">
        <f t="shared" ref="Z162:Z174" si="233">IF(Z23=0,0,((Z5*0.5)+Y23-Z41)*Z78*Z127*Z$2)</f>
        <v>0</v>
      </c>
      <c r="AA162" s="27">
        <f t="shared" ref="AA162:AA174" si="234">IF(AA23=0,0,((AA5*0.5)+Z23-AA41)*AA78*AA127*AA$2)</f>
        <v>0</v>
      </c>
      <c r="AB162" s="27">
        <f t="shared" ref="AB162:AB174" si="235">IF(AB23=0,0,((AB5*0.5)+AA23-AB41)*AB78*AB127*AB$2)</f>
        <v>0</v>
      </c>
      <c r="AC162" s="27">
        <f t="shared" ref="AC162:AC174" si="236">IF(AC23=0,0,((AC5*0.5)+AB23-AC41)*AC78*AC127*AC$2)</f>
        <v>0</v>
      </c>
      <c r="AD162" s="27">
        <f t="shared" ref="AD162:AD174" si="237">IF(AD23=0,0,((AD5*0.5)+AC23-AD41)*AD78*AD127*AD$2)</f>
        <v>0</v>
      </c>
      <c r="AE162" s="27">
        <f t="shared" ref="AE162:AE174" si="238">IF(AE23=0,0,((AE5*0.5)+AD23-AE41)*AE78*AE127*AE$2)</f>
        <v>0</v>
      </c>
      <c r="AF162" s="27">
        <f t="shared" ref="AF162:AF174" si="239">IF(AF23=0,0,((AF5*0.5)+AE23-AF41)*AF78*AF127*AF$2)</f>
        <v>0</v>
      </c>
      <c r="AG162" s="27">
        <f t="shared" ref="AG162:AG174" si="240">IF(AG23=0,0,((AG5*0.5)+AF23-AG41)*AG78*AG127*AG$2)</f>
        <v>0</v>
      </c>
      <c r="AH162" s="27">
        <f t="shared" ref="AH162:AH174" si="241">IF(AH23=0,0,((AH5*0.5)+AG23-AH41)*AH78*AH127*AH$2)</f>
        <v>0</v>
      </c>
      <c r="AI162" s="27">
        <f t="shared" ref="AI162:AI174" si="242">IF(AI23=0,0,((AI5*0.5)+AH23-AI41)*AI78*AI127*AI$2)</f>
        <v>0</v>
      </c>
      <c r="AJ162" s="27">
        <f t="shared" ref="AJ162:AJ174" si="243">IF(AJ23=0,0,((AJ5*0.5)+AI23-AJ41)*AJ78*AJ127*AJ$2)</f>
        <v>0</v>
      </c>
      <c r="AK162" s="27">
        <f t="shared" ref="AK162:AK174" si="244">IF(AK23=0,0,((AK5*0.5)+AJ23-AK41)*AK78*AK127*AK$2)</f>
        <v>0</v>
      </c>
      <c r="AL162" s="27">
        <f t="shared" ref="AL162:AL174" si="245">IF(AL23=0,0,((AL5*0.5)+AK23-AL41)*AL78*AL127*AL$2)</f>
        <v>0</v>
      </c>
      <c r="AM162" s="27">
        <f t="shared" ref="AM162:AM174" si="246">IF(AM23=0,0,((AM5*0.5)+AL23-AM41)*AM78*AM127*AM$2)</f>
        <v>0</v>
      </c>
      <c r="AN162" s="27">
        <f t="shared" ref="AN162:AN174" si="247">IF(AN23=0,0,((AN5*0.5)+AM23-AN41)*AN78*AN127*AN$2)</f>
        <v>0</v>
      </c>
      <c r="AO162" s="27">
        <f t="shared" ref="AO162:AO174" si="248">IF(AO23=0,0,((AO5*0.5)+AN23-AO41)*AO78*AO127*AO$2)</f>
        <v>0</v>
      </c>
      <c r="AP162" s="27">
        <f t="shared" ref="AP162:AP174" si="249">IF(AP23=0,0,((AP5*0.5)+AO23-AP41)*AP78*AP127*AP$2)</f>
        <v>0</v>
      </c>
      <c r="AQ162" s="27">
        <f t="shared" ref="AQ162:AQ174" si="250">IF(AQ23=0,0,((AQ5*0.5)+AP23-AQ41)*AQ78*AQ127*AQ$2)</f>
        <v>0</v>
      </c>
      <c r="AR162" s="27">
        <f t="shared" ref="AR162:AR174" si="251">IF(AR23=0,0,((AR5*0.5)+AQ23-AR41)*AR78*AR127*AR$2)</f>
        <v>0</v>
      </c>
      <c r="AS162" s="27">
        <f t="shared" ref="AS162:AS174" si="252">IF(AS23=0,0,((AS5*0.5)+AR23-AS41)*AS78*AS127*AS$2)</f>
        <v>0</v>
      </c>
      <c r="AT162" s="27">
        <f t="shared" ref="AT162:AT174" si="253">IF(AT23=0,0,((AT5*0.5)+AS23-AT41)*AT78*AT127*AT$2)</f>
        <v>0</v>
      </c>
      <c r="AU162" s="27">
        <f t="shared" ref="AU162:AU174" si="254">IF(AU23=0,0,((AU5*0.5)+AT23-AU41)*AU78*AU127*AU$2)</f>
        <v>0</v>
      </c>
      <c r="AV162" s="27">
        <f t="shared" ref="AV162:AV174" si="255">IF(AV23=0,0,((AV5*0.5)+AU23-AV41)*AV78*AV127*AV$2)</f>
        <v>0</v>
      </c>
      <c r="AW162" s="27">
        <f t="shared" ref="AW162:AW174" si="256">IF(AW23=0,0,((AW5*0.5)+AV23-AW41)*AW78*AW127*AW$2)</f>
        <v>0</v>
      </c>
      <c r="AX162" s="27">
        <f t="shared" ref="AX162:AX174" si="257">IF(AX23=0,0,((AX5*0.5)+AW23-AX41)*AX78*AX127*AX$2)</f>
        <v>0</v>
      </c>
      <c r="AY162" s="27">
        <f t="shared" ref="AY162:AY174" si="258">IF(AY23=0,0,((AY5*0.5)+AX23-AY41)*AY78*AY127*AY$2)</f>
        <v>0</v>
      </c>
      <c r="AZ162" s="27">
        <f t="shared" ref="AZ162:AZ174" si="259">IF(AZ23=0,0,((AZ5*0.5)+AY23-AZ41)*AZ78*AZ127*AZ$2)</f>
        <v>0</v>
      </c>
      <c r="BA162" s="27">
        <f t="shared" ref="BA162:BA174" si="260">IF(BA23=0,0,((BA5*0.5)+AZ23-BA41)*BA78*BA127*BA$2)</f>
        <v>0</v>
      </c>
      <c r="BB162" s="27">
        <f t="shared" ref="BB162:BB174" si="261">IF(BB23=0,0,((BB5*0.5)+BA23-BB41)*BB78*BB127*BB$2)</f>
        <v>0</v>
      </c>
      <c r="BC162" s="27">
        <f t="shared" ref="BC162:BC174" si="262">IF(BC23=0,0,((BC5*0.5)+BB23-BC41)*BC78*BC127*BC$2)</f>
        <v>0</v>
      </c>
      <c r="BD162" s="27">
        <f t="shared" ref="BD162:BD174" si="263">IF(BD23=0,0,((BD5*0.5)+BC23-BD41)*BD78*BD127*BD$2)</f>
        <v>0</v>
      </c>
      <c r="BE162" s="27">
        <f t="shared" ref="BE162:BE174" si="264">IF(BE23=0,0,((BE5*0.5)+BD23-BE41)*BE78*BE127*BE$2)</f>
        <v>0</v>
      </c>
      <c r="BF162" s="27">
        <f t="shared" ref="BF162:BF174" si="265">IF(BF23=0,0,((BF5*0.5)+BE23-BF41)*BF78*BF127*BF$2)</f>
        <v>0</v>
      </c>
      <c r="BG162" s="27">
        <f t="shared" ref="BG162:BG174" si="266">IF(BG23=0,0,((BG5*0.5)+BF23-BG41)*BG78*BG127*BG$2)</f>
        <v>0</v>
      </c>
      <c r="BH162" s="27">
        <f t="shared" ref="BH162:BH174" si="267">IF(BH23=0,0,((BH5*0.5)+BG23-BH41)*BH78*BH127*BH$2)</f>
        <v>0</v>
      </c>
      <c r="BI162" s="27">
        <f t="shared" ref="BI162:BI174" si="268">IF(BI23=0,0,((BI5*0.5)+BH23-BI41)*BI78*BI127*BI$2)</f>
        <v>0</v>
      </c>
      <c r="BJ162" s="27">
        <f t="shared" ref="BJ162:BJ174" si="269">IF(BJ23=0,0,((BJ5*0.5)+BI23-BJ41)*BJ78*BJ127*BJ$2)</f>
        <v>0</v>
      </c>
      <c r="BK162" s="27">
        <f t="shared" ref="BK162:BK174" si="270">IF(BK23=0,0,((BK5*0.5)+BJ23-BK41)*BK78*BK127*BK$2)</f>
        <v>0</v>
      </c>
    </row>
    <row r="163" spans="1:63" hidden="1" x14ac:dyDescent="0.35">
      <c r="A163" s="677"/>
      <c r="B163" s="138" t="s">
        <v>0</v>
      </c>
      <c r="C163" s="27">
        <f t="shared" ref="C163:C174" si="271">IF(C24=0,0,((C6*0.5)-C42)*C79*C128*C$2)</f>
        <v>0</v>
      </c>
      <c r="D163" s="27">
        <f t="shared" ref="D163:K174" si="272">IF(D24=0,0,((D6*0.5)+C24-D42)*D79*D128*D$2)</f>
        <v>0</v>
      </c>
      <c r="E163" s="27">
        <f t="shared" si="272"/>
        <v>0</v>
      </c>
      <c r="F163" s="27">
        <f t="shared" si="272"/>
        <v>0</v>
      </c>
      <c r="G163" s="27">
        <f t="shared" si="272"/>
        <v>0</v>
      </c>
      <c r="H163" s="27">
        <f t="shared" si="272"/>
        <v>0</v>
      </c>
      <c r="I163" s="27">
        <f t="shared" si="272"/>
        <v>0</v>
      </c>
      <c r="J163" s="27">
        <f t="shared" si="272"/>
        <v>0</v>
      </c>
      <c r="K163" s="27">
        <f t="shared" si="272"/>
        <v>0</v>
      </c>
      <c r="L163" s="27">
        <f t="shared" si="219"/>
        <v>0</v>
      </c>
      <c r="M163" s="27">
        <f t="shared" si="220"/>
        <v>0</v>
      </c>
      <c r="N163" s="27">
        <f t="shared" si="221"/>
        <v>0</v>
      </c>
      <c r="O163" s="27">
        <f t="shared" si="222"/>
        <v>0</v>
      </c>
      <c r="P163" s="27">
        <f t="shared" si="223"/>
        <v>0</v>
      </c>
      <c r="Q163" s="27">
        <f t="shared" si="224"/>
        <v>0</v>
      </c>
      <c r="R163" s="27">
        <f t="shared" si="225"/>
        <v>0</v>
      </c>
      <c r="S163" s="27">
        <f t="shared" si="226"/>
        <v>0</v>
      </c>
      <c r="T163" s="27">
        <f t="shared" si="227"/>
        <v>0</v>
      </c>
      <c r="U163" s="27">
        <f t="shared" si="228"/>
        <v>0</v>
      </c>
      <c r="V163" s="27">
        <f t="shared" si="229"/>
        <v>0</v>
      </c>
      <c r="W163" s="27">
        <f t="shared" si="230"/>
        <v>0</v>
      </c>
      <c r="X163" s="27">
        <f t="shared" si="231"/>
        <v>0</v>
      </c>
      <c r="Y163" s="27">
        <f t="shared" si="232"/>
        <v>0</v>
      </c>
      <c r="Z163" s="27">
        <f t="shared" si="233"/>
        <v>0</v>
      </c>
      <c r="AA163" s="27">
        <f t="shared" si="234"/>
        <v>0</v>
      </c>
      <c r="AB163" s="27">
        <f t="shared" si="235"/>
        <v>0</v>
      </c>
      <c r="AC163" s="27">
        <f t="shared" si="236"/>
        <v>0</v>
      </c>
      <c r="AD163" s="27">
        <f t="shared" si="237"/>
        <v>0</v>
      </c>
      <c r="AE163" s="27">
        <f t="shared" si="238"/>
        <v>0</v>
      </c>
      <c r="AF163" s="27">
        <f t="shared" si="239"/>
        <v>0</v>
      </c>
      <c r="AG163" s="27">
        <f t="shared" si="240"/>
        <v>0</v>
      </c>
      <c r="AH163" s="27">
        <f t="shared" si="241"/>
        <v>0</v>
      </c>
      <c r="AI163" s="27">
        <f t="shared" si="242"/>
        <v>0</v>
      </c>
      <c r="AJ163" s="27">
        <f t="shared" si="243"/>
        <v>0</v>
      </c>
      <c r="AK163" s="27">
        <f t="shared" si="244"/>
        <v>0</v>
      </c>
      <c r="AL163" s="27">
        <f t="shared" si="245"/>
        <v>0</v>
      </c>
      <c r="AM163" s="27">
        <f t="shared" si="246"/>
        <v>0</v>
      </c>
      <c r="AN163" s="27">
        <f t="shared" si="247"/>
        <v>0</v>
      </c>
      <c r="AO163" s="27">
        <f t="shared" si="248"/>
        <v>0</v>
      </c>
      <c r="AP163" s="27">
        <f t="shared" si="249"/>
        <v>0</v>
      </c>
      <c r="AQ163" s="27">
        <f t="shared" si="250"/>
        <v>0</v>
      </c>
      <c r="AR163" s="27">
        <f t="shared" si="251"/>
        <v>0</v>
      </c>
      <c r="AS163" s="27">
        <f t="shared" si="252"/>
        <v>0</v>
      </c>
      <c r="AT163" s="27">
        <f t="shared" si="253"/>
        <v>0</v>
      </c>
      <c r="AU163" s="27">
        <f t="shared" si="254"/>
        <v>0</v>
      </c>
      <c r="AV163" s="27">
        <f t="shared" si="255"/>
        <v>0</v>
      </c>
      <c r="AW163" s="27">
        <f t="shared" si="256"/>
        <v>0</v>
      </c>
      <c r="AX163" s="27">
        <f t="shared" si="257"/>
        <v>0</v>
      </c>
      <c r="AY163" s="27">
        <f t="shared" si="258"/>
        <v>0</v>
      </c>
      <c r="AZ163" s="27">
        <f t="shared" si="259"/>
        <v>0</v>
      </c>
      <c r="BA163" s="27">
        <f t="shared" si="260"/>
        <v>0</v>
      </c>
      <c r="BB163" s="27">
        <f t="shared" si="261"/>
        <v>0</v>
      </c>
      <c r="BC163" s="27">
        <f t="shared" si="262"/>
        <v>0</v>
      </c>
      <c r="BD163" s="27">
        <f t="shared" si="263"/>
        <v>0</v>
      </c>
      <c r="BE163" s="27">
        <f t="shared" si="264"/>
        <v>0</v>
      </c>
      <c r="BF163" s="27">
        <f t="shared" si="265"/>
        <v>0</v>
      </c>
      <c r="BG163" s="27">
        <f t="shared" si="266"/>
        <v>0</v>
      </c>
      <c r="BH163" s="27">
        <f t="shared" si="267"/>
        <v>0</v>
      </c>
      <c r="BI163" s="27">
        <f t="shared" si="268"/>
        <v>0</v>
      </c>
      <c r="BJ163" s="27">
        <f t="shared" si="269"/>
        <v>0</v>
      </c>
      <c r="BK163" s="27">
        <f t="shared" si="270"/>
        <v>0</v>
      </c>
    </row>
    <row r="164" spans="1:63" hidden="1" x14ac:dyDescent="0.35">
      <c r="A164" s="677"/>
      <c r="B164" s="138" t="s">
        <v>21</v>
      </c>
      <c r="C164" s="27">
        <f t="shared" si="271"/>
        <v>0</v>
      </c>
      <c r="D164" s="27">
        <f t="shared" si="272"/>
        <v>0</v>
      </c>
      <c r="E164" s="27">
        <f t="shared" si="272"/>
        <v>0</v>
      </c>
      <c r="F164" s="27">
        <f t="shared" si="272"/>
        <v>0</v>
      </c>
      <c r="G164" s="27">
        <f t="shared" si="272"/>
        <v>0</v>
      </c>
      <c r="H164" s="27">
        <f t="shared" si="272"/>
        <v>0</v>
      </c>
      <c r="I164" s="27">
        <f t="shared" si="272"/>
        <v>0</v>
      </c>
      <c r="J164" s="27">
        <f t="shared" si="272"/>
        <v>0</v>
      </c>
      <c r="K164" s="27">
        <f t="shared" si="272"/>
        <v>0</v>
      </c>
      <c r="L164" s="27">
        <f t="shared" si="219"/>
        <v>0</v>
      </c>
      <c r="M164" s="27">
        <f t="shared" si="220"/>
        <v>0</v>
      </c>
      <c r="N164" s="27">
        <f t="shared" si="221"/>
        <v>0</v>
      </c>
      <c r="O164" s="27">
        <f t="shared" si="222"/>
        <v>0</v>
      </c>
      <c r="P164" s="27">
        <f t="shared" si="223"/>
        <v>0</v>
      </c>
      <c r="Q164" s="27">
        <f t="shared" si="224"/>
        <v>0</v>
      </c>
      <c r="R164" s="27">
        <f t="shared" si="225"/>
        <v>0</v>
      </c>
      <c r="S164" s="27">
        <f t="shared" si="226"/>
        <v>0</v>
      </c>
      <c r="T164" s="27">
        <f t="shared" si="227"/>
        <v>0</v>
      </c>
      <c r="U164" s="27">
        <f t="shared" si="228"/>
        <v>0</v>
      </c>
      <c r="V164" s="27">
        <f t="shared" si="229"/>
        <v>0</v>
      </c>
      <c r="W164" s="27">
        <f t="shared" si="230"/>
        <v>0</v>
      </c>
      <c r="X164" s="27">
        <f t="shared" si="231"/>
        <v>0</v>
      </c>
      <c r="Y164" s="27">
        <f t="shared" si="232"/>
        <v>0</v>
      </c>
      <c r="Z164" s="27">
        <f t="shared" si="233"/>
        <v>0</v>
      </c>
      <c r="AA164" s="27">
        <f t="shared" si="234"/>
        <v>0</v>
      </c>
      <c r="AB164" s="27">
        <f t="shared" si="235"/>
        <v>0</v>
      </c>
      <c r="AC164" s="27">
        <f t="shared" si="236"/>
        <v>0</v>
      </c>
      <c r="AD164" s="27">
        <f t="shared" si="237"/>
        <v>0</v>
      </c>
      <c r="AE164" s="27">
        <f t="shared" si="238"/>
        <v>0</v>
      </c>
      <c r="AF164" s="27">
        <f t="shared" si="239"/>
        <v>0</v>
      </c>
      <c r="AG164" s="27">
        <f t="shared" si="240"/>
        <v>0</v>
      </c>
      <c r="AH164" s="27">
        <f t="shared" si="241"/>
        <v>0</v>
      </c>
      <c r="AI164" s="27">
        <f t="shared" si="242"/>
        <v>0</v>
      </c>
      <c r="AJ164" s="27">
        <f t="shared" si="243"/>
        <v>0</v>
      </c>
      <c r="AK164" s="27">
        <f t="shared" si="244"/>
        <v>0</v>
      </c>
      <c r="AL164" s="27">
        <f t="shared" si="245"/>
        <v>0</v>
      </c>
      <c r="AM164" s="27">
        <f t="shared" si="246"/>
        <v>0</v>
      </c>
      <c r="AN164" s="27">
        <f t="shared" si="247"/>
        <v>0</v>
      </c>
      <c r="AO164" s="27">
        <f t="shared" si="248"/>
        <v>0</v>
      </c>
      <c r="AP164" s="27">
        <f t="shared" si="249"/>
        <v>0</v>
      </c>
      <c r="AQ164" s="27">
        <f t="shared" si="250"/>
        <v>0</v>
      </c>
      <c r="AR164" s="27">
        <f t="shared" si="251"/>
        <v>0</v>
      </c>
      <c r="AS164" s="27">
        <f t="shared" si="252"/>
        <v>0</v>
      </c>
      <c r="AT164" s="27">
        <f t="shared" si="253"/>
        <v>0</v>
      </c>
      <c r="AU164" s="27">
        <f t="shared" si="254"/>
        <v>0</v>
      </c>
      <c r="AV164" s="27">
        <f t="shared" si="255"/>
        <v>0</v>
      </c>
      <c r="AW164" s="27">
        <f t="shared" si="256"/>
        <v>0</v>
      </c>
      <c r="AX164" s="27">
        <f t="shared" si="257"/>
        <v>0</v>
      </c>
      <c r="AY164" s="27">
        <f t="shared" si="258"/>
        <v>0</v>
      </c>
      <c r="AZ164" s="27">
        <f t="shared" si="259"/>
        <v>0</v>
      </c>
      <c r="BA164" s="27">
        <f t="shared" si="260"/>
        <v>0</v>
      </c>
      <c r="BB164" s="27">
        <f t="shared" si="261"/>
        <v>0</v>
      </c>
      <c r="BC164" s="27">
        <f t="shared" si="262"/>
        <v>0</v>
      </c>
      <c r="BD164" s="27">
        <f t="shared" si="263"/>
        <v>0</v>
      </c>
      <c r="BE164" s="27">
        <f t="shared" si="264"/>
        <v>0</v>
      </c>
      <c r="BF164" s="27">
        <f t="shared" si="265"/>
        <v>0</v>
      </c>
      <c r="BG164" s="27">
        <f t="shared" si="266"/>
        <v>0</v>
      </c>
      <c r="BH164" s="27">
        <f t="shared" si="267"/>
        <v>0</v>
      </c>
      <c r="BI164" s="27">
        <f t="shared" si="268"/>
        <v>0</v>
      </c>
      <c r="BJ164" s="27">
        <f t="shared" si="269"/>
        <v>0</v>
      </c>
      <c r="BK164" s="27">
        <f t="shared" si="270"/>
        <v>0</v>
      </c>
    </row>
    <row r="165" spans="1:63" hidden="1" x14ac:dyDescent="0.35">
      <c r="A165" s="677"/>
      <c r="B165" s="138" t="s">
        <v>1</v>
      </c>
      <c r="C165" s="27">
        <f t="shared" si="271"/>
        <v>0</v>
      </c>
      <c r="D165" s="27">
        <f t="shared" si="272"/>
        <v>0</v>
      </c>
      <c r="E165" s="27">
        <f t="shared" si="272"/>
        <v>0</v>
      </c>
      <c r="F165" s="27">
        <f t="shared" si="272"/>
        <v>0</v>
      </c>
      <c r="G165" s="27">
        <f t="shared" si="272"/>
        <v>0</v>
      </c>
      <c r="H165" s="27">
        <f t="shared" si="272"/>
        <v>0</v>
      </c>
      <c r="I165" s="27">
        <f t="shared" si="272"/>
        <v>0</v>
      </c>
      <c r="J165" s="27">
        <f t="shared" si="272"/>
        <v>0</v>
      </c>
      <c r="K165" s="27">
        <f t="shared" si="272"/>
        <v>0</v>
      </c>
      <c r="L165" s="27">
        <f t="shared" si="219"/>
        <v>0</v>
      </c>
      <c r="M165" s="27">
        <f t="shared" si="220"/>
        <v>0</v>
      </c>
      <c r="N165" s="27">
        <f t="shared" si="221"/>
        <v>0</v>
      </c>
      <c r="O165" s="27">
        <f t="shared" si="222"/>
        <v>0</v>
      </c>
      <c r="P165" s="27">
        <f t="shared" si="223"/>
        <v>0</v>
      </c>
      <c r="Q165" s="27">
        <f t="shared" si="224"/>
        <v>0</v>
      </c>
      <c r="R165" s="27">
        <f t="shared" si="225"/>
        <v>0</v>
      </c>
      <c r="S165" s="27">
        <f t="shared" si="226"/>
        <v>0</v>
      </c>
      <c r="T165" s="27">
        <f t="shared" si="227"/>
        <v>0</v>
      </c>
      <c r="U165" s="27">
        <f t="shared" si="228"/>
        <v>0</v>
      </c>
      <c r="V165" s="27">
        <f t="shared" si="229"/>
        <v>0</v>
      </c>
      <c r="W165" s="27">
        <f t="shared" si="230"/>
        <v>0</v>
      </c>
      <c r="X165" s="27">
        <f t="shared" si="231"/>
        <v>0</v>
      </c>
      <c r="Y165" s="27">
        <f t="shared" si="232"/>
        <v>0</v>
      </c>
      <c r="Z165" s="27">
        <f t="shared" si="233"/>
        <v>0</v>
      </c>
      <c r="AA165" s="27">
        <f t="shared" si="234"/>
        <v>0</v>
      </c>
      <c r="AB165" s="27">
        <f t="shared" si="235"/>
        <v>0</v>
      </c>
      <c r="AC165" s="27">
        <f t="shared" si="236"/>
        <v>0</v>
      </c>
      <c r="AD165" s="27">
        <f t="shared" si="237"/>
        <v>0</v>
      </c>
      <c r="AE165" s="27">
        <f t="shared" si="238"/>
        <v>0</v>
      </c>
      <c r="AF165" s="27">
        <f t="shared" si="239"/>
        <v>0</v>
      </c>
      <c r="AG165" s="27">
        <f t="shared" si="240"/>
        <v>0</v>
      </c>
      <c r="AH165" s="27">
        <f t="shared" si="241"/>
        <v>0</v>
      </c>
      <c r="AI165" s="27">
        <f t="shared" si="242"/>
        <v>0</v>
      </c>
      <c r="AJ165" s="27">
        <f t="shared" si="243"/>
        <v>0</v>
      </c>
      <c r="AK165" s="27">
        <f t="shared" si="244"/>
        <v>0</v>
      </c>
      <c r="AL165" s="27">
        <f t="shared" si="245"/>
        <v>0</v>
      </c>
      <c r="AM165" s="27">
        <f t="shared" si="246"/>
        <v>0</v>
      </c>
      <c r="AN165" s="27">
        <f t="shared" si="247"/>
        <v>0</v>
      </c>
      <c r="AO165" s="27">
        <f t="shared" si="248"/>
        <v>0</v>
      </c>
      <c r="AP165" s="27">
        <f t="shared" si="249"/>
        <v>0</v>
      </c>
      <c r="AQ165" s="27">
        <f t="shared" si="250"/>
        <v>0</v>
      </c>
      <c r="AR165" s="27">
        <f t="shared" si="251"/>
        <v>0</v>
      </c>
      <c r="AS165" s="27">
        <f t="shared" si="252"/>
        <v>0</v>
      </c>
      <c r="AT165" s="27">
        <f t="shared" si="253"/>
        <v>0</v>
      </c>
      <c r="AU165" s="27">
        <f t="shared" si="254"/>
        <v>0</v>
      </c>
      <c r="AV165" s="27">
        <f t="shared" si="255"/>
        <v>0</v>
      </c>
      <c r="AW165" s="27">
        <f t="shared" si="256"/>
        <v>0</v>
      </c>
      <c r="AX165" s="27">
        <f t="shared" si="257"/>
        <v>0</v>
      </c>
      <c r="AY165" s="27">
        <f t="shared" si="258"/>
        <v>0</v>
      </c>
      <c r="AZ165" s="27">
        <f t="shared" si="259"/>
        <v>0</v>
      </c>
      <c r="BA165" s="27">
        <f t="shared" si="260"/>
        <v>0</v>
      </c>
      <c r="BB165" s="27">
        <f t="shared" si="261"/>
        <v>0</v>
      </c>
      <c r="BC165" s="27">
        <f t="shared" si="262"/>
        <v>0</v>
      </c>
      <c r="BD165" s="27">
        <f t="shared" si="263"/>
        <v>0</v>
      </c>
      <c r="BE165" s="27">
        <f t="shared" si="264"/>
        <v>0</v>
      </c>
      <c r="BF165" s="27">
        <f t="shared" si="265"/>
        <v>0</v>
      </c>
      <c r="BG165" s="27">
        <f t="shared" si="266"/>
        <v>0</v>
      </c>
      <c r="BH165" s="27">
        <f t="shared" si="267"/>
        <v>0</v>
      </c>
      <c r="BI165" s="27">
        <f t="shared" si="268"/>
        <v>0</v>
      </c>
      <c r="BJ165" s="27">
        <f t="shared" si="269"/>
        <v>0</v>
      </c>
      <c r="BK165" s="27">
        <f t="shared" si="270"/>
        <v>0</v>
      </c>
    </row>
    <row r="166" spans="1:63" hidden="1" x14ac:dyDescent="0.35">
      <c r="A166" s="677"/>
      <c r="B166" s="138" t="s">
        <v>22</v>
      </c>
      <c r="C166" s="27">
        <f t="shared" si="271"/>
        <v>0</v>
      </c>
      <c r="D166" s="27">
        <f t="shared" si="272"/>
        <v>0</v>
      </c>
      <c r="E166" s="27">
        <f t="shared" si="272"/>
        <v>0</v>
      </c>
      <c r="F166" s="27">
        <f t="shared" si="272"/>
        <v>0</v>
      </c>
      <c r="G166" s="27">
        <f t="shared" si="272"/>
        <v>0</v>
      </c>
      <c r="H166" s="27">
        <f t="shared" si="272"/>
        <v>0</v>
      </c>
      <c r="I166" s="27">
        <f t="shared" si="272"/>
        <v>0</v>
      </c>
      <c r="J166" s="27">
        <f t="shared" si="272"/>
        <v>0</v>
      </c>
      <c r="K166" s="27">
        <f t="shared" si="272"/>
        <v>0</v>
      </c>
      <c r="L166" s="27">
        <f t="shared" si="219"/>
        <v>0</v>
      </c>
      <c r="M166" s="27">
        <f t="shared" si="220"/>
        <v>0</v>
      </c>
      <c r="N166" s="27">
        <f t="shared" si="221"/>
        <v>0</v>
      </c>
      <c r="O166" s="27">
        <f t="shared" si="222"/>
        <v>0</v>
      </c>
      <c r="P166" s="27">
        <f t="shared" si="223"/>
        <v>0</v>
      </c>
      <c r="Q166" s="27">
        <f t="shared" si="224"/>
        <v>0</v>
      </c>
      <c r="R166" s="27">
        <f t="shared" si="225"/>
        <v>0</v>
      </c>
      <c r="S166" s="27">
        <f t="shared" si="226"/>
        <v>0</v>
      </c>
      <c r="T166" s="27">
        <f t="shared" si="227"/>
        <v>0</v>
      </c>
      <c r="U166" s="27">
        <f t="shared" si="228"/>
        <v>0</v>
      </c>
      <c r="V166" s="27">
        <f t="shared" si="229"/>
        <v>0</v>
      </c>
      <c r="W166" s="27">
        <f t="shared" si="230"/>
        <v>0</v>
      </c>
      <c r="X166" s="27">
        <f t="shared" si="231"/>
        <v>0</v>
      </c>
      <c r="Y166" s="27">
        <f t="shared" si="232"/>
        <v>0</v>
      </c>
      <c r="Z166" s="27">
        <f t="shared" si="233"/>
        <v>0</v>
      </c>
      <c r="AA166" s="27">
        <f t="shared" si="234"/>
        <v>0</v>
      </c>
      <c r="AB166" s="27">
        <f t="shared" si="235"/>
        <v>0</v>
      </c>
      <c r="AC166" s="27">
        <f t="shared" si="236"/>
        <v>0</v>
      </c>
      <c r="AD166" s="27">
        <f t="shared" si="237"/>
        <v>0</v>
      </c>
      <c r="AE166" s="27">
        <f t="shared" si="238"/>
        <v>0</v>
      </c>
      <c r="AF166" s="27">
        <f t="shared" si="239"/>
        <v>0</v>
      </c>
      <c r="AG166" s="27">
        <f t="shared" si="240"/>
        <v>0</v>
      </c>
      <c r="AH166" s="27">
        <f t="shared" si="241"/>
        <v>0</v>
      </c>
      <c r="AI166" s="27">
        <f t="shared" si="242"/>
        <v>0</v>
      </c>
      <c r="AJ166" s="27">
        <f t="shared" si="243"/>
        <v>0</v>
      </c>
      <c r="AK166" s="27">
        <f t="shared" si="244"/>
        <v>0</v>
      </c>
      <c r="AL166" s="27">
        <f t="shared" si="245"/>
        <v>0</v>
      </c>
      <c r="AM166" s="27">
        <f t="shared" si="246"/>
        <v>0</v>
      </c>
      <c r="AN166" s="27">
        <f t="shared" si="247"/>
        <v>0</v>
      </c>
      <c r="AO166" s="27">
        <f t="shared" si="248"/>
        <v>0</v>
      </c>
      <c r="AP166" s="27">
        <f t="shared" si="249"/>
        <v>0</v>
      </c>
      <c r="AQ166" s="27">
        <f t="shared" si="250"/>
        <v>0</v>
      </c>
      <c r="AR166" s="27">
        <f t="shared" si="251"/>
        <v>0</v>
      </c>
      <c r="AS166" s="27">
        <f t="shared" si="252"/>
        <v>0</v>
      </c>
      <c r="AT166" s="27">
        <f t="shared" si="253"/>
        <v>0</v>
      </c>
      <c r="AU166" s="27">
        <f t="shared" si="254"/>
        <v>0</v>
      </c>
      <c r="AV166" s="27">
        <f t="shared" si="255"/>
        <v>0</v>
      </c>
      <c r="AW166" s="27">
        <f t="shared" si="256"/>
        <v>0</v>
      </c>
      <c r="AX166" s="27">
        <f t="shared" si="257"/>
        <v>0</v>
      </c>
      <c r="AY166" s="27">
        <f t="shared" si="258"/>
        <v>0</v>
      </c>
      <c r="AZ166" s="27">
        <f t="shared" si="259"/>
        <v>0</v>
      </c>
      <c r="BA166" s="27">
        <f t="shared" si="260"/>
        <v>0</v>
      </c>
      <c r="BB166" s="27">
        <f t="shared" si="261"/>
        <v>0</v>
      </c>
      <c r="BC166" s="27">
        <f t="shared" si="262"/>
        <v>0</v>
      </c>
      <c r="BD166" s="27">
        <f t="shared" si="263"/>
        <v>0</v>
      </c>
      <c r="BE166" s="27">
        <f t="shared" si="264"/>
        <v>0</v>
      </c>
      <c r="BF166" s="27">
        <f t="shared" si="265"/>
        <v>0</v>
      </c>
      <c r="BG166" s="27">
        <f t="shared" si="266"/>
        <v>0</v>
      </c>
      <c r="BH166" s="27">
        <f t="shared" si="267"/>
        <v>0</v>
      </c>
      <c r="BI166" s="27">
        <f t="shared" si="268"/>
        <v>0</v>
      </c>
      <c r="BJ166" s="27">
        <f t="shared" si="269"/>
        <v>0</v>
      </c>
      <c r="BK166" s="27">
        <f t="shared" si="270"/>
        <v>0</v>
      </c>
    </row>
    <row r="167" spans="1:63" hidden="1" x14ac:dyDescent="0.35">
      <c r="A167" s="677"/>
      <c r="B167" s="38" t="s">
        <v>9</v>
      </c>
      <c r="C167" s="27">
        <f t="shared" si="271"/>
        <v>0</v>
      </c>
      <c r="D167" s="27">
        <f t="shared" si="272"/>
        <v>0</v>
      </c>
      <c r="E167" s="27">
        <f t="shared" si="272"/>
        <v>0</v>
      </c>
      <c r="F167" s="27">
        <f t="shared" si="272"/>
        <v>0</v>
      </c>
      <c r="G167" s="27">
        <f t="shared" si="272"/>
        <v>0</v>
      </c>
      <c r="H167" s="27">
        <f t="shared" si="272"/>
        <v>0</v>
      </c>
      <c r="I167" s="27">
        <f t="shared" si="272"/>
        <v>0</v>
      </c>
      <c r="J167" s="27">
        <f t="shared" si="272"/>
        <v>0</v>
      </c>
      <c r="K167" s="27">
        <f t="shared" si="272"/>
        <v>0</v>
      </c>
      <c r="L167" s="27">
        <f t="shared" si="219"/>
        <v>0</v>
      </c>
      <c r="M167" s="27">
        <f t="shared" si="220"/>
        <v>0</v>
      </c>
      <c r="N167" s="27">
        <f t="shared" si="221"/>
        <v>0</v>
      </c>
      <c r="O167" s="27">
        <f t="shared" si="222"/>
        <v>0</v>
      </c>
      <c r="P167" s="27">
        <f t="shared" si="223"/>
        <v>0</v>
      </c>
      <c r="Q167" s="27">
        <f t="shared" si="224"/>
        <v>0</v>
      </c>
      <c r="R167" s="27">
        <f t="shared" si="225"/>
        <v>0</v>
      </c>
      <c r="S167" s="27">
        <f t="shared" si="226"/>
        <v>0</v>
      </c>
      <c r="T167" s="27">
        <f t="shared" si="227"/>
        <v>0</v>
      </c>
      <c r="U167" s="27">
        <f t="shared" si="228"/>
        <v>0</v>
      </c>
      <c r="V167" s="27">
        <f t="shared" si="229"/>
        <v>0</v>
      </c>
      <c r="W167" s="27">
        <f t="shared" si="230"/>
        <v>0</v>
      </c>
      <c r="X167" s="27">
        <f t="shared" si="231"/>
        <v>0</v>
      </c>
      <c r="Y167" s="27">
        <f t="shared" si="232"/>
        <v>0</v>
      </c>
      <c r="Z167" s="27">
        <f t="shared" si="233"/>
        <v>0</v>
      </c>
      <c r="AA167" s="27">
        <f t="shared" si="234"/>
        <v>0</v>
      </c>
      <c r="AB167" s="27">
        <f t="shared" si="235"/>
        <v>0</v>
      </c>
      <c r="AC167" s="27">
        <f t="shared" si="236"/>
        <v>0</v>
      </c>
      <c r="AD167" s="27">
        <f t="shared" si="237"/>
        <v>0</v>
      </c>
      <c r="AE167" s="27">
        <f t="shared" si="238"/>
        <v>0</v>
      </c>
      <c r="AF167" s="27">
        <f t="shared" si="239"/>
        <v>0</v>
      </c>
      <c r="AG167" s="27">
        <f t="shared" si="240"/>
        <v>0</v>
      </c>
      <c r="AH167" s="27">
        <f t="shared" si="241"/>
        <v>0</v>
      </c>
      <c r="AI167" s="27">
        <f t="shared" si="242"/>
        <v>0</v>
      </c>
      <c r="AJ167" s="27">
        <f t="shared" si="243"/>
        <v>0</v>
      </c>
      <c r="AK167" s="27">
        <f t="shared" si="244"/>
        <v>0</v>
      </c>
      <c r="AL167" s="27">
        <f t="shared" si="245"/>
        <v>0</v>
      </c>
      <c r="AM167" s="27">
        <f t="shared" si="246"/>
        <v>0</v>
      </c>
      <c r="AN167" s="27">
        <f t="shared" si="247"/>
        <v>0</v>
      </c>
      <c r="AO167" s="27">
        <f t="shared" si="248"/>
        <v>0</v>
      </c>
      <c r="AP167" s="27">
        <f t="shared" si="249"/>
        <v>0</v>
      </c>
      <c r="AQ167" s="27">
        <f t="shared" si="250"/>
        <v>0</v>
      </c>
      <c r="AR167" s="27">
        <f t="shared" si="251"/>
        <v>0</v>
      </c>
      <c r="AS167" s="27">
        <f t="shared" si="252"/>
        <v>0</v>
      </c>
      <c r="AT167" s="27">
        <f t="shared" si="253"/>
        <v>0</v>
      </c>
      <c r="AU167" s="27">
        <f t="shared" si="254"/>
        <v>0</v>
      </c>
      <c r="AV167" s="27">
        <f t="shared" si="255"/>
        <v>0</v>
      </c>
      <c r="AW167" s="27">
        <f t="shared" si="256"/>
        <v>0</v>
      </c>
      <c r="AX167" s="27">
        <f t="shared" si="257"/>
        <v>0</v>
      </c>
      <c r="AY167" s="27">
        <f t="shared" si="258"/>
        <v>0</v>
      </c>
      <c r="AZ167" s="27">
        <f t="shared" si="259"/>
        <v>0</v>
      </c>
      <c r="BA167" s="27">
        <f t="shared" si="260"/>
        <v>0</v>
      </c>
      <c r="BB167" s="27">
        <f t="shared" si="261"/>
        <v>0</v>
      </c>
      <c r="BC167" s="27">
        <f t="shared" si="262"/>
        <v>0</v>
      </c>
      <c r="BD167" s="27">
        <f t="shared" si="263"/>
        <v>0</v>
      </c>
      <c r="BE167" s="27">
        <f t="shared" si="264"/>
        <v>0</v>
      </c>
      <c r="BF167" s="27">
        <f t="shared" si="265"/>
        <v>0</v>
      </c>
      <c r="BG167" s="27">
        <f t="shared" si="266"/>
        <v>0</v>
      </c>
      <c r="BH167" s="27">
        <f t="shared" si="267"/>
        <v>0</v>
      </c>
      <c r="BI167" s="27">
        <f t="shared" si="268"/>
        <v>0</v>
      </c>
      <c r="BJ167" s="27">
        <f t="shared" si="269"/>
        <v>0</v>
      </c>
      <c r="BK167" s="27">
        <f t="shared" si="270"/>
        <v>0</v>
      </c>
    </row>
    <row r="168" spans="1:63" hidden="1" x14ac:dyDescent="0.35">
      <c r="A168" s="677"/>
      <c r="B168" s="38" t="s">
        <v>3</v>
      </c>
      <c r="C168" s="27">
        <f t="shared" si="271"/>
        <v>0</v>
      </c>
      <c r="D168" s="27">
        <f t="shared" si="272"/>
        <v>0</v>
      </c>
      <c r="E168" s="27">
        <f t="shared" si="272"/>
        <v>0</v>
      </c>
      <c r="F168" s="27">
        <f t="shared" si="272"/>
        <v>0</v>
      </c>
      <c r="G168" s="27">
        <f t="shared" si="272"/>
        <v>0</v>
      </c>
      <c r="H168" s="27">
        <f t="shared" si="272"/>
        <v>0</v>
      </c>
      <c r="I168" s="27">
        <f t="shared" si="272"/>
        <v>0</v>
      </c>
      <c r="J168" s="27">
        <f t="shared" si="272"/>
        <v>0</v>
      </c>
      <c r="K168" s="27">
        <f t="shared" si="272"/>
        <v>0</v>
      </c>
      <c r="L168" s="27">
        <f t="shared" si="219"/>
        <v>0</v>
      </c>
      <c r="M168" s="27">
        <f t="shared" si="220"/>
        <v>0</v>
      </c>
      <c r="N168" s="27">
        <f t="shared" si="221"/>
        <v>0</v>
      </c>
      <c r="O168" s="27">
        <f t="shared" si="222"/>
        <v>0</v>
      </c>
      <c r="P168" s="27">
        <f t="shared" si="223"/>
        <v>0</v>
      </c>
      <c r="Q168" s="27">
        <f t="shared" si="224"/>
        <v>0</v>
      </c>
      <c r="R168" s="27">
        <f t="shared" si="225"/>
        <v>0</v>
      </c>
      <c r="S168" s="27">
        <f t="shared" si="226"/>
        <v>0</v>
      </c>
      <c r="T168" s="27">
        <f t="shared" si="227"/>
        <v>0</v>
      </c>
      <c r="U168" s="27">
        <f t="shared" si="228"/>
        <v>0</v>
      </c>
      <c r="V168" s="27">
        <f t="shared" si="229"/>
        <v>0</v>
      </c>
      <c r="W168" s="27">
        <f t="shared" si="230"/>
        <v>0</v>
      </c>
      <c r="X168" s="27">
        <f t="shared" si="231"/>
        <v>0</v>
      </c>
      <c r="Y168" s="27">
        <f t="shared" si="232"/>
        <v>0</v>
      </c>
      <c r="Z168" s="27">
        <f t="shared" si="233"/>
        <v>0</v>
      </c>
      <c r="AA168" s="27">
        <f t="shared" si="234"/>
        <v>0</v>
      </c>
      <c r="AB168" s="27">
        <f t="shared" si="235"/>
        <v>0</v>
      </c>
      <c r="AC168" s="27">
        <f t="shared" si="236"/>
        <v>0</v>
      </c>
      <c r="AD168" s="27">
        <f t="shared" si="237"/>
        <v>0</v>
      </c>
      <c r="AE168" s="27">
        <f t="shared" si="238"/>
        <v>0</v>
      </c>
      <c r="AF168" s="27">
        <f t="shared" si="239"/>
        <v>0</v>
      </c>
      <c r="AG168" s="27">
        <f t="shared" si="240"/>
        <v>0</v>
      </c>
      <c r="AH168" s="27">
        <f t="shared" si="241"/>
        <v>0</v>
      </c>
      <c r="AI168" s="27">
        <f t="shared" si="242"/>
        <v>0</v>
      </c>
      <c r="AJ168" s="27">
        <f t="shared" si="243"/>
        <v>0</v>
      </c>
      <c r="AK168" s="27">
        <f t="shared" si="244"/>
        <v>0</v>
      </c>
      <c r="AL168" s="27">
        <f t="shared" si="245"/>
        <v>0</v>
      </c>
      <c r="AM168" s="27">
        <f t="shared" si="246"/>
        <v>0</v>
      </c>
      <c r="AN168" s="27">
        <f t="shared" si="247"/>
        <v>0</v>
      </c>
      <c r="AO168" s="27">
        <f t="shared" si="248"/>
        <v>0</v>
      </c>
      <c r="AP168" s="27">
        <f t="shared" si="249"/>
        <v>0</v>
      </c>
      <c r="AQ168" s="27">
        <f t="shared" si="250"/>
        <v>0</v>
      </c>
      <c r="AR168" s="27">
        <f t="shared" si="251"/>
        <v>0</v>
      </c>
      <c r="AS168" s="27">
        <f t="shared" si="252"/>
        <v>0</v>
      </c>
      <c r="AT168" s="27">
        <f t="shared" si="253"/>
        <v>0</v>
      </c>
      <c r="AU168" s="27">
        <f t="shared" si="254"/>
        <v>0</v>
      </c>
      <c r="AV168" s="27">
        <f t="shared" si="255"/>
        <v>0</v>
      </c>
      <c r="AW168" s="27">
        <f t="shared" si="256"/>
        <v>0</v>
      </c>
      <c r="AX168" s="27">
        <f t="shared" si="257"/>
        <v>0</v>
      </c>
      <c r="AY168" s="27">
        <f t="shared" si="258"/>
        <v>0</v>
      </c>
      <c r="AZ168" s="27">
        <f t="shared" si="259"/>
        <v>0</v>
      </c>
      <c r="BA168" s="27">
        <f t="shared" si="260"/>
        <v>0</v>
      </c>
      <c r="BB168" s="27">
        <f t="shared" si="261"/>
        <v>0</v>
      </c>
      <c r="BC168" s="27">
        <f t="shared" si="262"/>
        <v>0</v>
      </c>
      <c r="BD168" s="27">
        <f t="shared" si="263"/>
        <v>0</v>
      </c>
      <c r="BE168" s="27">
        <f t="shared" si="264"/>
        <v>0</v>
      </c>
      <c r="BF168" s="27">
        <f t="shared" si="265"/>
        <v>0</v>
      </c>
      <c r="BG168" s="27">
        <f t="shared" si="266"/>
        <v>0</v>
      </c>
      <c r="BH168" s="27">
        <f t="shared" si="267"/>
        <v>0</v>
      </c>
      <c r="BI168" s="27">
        <f t="shared" si="268"/>
        <v>0</v>
      </c>
      <c r="BJ168" s="27">
        <f t="shared" si="269"/>
        <v>0</v>
      </c>
      <c r="BK168" s="27">
        <f t="shared" si="270"/>
        <v>0</v>
      </c>
    </row>
    <row r="169" spans="1:63" ht="15.75" hidden="1" customHeight="1" x14ac:dyDescent="0.35">
      <c r="A169" s="677"/>
      <c r="B169" s="38" t="s">
        <v>4</v>
      </c>
      <c r="C169" s="27">
        <f t="shared" si="271"/>
        <v>0</v>
      </c>
      <c r="D169" s="27">
        <f t="shared" si="272"/>
        <v>0</v>
      </c>
      <c r="E169" s="27">
        <f t="shared" si="272"/>
        <v>0</v>
      </c>
      <c r="F169" s="27">
        <f t="shared" si="272"/>
        <v>0</v>
      </c>
      <c r="G169" s="27">
        <f t="shared" si="272"/>
        <v>0</v>
      </c>
      <c r="H169" s="27">
        <f t="shared" si="272"/>
        <v>0</v>
      </c>
      <c r="I169" s="27">
        <f t="shared" si="272"/>
        <v>0</v>
      </c>
      <c r="J169" s="27">
        <f t="shared" si="272"/>
        <v>0</v>
      </c>
      <c r="K169" s="27">
        <f t="shared" si="272"/>
        <v>0</v>
      </c>
      <c r="L169" s="27">
        <f t="shared" si="219"/>
        <v>0</v>
      </c>
      <c r="M169" s="27">
        <f t="shared" si="220"/>
        <v>0</v>
      </c>
      <c r="N169" s="27">
        <f t="shared" si="221"/>
        <v>0</v>
      </c>
      <c r="O169" s="27">
        <f t="shared" si="222"/>
        <v>0</v>
      </c>
      <c r="P169" s="27">
        <f t="shared" si="223"/>
        <v>0</v>
      </c>
      <c r="Q169" s="27">
        <f t="shared" si="224"/>
        <v>0</v>
      </c>
      <c r="R169" s="27">
        <f t="shared" si="225"/>
        <v>0</v>
      </c>
      <c r="S169" s="27">
        <f t="shared" si="226"/>
        <v>0</v>
      </c>
      <c r="T169" s="27">
        <f t="shared" si="227"/>
        <v>0</v>
      </c>
      <c r="U169" s="27">
        <f t="shared" si="228"/>
        <v>0</v>
      </c>
      <c r="V169" s="27">
        <f t="shared" si="229"/>
        <v>0</v>
      </c>
      <c r="W169" s="27">
        <f t="shared" si="230"/>
        <v>0</v>
      </c>
      <c r="X169" s="27">
        <f t="shared" si="231"/>
        <v>0</v>
      </c>
      <c r="Y169" s="27">
        <f t="shared" si="232"/>
        <v>0</v>
      </c>
      <c r="Z169" s="27">
        <f t="shared" si="233"/>
        <v>0</v>
      </c>
      <c r="AA169" s="27">
        <f t="shared" si="234"/>
        <v>0</v>
      </c>
      <c r="AB169" s="27">
        <f t="shared" si="235"/>
        <v>0</v>
      </c>
      <c r="AC169" s="27">
        <f t="shared" si="236"/>
        <v>0</v>
      </c>
      <c r="AD169" s="27">
        <f t="shared" si="237"/>
        <v>0</v>
      </c>
      <c r="AE169" s="27">
        <f t="shared" si="238"/>
        <v>0</v>
      </c>
      <c r="AF169" s="27">
        <f t="shared" si="239"/>
        <v>0</v>
      </c>
      <c r="AG169" s="27">
        <f t="shared" si="240"/>
        <v>0</v>
      </c>
      <c r="AH169" s="27">
        <f t="shared" si="241"/>
        <v>0</v>
      </c>
      <c r="AI169" s="27">
        <f t="shared" si="242"/>
        <v>0</v>
      </c>
      <c r="AJ169" s="27">
        <f t="shared" si="243"/>
        <v>0</v>
      </c>
      <c r="AK169" s="27">
        <f t="shared" si="244"/>
        <v>0</v>
      </c>
      <c r="AL169" s="27">
        <f t="shared" si="245"/>
        <v>0</v>
      </c>
      <c r="AM169" s="27">
        <f t="shared" si="246"/>
        <v>0</v>
      </c>
      <c r="AN169" s="27">
        <f t="shared" si="247"/>
        <v>0</v>
      </c>
      <c r="AO169" s="27">
        <f t="shared" si="248"/>
        <v>0</v>
      </c>
      <c r="AP169" s="27">
        <f t="shared" si="249"/>
        <v>0</v>
      </c>
      <c r="AQ169" s="27">
        <f t="shared" si="250"/>
        <v>0</v>
      </c>
      <c r="AR169" s="27">
        <f t="shared" si="251"/>
        <v>0</v>
      </c>
      <c r="AS169" s="27">
        <f t="shared" si="252"/>
        <v>0</v>
      </c>
      <c r="AT169" s="27">
        <f t="shared" si="253"/>
        <v>0</v>
      </c>
      <c r="AU169" s="27">
        <f t="shared" si="254"/>
        <v>0</v>
      </c>
      <c r="AV169" s="27">
        <f t="shared" si="255"/>
        <v>0</v>
      </c>
      <c r="AW169" s="27">
        <f t="shared" si="256"/>
        <v>0</v>
      </c>
      <c r="AX169" s="27">
        <f t="shared" si="257"/>
        <v>0</v>
      </c>
      <c r="AY169" s="27">
        <f t="shared" si="258"/>
        <v>0</v>
      </c>
      <c r="AZ169" s="27">
        <f t="shared" si="259"/>
        <v>0</v>
      </c>
      <c r="BA169" s="27">
        <f t="shared" si="260"/>
        <v>0</v>
      </c>
      <c r="BB169" s="27">
        <f t="shared" si="261"/>
        <v>0</v>
      </c>
      <c r="BC169" s="27">
        <f t="shared" si="262"/>
        <v>0</v>
      </c>
      <c r="BD169" s="27">
        <f t="shared" si="263"/>
        <v>0</v>
      </c>
      <c r="BE169" s="27">
        <f t="shared" si="264"/>
        <v>0</v>
      </c>
      <c r="BF169" s="27">
        <f t="shared" si="265"/>
        <v>0</v>
      </c>
      <c r="BG169" s="27">
        <f t="shared" si="266"/>
        <v>0</v>
      </c>
      <c r="BH169" s="27">
        <f t="shared" si="267"/>
        <v>0</v>
      </c>
      <c r="BI169" s="27">
        <f t="shared" si="268"/>
        <v>0</v>
      </c>
      <c r="BJ169" s="27">
        <f t="shared" si="269"/>
        <v>0</v>
      </c>
      <c r="BK169" s="27">
        <f t="shared" si="270"/>
        <v>0</v>
      </c>
    </row>
    <row r="170" spans="1:63" hidden="1" x14ac:dyDescent="0.35">
      <c r="A170" s="677"/>
      <c r="B170" s="38" t="s">
        <v>5</v>
      </c>
      <c r="C170" s="27">
        <f t="shared" si="271"/>
        <v>0</v>
      </c>
      <c r="D170" s="27">
        <f t="shared" si="272"/>
        <v>0</v>
      </c>
      <c r="E170" s="27">
        <f t="shared" si="272"/>
        <v>0</v>
      </c>
      <c r="F170" s="27">
        <f t="shared" si="272"/>
        <v>0</v>
      </c>
      <c r="G170" s="27">
        <f t="shared" si="272"/>
        <v>0</v>
      </c>
      <c r="H170" s="27">
        <f t="shared" si="272"/>
        <v>0</v>
      </c>
      <c r="I170" s="27">
        <f t="shared" si="272"/>
        <v>0</v>
      </c>
      <c r="J170" s="27">
        <f t="shared" si="272"/>
        <v>0</v>
      </c>
      <c r="K170" s="27">
        <f t="shared" si="272"/>
        <v>0</v>
      </c>
      <c r="L170" s="27">
        <f t="shared" si="219"/>
        <v>0</v>
      </c>
      <c r="M170" s="27">
        <f t="shared" si="220"/>
        <v>0</v>
      </c>
      <c r="N170" s="27">
        <f t="shared" si="221"/>
        <v>0</v>
      </c>
      <c r="O170" s="27">
        <f t="shared" si="222"/>
        <v>0</v>
      </c>
      <c r="P170" s="27">
        <f t="shared" si="223"/>
        <v>0</v>
      </c>
      <c r="Q170" s="27">
        <f t="shared" si="224"/>
        <v>0</v>
      </c>
      <c r="R170" s="27">
        <f t="shared" si="225"/>
        <v>0</v>
      </c>
      <c r="S170" s="27">
        <f t="shared" si="226"/>
        <v>0</v>
      </c>
      <c r="T170" s="27">
        <f t="shared" si="227"/>
        <v>0</v>
      </c>
      <c r="U170" s="27">
        <f t="shared" si="228"/>
        <v>0</v>
      </c>
      <c r="V170" s="27">
        <f t="shared" si="229"/>
        <v>0</v>
      </c>
      <c r="W170" s="27">
        <f t="shared" si="230"/>
        <v>0</v>
      </c>
      <c r="X170" s="27">
        <f t="shared" si="231"/>
        <v>0</v>
      </c>
      <c r="Y170" s="27">
        <f t="shared" si="232"/>
        <v>0</v>
      </c>
      <c r="Z170" s="27">
        <f t="shared" si="233"/>
        <v>0</v>
      </c>
      <c r="AA170" s="27">
        <f t="shared" si="234"/>
        <v>0</v>
      </c>
      <c r="AB170" s="27">
        <f t="shared" si="235"/>
        <v>0</v>
      </c>
      <c r="AC170" s="27">
        <f t="shared" si="236"/>
        <v>0</v>
      </c>
      <c r="AD170" s="27">
        <f t="shared" si="237"/>
        <v>0</v>
      </c>
      <c r="AE170" s="27">
        <f t="shared" si="238"/>
        <v>0</v>
      </c>
      <c r="AF170" s="27">
        <f t="shared" si="239"/>
        <v>0</v>
      </c>
      <c r="AG170" s="27">
        <f t="shared" si="240"/>
        <v>0</v>
      </c>
      <c r="AH170" s="27">
        <f t="shared" si="241"/>
        <v>0</v>
      </c>
      <c r="AI170" s="27">
        <f t="shared" si="242"/>
        <v>0</v>
      </c>
      <c r="AJ170" s="27">
        <f t="shared" si="243"/>
        <v>0</v>
      </c>
      <c r="AK170" s="27">
        <f t="shared" si="244"/>
        <v>0</v>
      </c>
      <c r="AL170" s="27">
        <f t="shared" si="245"/>
        <v>0</v>
      </c>
      <c r="AM170" s="27">
        <f t="shared" si="246"/>
        <v>0</v>
      </c>
      <c r="AN170" s="27">
        <f t="shared" si="247"/>
        <v>0</v>
      </c>
      <c r="AO170" s="27">
        <f t="shared" si="248"/>
        <v>0</v>
      </c>
      <c r="AP170" s="27">
        <f t="shared" si="249"/>
        <v>0</v>
      </c>
      <c r="AQ170" s="27">
        <f t="shared" si="250"/>
        <v>0</v>
      </c>
      <c r="AR170" s="27">
        <f t="shared" si="251"/>
        <v>0</v>
      </c>
      <c r="AS170" s="27">
        <f t="shared" si="252"/>
        <v>0</v>
      </c>
      <c r="AT170" s="27">
        <f t="shared" si="253"/>
        <v>0</v>
      </c>
      <c r="AU170" s="27">
        <f t="shared" si="254"/>
        <v>0</v>
      </c>
      <c r="AV170" s="27">
        <f t="shared" si="255"/>
        <v>0</v>
      </c>
      <c r="AW170" s="27">
        <f t="shared" si="256"/>
        <v>0</v>
      </c>
      <c r="AX170" s="27">
        <f t="shared" si="257"/>
        <v>0</v>
      </c>
      <c r="AY170" s="27">
        <f t="shared" si="258"/>
        <v>0</v>
      </c>
      <c r="AZ170" s="27">
        <f t="shared" si="259"/>
        <v>0</v>
      </c>
      <c r="BA170" s="27">
        <f t="shared" si="260"/>
        <v>0</v>
      </c>
      <c r="BB170" s="27">
        <f t="shared" si="261"/>
        <v>0</v>
      </c>
      <c r="BC170" s="27">
        <f t="shared" si="262"/>
        <v>0</v>
      </c>
      <c r="BD170" s="27">
        <f t="shared" si="263"/>
        <v>0</v>
      </c>
      <c r="BE170" s="27">
        <f t="shared" si="264"/>
        <v>0</v>
      </c>
      <c r="BF170" s="27">
        <f t="shared" si="265"/>
        <v>0</v>
      </c>
      <c r="BG170" s="27">
        <f t="shared" si="266"/>
        <v>0</v>
      </c>
      <c r="BH170" s="27">
        <f t="shared" si="267"/>
        <v>0</v>
      </c>
      <c r="BI170" s="27">
        <f t="shared" si="268"/>
        <v>0</v>
      </c>
      <c r="BJ170" s="27">
        <f t="shared" si="269"/>
        <v>0</v>
      </c>
      <c r="BK170" s="27">
        <f t="shared" si="270"/>
        <v>0</v>
      </c>
    </row>
    <row r="171" spans="1:63" hidden="1" x14ac:dyDescent="0.35">
      <c r="A171" s="677"/>
      <c r="B171" s="38" t="s">
        <v>23</v>
      </c>
      <c r="C171" s="27">
        <f t="shared" si="271"/>
        <v>0</v>
      </c>
      <c r="D171" s="27">
        <f t="shared" si="272"/>
        <v>0</v>
      </c>
      <c r="E171" s="27">
        <f t="shared" si="272"/>
        <v>0</v>
      </c>
      <c r="F171" s="27">
        <f t="shared" si="272"/>
        <v>0</v>
      </c>
      <c r="G171" s="27">
        <f t="shared" si="272"/>
        <v>0</v>
      </c>
      <c r="H171" s="27">
        <f t="shared" si="272"/>
        <v>0</v>
      </c>
      <c r="I171" s="27">
        <f t="shared" si="272"/>
        <v>0</v>
      </c>
      <c r="J171" s="27">
        <f t="shared" si="272"/>
        <v>0</v>
      </c>
      <c r="K171" s="27">
        <f t="shared" si="272"/>
        <v>0</v>
      </c>
      <c r="L171" s="27">
        <f t="shared" si="219"/>
        <v>0</v>
      </c>
      <c r="M171" s="27">
        <f t="shared" si="220"/>
        <v>0</v>
      </c>
      <c r="N171" s="27">
        <f t="shared" si="221"/>
        <v>0</v>
      </c>
      <c r="O171" s="27">
        <f t="shared" si="222"/>
        <v>0</v>
      </c>
      <c r="P171" s="27">
        <f t="shared" si="223"/>
        <v>0</v>
      </c>
      <c r="Q171" s="27">
        <f t="shared" si="224"/>
        <v>0</v>
      </c>
      <c r="R171" s="27">
        <f t="shared" si="225"/>
        <v>0</v>
      </c>
      <c r="S171" s="27">
        <f t="shared" si="226"/>
        <v>0</v>
      </c>
      <c r="T171" s="27">
        <f t="shared" si="227"/>
        <v>0</v>
      </c>
      <c r="U171" s="27">
        <f t="shared" si="228"/>
        <v>0</v>
      </c>
      <c r="V171" s="27">
        <f t="shared" si="229"/>
        <v>0</v>
      </c>
      <c r="W171" s="27">
        <f t="shared" si="230"/>
        <v>0</v>
      </c>
      <c r="X171" s="27">
        <f t="shared" si="231"/>
        <v>0</v>
      </c>
      <c r="Y171" s="27">
        <f t="shared" si="232"/>
        <v>0</v>
      </c>
      <c r="Z171" s="27">
        <f t="shared" si="233"/>
        <v>0</v>
      </c>
      <c r="AA171" s="27">
        <f t="shared" si="234"/>
        <v>0</v>
      </c>
      <c r="AB171" s="27">
        <f t="shared" si="235"/>
        <v>0</v>
      </c>
      <c r="AC171" s="27">
        <f t="shared" si="236"/>
        <v>0</v>
      </c>
      <c r="AD171" s="27">
        <f t="shared" si="237"/>
        <v>0</v>
      </c>
      <c r="AE171" s="27">
        <f t="shared" si="238"/>
        <v>0</v>
      </c>
      <c r="AF171" s="27">
        <f t="shared" si="239"/>
        <v>0</v>
      </c>
      <c r="AG171" s="27">
        <f t="shared" si="240"/>
        <v>0</v>
      </c>
      <c r="AH171" s="27">
        <f t="shared" si="241"/>
        <v>0</v>
      </c>
      <c r="AI171" s="27">
        <f t="shared" si="242"/>
        <v>0</v>
      </c>
      <c r="AJ171" s="27">
        <f t="shared" si="243"/>
        <v>0</v>
      </c>
      <c r="AK171" s="27">
        <f t="shared" si="244"/>
        <v>0</v>
      </c>
      <c r="AL171" s="27">
        <f t="shared" si="245"/>
        <v>0</v>
      </c>
      <c r="AM171" s="27">
        <f t="shared" si="246"/>
        <v>0</v>
      </c>
      <c r="AN171" s="27">
        <f t="shared" si="247"/>
        <v>0</v>
      </c>
      <c r="AO171" s="27">
        <f t="shared" si="248"/>
        <v>0</v>
      </c>
      <c r="AP171" s="27">
        <f t="shared" si="249"/>
        <v>0</v>
      </c>
      <c r="AQ171" s="27">
        <f t="shared" si="250"/>
        <v>0</v>
      </c>
      <c r="AR171" s="27">
        <f t="shared" si="251"/>
        <v>0</v>
      </c>
      <c r="AS171" s="27">
        <f t="shared" si="252"/>
        <v>0</v>
      </c>
      <c r="AT171" s="27">
        <f t="shared" si="253"/>
        <v>0</v>
      </c>
      <c r="AU171" s="27">
        <f t="shared" si="254"/>
        <v>0</v>
      </c>
      <c r="AV171" s="27">
        <f t="shared" si="255"/>
        <v>0</v>
      </c>
      <c r="AW171" s="27">
        <f t="shared" si="256"/>
        <v>0</v>
      </c>
      <c r="AX171" s="27">
        <f t="shared" si="257"/>
        <v>0</v>
      </c>
      <c r="AY171" s="27">
        <f t="shared" si="258"/>
        <v>0</v>
      </c>
      <c r="AZ171" s="27">
        <f t="shared" si="259"/>
        <v>0</v>
      </c>
      <c r="BA171" s="27">
        <f t="shared" si="260"/>
        <v>0</v>
      </c>
      <c r="BB171" s="27">
        <f t="shared" si="261"/>
        <v>0</v>
      </c>
      <c r="BC171" s="27">
        <f t="shared" si="262"/>
        <v>0</v>
      </c>
      <c r="BD171" s="27">
        <f t="shared" si="263"/>
        <v>0</v>
      </c>
      <c r="BE171" s="27">
        <f t="shared" si="264"/>
        <v>0</v>
      </c>
      <c r="BF171" s="27">
        <f t="shared" si="265"/>
        <v>0</v>
      </c>
      <c r="BG171" s="27">
        <f t="shared" si="266"/>
        <v>0</v>
      </c>
      <c r="BH171" s="27">
        <f t="shared" si="267"/>
        <v>0</v>
      </c>
      <c r="BI171" s="27">
        <f t="shared" si="268"/>
        <v>0</v>
      </c>
      <c r="BJ171" s="27">
        <f t="shared" si="269"/>
        <v>0</v>
      </c>
      <c r="BK171" s="27">
        <f t="shared" si="270"/>
        <v>0</v>
      </c>
    </row>
    <row r="172" spans="1:63" hidden="1" x14ac:dyDescent="0.35">
      <c r="A172" s="677"/>
      <c r="B172" s="38" t="s">
        <v>24</v>
      </c>
      <c r="C172" s="27">
        <f t="shared" si="271"/>
        <v>0</v>
      </c>
      <c r="D172" s="27">
        <f t="shared" si="272"/>
        <v>0</v>
      </c>
      <c r="E172" s="27">
        <f t="shared" si="272"/>
        <v>0</v>
      </c>
      <c r="F172" s="27">
        <f t="shared" si="272"/>
        <v>0</v>
      </c>
      <c r="G172" s="27">
        <f t="shared" si="272"/>
        <v>0</v>
      </c>
      <c r="H172" s="27">
        <f t="shared" si="272"/>
        <v>0</v>
      </c>
      <c r="I172" s="27">
        <f t="shared" si="272"/>
        <v>0</v>
      </c>
      <c r="J172" s="27">
        <f t="shared" si="272"/>
        <v>0</v>
      </c>
      <c r="K172" s="27">
        <f t="shared" si="272"/>
        <v>0</v>
      </c>
      <c r="L172" s="27">
        <f t="shared" si="219"/>
        <v>0</v>
      </c>
      <c r="M172" s="27">
        <f t="shared" si="220"/>
        <v>0</v>
      </c>
      <c r="N172" s="27">
        <f t="shared" si="221"/>
        <v>0</v>
      </c>
      <c r="O172" s="27">
        <f t="shared" si="222"/>
        <v>0</v>
      </c>
      <c r="P172" s="27">
        <f t="shared" si="223"/>
        <v>0</v>
      </c>
      <c r="Q172" s="27">
        <f t="shared" si="224"/>
        <v>0</v>
      </c>
      <c r="R172" s="27">
        <f t="shared" si="225"/>
        <v>0</v>
      </c>
      <c r="S172" s="27">
        <f t="shared" si="226"/>
        <v>0</v>
      </c>
      <c r="T172" s="27">
        <f t="shared" si="227"/>
        <v>0</v>
      </c>
      <c r="U172" s="27">
        <f t="shared" si="228"/>
        <v>0</v>
      </c>
      <c r="V172" s="27">
        <f t="shared" si="229"/>
        <v>0</v>
      </c>
      <c r="W172" s="27">
        <f t="shared" si="230"/>
        <v>0</v>
      </c>
      <c r="X172" s="27">
        <f t="shared" si="231"/>
        <v>0</v>
      </c>
      <c r="Y172" s="27">
        <f t="shared" si="232"/>
        <v>0</v>
      </c>
      <c r="Z172" s="27">
        <f t="shared" si="233"/>
        <v>0</v>
      </c>
      <c r="AA172" s="27">
        <f t="shared" si="234"/>
        <v>0</v>
      </c>
      <c r="AB172" s="27">
        <f t="shared" si="235"/>
        <v>0</v>
      </c>
      <c r="AC172" s="27">
        <f t="shared" si="236"/>
        <v>0</v>
      </c>
      <c r="AD172" s="27">
        <f t="shared" si="237"/>
        <v>0</v>
      </c>
      <c r="AE172" s="27">
        <f t="shared" si="238"/>
        <v>0</v>
      </c>
      <c r="AF172" s="27">
        <f t="shared" si="239"/>
        <v>0</v>
      </c>
      <c r="AG172" s="27">
        <f t="shared" si="240"/>
        <v>0</v>
      </c>
      <c r="AH172" s="27">
        <f t="shared" si="241"/>
        <v>0</v>
      </c>
      <c r="AI172" s="27">
        <f t="shared" si="242"/>
        <v>0</v>
      </c>
      <c r="AJ172" s="27">
        <f t="shared" si="243"/>
        <v>0</v>
      </c>
      <c r="AK172" s="27">
        <f t="shared" si="244"/>
        <v>0</v>
      </c>
      <c r="AL172" s="27">
        <f t="shared" si="245"/>
        <v>0</v>
      </c>
      <c r="AM172" s="27">
        <f t="shared" si="246"/>
        <v>0</v>
      </c>
      <c r="AN172" s="27">
        <f t="shared" si="247"/>
        <v>0</v>
      </c>
      <c r="AO172" s="27">
        <f t="shared" si="248"/>
        <v>0</v>
      </c>
      <c r="AP172" s="27">
        <f t="shared" si="249"/>
        <v>0</v>
      </c>
      <c r="AQ172" s="27">
        <f t="shared" si="250"/>
        <v>0</v>
      </c>
      <c r="AR172" s="27">
        <f t="shared" si="251"/>
        <v>0</v>
      </c>
      <c r="AS172" s="27">
        <f t="shared" si="252"/>
        <v>0</v>
      </c>
      <c r="AT172" s="27">
        <f t="shared" si="253"/>
        <v>0</v>
      </c>
      <c r="AU172" s="27">
        <f t="shared" si="254"/>
        <v>0</v>
      </c>
      <c r="AV172" s="27">
        <f t="shared" si="255"/>
        <v>0</v>
      </c>
      <c r="AW172" s="27">
        <f t="shared" si="256"/>
        <v>0</v>
      </c>
      <c r="AX172" s="27">
        <f t="shared" si="257"/>
        <v>0</v>
      </c>
      <c r="AY172" s="27">
        <f t="shared" si="258"/>
        <v>0</v>
      </c>
      <c r="AZ172" s="27">
        <f t="shared" si="259"/>
        <v>0</v>
      </c>
      <c r="BA172" s="27">
        <f t="shared" si="260"/>
        <v>0</v>
      </c>
      <c r="BB172" s="27">
        <f t="shared" si="261"/>
        <v>0</v>
      </c>
      <c r="BC172" s="27">
        <f t="shared" si="262"/>
        <v>0</v>
      </c>
      <c r="BD172" s="27">
        <f t="shared" si="263"/>
        <v>0</v>
      </c>
      <c r="BE172" s="27">
        <f t="shared" si="264"/>
        <v>0</v>
      </c>
      <c r="BF172" s="27">
        <f t="shared" si="265"/>
        <v>0</v>
      </c>
      <c r="BG172" s="27">
        <f t="shared" si="266"/>
        <v>0</v>
      </c>
      <c r="BH172" s="27">
        <f t="shared" si="267"/>
        <v>0</v>
      </c>
      <c r="BI172" s="27">
        <f t="shared" si="268"/>
        <v>0</v>
      </c>
      <c r="BJ172" s="27">
        <f t="shared" si="269"/>
        <v>0</v>
      </c>
      <c r="BK172" s="27">
        <f t="shared" si="270"/>
        <v>0</v>
      </c>
    </row>
    <row r="173" spans="1:63" ht="15.75" hidden="1" customHeight="1" x14ac:dyDescent="0.35">
      <c r="A173" s="677"/>
      <c r="B173" s="38" t="s">
        <v>7</v>
      </c>
      <c r="C173" s="27">
        <f t="shared" si="271"/>
        <v>0</v>
      </c>
      <c r="D173" s="27">
        <f t="shared" si="272"/>
        <v>0</v>
      </c>
      <c r="E173" s="27">
        <f t="shared" si="272"/>
        <v>0</v>
      </c>
      <c r="F173" s="27">
        <f t="shared" si="272"/>
        <v>0</v>
      </c>
      <c r="G173" s="27">
        <f t="shared" si="272"/>
        <v>0</v>
      </c>
      <c r="H173" s="27">
        <f t="shared" si="272"/>
        <v>0</v>
      </c>
      <c r="I173" s="27">
        <f t="shared" si="272"/>
        <v>0</v>
      </c>
      <c r="J173" s="27">
        <f t="shared" si="272"/>
        <v>0</v>
      </c>
      <c r="K173" s="27">
        <f t="shared" si="272"/>
        <v>0</v>
      </c>
      <c r="L173" s="27">
        <f t="shared" si="219"/>
        <v>0</v>
      </c>
      <c r="M173" s="27">
        <f t="shared" si="220"/>
        <v>0</v>
      </c>
      <c r="N173" s="27">
        <f t="shared" si="221"/>
        <v>0</v>
      </c>
      <c r="O173" s="27">
        <f t="shared" si="222"/>
        <v>0</v>
      </c>
      <c r="P173" s="27">
        <f t="shared" si="223"/>
        <v>0</v>
      </c>
      <c r="Q173" s="27">
        <f t="shared" si="224"/>
        <v>0</v>
      </c>
      <c r="R173" s="27">
        <f t="shared" si="225"/>
        <v>0</v>
      </c>
      <c r="S173" s="27">
        <f t="shared" si="226"/>
        <v>0</v>
      </c>
      <c r="T173" s="27">
        <f t="shared" si="227"/>
        <v>0</v>
      </c>
      <c r="U173" s="27">
        <f t="shared" si="228"/>
        <v>0</v>
      </c>
      <c r="V173" s="27">
        <f t="shared" si="229"/>
        <v>0</v>
      </c>
      <c r="W173" s="27">
        <f t="shared" si="230"/>
        <v>0</v>
      </c>
      <c r="X173" s="27">
        <f t="shared" si="231"/>
        <v>0</v>
      </c>
      <c r="Y173" s="27">
        <f t="shared" si="232"/>
        <v>0</v>
      </c>
      <c r="Z173" s="27">
        <f t="shared" si="233"/>
        <v>0</v>
      </c>
      <c r="AA173" s="27">
        <f t="shared" si="234"/>
        <v>0</v>
      </c>
      <c r="AB173" s="27">
        <f t="shared" si="235"/>
        <v>0</v>
      </c>
      <c r="AC173" s="27">
        <f t="shared" si="236"/>
        <v>0</v>
      </c>
      <c r="AD173" s="27">
        <f t="shared" si="237"/>
        <v>0</v>
      </c>
      <c r="AE173" s="27">
        <f t="shared" si="238"/>
        <v>0</v>
      </c>
      <c r="AF173" s="27">
        <f t="shared" si="239"/>
        <v>0</v>
      </c>
      <c r="AG173" s="27">
        <f t="shared" si="240"/>
        <v>0</v>
      </c>
      <c r="AH173" s="27">
        <f t="shared" si="241"/>
        <v>0</v>
      </c>
      <c r="AI173" s="27">
        <f t="shared" si="242"/>
        <v>0</v>
      </c>
      <c r="AJ173" s="27">
        <f t="shared" si="243"/>
        <v>0</v>
      </c>
      <c r="AK173" s="27">
        <f t="shared" si="244"/>
        <v>0</v>
      </c>
      <c r="AL173" s="27">
        <f t="shared" si="245"/>
        <v>0</v>
      </c>
      <c r="AM173" s="27">
        <f t="shared" si="246"/>
        <v>0</v>
      </c>
      <c r="AN173" s="27">
        <f t="shared" si="247"/>
        <v>0</v>
      </c>
      <c r="AO173" s="27">
        <f t="shared" si="248"/>
        <v>0</v>
      </c>
      <c r="AP173" s="27">
        <f t="shared" si="249"/>
        <v>0</v>
      </c>
      <c r="AQ173" s="27">
        <f t="shared" si="250"/>
        <v>0</v>
      </c>
      <c r="AR173" s="27">
        <f t="shared" si="251"/>
        <v>0</v>
      </c>
      <c r="AS173" s="27">
        <f t="shared" si="252"/>
        <v>0</v>
      </c>
      <c r="AT173" s="27">
        <f t="shared" si="253"/>
        <v>0</v>
      </c>
      <c r="AU173" s="27">
        <f t="shared" si="254"/>
        <v>0</v>
      </c>
      <c r="AV173" s="27">
        <f t="shared" si="255"/>
        <v>0</v>
      </c>
      <c r="AW173" s="27">
        <f t="shared" si="256"/>
        <v>0</v>
      </c>
      <c r="AX173" s="27">
        <f t="shared" si="257"/>
        <v>0</v>
      </c>
      <c r="AY173" s="27">
        <f t="shared" si="258"/>
        <v>0</v>
      </c>
      <c r="AZ173" s="27">
        <f t="shared" si="259"/>
        <v>0</v>
      </c>
      <c r="BA173" s="27">
        <f t="shared" si="260"/>
        <v>0</v>
      </c>
      <c r="BB173" s="27">
        <f t="shared" si="261"/>
        <v>0</v>
      </c>
      <c r="BC173" s="27">
        <f t="shared" si="262"/>
        <v>0</v>
      </c>
      <c r="BD173" s="27">
        <f t="shared" si="263"/>
        <v>0</v>
      </c>
      <c r="BE173" s="27">
        <f t="shared" si="264"/>
        <v>0</v>
      </c>
      <c r="BF173" s="27">
        <f t="shared" si="265"/>
        <v>0</v>
      </c>
      <c r="BG173" s="27">
        <f t="shared" si="266"/>
        <v>0</v>
      </c>
      <c r="BH173" s="27">
        <f t="shared" si="267"/>
        <v>0</v>
      </c>
      <c r="BI173" s="27">
        <f t="shared" si="268"/>
        <v>0</v>
      </c>
      <c r="BJ173" s="27">
        <f t="shared" si="269"/>
        <v>0</v>
      </c>
      <c r="BK173" s="27">
        <f t="shared" si="270"/>
        <v>0</v>
      </c>
    </row>
    <row r="174" spans="1:63" ht="15.75" hidden="1" customHeight="1" x14ac:dyDescent="0.35">
      <c r="A174" s="677"/>
      <c r="B174" s="38" t="s">
        <v>8</v>
      </c>
      <c r="C174" s="27">
        <f t="shared" si="271"/>
        <v>0</v>
      </c>
      <c r="D174" s="27">
        <f t="shared" si="272"/>
        <v>0</v>
      </c>
      <c r="E174" s="27">
        <f t="shared" si="272"/>
        <v>0</v>
      </c>
      <c r="F174" s="27">
        <f t="shared" si="272"/>
        <v>0</v>
      </c>
      <c r="G174" s="27">
        <f t="shared" si="272"/>
        <v>0</v>
      </c>
      <c r="H174" s="27">
        <f t="shared" si="272"/>
        <v>0</v>
      </c>
      <c r="I174" s="27">
        <f t="shared" si="272"/>
        <v>0</v>
      </c>
      <c r="J174" s="27">
        <f t="shared" si="272"/>
        <v>0</v>
      </c>
      <c r="K174" s="27">
        <f t="shared" si="272"/>
        <v>0</v>
      </c>
      <c r="L174" s="27">
        <f t="shared" si="219"/>
        <v>0</v>
      </c>
      <c r="M174" s="27">
        <f t="shared" si="220"/>
        <v>0</v>
      </c>
      <c r="N174" s="27">
        <f t="shared" si="221"/>
        <v>0</v>
      </c>
      <c r="O174" s="27">
        <f t="shared" si="222"/>
        <v>0</v>
      </c>
      <c r="P174" s="27">
        <f t="shared" si="223"/>
        <v>0</v>
      </c>
      <c r="Q174" s="27">
        <f t="shared" si="224"/>
        <v>0</v>
      </c>
      <c r="R174" s="27">
        <f t="shared" si="225"/>
        <v>0</v>
      </c>
      <c r="S174" s="27">
        <f t="shared" si="226"/>
        <v>0</v>
      </c>
      <c r="T174" s="27">
        <f t="shared" si="227"/>
        <v>0</v>
      </c>
      <c r="U174" s="27">
        <f t="shared" si="228"/>
        <v>0</v>
      </c>
      <c r="V174" s="27">
        <f t="shared" si="229"/>
        <v>0</v>
      </c>
      <c r="W174" s="27">
        <f t="shared" si="230"/>
        <v>0</v>
      </c>
      <c r="X174" s="27">
        <f t="shared" si="231"/>
        <v>0</v>
      </c>
      <c r="Y174" s="27">
        <f t="shared" si="232"/>
        <v>0</v>
      </c>
      <c r="Z174" s="27">
        <f t="shared" si="233"/>
        <v>0</v>
      </c>
      <c r="AA174" s="27">
        <f t="shared" si="234"/>
        <v>0</v>
      </c>
      <c r="AB174" s="27">
        <f t="shared" si="235"/>
        <v>0</v>
      </c>
      <c r="AC174" s="27">
        <f t="shared" si="236"/>
        <v>0</v>
      </c>
      <c r="AD174" s="27">
        <f t="shared" si="237"/>
        <v>0</v>
      </c>
      <c r="AE174" s="27">
        <f t="shared" si="238"/>
        <v>0</v>
      </c>
      <c r="AF174" s="27">
        <f t="shared" si="239"/>
        <v>0</v>
      </c>
      <c r="AG174" s="27">
        <f t="shared" si="240"/>
        <v>0</v>
      </c>
      <c r="AH174" s="27">
        <f t="shared" si="241"/>
        <v>0</v>
      </c>
      <c r="AI174" s="27">
        <f t="shared" si="242"/>
        <v>0</v>
      </c>
      <c r="AJ174" s="27">
        <f t="shared" si="243"/>
        <v>0</v>
      </c>
      <c r="AK174" s="27">
        <f t="shared" si="244"/>
        <v>0</v>
      </c>
      <c r="AL174" s="27">
        <f t="shared" si="245"/>
        <v>0</v>
      </c>
      <c r="AM174" s="27">
        <f t="shared" si="246"/>
        <v>0</v>
      </c>
      <c r="AN174" s="27">
        <f t="shared" si="247"/>
        <v>0</v>
      </c>
      <c r="AO174" s="27">
        <f t="shared" si="248"/>
        <v>0</v>
      </c>
      <c r="AP174" s="27">
        <f t="shared" si="249"/>
        <v>0</v>
      </c>
      <c r="AQ174" s="27">
        <f t="shared" si="250"/>
        <v>0</v>
      </c>
      <c r="AR174" s="27">
        <f t="shared" si="251"/>
        <v>0</v>
      </c>
      <c r="AS174" s="27">
        <f t="shared" si="252"/>
        <v>0</v>
      </c>
      <c r="AT174" s="27">
        <f t="shared" si="253"/>
        <v>0</v>
      </c>
      <c r="AU174" s="27">
        <f t="shared" si="254"/>
        <v>0</v>
      </c>
      <c r="AV174" s="27">
        <f t="shared" si="255"/>
        <v>0</v>
      </c>
      <c r="AW174" s="27">
        <f t="shared" si="256"/>
        <v>0</v>
      </c>
      <c r="AX174" s="27">
        <f t="shared" si="257"/>
        <v>0</v>
      </c>
      <c r="AY174" s="27">
        <f t="shared" si="258"/>
        <v>0</v>
      </c>
      <c r="AZ174" s="27">
        <f t="shared" si="259"/>
        <v>0</v>
      </c>
      <c r="BA174" s="27">
        <f t="shared" si="260"/>
        <v>0</v>
      </c>
      <c r="BB174" s="27">
        <f t="shared" si="261"/>
        <v>0</v>
      </c>
      <c r="BC174" s="27">
        <f t="shared" si="262"/>
        <v>0</v>
      </c>
      <c r="BD174" s="27">
        <f t="shared" si="263"/>
        <v>0</v>
      </c>
      <c r="BE174" s="27">
        <f t="shared" si="264"/>
        <v>0</v>
      </c>
      <c r="BF174" s="27">
        <f t="shared" si="265"/>
        <v>0</v>
      </c>
      <c r="BG174" s="27">
        <f t="shared" si="266"/>
        <v>0</v>
      </c>
      <c r="BH174" s="27">
        <f t="shared" si="267"/>
        <v>0</v>
      </c>
      <c r="BI174" s="27">
        <f t="shared" si="268"/>
        <v>0</v>
      </c>
      <c r="BJ174" s="27">
        <f t="shared" si="269"/>
        <v>0</v>
      </c>
      <c r="BK174" s="27">
        <f t="shared" si="270"/>
        <v>0</v>
      </c>
    </row>
    <row r="175" spans="1:63" ht="15.75" hidden="1" customHeight="1" x14ac:dyDescent="0.35">
      <c r="A175" s="677"/>
      <c r="B175" s="3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677"/>
      <c r="B176" s="32" t="s">
        <v>26</v>
      </c>
      <c r="C176" s="27">
        <f>SUM(C162:C174)</f>
        <v>0</v>
      </c>
      <c r="D176" s="27">
        <f t="shared" ref="D176:K176" si="273">SUM(D162:D174)</f>
        <v>0</v>
      </c>
      <c r="E176" s="27">
        <f t="shared" si="273"/>
        <v>0</v>
      </c>
      <c r="F176" s="27">
        <f t="shared" si="273"/>
        <v>0</v>
      </c>
      <c r="G176" s="27">
        <f t="shared" si="273"/>
        <v>0</v>
      </c>
      <c r="H176" s="27">
        <f t="shared" si="273"/>
        <v>0</v>
      </c>
      <c r="I176" s="27">
        <f t="shared" si="273"/>
        <v>0</v>
      </c>
      <c r="J176" s="27">
        <f t="shared" si="273"/>
        <v>0</v>
      </c>
      <c r="K176" s="27">
        <f t="shared" si="273"/>
        <v>0</v>
      </c>
      <c r="L176" s="27">
        <f t="shared" ref="L176:BK176" si="274">SUM(L162:L174)</f>
        <v>0</v>
      </c>
      <c r="M176" s="27">
        <f t="shared" si="274"/>
        <v>0</v>
      </c>
      <c r="N176" s="27">
        <f t="shared" si="274"/>
        <v>0</v>
      </c>
      <c r="O176" s="27">
        <f t="shared" si="274"/>
        <v>0</v>
      </c>
      <c r="P176" s="27">
        <f t="shared" si="274"/>
        <v>0</v>
      </c>
      <c r="Q176" s="27">
        <f t="shared" si="274"/>
        <v>0</v>
      </c>
      <c r="R176" s="27">
        <f t="shared" si="274"/>
        <v>0</v>
      </c>
      <c r="S176" s="27">
        <f t="shared" si="274"/>
        <v>0</v>
      </c>
      <c r="T176" s="27">
        <f t="shared" si="274"/>
        <v>0</v>
      </c>
      <c r="U176" s="27">
        <f t="shared" si="274"/>
        <v>0</v>
      </c>
      <c r="V176" s="27">
        <f t="shared" si="274"/>
        <v>0</v>
      </c>
      <c r="W176" s="27">
        <f t="shared" si="274"/>
        <v>0</v>
      </c>
      <c r="X176" s="27">
        <f t="shared" si="274"/>
        <v>0</v>
      </c>
      <c r="Y176" s="27">
        <f t="shared" si="274"/>
        <v>0</v>
      </c>
      <c r="Z176" s="27">
        <f t="shared" si="274"/>
        <v>0</v>
      </c>
      <c r="AA176" s="27">
        <f t="shared" si="274"/>
        <v>0</v>
      </c>
      <c r="AB176" s="27">
        <f t="shared" si="274"/>
        <v>0</v>
      </c>
      <c r="AC176" s="27">
        <f t="shared" si="274"/>
        <v>0</v>
      </c>
      <c r="AD176" s="27">
        <f t="shared" si="274"/>
        <v>0</v>
      </c>
      <c r="AE176" s="27">
        <f t="shared" si="274"/>
        <v>0</v>
      </c>
      <c r="AF176" s="27">
        <f t="shared" si="274"/>
        <v>0</v>
      </c>
      <c r="AG176" s="27">
        <f t="shared" si="274"/>
        <v>0</v>
      </c>
      <c r="AH176" s="27">
        <f t="shared" si="274"/>
        <v>0</v>
      </c>
      <c r="AI176" s="27">
        <f t="shared" si="274"/>
        <v>0</v>
      </c>
      <c r="AJ176" s="27">
        <f t="shared" si="274"/>
        <v>0</v>
      </c>
      <c r="AK176" s="27">
        <f t="shared" si="274"/>
        <v>0</v>
      </c>
      <c r="AL176" s="27">
        <f t="shared" si="274"/>
        <v>0</v>
      </c>
      <c r="AM176" s="27">
        <f t="shared" si="274"/>
        <v>0</v>
      </c>
      <c r="AN176" s="27">
        <f t="shared" si="274"/>
        <v>0</v>
      </c>
      <c r="AO176" s="27">
        <f t="shared" si="274"/>
        <v>0</v>
      </c>
      <c r="AP176" s="27">
        <f t="shared" si="274"/>
        <v>0</v>
      </c>
      <c r="AQ176" s="27">
        <f t="shared" si="274"/>
        <v>0</v>
      </c>
      <c r="AR176" s="27">
        <f t="shared" si="274"/>
        <v>0</v>
      </c>
      <c r="AS176" s="27">
        <f t="shared" si="274"/>
        <v>0</v>
      </c>
      <c r="AT176" s="27">
        <f t="shared" si="274"/>
        <v>0</v>
      </c>
      <c r="AU176" s="27">
        <f t="shared" si="274"/>
        <v>0</v>
      </c>
      <c r="AV176" s="27">
        <f t="shared" si="274"/>
        <v>0</v>
      </c>
      <c r="AW176" s="27">
        <f t="shared" si="274"/>
        <v>0</v>
      </c>
      <c r="AX176" s="27">
        <f t="shared" si="274"/>
        <v>0</v>
      </c>
      <c r="AY176" s="27">
        <f t="shared" si="274"/>
        <v>0</v>
      </c>
      <c r="AZ176" s="27">
        <f t="shared" si="274"/>
        <v>0</v>
      </c>
      <c r="BA176" s="27">
        <f t="shared" si="274"/>
        <v>0</v>
      </c>
      <c r="BB176" s="27">
        <f t="shared" si="274"/>
        <v>0</v>
      </c>
      <c r="BC176" s="27">
        <f t="shared" si="274"/>
        <v>0</v>
      </c>
      <c r="BD176" s="27">
        <f t="shared" si="274"/>
        <v>0</v>
      </c>
      <c r="BE176" s="27">
        <f t="shared" si="274"/>
        <v>0</v>
      </c>
      <c r="BF176" s="27">
        <f t="shared" si="274"/>
        <v>0</v>
      </c>
      <c r="BG176" s="27">
        <f t="shared" si="274"/>
        <v>0</v>
      </c>
      <c r="BH176" s="27">
        <f t="shared" si="274"/>
        <v>0</v>
      </c>
      <c r="BI176" s="27">
        <f t="shared" si="274"/>
        <v>0</v>
      </c>
      <c r="BJ176" s="27">
        <f t="shared" si="274"/>
        <v>0</v>
      </c>
      <c r="BK176" s="27">
        <f t="shared" si="274"/>
        <v>0</v>
      </c>
    </row>
    <row r="177" spans="1:63" ht="16.5" hidden="1" customHeight="1" x14ac:dyDescent="0.35">
      <c r="A177" s="678"/>
      <c r="B177" s="49" t="s">
        <v>27</v>
      </c>
      <c r="C177" s="28">
        <f>C176</f>
        <v>0</v>
      </c>
      <c r="D177" s="28">
        <f>C177+D176</f>
        <v>0</v>
      </c>
      <c r="E177" s="28">
        <f t="shared" ref="E177:K177" si="275">D177+E176</f>
        <v>0</v>
      </c>
      <c r="F177" s="28">
        <f t="shared" si="275"/>
        <v>0</v>
      </c>
      <c r="G177" s="28">
        <f t="shared" si="275"/>
        <v>0</v>
      </c>
      <c r="H177" s="28">
        <f t="shared" si="275"/>
        <v>0</v>
      </c>
      <c r="I177" s="28">
        <f t="shared" si="275"/>
        <v>0</v>
      </c>
      <c r="J177" s="28">
        <f t="shared" si="275"/>
        <v>0</v>
      </c>
      <c r="K177" s="28">
        <f t="shared" si="275"/>
        <v>0</v>
      </c>
      <c r="L177" s="28">
        <f t="shared" ref="L177" si="276">K177+L176</f>
        <v>0</v>
      </c>
      <c r="M177" s="28">
        <f t="shared" ref="M177" si="277">L177+M176</f>
        <v>0</v>
      </c>
      <c r="N177" s="28">
        <f t="shared" ref="N177" si="278">M177+N176</f>
        <v>0</v>
      </c>
      <c r="O177" s="28">
        <f t="shared" ref="O177" si="279">N177+O176</f>
        <v>0</v>
      </c>
      <c r="P177" s="28">
        <f t="shared" ref="P177" si="280">O177+P176</f>
        <v>0</v>
      </c>
      <c r="Q177" s="28">
        <f t="shared" ref="Q177" si="281">P177+Q176</f>
        <v>0</v>
      </c>
      <c r="R177" s="28">
        <f t="shared" ref="R177" si="282">Q177+R176</f>
        <v>0</v>
      </c>
      <c r="S177" s="28">
        <f t="shared" ref="S177" si="283">R177+S176</f>
        <v>0</v>
      </c>
      <c r="T177" s="28">
        <f t="shared" ref="T177" si="284">S177+T176</f>
        <v>0</v>
      </c>
      <c r="U177" s="28">
        <f t="shared" ref="U177" si="285">T177+U176</f>
        <v>0</v>
      </c>
      <c r="V177" s="28">
        <f t="shared" ref="V177" si="286">U177+V176</f>
        <v>0</v>
      </c>
      <c r="W177" s="28">
        <f t="shared" ref="W177" si="287">V177+W176</f>
        <v>0</v>
      </c>
      <c r="X177" s="28">
        <f t="shared" ref="X177" si="288">W177+X176</f>
        <v>0</v>
      </c>
      <c r="Y177" s="28">
        <f t="shared" ref="Y177" si="289">X177+Y176</f>
        <v>0</v>
      </c>
      <c r="Z177" s="28">
        <f t="shared" ref="Z177" si="290">Y177+Z176</f>
        <v>0</v>
      </c>
      <c r="AA177" s="28">
        <f t="shared" ref="AA177" si="291">Z177+AA176</f>
        <v>0</v>
      </c>
      <c r="AB177" s="28">
        <f t="shared" ref="AB177" si="292">AA177+AB176</f>
        <v>0</v>
      </c>
      <c r="AC177" s="28">
        <f t="shared" ref="AC177" si="293">AB177+AC176</f>
        <v>0</v>
      </c>
      <c r="AD177" s="28">
        <f t="shared" ref="AD177" si="294">AC177+AD176</f>
        <v>0</v>
      </c>
      <c r="AE177" s="28">
        <f t="shared" ref="AE177" si="295">AD177+AE176</f>
        <v>0</v>
      </c>
      <c r="AF177" s="28">
        <f t="shared" ref="AF177" si="296">AE177+AF176</f>
        <v>0</v>
      </c>
      <c r="AG177" s="28">
        <f t="shared" ref="AG177" si="297">AF177+AG176</f>
        <v>0</v>
      </c>
      <c r="AH177" s="28">
        <f t="shared" ref="AH177" si="298">AG177+AH176</f>
        <v>0</v>
      </c>
      <c r="AI177" s="28">
        <f t="shared" ref="AI177" si="299">AH177+AI176</f>
        <v>0</v>
      </c>
      <c r="AJ177" s="28">
        <f t="shared" ref="AJ177" si="300">AI177+AJ176</f>
        <v>0</v>
      </c>
      <c r="AK177" s="28">
        <f t="shared" ref="AK177" si="301">AJ177+AK176</f>
        <v>0</v>
      </c>
      <c r="AL177" s="28">
        <f t="shared" ref="AL177" si="302">AK177+AL176</f>
        <v>0</v>
      </c>
      <c r="AM177" s="28">
        <f t="shared" ref="AM177" si="303">AL177+AM176</f>
        <v>0</v>
      </c>
      <c r="AN177" s="28">
        <f t="shared" ref="AN177" si="304">AM177+AN176</f>
        <v>0</v>
      </c>
      <c r="AO177" s="28">
        <f t="shared" ref="AO177" si="305">AN177+AO176</f>
        <v>0</v>
      </c>
      <c r="AP177" s="28">
        <f t="shared" ref="AP177" si="306">AO177+AP176</f>
        <v>0</v>
      </c>
      <c r="AQ177" s="28">
        <f t="shared" ref="AQ177" si="307">AP177+AQ176</f>
        <v>0</v>
      </c>
      <c r="AR177" s="28">
        <f t="shared" ref="AR177" si="308">AQ177+AR176</f>
        <v>0</v>
      </c>
      <c r="AS177" s="28">
        <f t="shared" ref="AS177" si="309">AR177+AS176</f>
        <v>0</v>
      </c>
      <c r="AT177" s="28">
        <f t="shared" ref="AT177" si="310">AS177+AT176</f>
        <v>0</v>
      </c>
      <c r="AU177" s="28">
        <f t="shared" ref="AU177" si="311">AT177+AU176</f>
        <v>0</v>
      </c>
      <c r="AV177" s="28">
        <f t="shared" ref="AV177" si="312">AU177+AV176</f>
        <v>0</v>
      </c>
      <c r="AW177" s="28">
        <f t="shared" ref="AW177" si="313">AV177+AW176</f>
        <v>0</v>
      </c>
      <c r="AX177" s="28">
        <f t="shared" ref="AX177" si="314">AW177+AX176</f>
        <v>0</v>
      </c>
      <c r="AY177" s="28">
        <f t="shared" ref="AY177" si="315">AX177+AY176</f>
        <v>0</v>
      </c>
      <c r="AZ177" s="28">
        <f t="shared" ref="AZ177" si="316">AY177+AZ176</f>
        <v>0</v>
      </c>
      <c r="BA177" s="28">
        <f t="shared" ref="BA177" si="317">AZ177+BA176</f>
        <v>0</v>
      </c>
      <c r="BB177" s="28">
        <f t="shared" ref="BB177" si="318">BA177+BB176</f>
        <v>0</v>
      </c>
      <c r="BC177" s="28">
        <f t="shared" ref="BC177" si="319">BB177+BC176</f>
        <v>0</v>
      </c>
      <c r="BD177" s="28">
        <f t="shared" ref="BD177" si="320">BC177+BD176</f>
        <v>0</v>
      </c>
      <c r="BE177" s="28">
        <f t="shared" ref="BE177" si="321">BD177+BE176</f>
        <v>0</v>
      </c>
      <c r="BF177" s="28">
        <f t="shared" ref="BF177" si="322">BE177+BF176</f>
        <v>0</v>
      </c>
      <c r="BG177" s="28">
        <f t="shared" ref="BG177" si="323">BF177+BG176</f>
        <v>0</v>
      </c>
      <c r="BH177" s="28">
        <f t="shared" ref="BH177" si="324">BG177+BH176</f>
        <v>0</v>
      </c>
      <c r="BI177" s="28">
        <f t="shared" ref="BI177" si="325">BH177+BI176</f>
        <v>0</v>
      </c>
      <c r="BJ177" s="28">
        <f t="shared" ref="BJ177" si="326">BI177+BJ176</f>
        <v>0</v>
      </c>
      <c r="BK177" s="28">
        <f t="shared" ref="BK177" si="327">BJ177+BK176</f>
        <v>0</v>
      </c>
    </row>
    <row r="178" spans="1:63" hidden="1" x14ac:dyDescent="0.35">
      <c r="A178" s="126"/>
      <c r="B178" s="126" t="s">
        <v>119</v>
      </c>
      <c r="C178" s="140"/>
      <c r="D178" s="140"/>
      <c r="E178" s="140">
        <f>E157+E176</f>
        <v>0</v>
      </c>
      <c r="F178" s="140">
        <f t="shared" ref="F178:K178" si="328">F157+F176</f>
        <v>0</v>
      </c>
      <c r="G178" s="140">
        <f t="shared" si="328"/>
        <v>0</v>
      </c>
      <c r="H178" s="140">
        <f t="shared" si="328"/>
        <v>0</v>
      </c>
      <c r="I178" s="140">
        <f t="shared" si="328"/>
        <v>0</v>
      </c>
      <c r="J178" s="140">
        <f t="shared" si="328"/>
        <v>0</v>
      </c>
      <c r="K178" s="140">
        <f t="shared" si="328"/>
        <v>0</v>
      </c>
      <c r="L178" s="140">
        <f t="shared" ref="L178:BK178" si="329">L157+L176</f>
        <v>0</v>
      </c>
      <c r="M178" s="140">
        <f t="shared" si="329"/>
        <v>0</v>
      </c>
      <c r="N178" s="140">
        <f t="shared" si="329"/>
        <v>0</v>
      </c>
      <c r="O178" s="140">
        <f t="shared" si="329"/>
        <v>0</v>
      </c>
      <c r="P178" s="140">
        <f t="shared" si="329"/>
        <v>0</v>
      </c>
      <c r="Q178" s="140">
        <f t="shared" si="329"/>
        <v>0</v>
      </c>
      <c r="R178" s="140">
        <f t="shared" si="329"/>
        <v>0</v>
      </c>
      <c r="S178" s="140">
        <f t="shared" si="329"/>
        <v>0</v>
      </c>
      <c r="T178" s="140">
        <f t="shared" si="329"/>
        <v>0</v>
      </c>
      <c r="U178" s="140">
        <f t="shared" si="329"/>
        <v>0</v>
      </c>
      <c r="V178" s="140">
        <f t="shared" si="329"/>
        <v>0</v>
      </c>
      <c r="W178" s="140">
        <f t="shared" si="329"/>
        <v>0</v>
      </c>
      <c r="X178" s="140">
        <f t="shared" si="329"/>
        <v>0</v>
      </c>
      <c r="Y178" s="140">
        <f t="shared" si="329"/>
        <v>0</v>
      </c>
      <c r="Z178" s="140">
        <f t="shared" si="329"/>
        <v>0</v>
      </c>
      <c r="AA178" s="140">
        <f t="shared" si="329"/>
        <v>0</v>
      </c>
      <c r="AB178" s="140">
        <f t="shared" si="329"/>
        <v>0</v>
      </c>
      <c r="AC178" s="140">
        <f t="shared" si="329"/>
        <v>0</v>
      </c>
      <c r="AD178" s="140">
        <f t="shared" si="329"/>
        <v>0</v>
      </c>
      <c r="AE178" s="140">
        <f t="shared" si="329"/>
        <v>0</v>
      </c>
      <c r="AF178" s="140">
        <f t="shared" si="329"/>
        <v>0</v>
      </c>
      <c r="AG178" s="140">
        <f t="shared" si="329"/>
        <v>0</v>
      </c>
      <c r="AH178" s="140">
        <f t="shared" si="329"/>
        <v>0</v>
      </c>
      <c r="AI178" s="140">
        <f t="shared" si="329"/>
        <v>0</v>
      </c>
      <c r="AJ178" s="140">
        <f t="shared" si="329"/>
        <v>0</v>
      </c>
      <c r="AK178" s="140">
        <f t="shared" si="329"/>
        <v>0</v>
      </c>
      <c r="AL178" s="140">
        <f t="shared" si="329"/>
        <v>0</v>
      </c>
      <c r="AM178" s="140">
        <f t="shared" si="329"/>
        <v>0</v>
      </c>
      <c r="AN178" s="140">
        <f t="shared" si="329"/>
        <v>0</v>
      </c>
      <c r="AO178" s="140">
        <f t="shared" si="329"/>
        <v>0</v>
      </c>
      <c r="AP178" s="140">
        <f t="shared" si="329"/>
        <v>0</v>
      </c>
      <c r="AQ178" s="140">
        <f t="shared" si="329"/>
        <v>0</v>
      </c>
      <c r="AR178" s="140">
        <f t="shared" si="329"/>
        <v>0</v>
      </c>
      <c r="AS178" s="140">
        <f t="shared" si="329"/>
        <v>0</v>
      </c>
      <c r="AT178" s="140">
        <f t="shared" si="329"/>
        <v>0</v>
      </c>
      <c r="AU178" s="140">
        <f t="shared" si="329"/>
        <v>0</v>
      </c>
      <c r="AV178" s="140">
        <f t="shared" si="329"/>
        <v>0</v>
      </c>
      <c r="AW178" s="140">
        <f t="shared" si="329"/>
        <v>0</v>
      </c>
      <c r="AX178" s="140">
        <f t="shared" si="329"/>
        <v>0</v>
      </c>
      <c r="AY178" s="140">
        <f t="shared" si="329"/>
        <v>0</v>
      </c>
      <c r="AZ178" s="140">
        <f t="shared" si="329"/>
        <v>0</v>
      </c>
      <c r="BA178" s="140">
        <f t="shared" si="329"/>
        <v>0</v>
      </c>
      <c r="BB178" s="140">
        <f t="shared" si="329"/>
        <v>0</v>
      </c>
      <c r="BC178" s="140">
        <f t="shared" si="329"/>
        <v>0</v>
      </c>
      <c r="BD178" s="140">
        <f t="shared" si="329"/>
        <v>0</v>
      </c>
      <c r="BE178" s="140">
        <f t="shared" si="329"/>
        <v>0</v>
      </c>
      <c r="BF178" s="140">
        <f t="shared" si="329"/>
        <v>0</v>
      </c>
      <c r="BG178" s="140">
        <f t="shared" si="329"/>
        <v>0</v>
      </c>
      <c r="BH178" s="140">
        <f t="shared" si="329"/>
        <v>0</v>
      </c>
      <c r="BI178" s="140">
        <f t="shared" si="329"/>
        <v>0</v>
      </c>
      <c r="BJ178" s="140">
        <f t="shared" si="329"/>
        <v>0</v>
      </c>
      <c r="BK178" s="140">
        <f t="shared" si="329"/>
        <v>0</v>
      </c>
    </row>
    <row r="179" spans="1:63" hidden="1" x14ac:dyDescent="0.35">
      <c r="A179" s="126"/>
      <c r="B179" s="126"/>
      <c r="C179" s="135"/>
      <c r="D179" s="135"/>
      <c r="E179" s="135"/>
      <c r="F179" s="135"/>
      <c r="G179" s="135"/>
      <c r="H179" s="135"/>
      <c r="I179" s="135"/>
      <c r="J179" s="135"/>
      <c r="K179" s="135"/>
      <c r="L179" s="135"/>
      <c r="M179" s="135"/>
      <c r="N179" s="135"/>
      <c r="O179" s="126"/>
    </row>
    <row r="180" spans="1:63" hidden="1" x14ac:dyDescent="0.35">
      <c r="A180" s="236" t="s">
        <v>144</v>
      </c>
      <c r="B180" s="126"/>
      <c r="C180" s="135"/>
      <c r="D180" s="135"/>
      <c r="E180" s="135"/>
      <c r="F180" s="135"/>
      <c r="G180" s="135"/>
      <c r="H180" s="135"/>
      <c r="I180" s="135"/>
      <c r="J180" s="135"/>
      <c r="K180" s="135"/>
      <c r="L180" s="135"/>
      <c r="M180" s="135"/>
      <c r="N180" s="135"/>
      <c r="O180" s="126"/>
    </row>
    <row r="181" spans="1:63" ht="15" hidden="1" thickBot="1" x14ac:dyDescent="0.4">
      <c r="A181" s="126"/>
      <c r="B181" s="141" t="s">
        <v>40</v>
      </c>
      <c r="C181" s="142">
        <v>43466</v>
      </c>
      <c r="D181" s="143">
        <v>43497</v>
      </c>
      <c r="E181" s="143">
        <v>43525</v>
      </c>
      <c r="F181" s="143">
        <v>43556</v>
      </c>
      <c r="G181" s="143">
        <v>43586</v>
      </c>
      <c r="H181" s="143">
        <v>43617</v>
      </c>
      <c r="I181" s="143">
        <v>43647</v>
      </c>
      <c r="J181" s="143">
        <v>43678</v>
      </c>
      <c r="K181" s="143">
        <v>43709</v>
      </c>
      <c r="L181" s="143">
        <v>43739</v>
      </c>
      <c r="M181" s="143">
        <v>43770</v>
      </c>
      <c r="N181" s="145">
        <v>43800</v>
      </c>
      <c r="O181" s="143">
        <v>43831</v>
      </c>
      <c r="P181" s="143">
        <v>43862</v>
      </c>
      <c r="Q181" s="143">
        <v>43891</v>
      </c>
      <c r="R181" s="143">
        <v>43922</v>
      </c>
      <c r="S181" s="143">
        <v>43952</v>
      </c>
      <c r="T181" s="143">
        <v>43983</v>
      </c>
      <c r="U181" s="143">
        <v>44013</v>
      </c>
      <c r="V181" s="143">
        <v>44044</v>
      </c>
      <c r="W181" s="143">
        <v>44075</v>
      </c>
      <c r="X181" s="143">
        <v>44105</v>
      </c>
      <c r="Y181" s="143">
        <v>44136</v>
      </c>
      <c r="Z181" s="144">
        <v>44166</v>
      </c>
      <c r="AA181" s="143">
        <v>44197</v>
      </c>
      <c r="AB181" s="143">
        <v>44228</v>
      </c>
      <c r="AC181" s="143">
        <v>44256</v>
      </c>
      <c r="AD181" s="143">
        <v>44287</v>
      </c>
      <c r="AE181" s="143">
        <v>44317</v>
      </c>
      <c r="AF181" s="143">
        <v>44348</v>
      </c>
      <c r="AG181" s="143">
        <v>44378</v>
      </c>
      <c r="AH181" s="143">
        <v>44409</v>
      </c>
      <c r="AI181" s="143">
        <v>44440</v>
      </c>
      <c r="AJ181" s="143">
        <v>44470</v>
      </c>
      <c r="AK181" s="143">
        <v>44501</v>
      </c>
      <c r="AL181" s="145">
        <v>44531</v>
      </c>
      <c r="AM181" s="142">
        <v>44562</v>
      </c>
      <c r="AN181" s="143">
        <v>44593</v>
      </c>
      <c r="AO181" s="143">
        <v>44621</v>
      </c>
      <c r="AP181" s="143">
        <v>44652</v>
      </c>
      <c r="AQ181" s="143">
        <v>44682</v>
      </c>
      <c r="AR181" s="143">
        <v>44713</v>
      </c>
      <c r="AS181" s="143">
        <v>44743</v>
      </c>
      <c r="AT181" s="143">
        <v>44774</v>
      </c>
      <c r="AU181" s="143">
        <v>44805</v>
      </c>
      <c r="AV181" s="143">
        <v>44835</v>
      </c>
      <c r="AW181" s="143">
        <v>44866</v>
      </c>
      <c r="AX181" s="145">
        <v>44896</v>
      </c>
      <c r="AY181" s="142">
        <v>44927</v>
      </c>
      <c r="AZ181" s="143">
        <v>44958</v>
      </c>
      <c r="BA181" s="143">
        <v>44986</v>
      </c>
      <c r="BB181" s="143">
        <v>45017</v>
      </c>
      <c r="BC181" s="143">
        <v>45047</v>
      </c>
      <c r="BD181" s="143">
        <v>45078</v>
      </c>
      <c r="BE181" s="143">
        <v>45108</v>
      </c>
      <c r="BF181" s="143">
        <v>45139</v>
      </c>
      <c r="BG181" s="143">
        <v>45170</v>
      </c>
      <c r="BH181" s="143">
        <v>45200</v>
      </c>
      <c r="BI181" s="143">
        <v>45231</v>
      </c>
      <c r="BJ181" s="145">
        <v>45261</v>
      </c>
      <c r="BK181" s="142">
        <v>45292</v>
      </c>
    </row>
    <row r="182" spans="1:63" hidden="1" x14ac:dyDescent="0.35">
      <c r="A182" s="126"/>
      <c r="B182" s="146" t="s">
        <v>120</v>
      </c>
      <c r="C182" s="147">
        <f>C157*SUMMARY!C44</f>
        <v>0</v>
      </c>
      <c r="D182" s="147">
        <f>D157*SUMMARY!D44</f>
        <v>0</v>
      </c>
      <c r="E182" s="147">
        <f>E157*SUMMARY!E44</f>
        <v>0</v>
      </c>
      <c r="F182" s="147">
        <f>F157*SUMMARY!F44</f>
        <v>0</v>
      </c>
      <c r="G182" s="147">
        <f>G157*SUMMARY!G44</f>
        <v>0</v>
      </c>
      <c r="H182" s="147">
        <f>H157*SUMMARY!H44</f>
        <v>0</v>
      </c>
      <c r="I182" s="147">
        <f>I157*SUMMARY!I44</f>
        <v>0</v>
      </c>
      <c r="J182" s="147">
        <f>J157*SUMMARY!J44</f>
        <v>0</v>
      </c>
      <c r="K182" s="147">
        <f>K157*SUMMARY!K44</f>
        <v>0</v>
      </c>
      <c r="L182" s="147">
        <f>L157*SUMMARY!L44</f>
        <v>0</v>
      </c>
      <c r="M182" s="147">
        <f>M157*SUMMARY!M44</f>
        <v>0</v>
      </c>
      <c r="N182" s="147">
        <f>N157*SUMMARY!N44</f>
        <v>0</v>
      </c>
      <c r="O182" s="212">
        <f>O157*SUMMARY!O44</f>
        <v>0</v>
      </c>
      <c r="P182" s="212">
        <f>P157*SUMMARY!P44</f>
        <v>0</v>
      </c>
      <c r="Q182" s="212">
        <f>Q157*SUMMARY!Q44</f>
        <v>0</v>
      </c>
      <c r="R182" s="212">
        <f>R157*SUMMARY!R44</f>
        <v>0</v>
      </c>
      <c r="S182" s="212">
        <f>S157*SUMMARY!S44</f>
        <v>0</v>
      </c>
      <c r="T182" s="212">
        <f>T157*SUMMARY!T44</f>
        <v>0</v>
      </c>
      <c r="U182" s="212">
        <f>U157*SUMMARY!U44</f>
        <v>0</v>
      </c>
      <c r="V182" s="212">
        <f>V157*SUMMARY!V44</f>
        <v>0</v>
      </c>
      <c r="W182" s="212">
        <f>W157*SUMMARY!W44</f>
        <v>0</v>
      </c>
      <c r="X182" s="212">
        <f>X157*SUMMARY!X44</f>
        <v>0</v>
      </c>
      <c r="Y182" s="212">
        <f>Y157*SUMMARY!Y44</f>
        <v>0</v>
      </c>
      <c r="Z182" s="213">
        <f>Z157*SUMMARY!Z44</f>
        <v>0</v>
      </c>
      <c r="AA182" s="212">
        <f>AA157*SUMMARY!AA44</f>
        <v>0</v>
      </c>
      <c r="AB182" s="212">
        <f>AB157*SUMMARY!AB44</f>
        <v>0</v>
      </c>
      <c r="AC182" s="212">
        <f>AC157*SUMMARY!AC44</f>
        <v>0</v>
      </c>
      <c r="AD182" s="212">
        <f>AD157*SUMMARY!AD44</f>
        <v>0</v>
      </c>
      <c r="AE182" s="212">
        <f>AE157*SUMMARY!AE44</f>
        <v>0</v>
      </c>
      <c r="AF182" s="212">
        <f>AF157*SUMMARY!AF44</f>
        <v>0</v>
      </c>
      <c r="AG182" s="212">
        <f>AG157*SUMMARY!AG44</f>
        <v>0</v>
      </c>
      <c r="AH182" s="212">
        <f>AH157*SUMMARY!AH44</f>
        <v>0</v>
      </c>
      <c r="AI182" s="212">
        <f>AI157*SUMMARY!AI44</f>
        <v>0</v>
      </c>
      <c r="AJ182" s="212">
        <f>AJ157*SUMMARY!AJ44</f>
        <v>0</v>
      </c>
      <c r="AK182" s="212">
        <f>AK157*SUMMARY!AK44</f>
        <v>0</v>
      </c>
      <c r="AL182" s="213">
        <f>AL157*SUMMARY!AL44</f>
        <v>0</v>
      </c>
      <c r="AM182" s="212">
        <f>AM157*SUMMARY!AM44</f>
        <v>0</v>
      </c>
      <c r="AN182" s="212">
        <f>AN157*SUMMARY!AN44</f>
        <v>0</v>
      </c>
      <c r="AO182" s="212">
        <f>AO157*SUMMARY!AO44</f>
        <v>0</v>
      </c>
      <c r="AP182" s="212">
        <f>AP157*SUMMARY!AP44</f>
        <v>0</v>
      </c>
      <c r="AQ182" s="212">
        <f>AQ157*SUMMARY!AQ44</f>
        <v>0</v>
      </c>
      <c r="AR182" s="212">
        <f>AR157*SUMMARY!AR44</f>
        <v>0</v>
      </c>
      <c r="AS182" s="212">
        <f>AS157*SUMMARY!AS44</f>
        <v>0</v>
      </c>
      <c r="AT182" s="212">
        <f>AT157*SUMMARY!AT44</f>
        <v>0</v>
      </c>
      <c r="AU182" s="212">
        <f>AU157*SUMMARY!AU44</f>
        <v>0</v>
      </c>
      <c r="AV182" s="212">
        <f>AV157*SUMMARY!AV44</f>
        <v>0</v>
      </c>
      <c r="AW182" s="212">
        <f>AW157*SUMMARY!AW44</f>
        <v>0</v>
      </c>
      <c r="AX182" s="213">
        <f>AX157*SUMMARY!AX44</f>
        <v>0</v>
      </c>
      <c r="AY182" s="212">
        <f>AY157*SUMMARY!AY44</f>
        <v>0</v>
      </c>
      <c r="AZ182" s="212">
        <f>AZ157*SUMMARY!AZ44</f>
        <v>0</v>
      </c>
      <c r="BA182" s="212">
        <f>BA157*SUMMARY!BA44</f>
        <v>0</v>
      </c>
      <c r="BB182" s="212">
        <f>BB157*SUMMARY!BB44</f>
        <v>0</v>
      </c>
      <c r="BC182" s="212">
        <f>BC157*SUMMARY!BC44</f>
        <v>0</v>
      </c>
      <c r="BD182" s="212">
        <f>BD157*SUMMARY!BD44</f>
        <v>0</v>
      </c>
      <c r="BE182" s="212">
        <f>BE157*SUMMARY!BE44</f>
        <v>0</v>
      </c>
      <c r="BF182" s="212">
        <f>BF157*SUMMARY!BF44</f>
        <v>0</v>
      </c>
      <c r="BG182" s="212">
        <f>BG157*SUMMARY!BG44</f>
        <v>0</v>
      </c>
      <c r="BH182" s="212">
        <f>BH157*SUMMARY!BH44</f>
        <v>0</v>
      </c>
      <c r="BI182" s="212">
        <f>BI157*SUMMARY!BI44</f>
        <v>0</v>
      </c>
      <c r="BJ182" s="213">
        <f>BJ157*SUMMARY!BJ44</f>
        <v>0</v>
      </c>
      <c r="BK182" s="212">
        <f>BK157*SUMMARY!BK44</f>
        <v>0</v>
      </c>
    </row>
    <row r="183" spans="1:63" ht="15" hidden="1" thickBot="1" x14ac:dyDescent="0.4">
      <c r="A183" s="126"/>
      <c r="B183" s="148" t="s">
        <v>121</v>
      </c>
      <c r="C183" s="149">
        <f>C176*SUMMARY!C44</f>
        <v>0</v>
      </c>
      <c r="D183" s="149">
        <f>D176*SUMMARY!D44</f>
        <v>0</v>
      </c>
      <c r="E183" s="149">
        <f>E176*SUMMARY!E44</f>
        <v>0</v>
      </c>
      <c r="F183" s="149">
        <f>F176*SUMMARY!F44</f>
        <v>0</v>
      </c>
      <c r="G183" s="149">
        <f>G176*SUMMARY!G44</f>
        <v>0</v>
      </c>
      <c r="H183" s="149">
        <f>H176*SUMMARY!H44</f>
        <v>0</v>
      </c>
      <c r="I183" s="149">
        <f>I176*SUMMARY!I44</f>
        <v>0</v>
      </c>
      <c r="J183" s="149">
        <f>J176*SUMMARY!J44</f>
        <v>0</v>
      </c>
      <c r="K183" s="149">
        <f>K176*SUMMARY!K44</f>
        <v>0</v>
      </c>
      <c r="L183" s="149">
        <f>L176*SUMMARY!L44</f>
        <v>0</v>
      </c>
      <c r="M183" s="149">
        <f>M176*SUMMARY!M44</f>
        <v>0</v>
      </c>
      <c r="N183" s="149">
        <f>N176*SUMMARY!N44</f>
        <v>0</v>
      </c>
      <c r="O183" s="214">
        <f>O176*SUMMARY!O44</f>
        <v>0</v>
      </c>
      <c r="P183" s="214">
        <f>P176*SUMMARY!P44</f>
        <v>0</v>
      </c>
      <c r="Q183" s="214">
        <f>Q176*SUMMARY!Q44</f>
        <v>0</v>
      </c>
      <c r="R183" s="214">
        <f>R176*SUMMARY!R44</f>
        <v>0</v>
      </c>
      <c r="S183" s="214">
        <f>S176*SUMMARY!S44</f>
        <v>0</v>
      </c>
      <c r="T183" s="214">
        <f>T176*SUMMARY!T44</f>
        <v>0</v>
      </c>
      <c r="U183" s="214">
        <f>U176*SUMMARY!U44</f>
        <v>0</v>
      </c>
      <c r="V183" s="214">
        <f>V176*SUMMARY!V44</f>
        <v>0</v>
      </c>
      <c r="W183" s="214">
        <f>W176*SUMMARY!W44</f>
        <v>0</v>
      </c>
      <c r="X183" s="214">
        <f>X176*SUMMARY!X44</f>
        <v>0</v>
      </c>
      <c r="Y183" s="214">
        <f>Y176*SUMMARY!Y44</f>
        <v>0</v>
      </c>
      <c r="Z183" s="215">
        <f>Z176*SUMMARY!Z44</f>
        <v>0</v>
      </c>
      <c r="AA183" s="214">
        <f>AA176*SUMMARY!AA44</f>
        <v>0</v>
      </c>
      <c r="AB183" s="214">
        <f>AB176*SUMMARY!AB44</f>
        <v>0</v>
      </c>
      <c r="AC183" s="214">
        <f>AC176*SUMMARY!AC44</f>
        <v>0</v>
      </c>
      <c r="AD183" s="214">
        <f>AD176*SUMMARY!AD44</f>
        <v>0</v>
      </c>
      <c r="AE183" s="214">
        <f>AE176*SUMMARY!AE44</f>
        <v>0</v>
      </c>
      <c r="AF183" s="214">
        <f>AF176*SUMMARY!AF44</f>
        <v>0</v>
      </c>
      <c r="AG183" s="214">
        <f>AG176*SUMMARY!AG44</f>
        <v>0</v>
      </c>
      <c r="AH183" s="214">
        <f>AH176*SUMMARY!AH44</f>
        <v>0</v>
      </c>
      <c r="AI183" s="214">
        <f>AI176*SUMMARY!AI44</f>
        <v>0</v>
      </c>
      <c r="AJ183" s="214">
        <f>AJ176*SUMMARY!AJ44</f>
        <v>0</v>
      </c>
      <c r="AK183" s="214">
        <f>AK176*SUMMARY!AK44</f>
        <v>0</v>
      </c>
      <c r="AL183" s="215">
        <f>AL176*SUMMARY!AL44</f>
        <v>0</v>
      </c>
      <c r="AM183" s="214">
        <f>AM176*SUMMARY!AM44</f>
        <v>0</v>
      </c>
      <c r="AN183" s="214">
        <f>AN176*SUMMARY!AN44</f>
        <v>0</v>
      </c>
      <c r="AO183" s="214">
        <f>AO176*SUMMARY!AO44</f>
        <v>0</v>
      </c>
      <c r="AP183" s="214">
        <f>AP176*SUMMARY!AP44</f>
        <v>0</v>
      </c>
      <c r="AQ183" s="214">
        <f>AQ176*SUMMARY!AQ44</f>
        <v>0</v>
      </c>
      <c r="AR183" s="214">
        <f>AR176*SUMMARY!AR44</f>
        <v>0</v>
      </c>
      <c r="AS183" s="214">
        <f>AS176*SUMMARY!AS44</f>
        <v>0</v>
      </c>
      <c r="AT183" s="214">
        <f>AT176*SUMMARY!AT44</f>
        <v>0</v>
      </c>
      <c r="AU183" s="214">
        <f>AU176*SUMMARY!AU44</f>
        <v>0</v>
      </c>
      <c r="AV183" s="214">
        <f>AV176*SUMMARY!AV44</f>
        <v>0</v>
      </c>
      <c r="AW183" s="214">
        <f>AW176*SUMMARY!AW44</f>
        <v>0</v>
      </c>
      <c r="AX183" s="215">
        <f>AX176*SUMMARY!AX44</f>
        <v>0</v>
      </c>
      <c r="AY183" s="214">
        <f>AY176*SUMMARY!AY44</f>
        <v>0</v>
      </c>
      <c r="AZ183" s="214">
        <f>AZ176*SUMMARY!AZ44</f>
        <v>0</v>
      </c>
      <c r="BA183" s="214">
        <f>BA176*SUMMARY!BA44</f>
        <v>0</v>
      </c>
      <c r="BB183" s="214">
        <f>BB176*SUMMARY!BB44</f>
        <v>0</v>
      </c>
      <c r="BC183" s="214">
        <f>BC176*SUMMARY!BC44</f>
        <v>0</v>
      </c>
      <c r="BD183" s="214">
        <f>BD176*SUMMARY!BD44</f>
        <v>0</v>
      </c>
      <c r="BE183" s="214">
        <f>BE176*SUMMARY!BE44</f>
        <v>0</v>
      </c>
      <c r="BF183" s="214">
        <f>BF176*SUMMARY!BF44</f>
        <v>0</v>
      </c>
      <c r="BG183" s="214">
        <f>BG176*SUMMARY!BG44</f>
        <v>0</v>
      </c>
      <c r="BH183" s="214">
        <f>BH176*SUMMARY!BH44</f>
        <v>0</v>
      </c>
      <c r="BI183" s="214">
        <f>BI176*SUMMARY!BI44</f>
        <v>0</v>
      </c>
      <c r="BJ183" s="215">
        <f>BJ176*SUMMARY!BJ44</f>
        <v>0</v>
      </c>
      <c r="BK183" s="214">
        <f>BK176*SUMMARY!BK44</f>
        <v>0</v>
      </c>
    </row>
    <row r="184" spans="1:63" hidden="1" x14ac:dyDescent="0.35">
      <c r="A184" s="126"/>
      <c r="B184" s="146" t="s">
        <v>122</v>
      </c>
      <c r="C184" s="150">
        <f>IFERROR(C182/C73,0)</f>
        <v>0</v>
      </c>
      <c r="D184" s="150">
        <f t="shared" ref="D184:BK184" si="330">IFERROR(D182/D73,0)</f>
        <v>0</v>
      </c>
      <c r="E184" s="150">
        <f t="shared" si="330"/>
        <v>0</v>
      </c>
      <c r="F184" s="150">
        <f t="shared" si="330"/>
        <v>0</v>
      </c>
      <c r="G184" s="150">
        <f t="shared" si="330"/>
        <v>0</v>
      </c>
      <c r="H184" s="150">
        <f t="shared" si="330"/>
        <v>0</v>
      </c>
      <c r="I184" s="150">
        <f t="shared" si="330"/>
        <v>0</v>
      </c>
      <c r="J184" s="150">
        <f t="shared" si="330"/>
        <v>0</v>
      </c>
      <c r="K184" s="150">
        <f t="shared" si="330"/>
        <v>0</v>
      </c>
      <c r="L184" s="150">
        <f t="shared" si="330"/>
        <v>0</v>
      </c>
      <c r="M184" s="150">
        <f t="shared" si="330"/>
        <v>0</v>
      </c>
      <c r="N184" s="151">
        <f t="shared" si="330"/>
        <v>0</v>
      </c>
      <c r="O184" s="218">
        <f t="shared" si="330"/>
        <v>0</v>
      </c>
      <c r="P184" s="216">
        <f t="shared" si="330"/>
        <v>0</v>
      </c>
      <c r="Q184" s="216">
        <f t="shared" si="330"/>
        <v>0</v>
      </c>
      <c r="R184" s="216">
        <f t="shared" si="330"/>
        <v>0</v>
      </c>
      <c r="S184" s="216">
        <f t="shared" si="330"/>
        <v>0</v>
      </c>
      <c r="T184" s="216">
        <f t="shared" si="330"/>
        <v>0</v>
      </c>
      <c r="U184" s="216">
        <f t="shared" si="330"/>
        <v>0</v>
      </c>
      <c r="V184" s="216">
        <f t="shared" si="330"/>
        <v>0</v>
      </c>
      <c r="W184" s="216">
        <f t="shared" si="330"/>
        <v>0</v>
      </c>
      <c r="X184" s="216">
        <f t="shared" si="330"/>
        <v>0</v>
      </c>
      <c r="Y184" s="216">
        <f t="shared" si="330"/>
        <v>0</v>
      </c>
      <c r="Z184" s="217">
        <f t="shared" si="330"/>
        <v>0</v>
      </c>
      <c r="AA184" s="218">
        <f t="shared" si="330"/>
        <v>0</v>
      </c>
      <c r="AB184" s="216">
        <f t="shared" si="330"/>
        <v>0</v>
      </c>
      <c r="AC184" s="216">
        <f t="shared" si="330"/>
        <v>0</v>
      </c>
      <c r="AD184" s="216">
        <f t="shared" si="330"/>
        <v>0</v>
      </c>
      <c r="AE184" s="216">
        <f t="shared" si="330"/>
        <v>0</v>
      </c>
      <c r="AF184" s="216">
        <f t="shared" si="330"/>
        <v>0</v>
      </c>
      <c r="AG184" s="216">
        <f t="shared" si="330"/>
        <v>0</v>
      </c>
      <c r="AH184" s="216">
        <f t="shared" si="330"/>
        <v>0</v>
      </c>
      <c r="AI184" s="216">
        <f t="shared" si="330"/>
        <v>0</v>
      </c>
      <c r="AJ184" s="216">
        <f t="shared" si="330"/>
        <v>0</v>
      </c>
      <c r="AK184" s="216">
        <f t="shared" si="330"/>
        <v>0</v>
      </c>
      <c r="AL184" s="217">
        <f t="shared" si="330"/>
        <v>0</v>
      </c>
      <c r="AM184" s="218">
        <f t="shared" si="330"/>
        <v>0</v>
      </c>
      <c r="AN184" s="216">
        <f t="shared" si="330"/>
        <v>0</v>
      </c>
      <c r="AO184" s="216">
        <f t="shared" si="330"/>
        <v>0</v>
      </c>
      <c r="AP184" s="216">
        <f t="shared" si="330"/>
        <v>0</v>
      </c>
      <c r="AQ184" s="216">
        <f t="shared" si="330"/>
        <v>0</v>
      </c>
      <c r="AR184" s="216">
        <f t="shared" si="330"/>
        <v>0</v>
      </c>
      <c r="AS184" s="216">
        <f t="shared" si="330"/>
        <v>0</v>
      </c>
      <c r="AT184" s="216">
        <f t="shared" si="330"/>
        <v>0</v>
      </c>
      <c r="AU184" s="216">
        <f t="shared" si="330"/>
        <v>0</v>
      </c>
      <c r="AV184" s="216">
        <f t="shared" si="330"/>
        <v>0</v>
      </c>
      <c r="AW184" s="216">
        <f t="shared" si="330"/>
        <v>0</v>
      </c>
      <c r="AX184" s="217">
        <f t="shared" si="330"/>
        <v>0</v>
      </c>
      <c r="AY184" s="218">
        <f t="shared" si="330"/>
        <v>0</v>
      </c>
      <c r="AZ184" s="216">
        <f t="shared" si="330"/>
        <v>0</v>
      </c>
      <c r="BA184" s="216">
        <f t="shared" si="330"/>
        <v>0</v>
      </c>
      <c r="BB184" s="216">
        <f t="shared" si="330"/>
        <v>0</v>
      </c>
      <c r="BC184" s="216">
        <f t="shared" si="330"/>
        <v>0</v>
      </c>
      <c r="BD184" s="216">
        <f t="shared" si="330"/>
        <v>0</v>
      </c>
      <c r="BE184" s="216">
        <f t="shared" si="330"/>
        <v>0</v>
      </c>
      <c r="BF184" s="216">
        <f t="shared" si="330"/>
        <v>0</v>
      </c>
      <c r="BG184" s="216">
        <f t="shared" si="330"/>
        <v>0</v>
      </c>
      <c r="BH184" s="216">
        <f t="shared" si="330"/>
        <v>0</v>
      </c>
      <c r="BI184" s="216">
        <f t="shared" si="330"/>
        <v>0</v>
      </c>
      <c r="BJ184" s="217">
        <f t="shared" si="330"/>
        <v>0</v>
      </c>
      <c r="BK184" s="218">
        <f t="shared" si="330"/>
        <v>0</v>
      </c>
    </row>
    <row r="185" spans="1:63" ht="15" hidden="1" thickBot="1" x14ac:dyDescent="0.4">
      <c r="A185" s="126"/>
      <c r="B185" s="153" t="s">
        <v>123</v>
      </c>
      <c r="C185" s="174">
        <f>IFERROR(C183/C73,0)</f>
        <v>0</v>
      </c>
      <c r="D185" s="154">
        <f t="shared" ref="D185:M185" si="331">IFERROR(D183/D73,0)</f>
        <v>0</v>
      </c>
      <c r="E185" s="154">
        <f t="shared" si="331"/>
        <v>0</v>
      </c>
      <c r="F185" s="154">
        <f t="shared" si="331"/>
        <v>0</v>
      </c>
      <c r="G185" s="154">
        <f t="shared" si="331"/>
        <v>0</v>
      </c>
      <c r="H185" s="154">
        <f t="shared" si="331"/>
        <v>0</v>
      </c>
      <c r="I185" s="154">
        <f t="shared" si="331"/>
        <v>0</v>
      </c>
      <c r="J185" s="154">
        <f t="shared" si="331"/>
        <v>0</v>
      </c>
      <c r="K185" s="154">
        <f t="shared" si="331"/>
        <v>0</v>
      </c>
      <c r="L185" s="154">
        <f t="shared" si="331"/>
        <v>0</v>
      </c>
      <c r="M185" s="154">
        <f t="shared" si="331"/>
        <v>0</v>
      </c>
      <c r="N185" s="155">
        <f>IFERROR(N183/N73,0)</f>
        <v>0</v>
      </c>
      <c r="O185" s="221">
        <f>IFERROR(O183/O73,0)</f>
        <v>0</v>
      </c>
      <c r="P185" s="219">
        <f t="shared" ref="P185:Z185" si="332">IFERROR(P183/P73,0)</f>
        <v>0</v>
      </c>
      <c r="Q185" s="219">
        <f t="shared" si="332"/>
        <v>0</v>
      </c>
      <c r="R185" s="219">
        <f t="shared" si="332"/>
        <v>0</v>
      </c>
      <c r="S185" s="219">
        <f t="shared" si="332"/>
        <v>0</v>
      </c>
      <c r="T185" s="219">
        <f t="shared" si="332"/>
        <v>0</v>
      </c>
      <c r="U185" s="219">
        <f t="shared" si="332"/>
        <v>0</v>
      </c>
      <c r="V185" s="219">
        <f t="shared" si="332"/>
        <v>0</v>
      </c>
      <c r="W185" s="219">
        <f t="shared" si="332"/>
        <v>0</v>
      </c>
      <c r="X185" s="219">
        <f t="shared" si="332"/>
        <v>0</v>
      </c>
      <c r="Y185" s="220">
        <f t="shared" si="332"/>
        <v>0</v>
      </c>
      <c r="Z185" s="221">
        <f t="shared" si="332"/>
        <v>0</v>
      </c>
      <c r="AA185" s="221">
        <f>IFERROR(AA183/AA73,0)</f>
        <v>0</v>
      </c>
      <c r="AB185" s="219">
        <f t="shared" ref="AB185:AL185" si="333">IFERROR(AB183/AB73,0)</f>
        <v>0</v>
      </c>
      <c r="AC185" s="219">
        <f t="shared" si="333"/>
        <v>0</v>
      </c>
      <c r="AD185" s="219">
        <f t="shared" si="333"/>
        <v>0</v>
      </c>
      <c r="AE185" s="219">
        <f t="shared" si="333"/>
        <v>0</v>
      </c>
      <c r="AF185" s="219">
        <f t="shared" si="333"/>
        <v>0</v>
      </c>
      <c r="AG185" s="219">
        <f t="shared" si="333"/>
        <v>0</v>
      </c>
      <c r="AH185" s="219">
        <f t="shared" si="333"/>
        <v>0</v>
      </c>
      <c r="AI185" s="219">
        <f t="shared" si="333"/>
        <v>0</v>
      </c>
      <c r="AJ185" s="219">
        <f t="shared" si="333"/>
        <v>0</v>
      </c>
      <c r="AK185" s="220">
        <f t="shared" si="333"/>
        <v>0</v>
      </c>
      <c r="AL185" s="221">
        <f t="shared" si="333"/>
        <v>0</v>
      </c>
      <c r="AM185" s="221">
        <f>IFERROR(AM183/AM73,0)</f>
        <v>0</v>
      </c>
      <c r="AN185" s="219">
        <f t="shared" ref="AN185:AX185" si="334">IFERROR(AN183/AN73,0)</f>
        <v>0</v>
      </c>
      <c r="AO185" s="219">
        <f t="shared" si="334"/>
        <v>0</v>
      </c>
      <c r="AP185" s="219">
        <f t="shared" si="334"/>
        <v>0</v>
      </c>
      <c r="AQ185" s="219">
        <f t="shared" si="334"/>
        <v>0</v>
      </c>
      <c r="AR185" s="219">
        <f t="shared" si="334"/>
        <v>0</v>
      </c>
      <c r="AS185" s="219">
        <f t="shared" si="334"/>
        <v>0</v>
      </c>
      <c r="AT185" s="219">
        <f t="shared" si="334"/>
        <v>0</v>
      </c>
      <c r="AU185" s="219">
        <f t="shared" si="334"/>
        <v>0</v>
      </c>
      <c r="AV185" s="219">
        <f t="shared" si="334"/>
        <v>0</v>
      </c>
      <c r="AW185" s="220">
        <f t="shared" si="334"/>
        <v>0</v>
      </c>
      <c r="AX185" s="221">
        <f t="shared" si="334"/>
        <v>0</v>
      </c>
      <c r="AY185" s="221">
        <f>IFERROR(AY183/AY73,0)</f>
        <v>0</v>
      </c>
      <c r="AZ185" s="219">
        <f t="shared" ref="AZ185:BJ185" si="335">IFERROR(AZ183/AZ73,0)</f>
        <v>0</v>
      </c>
      <c r="BA185" s="219">
        <f t="shared" si="335"/>
        <v>0</v>
      </c>
      <c r="BB185" s="219">
        <f t="shared" si="335"/>
        <v>0</v>
      </c>
      <c r="BC185" s="219">
        <f t="shared" si="335"/>
        <v>0</v>
      </c>
      <c r="BD185" s="219">
        <f t="shared" si="335"/>
        <v>0</v>
      </c>
      <c r="BE185" s="219">
        <f t="shared" si="335"/>
        <v>0</v>
      </c>
      <c r="BF185" s="219">
        <f t="shared" si="335"/>
        <v>0</v>
      </c>
      <c r="BG185" s="219">
        <f t="shared" si="335"/>
        <v>0</v>
      </c>
      <c r="BH185" s="219">
        <f t="shared" si="335"/>
        <v>0</v>
      </c>
      <c r="BI185" s="220">
        <f t="shared" si="335"/>
        <v>0</v>
      </c>
      <c r="BJ185" s="221">
        <f t="shared" si="335"/>
        <v>0</v>
      </c>
      <c r="BK185" s="221">
        <f>IFERROR(BK183/BK73,0)</f>
        <v>0</v>
      </c>
    </row>
    <row r="186" spans="1:63" ht="15" hidden="1" thickBot="1" x14ac:dyDescent="0.4">
      <c r="A186" s="126"/>
      <c r="B186" s="158" t="s">
        <v>124</v>
      </c>
      <c r="C186" s="176">
        <f>C184+C185</f>
        <v>0</v>
      </c>
      <c r="D186" s="160">
        <f t="shared" ref="D186:N186" si="336">D184+D185</f>
        <v>0</v>
      </c>
      <c r="E186" s="161">
        <f t="shared" si="336"/>
        <v>0</v>
      </c>
      <c r="F186" s="161">
        <f t="shared" si="336"/>
        <v>0</v>
      </c>
      <c r="G186" s="161">
        <f t="shared" si="336"/>
        <v>0</v>
      </c>
      <c r="H186" s="161">
        <f t="shared" si="336"/>
        <v>0</v>
      </c>
      <c r="I186" s="161">
        <f t="shared" si="336"/>
        <v>0</v>
      </c>
      <c r="J186" s="161">
        <f t="shared" si="336"/>
        <v>0</v>
      </c>
      <c r="K186" s="161">
        <f t="shared" si="336"/>
        <v>0</v>
      </c>
      <c r="L186" s="161">
        <f t="shared" si="336"/>
        <v>0</v>
      </c>
      <c r="M186" s="162">
        <f t="shared" si="336"/>
        <v>0</v>
      </c>
      <c r="N186" s="178">
        <f t="shared" si="336"/>
        <v>0</v>
      </c>
      <c r="O186" s="222">
        <f>O184+O185</f>
        <v>0</v>
      </c>
      <c r="P186" s="222">
        <f t="shared" ref="P186:Z186" si="337">P184+P185</f>
        <v>0</v>
      </c>
      <c r="Q186" s="223">
        <f t="shared" si="337"/>
        <v>0</v>
      </c>
      <c r="R186" s="223">
        <f t="shared" si="337"/>
        <v>0</v>
      </c>
      <c r="S186" s="223">
        <f t="shared" si="337"/>
        <v>0</v>
      </c>
      <c r="T186" s="223">
        <f t="shared" si="337"/>
        <v>0</v>
      </c>
      <c r="U186" s="223">
        <f t="shared" si="337"/>
        <v>0</v>
      </c>
      <c r="V186" s="223">
        <f t="shared" si="337"/>
        <v>0</v>
      </c>
      <c r="W186" s="223">
        <f t="shared" si="337"/>
        <v>0</v>
      </c>
      <c r="X186" s="223">
        <f t="shared" si="337"/>
        <v>0</v>
      </c>
      <c r="Y186" s="224">
        <f t="shared" si="337"/>
        <v>0</v>
      </c>
      <c r="Z186" s="224">
        <f t="shared" si="337"/>
        <v>0</v>
      </c>
      <c r="AA186" s="222">
        <f>AA184+AA185</f>
        <v>0</v>
      </c>
      <c r="AB186" s="222">
        <f t="shared" ref="AB186:AL186" si="338">AB184+AB185</f>
        <v>0</v>
      </c>
      <c r="AC186" s="223">
        <f t="shared" si="338"/>
        <v>0</v>
      </c>
      <c r="AD186" s="223">
        <f t="shared" si="338"/>
        <v>0</v>
      </c>
      <c r="AE186" s="223">
        <f t="shared" si="338"/>
        <v>0</v>
      </c>
      <c r="AF186" s="223">
        <f t="shared" si="338"/>
        <v>0</v>
      </c>
      <c r="AG186" s="223">
        <f t="shared" si="338"/>
        <v>0</v>
      </c>
      <c r="AH186" s="223">
        <f t="shared" si="338"/>
        <v>0</v>
      </c>
      <c r="AI186" s="223">
        <f t="shared" si="338"/>
        <v>0</v>
      </c>
      <c r="AJ186" s="223">
        <f t="shared" si="338"/>
        <v>0</v>
      </c>
      <c r="AK186" s="224">
        <f t="shared" si="338"/>
        <v>0</v>
      </c>
      <c r="AL186" s="224">
        <f t="shared" si="338"/>
        <v>0</v>
      </c>
      <c r="AM186" s="222">
        <f>AM184+AM185</f>
        <v>0</v>
      </c>
      <c r="AN186" s="222">
        <f t="shared" ref="AN186:AX186" si="339">AN184+AN185</f>
        <v>0</v>
      </c>
      <c r="AO186" s="223">
        <f t="shared" si="339"/>
        <v>0</v>
      </c>
      <c r="AP186" s="223">
        <f t="shared" si="339"/>
        <v>0</v>
      </c>
      <c r="AQ186" s="223">
        <f t="shared" si="339"/>
        <v>0</v>
      </c>
      <c r="AR186" s="223">
        <f t="shared" si="339"/>
        <v>0</v>
      </c>
      <c r="AS186" s="223">
        <f t="shared" si="339"/>
        <v>0</v>
      </c>
      <c r="AT186" s="223">
        <f t="shared" si="339"/>
        <v>0</v>
      </c>
      <c r="AU186" s="223">
        <f t="shared" si="339"/>
        <v>0</v>
      </c>
      <c r="AV186" s="223">
        <f t="shared" si="339"/>
        <v>0</v>
      </c>
      <c r="AW186" s="224">
        <f t="shared" si="339"/>
        <v>0</v>
      </c>
      <c r="AX186" s="224">
        <f t="shared" si="339"/>
        <v>0</v>
      </c>
      <c r="AY186" s="222">
        <f>AY184+AY185</f>
        <v>0</v>
      </c>
      <c r="AZ186" s="222">
        <f t="shared" ref="AZ186:BJ186" si="340">AZ184+AZ185</f>
        <v>0</v>
      </c>
      <c r="BA186" s="223">
        <f t="shared" si="340"/>
        <v>0</v>
      </c>
      <c r="BB186" s="223">
        <f t="shared" si="340"/>
        <v>0</v>
      </c>
      <c r="BC186" s="223">
        <f t="shared" si="340"/>
        <v>0</v>
      </c>
      <c r="BD186" s="223">
        <f t="shared" si="340"/>
        <v>0</v>
      </c>
      <c r="BE186" s="223">
        <f t="shared" si="340"/>
        <v>0</v>
      </c>
      <c r="BF186" s="223">
        <f t="shared" si="340"/>
        <v>0</v>
      </c>
      <c r="BG186" s="223">
        <f t="shared" si="340"/>
        <v>0</v>
      </c>
      <c r="BH186" s="223">
        <f t="shared" si="340"/>
        <v>0</v>
      </c>
      <c r="BI186" s="224">
        <f t="shared" si="340"/>
        <v>0</v>
      </c>
      <c r="BJ186" s="224">
        <f t="shared" si="340"/>
        <v>0</v>
      </c>
      <c r="BK186" s="222">
        <f>BK184+BK185</f>
        <v>0</v>
      </c>
    </row>
    <row r="187" spans="1:63" hidden="1" x14ac:dyDescent="0.35">
      <c r="A187" s="126"/>
      <c r="B187" s="126"/>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row>
    <row r="188" spans="1:63" ht="15" hidden="1" thickBot="1" x14ac:dyDescent="0.4">
      <c r="A188" s="126"/>
      <c r="B188" s="141" t="s">
        <v>38</v>
      </c>
      <c r="C188" s="142">
        <v>43466</v>
      </c>
      <c r="D188" s="143">
        <v>43497</v>
      </c>
      <c r="E188" s="143">
        <v>43525</v>
      </c>
      <c r="F188" s="143">
        <v>43556</v>
      </c>
      <c r="G188" s="143">
        <v>43586</v>
      </c>
      <c r="H188" s="143">
        <v>43617</v>
      </c>
      <c r="I188" s="143">
        <v>43647</v>
      </c>
      <c r="J188" s="143">
        <v>43678</v>
      </c>
      <c r="K188" s="143">
        <v>43709</v>
      </c>
      <c r="L188" s="143">
        <v>43739</v>
      </c>
      <c r="M188" s="143">
        <v>43770</v>
      </c>
      <c r="N188" s="145">
        <v>43800</v>
      </c>
      <c r="O188" s="143">
        <v>43831</v>
      </c>
      <c r="P188" s="143">
        <v>43862</v>
      </c>
      <c r="Q188" s="143">
        <v>43891</v>
      </c>
      <c r="R188" s="143">
        <v>43922</v>
      </c>
      <c r="S188" s="143">
        <v>43952</v>
      </c>
      <c r="T188" s="143">
        <v>43983</v>
      </c>
      <c r="U188" s="143">
        <v>44013</v>
      </c>
      <c r="V188" s="143">
        <v>44044</v>
      </c>
      <c r="W188" s="143">
        <v>44075</v>
      </c>
      <c r="X188" s="143">
        <v>44105</v>
      </c>
      <c r="Y188" s="143">
        <v>44136</v>
      </c>
      <c r="Z188" s="144">
        <v>44166</v>
      </c>
      <c r="AA188" s="143">
        <v>44197</v>
      </c>
      <c r="AB188" s="143">
        <v>44228</v>
      </c>
      <c r="AC188" s="143">
        <v>44256</v>
      </c>
      <c r="AD188" s="143">
        <v>44287</v>
      </c>
      <c r="AE188" s="143">
        <v>44317</v>
      </c>
      <c r="AF188" s="143">
        <v>44348</v>
      </c>
      <c r="AG188" s="143">
        <v>44378</v>
      </c>
      <c r="AH188" s="143">
        <v>44409</v>
      </c>
      <c r="AI188" s="143">
        <v>44440</v>
      </c>
      <c r="AJ188" s="143">
        <v>44470</v>
      </c>
      <c r="AK188" s="143">
        <v>44501</v>
      </c>
      <c r="AL188" s="145">
        <v>44531</v>
      </c>
      <c r="AM188" s="142">
        <v>44562</v>
      </c>
      <c r="AN188" s="143">
        <v>44593</v>
      </c>
      <c r="AO188" s="143">
        <v>44621</v>
      </c>
      <c r="AP188" s="143">
        <v>44652</v>
      </c>
      <c r="AQ188" s="143">
        <v>44682</v>
      </c>
      <c r="AR188" s="143">
        <v>44713</v>
      </c>
      <c r="AS188" s="143">
        <v>44743</v>
      </c>
      <c r="AT188" s="143">
        <v>44774</v>
      </c>
      <c r="AU188" s="143">
        <v>44805</v>
      </c>
      <c r="AV188" s="143">
        <v>44835</v>
      </c>
      <c r="AW188" s="143">
        <v>44866</v>
      </c>
      <c r="AX188" s="145">
        <v>44896</v>
      </c>
      <c r="AY188" s="142">
        <v>44927</v>
      </c>
      <c r="AZ188" s="143">
        <v>44958</v>
      </c>
      <c r="BA188" s="143">
        <v>44986</v>
      </c>
      <c r="BB188" s="143">
        <v>45017</v>
      </c>
      <c r="BC188" s="143">
        <v>45047</v>
      </c>
      <c r="BD188" s="143">
        <v>45078</v>
      </c>
      <c r="BE188" s="143">
        <v>45108</v>
      </c>
      <c r="BF188" s="143">
        <v>45139</v>
      </c>
      <c r="BG188" s="143">
        <v>45170</v>
      </c>
      <c r="BH188" s="143">
        <v>45200</v>
      </c>
      <c r="BI188" s="143">
        <v>45231</v>
      </c>
      <c r="BJ188" s="145">
        <v>45261</v>
      </c>
      <c r="BK188" s="142">
        <v>45292</v>
      </c>
    </row>
    <row r="189" spans="1:63" hidden="1" x14ac:dyDescent="0.35">
      <c r="A189" s="126"/>
      <c r="B189" s="146" t="s">
        <v>125</v>
      </c>
      <c r="C189" s="147">
        <f>C157*SUMMARY!C45</f>
        <v>0</v>
      </c>
      <c r="D189" s="147">
        <f>D157*SUMMARY!D45</f>
        <v>0</v>
      </c>
      <c r="E189" s="147">
        <f>E157*SUMMARY!E45</f>
        <v>0</v>
      </c>
      <c r="F189" s="147">
        <f>F157*SUMMARY!F45</f>
        <v>0</v>
      </c>
      <c r="G189" s="147">
        <f>G157*SUMMARY!G45</f>
        <v>0</v>
      </c>
      <c r="H189" s="147">
        <f>H157*SUMMARY!H45</f>
        <v>0</v>
      </c>
      <c r="I189" s="147">
        <f>I157*SUMMARY!I45</f>
        <v>0</v>
      </c>
      <c r="J189" s="147">
        <f>J157*SUMMARY!J45</f>
        <v>0</v>
      </c>
      <c r="K189" s="147">
        <f>K157*SUMMARY!K45</f>
        <v>0</v>
      </c>
      <c r="L189" s="147">
        <f>L157*SUMMARY!L45</f>
        <v>0</v>
      </c>
      <c r="M189" s="147">
        <f>M157*SUMMARY!M45</f>
        <v>0</v>
      </c>
      <c r="N189" s="147">
        <f>N157*SUMMARY!N45</f>
        <v>0</v>
      </c>
      <c r="O189" s="212">
        <f>O157*SUMMARY!O45</f>
        <v>0</v>
      </c>
      <c r="P189" s="212">
        <f>P157*SUMMARY!P45</f>
        <v>0</v>
      </c>
      <c r="Q189" s="225">
        <f>Q157*SUMMARY!Q45</f>
        <v>0</v>
      </c>
      <c r="R189" s="225">
        <f>R157*SUMMARY!R45</f>
        <v>0</v>
      </c>
      <c r="S189" s="225">
        <f>S157*SUMMARY!S45</f>
        <v>0</v>
      </c>
      <c r="T189" s="225">
        <f>T157*SUMMARY!T45</f>
        <v>0</v>
      </c>
      <c r="U189" s="225">
        <f>U157*SUMMARY!U45</f>
        <v>0</v>
      </c>
      <c r="V189" s="225">
        <f>V157*SUMMARY!V45</f>
        <v>0</v>
      </c>
      <c r="W189" s="225">
        <f>W157*SUMMARY!W45</f>
        <v>0</v>
      </c>
      <c r="X189" s="225">
        <f>X157*SUMMARY!X45</f>
        <v>0</v>
      </c>
      <c r="Y189" s="225">
        <f>Y157*SUMMARY!Y45</f>
        <v>0</v>
      </c>
      <c r="Z189" s="226">
        <f>Z157*SUMMARY!Z45</f>
        <v>0</v>
      </c>
      <c r="AA189" s="212">
        <f>AA157*SUMMARY!AA45</f>
        <v>0</v>
      </c>
      <c r="AB189" s="212">
        <f>AB157*SUMMARY!AB45</f>
        <v>0</v>
      </c>
      <c r="AC189" s="225">
        <f>AC157*SUMMARY!AC45</f>
        <v>0</v>
      </c>
      <c r="AD189" s="225">
        <f>AD157*SUMMARY!AD45</f>
        <v>0</v>
      </c>
      <c r="AE189" s="225">
        <f>AE157*SUMMARY!AE45</f>
        <v>0</v>
      </c>
      <c r="AF189" s="225">
        <f>AF157*SUMMARY!AF45</f>
        <v>0</v>
      </c>
      <c r="AG189" s="225">
        <f>AG157*SUMMARY!AG45</f>
        <v>0</v>
      </c>
      <c r="AH189" s="225">
        <f>AH157*SUMMARY!AH45</f>
        <v>0</v>
      </c>
      <c r="AI189" s="225">
        <f>AI157*SUMMARY!AI45</f>
        <v>0</v>
      </c>
      <c r="AJ189" s="225">
        <f>AJ157*SUMMARY!AJ45</f>
        <v>0</v>
      </c>
      <c r="AK189" s="225">
        <f>AK157*SUMMARY!AK45</f>
        <v>0</v>
      </c>
      <c r="AL189" s="226">
        <f>AL157*SUMMARY!AL45</f>
        <v>0</v>
      </c>
      <c r="AM189" s="212">
        <f>AM157*SUMMARY!AM45</f>
        <v>0</v>
      </c>
      <c r="AN189" s="212">
        <f>AN157*SUMMARY!AN45</f>
        <v>0</v>
      </c>
      <c r="AO189" s="225">
        <f>AO157*SUMMARY!AO45</f>
        <v>0</v>
      </c>
      <c r="AP189" s="225">
        <f>AP157*SUMMARY!AP45</f>
        <v>0</v>
      </c>
      <c r="AQ189" s="225">
        <f>AQ157*SUMMARY!AQ45</f>
        <v>0</v>
      </c>
      <c r="AR189" s="225">
        <f>AR157*SUMMARY!AR45</f>
        <v>0</v>
      </c>
      <c r="AS189" s="225">
        <f>AS157*SUMMARY!AS45</f>
        <v>0</v>
      </c>
      <c r="AT189" s="225">
        <f>AT157*SUMMARY!AT45</f>
        <v>0</v>
      </c>
      <c r="AU189" s="225">
        <f>AU157*SUMMARY!AU45</f>
        <v>0</v>
      </c>
      <c r="AV189" s="225">
        <f>AV157*SUMMARY!AV45</f>
        <v>0</v>
      </c>
      <c r="AW189" s="225">
        <f>AW157*SUMMARY!AW45</f>
        <v>0</v>
      </c>
      <c r="AX189" s="226">
        <f>AX157*SUMMARY!AX45</f>
        <v>0</v>
      </c>
      <c r="AY189" s="212">
        <f>AY157*SUMMARY!AY45</f>
        <v>0</v>
      </c>
      <c r="AZ189" s="212">
        <f>AZ157*SUMMARY!AZ45</f>
        <v>0</v>
      </c>
      <c r="BA189" s="225">
        <f>BA157*SUMMARY!BA45</f>
        <v>0</v>
      </c>
      <c r="BB189" s="225">
        <f>BB157*SUMMARY!BB45</f>
        <v>0</v>
      </c>
      <c r="BC189" s="225">
        <f>BC157*SUMMARY!BC45</f>
        <v>0</v>
      </c>
      <c r="BD189" s="225">
        <f>BD157*SUMMARY!BD45</f>
        <v>0</v>
      </c>
      <c r="BE189" s="225">
        <f>BE157*SUMMARY!BE45</f>
        <v>0</v>
      </c>
      <c r="BF189" s="225">
        <f>BF157*SUMMARY!BF45</f>
        <v>0</v>
      </c>
      <c r="BG189" s="225">
        <f>BG157*SUMMARY!BG45</f>
        <v>0</v>
      </c>
      <c r="BH189" s="225">
        <f>BH157*SUMMARY!BH45</f>
        <v>0</v>
      </c>
      <c r="BI189" s="225">
        <f>BI157*SUMMARY!BI45</f>
        <v>0</v>
      </c>
      <c r="BJ189" s="226">
        <f>BJ157*SUMMARY!BJ45</f>
        <v>0</v>
      </c>
      <c r="BK189" s="212">
        <f>BK157*SUMMARY!BK45</f>
        <v>0</v>
      </c>
    </row>
    <row r="190" spans="1:63" ht="15" hidden="1" thickBot="1" x14ac:dyDescent="0.4">
      <c r="A190" s="126"/>
      <c r="B190" s="148" t="s">
        <v>126</v>
      </c>
      <c r="C190" s="149">
        <f>C176*SUMMARY!C45</f>
        <v>0</v>
      </c>
      <c r="D190" s="149">
        <f>D176*SUMMARY!D45</f>
        <v>0</v>
      </c>
      <c r="E190" s="149">
        <f>E176*SUMMARY!E45</f>
        <v>0</v>
      </c>
      <c r="F190" s="149">
        <f>F176*SUMMARY!F45</f>
        <v>0</v>
      </c>
      <c r="G190" s="149">
        <f>G176*SUMMARY!G45</f>
        <v>0</v>
      </c>
      <c r="H190" s="149">
        <f>H176*SUMMARY!H45</f>
        <v>0</v>
      </c>
      <c r="I190" s="149">
        <f>I176*SUMMARY!I45</f>
        <v>0</v>
      </c>
      <c r="J190" s="149">
        <f>J176*SUMMARY!J45</f>
        <v>0</v>
      </c>
      <c r="K190" s="149">
        <f>K176*SUMMARY!K45</f>
        <v>0</v>
      </c>
      <c r="L190" s="149">
        <f>L176*SUMMARY!L45</f>
        <v>0</v>
      </c>
      <c r="M190" s="149">
        <f>M176*SUMMARY!M45</f>
        <v>0</v>
      </c>
      <c r="N190" s="149">
        <f>N176*SUMMARY!N45</f>
        <v>0</v>
      </c>
      <c r="O190" s="214">
        <f>O176*SUMMARY!O45</f>
        <v>0</v>
      </c>
      <c r="P190" s="214">
        <f>P176*SUMMARY!P45</f>
        <v>0</v>
      </c>
      <c r="Q190" s="227">
        <f>Q176*SUMMARY!Q45</f>
        <v>0</v>
      </c>
      <c r="R190" s="227">
        <f>R176*SUMMARY!R45</f>
        <v>0</v>
      </c>
      <c r="S190" s="227">
        <f>S176*SUMMARY!S45</f>
        <v>0</v>
      </c>
      <c r="T190" s="227">
        <f>T176*SUMMARY!T45</f>
        <v>0</v>
      </c>
      <c r="U190" s="227">
        <f>U176*SUMMARY!U45</f>
        <v>0</v>
      </c>
      <c r="V190" s="227">
        <f>V176*SUMMARY!V45</f>
        <v>0</v>
      </c>
      <c r="W190" s="227">
        <f>W176*SUMMARY!W45</f>
        <v>0</v>
      </c>
      <c r="X190" s="227">
        <f>X176*SUMMARY!X45</f>
        <v>0</v>
      </c>
      <c r="Y190" s="227">
        <f>Y176*SUMMARY!Y45</f>
        <v>0</v>
      </c>
      <c r="Z190" s="228">
        <f>Z176*SUMMARY!Z45</f>
        <v>0</v>
      </c>
      <c r="AA190" s="214">
        <f>AA176*SUMMARY!AA45</f>
        <v>0</v>
      </c>
      <c r="AB190" s="214">
        <f>AB176*SUMMARY!AB45</f>
        <v>0</v>
      </c>
      <c r="AC190" s="227">
        <f>AC176*SUMMARY!AC45</f>
        <v>0</v>
      </c>
      <c r="AD190" s="227">
        <f>AD176*SUMMARY!AD45</f>
        <v>0</v>
      </c>
      <c r="AE190" s="227">
        <f>AE176*SUMMARY!AE45</f>
        <v>0</v>
      </c>
      <c r="AF190" s="227">
        <f>AF176*SUMMARY!AF45</f>
        <v>0</v>
      </c>
      <c r="AG190" s="227">
        <f>AG176*SUMMARY!AG45</f>
        <v>0</v>
      </c>
      <c r="AH190" s="227">
        <f>AH176*SUMMARY!AH45</f>
        <v>0</v>
      </c>
      <c r="AI190" s="227">
        <f>AI176*SUMMARY!AI45</f>
        <v>0</v>
      </c>
      <c r="AJ190" s="227">
        <f>AJ176*SUMMARY!AJ45</f>
        <v>0</v>
      </c>
      <c r="AK190" s="227">
        <f>AK176*SUMMARY!AK45</f>
        <v>0</v>
      </c>
      <c r="AL190" s="228">
        <f>AL176*SUMMARY!AL45</f>
        <v>0</v>
      </c>
      <c r="AM190" s="214">
        <f>AM176*SUMMARY!AM45</f>
        <v>0</v>
      </c>
      <c r="AN190" s="214">
        <f>AN176*SUMMARY!AN45</f>
        <v>0</v>
      </c>
      <c r="AO190" s="227">
        <f>AO176*SUMMARY!AO45</f>
        <v>0</v>
      </c>
      <c r="AP190" s="227">
        <f>AP176*SUMMARY!AP45</f>
        <v>0</v>
      </c>
      <c r="AQ190" s="227">
        <f>AQ176*SUMMARY!AQ45</f>
        <v>0</v>
      </c>
      <c r="AR190" s="227">
        <f>AR176*SUMMARY!AR45</f>
        <v>0</v>
      </c>
      <c r="AS190" s="227">
        <f>AS176*SUMMARY!AS45</f>
        <v>0</v>
      </c>
      <c r="AT190" s="227">
        <f>AT176*SUMMARY!AT45</f>
        <v>0</v>
      </c>
      <c r="AU190" s="227">
        <f>AU176*SUMMARY!AU45</f>
        <v>0</v>
      </c>
      <c r="AV190" s="227">
        <f>AV176*SUMMARY!AV45</f>
        <v>0</v>
      </c>
      <c r="AW190" s="227">
        <f>AW176*SUMMARY!AW45</f>
        <v>0</v>
      </c>
      <c r="AX190" s="228">
        <f>AX176*SUMMARY!AX45</f>
        <v>0</v>
      </c>
      <c r="AY190" s="214">
        <f>AY176*SUMMARY!AY45</f>
        <v>0</v>
      </c>
      <c r="AZ190" s="214">
        <f>AZ176*SUMMARY!AZ45</f>
        <v>0</v>
      </c>
      <c r="BA190" s="227">
        <f>BA176*SUMMARY!BA45</f>
        <v>0</v>
      </c>
      <c r="BB190" s="227">
        <f>BB176*SUMMARY!BB45</f>
        <v>0</v>
      </c>
      <c r="BC190" s="227">
        <f>BC176*SUMMARY!BC45</f>
        <v>0</v>
      </c>
      <c r="BD190" s="227">
        <f>BD176*SUMMARY!BD45</f>
        <v>0</v>
      </c>
      <c r="BE190" s="227">
        <f>BE176*SUMMARY!BE45</f>
        <v>0</v>
      </c>
      <c r="BF190" s="227">
        <f>BF176*SUMMARY!BF45</f>
        <v>0</v>
      </c>
      <c r="BG190" s="227">
        <f>BG176*SUMMARY!BG45</f>
        <v>0</v>
      </c>
      <c r="BH190" s="227">
        <f>BH176*SUMMARY!BH45</f>
        <v>0</v>
      </c>
      <c r="BI190" s="227">
        <f>BI176*SUMMARY!BI45</f>
        <v>0</v>
      </c>
      <c r="BJ190" s="228">
        <f>BJ176*SUMMARY!BJ45</f>
        <v>0</v>
      </c>
      <c r="BK190" s="214">
        <f>BK176*SUMMARY!BK45</f>
        <v>0</v>
      </c>
    </row>
    <row r="191" spans="1:63" hidden="1" x14ac:dyDescent="0.35">
      <c r="A191" s="126"/>
      <c r="B191" s="146" t="s">
        <v>127</v>
      </c>
      <c r="C191" s="150">
        <f>IFERROR(C189/C73,0)</f>
        <v>0</v>
      </c>
      <c r="D191" s="150">
        <f t="shared" ref="D191:N191" si="341">IFERROR(D189/D73,0)</f>
        <v>0</v>
      </c>
      <c r="E191" s="150">
        <f t="shared" si="341"/>
        <v>0</v>
      </c>
      <c r="F191" s="150">
        <f t="shared" si="341"/>
        <v>0</v>
      </c>
      <c r="G191" s="150">
        <f t="shared" si="341"/>
        <v>0</v>
      </c>
      <c r="H191" s="150">
        <f t="shared" si="341"/>
        <v>0</v>
      </c>
      <c r="I191" s="150">
        <f t="shared" si="341"/>
        <v>0</v>
      </c>
      <c r="J191" s="150">
        <f t="shared" si="341"/>
        <v>0</v>
      </c>
      <c r="K191" s="150">
        <f t="shared" si="341"/>
        <v>0</v>
      </c>
      <c r="L191" s="150">
        <f t="shared" si="341"/>
        <v>0</v>
      </c>
      <c r="M191" s="150">
        <f t="shared" si="341"/>
        <v>0</v>
      </c>
      <c r="N191" s="151">
        <f t="shared" si="341"/>
        <v>0</v>
      </c>
      <c r="O191" s="229">
        <f>IFERROR(O189/O73,0)</f>
        <v>0</v>
      </c>
      <c r="P191" s="229">
        <f t="shared" ref="P191:Y191" si="342">IFERROR(P189/P73,0)</f>
        <v>0</v>
      </c>
      <c r="Q191" s="229">
        <f t="shared" si="342"/>
        <v>0</v>
      </c>
      <c r="R191" s="229">
        <f t="shared" si="342"/>
        <v>0</v>
      </c>
      <c r="S191" s="229">
        <f t="shared" si="342"/>
        <v>0</v>
      </c>
      <c r="T191" s="229">
        <f t="shared" si="342"/>
        <v>0</v>
      </c>
      <c r="U191" s="229">
        <f t="shared" si="342"/>
        <v>0</v>
      </c>
      <c r="V191" s="229">
        <f t="shared" si="342"/>
        <v>0</v>
      </c>
      <c r="W191" s="229">
        <f t="shared" si="342"/>
        <v>0</v>
      </c>
      <c r="X191" s="229">
        <f t="shared" si="342"/>
        <v>0</v>
      </c>
      <c r="Y191" s="229">
        <f t="shared" si="342"/>
        <v>0</v>
      </c>
      <c r="Z191" s="230">
        <f>IFERROR(Z189/Z80,0)</f>
        <v>0</v>
      </c>
      <c r="AA191" s="229">
        <f>IFERROR(AA189/AA73,0)</f>
        <v>0</v>
      </c>
      <c r="AB191" s="229">
        <f t="shared" ref="AB191:AK191" si="343">IFERROR(AB189/AB73,0)</f>
        <v>0</v>
      </c>
      <c r="AC191" s="229">
        <f t="shared" si="343"/>
        <v>0</v>
      </c>
      <c r="AD191" s="229">
        <f t="shared" si="343"/>
        <v>0</v>
      </c>
      <c r="AE191" s="229">
        <f t="shared" si="343"/>
        <v>0</v>
      </c>
      <c r="AF191" s="229">
        <f t="shared" si="343"/>
        <v>0</v>
      </c>
      <c r="AG191" s="229">
        <f t="shared" si="343"/>
        <v>0</v>
      </c>
      <c r="AH191" s="229">
        <f t="shared" si="343"/>
        <v>0</v>
      </c>
      <c r="AI191" s="229">
        <f t="shared" si="343"/>
        <v>0</v>
      </c>
      <c r="AJ191" s="229">
        <f t="shared" si="343"/>
        <v>0</v>
      </c>
      <c r="AK191" s="229">
        <f t="shared" si="343"/>
        <v>0</v>
      </c>
      <c r="AL191" s="230">
        <f>IFERROR(AL189/AL80,0)</f>
        <v>0</v>
      </c>
      <c r="AM191" s="229">
        <f>IFERROR(AM189/AM73,0)</f>
        <v>0</v>
      </c>
      <c r="AN191" s="229">
        <f t="shared" ref="AN191:AW191" si="344">IFERROR(AN189/AN73,0)</f>
        <v>0</v>
      </c>
      <c r="AO191" s="229">
        <f t="shared" si="344"/>
        <v>0</v>
      </c>
      <c r="AP191" s="229">
        <f t="shared" si="344"/>
        <v>0</v>
      </c>
      <c r="AQ191" s="229">
        <f t="shared" si="344"/>
        <v>0</v>
      </c>
      <c r="AR191" s="229">
        <f t="shared" si="344"/>
        <v>0</v>
      </c>
      <c r="AS191" s="229">
        <f t="shared" si="344"/>
        <v>0</v>
      </c>
      <c r="AT191" s="229">
        <f t="shared" si="344"/>
        <v>0</v>
      </c>
      <c r="AU191" s="229">
        <f t="shared" si="344"/>
        <v>0</v>
      </c>
      <c r="AV191" s="229">
        <f t="shared" si="344"/>
        <v>0</v>
      </c>
      <c r="AW191" s="229">
        <f t="shared" si="344"/>
        <v>0</v>
      </c>
      <c r="AX191" s="230">
        <f>IFERROR(AX189/AX80,0)</f>
        <v>0</v>
      </c>
      <c r="AY191" s="229">
        <f>IFERROR(AY189/AY73,0)</f>
        <v>0</v>
      </c>
      <c r="AZ191" s="229">
        <f t="shared" ref="AZ191:BI191" si="345">IFERROR(AZ189/AZ73,0)</f>
        <v>0</v>
      </c>
      <c r="BA191" s="229">
        <f t="shared" si="345"/>
        <v>0</v>
      </c>
      <c r="BB191" s="229">
        <f t="shared" si="345"/>
        <v>0</v>
      </c>
      <c r="BC191" s="229">
        <f t="shared" si="345"/>
        <v>0</v>
      </c>
      <c r="BD191" s="229">
        <f t="shared" si="345"/>
        <v>0</v>
      </c>
      <c r="BE191" s="229">
        <f t="shared" si="345"/>
        <v>0</v>
      </c>
      <c r="BF191" s="229">
        <f t="shared" si="345"/>
        <v>0</v>
      </c>
      <c r="BG191" s="229">
        <f t="shared" si="345"/>
        <v>0</v>
      </c>
      <c r="BH191" s="229">
        <f t="shared" si="345"/>
        <v>0</v>
      </c>
      <c r="BI191" s="229">
        <f t="shared" si="345"/>
        <v>0</v>
      </c>
      <c r="BJ191" s="230">
        <f>IFERROR(BJ189/BJ80,0)</f>
        <v>0</v>
      </c>
      <c r="BK191" s="229">
        <f>IFERROR(BK189/BK73,0)</f>
        <v>0</v>
      </c>
    </row>
    <row r="192" spans="1:63" ht="15" hidden="1" thickBot="1" x14ac:dyDescent="0.4">
      <c r="A192" s="126"/>
      <c r="B192" s="153" t="s">
        <v>128</v>
      </c>
      <c r="C192" s="154">
        <f>IFERROR(C190/C73,0)</f>
        <v>0</v>
      </c>
      <c r="D192" s="154">
        <f t="shared" ref="D192:N192" si="346">IFERROR(D190/D73,0)</f>
        <v>0</v>
      </c>
      <c r="E192" s="154">
        <f t="shared" si="346"/>
        <v>0</v>
      </c>
      <c r="F192" s="154">
        <f t="shared" si="346"/>
        <v>0</v>
      </c>
      <c r="G192" s="154">
        <f t="shared" si="346"/>
        <v>0</v>
      </c>
      <c r="H192" s="154">
        <f t="shared" si="346"/>
        <v>0</v>
      </c>
      <c r="I192" s="154">
        <f t="shared" si="346"/>
        <v>0</v>
      </c>
      <c r="J192" s="154">
        <f t="shared" si="346"/>
        <v>0</v>
      </c>
      <c r="K192" s="154">
        <f t="shared" si="346"/>
        <v>0</v>
      </c>
      <c r="L192" s="154">
        <f t="shared" si="346"/>
        <v>0</v>
      </c>
      <c r="M192" s="154">
        <f t="shared" si="346"/>
        <v>0</v>
      </c>
      <c r="N192" s="155">
        <f t="shared" si="346"/>
        <v>0</v>
      </c>
      <c r="O192" s="219">
        <f>IFERROR(O190/O73,0)</f>
        <v>0</v>
      </c>
      <c r="P192" s="219">
        <f t="shared" ref="P192:Y192" si="347">IFERROR(P190/P73,0)</f>
        <v>0</v>
      </c>
      <c r="Q192" s="219">
        <f t="shared" si="347"/>
        <v>0</v>
      </c>
      <c r="R192" s="219">
        <f t="shared" si="347"/>
        <v>0</v>
      </c>
      <c r="S192" s="219">
        <f t="shared" si="347"/>
        <v>0</v>
      </c>
      <c r="T192" s="219">
        <f t="shared" si="347"/>
        <v>0</v>
      </c>
      <c r="U192" s="219">
        <f t="shared" si="347"/>
        <v>0</v>
      </c>
      <c r="V192" s="219">
        <f t="shared" si="347"/>
        <v>0</v>
      </c>
      <c r="W192" s="219">
        <f t="shared" si="347"/>
        <v>0</v>
      </c>
      <c r="X192" s="219">
        <f t="shared" si="347"/>
        <v>0</v>
      </c>
      <c r="Y192" s="219">
        <f t="shared" si="347"/>
        <v>0</v>
      </c>
      <c r="Z192" s="221">
        <f>IFERROR(Z190/Z81,0)</f>
        <v>0</v>
      </c>
      <c r="AA192" s="219">
        <f>IFERROR(AA190/AA73,0)</f>
        <v>0</v>
      </c>
      <c r="AB192" s="219">
        <f t="shared" ref="AB192:AK192" si="348">IFERROR(AB190/AB73,0)</f>
        <v>0</v>
      </c>
      <c r="AC192" s="219">
        <f t="shared" si="348"/>
        <v>0</v>
      </c>
      <c r="AD192" s="219">
        <f t="shared" si="348"/>
        <v>0</v>
      </c>
      <c r="AE192" s="219">
        <f t="shared" si="348"/>
        <v>0</v>
      </c>
      <c r="AF192" s="219">
        <f t="shared" si="348"/>
        <v>0</v>
      </c>
      <c r="AG192" s="219">
        <f t="shared" si="348"/>
        <v>0</v>
      </c>
      <c r="AH192" s="219">
        <f t="shared" si="348"/>
        <v>0</v>
      </c>
      <c r="AI192" s="219">
        <f t="shared" si="348"/>
        <v>0</v>
      </c>
      <c r="AJ192" s="219">
        <f t="shared" si="348"/>
        <v>0</v>
      </c>
      <c r="AK192" s="219">
        <f t="shared" si="348"/>
        <v>0</v>
      </c>
      <c r="AL192" s="221">
        <f>IFERROR(AL190/AL81,0)</f>
        <v>0</v>
      </c>
      <c r="AM192" s="219">
        <f>IFERROR(AM190/AM73,0)</f>
        <v>0</v>
      </c>
      <c r="AN192" s="219">
        <f t="shared" ref="AN192:AW192" si="349">IFERROR(AN190/AN73,0)</f>
        <v>0</v>
      </c>
      <c r="AO192" s="219">
        <f t="shared" si="349"/>
        <v>0</v>
      </c>
      <c r="AP192" s="219">
        <f t="shared" si="349"/>
        <v>0</v>
      </c>
      <c r="AQ192" s="219">
        <f t="shared" si="349"/>
        <v>0</v>
      </c>
      <c r="AR192" s="219">
        <f t="shared" si="349"/>
        <v>0</v>
      </c>
      <c r="AS192" s="219">
        <f t="shared" si="349"/>
        <v>0</v>
      </c>
      <c r="AT192" s="219">
        <f t="shared" si="349"/>
        <v>0</v>
      </c>
      <c r="AU192" s="219">
        <f t="shared" si="349"/>
        <v>0</v>
      </c>
      <c r="AV192" s="219">
        <f t="shared" si="349"/>
        <v>0</v>
      </c>
      <c r="AW192" s="219">
        <f t="shared" si="349"/>
        <v>0</v>
      </c>
      <c r="AX192" s="221">
        <f>IFERROR(AX190/AX81,0)</f>
        <v>0</v>
      </c>
      <c r="AY192" s="219">
        <f>IFERROR(AY190/AY73,0)</f>
        <v>0</v>
      </c>
      <c r="AZ192" s="219">
        <f t="shared" ref="AZ192:BI192" si="350">IFERROR(AZ190/AZ73,0)</f>
        <v>0</v>
      </c>
      <c r="BA192" s="219">
        <f t="shared" si="350"/>
        <v>0</v>
      </c>
      <c r="BB192" s="219">
        <f t="shared" si="350"/>
        <v>0</v>
      </c>
      <c r="BC192" s="219">
        <f t="shared" si="350"/>
        <v>0</v>
      </c>
      <c r="BD192" s="219">
        <f t="shared" si="350"/>
        <v>0</v>
      </c>
      <c r="BE192" s="219">
        <f t="shared" si="350"/>
        <v>0</v>
      </c>
      <c r="BF192" s="219">
        <f t="shared" si="350"/>
        <v>0</v>
      </c>
      <c r="BG192" s="219">
        <f t="shared" si="350"/>
        <v>0</v>
      </c>
      <c r="BH192" s="219">
        <f t="shared" si="350"/>
        <v>0</v>
      </c>
      <c r="BI192" s="219">
        <f t="shared" si="350"/>
        <v>0</v>
      </c>
      <c r="BJ192" s="221">
        <f>IFERROR(BJ190/BJ81,0)</f>
        <v>0</v>
      </c>
      <c r="BK192" s="219">
        <f>IFERROR(BK190/BK73,0)</f>
        <v>0</v>
      </c>
    </row>
    <row r="193" spans="1:63" ht="15" hidden="1" thickBot="1" x14ac:dyDescent="0.4">
      <c r="A193" s="126"/>
      <c r="B193" s="158" t="s">
        <v>129</v>
      </c>
      <c r="C193" s="176">
        <f>C191+C192</f>
        <v>0</v>
      </c>
      <c r="D193" s="160">
        <f t="shared" ref="D193:L193" si="351">D191+D192</f>
        <v>0</v>
      </c>
      <c r="E193" s="161">
        <f t="shared" si="351"/>
        <v>0</v>
      </c>
      <c r="F193" s="161">
        <f t="shared" si="351"/>
        <v>0</v>
      </c>
      <c r="G193" s="161">
        <f t="shared" si="351"/>
        <v>0</v>
      </c>
      <c r="H193" s="161">
        <f t="shared" si="351"/>
        <v>0</v>
      </c>
      <c r="I193" s="161">
        <f t="shared" si="351"/>
        <v>0</v>
      </c>
      <c r="J193" s="161">
        <f t="shared" si="351"/>
        <v>0</v>
      </c>
      <c r="K193" s="161">
        <f t="shared" si="351"/>
        <v>0</v>
      </c>
      <c r="L193" s="161">
        <f t="shared" si="351"/>
        <v>0</v>
      </c>
      <c r="M193" s="162">
        <f>M191+M192</f>
        <v>0</v>
      </c>
      <c r="N193" s="178">
        <f>N191+N192</f>
        <v>0</v>
      </c>
      <c r="O193" s="222">
        <f>O191+O192</f>
        <v>0</v>
      </c>
      <c r="P193" s="222">
        <f t="shared" ref="P193:X193" si="352">P191+P192</f>
        <v>0</v>
      </c>
      <c r="Q193" s="223">
        <f t="shared" si="352"/>
        <v>0</v>
      </c>
      <c r="R193" s="223">
        <f t="shared" si="352"/>
        <v>0</v>
      </c>
      <c r="S193" s="223">
        <f t="shared" si="352"/>
        <v>0</v>
      </c>
      <c r="T193" s="223">
        <f t="shared" si="352"/>
        <v>0</v>
      </c>
      <c r="U193" s="223">
        <f t="shared" si="352"/>
        <v>0</v>
      </c>
      <c r="V193" s="223">
        <f t="shared" si="352"/>
        <v>0</v>
      </c>
      <c r="W193" s="223">
        <f t="shared" si="352"/>
        <v>0</v>
      </c>
      <c r="X193" s="223">
        <f t="shared" si="352"/>
        <v>0</v>
      </c>
      <c r="Y193" s="224">
        <f>Y191+Y192</f>
        <v>0</v>
      </c>
      <c r="Z193" s="224">
        <f>Z191+Z192</f>
        <v>0</v>
      </c>
      <c r="AA193" s="222">
        <f>AA191+AA192</f>
        <v>0</v>
      </c>
      <c r="AB193" s="222">
        <f t="shared" ref="AB193:AJ193" si="353">AB191+AB192</f>
        <v>0</v>
      </c>
      <c r="AC193" s="223">
        <f t="shared" si="353"/>
        <v>0</v>
      </c>
      <c r="AD193" s="223">
        <f t="shared" si="353"/>
        <v>0</v>
      </c>
      <c r="AE193" s="223">
        <f t="shared" si="353"/>
        <v>0</v>
      </c>
      <c r="AF193" s="223">
        <f t="shared" si="353"/>
        <v>0</v>
      </c>
      <c r="AG193" s="223">
        <f t="shared" si="353"/>
        <v>0</v>
      </c>
      <c r="AH193" s="223">
        <f t="shared" si="353"/>
        <v>0</v>
      </c>
      <c r="AI193" s="223">
        <f t="shared" si="353"/>
        <v>0</v>
      </c>
      <c r="AJ193" s="223">
        <f t="shared" si="353"/>
        <v>0</v>
      </c>
      <c r="AK193" s="224">
        <f>AK191+AK192</f>
        <v>0</v>
      </c>
      <c r="AL193" s="224">
        <f>AL191+AL192</f>
        <v>0</v>
      </c>
      <c r="AM193" s="222">
        <f>AM191+AM192</f>
        <v>0</v>
      </c>
      <c r="AN193" s="222">
        <f t="shared" ref="AN193:AV193" si="354">AN191+AN192</f>
        <v>0</v>
      </c>
      <c r="AO193" s="223">
        <f t="shared" si="354"/>
        <v>0</v>
      </c>
      <c r="AP193" s="223">
        <f t="shared" si="354"/>
        <v>0</v>
      </c>
      <c r="AQ193" s="223">
        <f t="shared" si="354"/>
        <v>0</v>
      </c>
      <c r="AR193" s="223">
        <f t="shared" si="354"/>
        <v>0</v>
      </c>
      <c r="AS193" s="223">
        <f t="shared" si="354"/>
        <v>0</v>
      </c>
      <c r="AT193" s="223">
        <f t="shared" si="354"/>
        <v>0</v>
      </c>
      <c r="AU193" s="223">
        <f t="shared" si="354"/>
        <v>0</v>
      </c>
      <c r="AV193" s="223">
        <f t="shared" si="354"/>
        <v>0</v>
      </c>
      <c r="AW193" s="224">
        <f>AW191+AW192</f>
        <v>0</v>
      </c>
      <c r="AX193" s="224">
        <f>AX191+AX192</f>
        <v>0</v>
      </c>
      <c r="AY193" s="222">
        <f>AY191+AY192</f>
        <v>0</v>
      </c>
      <c r="AZ193" s="222">
        <f t="shared" ref="AZ193:BH193" si="355">AZ191+AZ192</f>
        <v>0</v>
      </c>
      <c r="BA193" s="223">
        <f t="shared" si="355"/>
        <v>0</v>
      </c>
      <c r="BB193" s="223">
        <f t="shared" si="355"/>
        <v>0</v>
      </c>
      <c r="BC193" s="223">
        <f t="shared" si="355"/>
        <v>0</v>
      </c>
      <c r="BD193" s="223">
        <f t="shared" si="355"/>
        <v>0</v>
      </c>
      <c r="BE193" s="223">
        <f t="shared" si="355"/>
        <v>0</v>
      </c>
      <c r="BF193" s="223">
        <f t="shared" si="355"/>
        <v>0</v>
      </c>
      <c r="BG193" s="223">
        <f t="shared" si="355"/>
        <v>0</v>
      </c>
      <c r="BH193" s="223">
        <f t="shared" si="355"/>
        <v>0</v>
      </c>
      <c r="BI193" s="224">
        <f>BI191+BI192</f>
        <v>0</v>
      </c>
      <c r="BJ193" s="224">
        <f>BJ191+BJ192</f>
        <v>0</v>
      </c>
      <c r="BK193" s="222">
        <f>BK191+BK192</f>
        <v>0</v>
      </c>
    </row>
    <row r="194" spans="1:63" hidden="1" x14ac:dyDescent="0.35">
      <c r="A194" s="126"/>
      <c r="B194" s="126" t="s">
        <v>130</v>
      </c>
      <c r="C194" s="166">
        <f>C186+C193</f>
        <v>0</v>
      </c>
      <c r="D194" s="166">
        <f t="shared" ref="D194:N194" si="356">D186+D193</f>
        <v>0</v>
      </c>
      <c r="E194" s="166">
        <f t="shared" si="356"/>
        <v>0</v>
      </c>
      <c r="F194" s="166">
        <f t="shared" si="356"/>
        <v>0</v>
      </c>
      <c r="G194" s="166">
        <f t="shared" si="356"/>
        <v>0</v>
      </c>
      <c r="H194" s="166">
        <f t="shared" si="356"/>
        <v>0</v>
      </c>
      <c r="I194" s="166">
        <f t="shared" si="356"/>
        <v>0</v>
      </c>
      <c r="J194" s="166">
        <f t="shared" si="356"/>
        <v>0</v>
      </c>
      <c r="K194" s="166">
        <f t="shared" si="356"/>
        <v>0</v>
      </c>
      <c r="L194" s="166">
        <f t="shared" si="356"/>
        <v>0</v>
      </c>
      <c r="M194" s="166">
        <f t="shared" si="356"/>
        <v>0</v>
      </c>
      <c r="N194" s="166">
        <f t="shared" si="356"/>
        <v>0</v>
      </c>
      <c r="O194" s="238">
        <f>O186+O193</f>
        <v>0</v>
      </c>
      <c r="P194" s="238">
        <f t="shared" ref="P194:Z194" si="357">P186+P193</f>
        <v>0</v>
      </c>
      <c r="Q194" s="238">
        <f t="shared" si="357"/>
        <v>0</v>
      </c>
      <c r="R194" s="238">
        <f t="shared" si="357"/>
        <v>0</v>
      </c>
      <c r="S194" s="238">
        <f t="shared" si="357"/>
        <v>0</v>
      </c>
      <c r="T194" s="238">
        <f t="shared" si="357"/>
        <v>0</v>
      </c>
      <c r="U194" s="238">
        <f t="shared" si="357"/>
        <v>0</v>
      </c>
      <c r="V194" s="238">
        <f t="shared" si="357"/>
        <v>0</v>
      </c>
      <c r="W194" s="238">
        <f t="shared" si="357"/>
        <v>0</v>
      </c>
      <c r="X194" s="238">
        <f t="shared" si="357"/>
        <v>0</v>
      </c>
      <c r="Y194" s="238">
        <f t="shared" si="357"/>
        <v>0</v>
      </c>
      <c r="Z194" s="238">
        <f t="shared" si="357"/>
        <v>0</v>
      </c>
      <c r="AA194" s="238">
        <f>AA186+AA193</f>
        <v>0</v>
      </c>
      <c r="AB194" s="238">
        <f t="shared" ref="AB194:AL194" si="358">AB186+AB193</f>
        <v>0</v>
      </c>
      <c r="AC194" s="238">
        <f t="shared" si="358"/>
        <v>0</v>
      </c>
      <c r="AD194" s="238">
        <f t="shared" si="358"/>
        <v>0</v>
      </c>
      <c r="AE194" s="238">
        <f t="shared" si="358"/>
        <v>0</v>
      </c>
      <c r="AF194" s="238">
        <f t="shared" si="358"/>
        <v>0</v>
      </c>
      <c r="AG194" s="238">
        <f t="shared" si="358"/>
        <v>0</v>
      </c>
      <c r="AH194" s="238">
        <f t="shared" si="358"/>
        <v>0</v>
      </c>
      <c r="AI194" s="238">
        <f t="shared" si="358"/>
        <v>0</v>
      </c>
      <c r="AJ194" s="238">
        <f t="shared" si="358"/>
        <v>0</v>
      </c>
      <c r="AK194" s="238">
        <f t="shared" si="358"/>
        <v>0</v>
      </c>
      <c r="AL194" s="238">
        <f t="shared" si="358"/>
        <v>0</v>
      </c>
      <c r="AM194" s="238">
        <f>AM186+AM193</f>
        <v>0</v>
      </c>
      <c r="AN194" s="238">
        <f t="shared" ref="AN194:AX194" si="359">AN186+AN193</f>
        <v>0</v>
      </c>
      <c r="AO194" s="238">
        <f t="shared" si="359"/>
        <v>0</v>
      </c>
      <c r="AP194" s="238">
        <f t="shared" si="359"/>
        <v>0</v>
      </c>
      <c r="AQ194" s="238">
        <f t="shared" si="359"/>
        <v>0</v>
      </c>
      <c r="AR194" s="238">
        <f t="shared" si="359"/>
        <v>0</v>
      </c>
      <c r="AS194" s="238">
        <f t="shared" si="359"/>
        <v>0</v>
      </c>
      <c r="AT194" s="238">
        <f t="shared" si="359"/>
        <v>0</v>
      </c>
      <c r="AU194" s="238">
        <f t="shared" si="359"/>
        <v>0</v>
      </c>
      <c r="AV194" s="238">
        <f t="shared" si="359"/>
        <v>0</v>
      </c>
      <c r="AW194" s="238">
        <f t="shared" si="359"/>
        <v>0</v>
      </c>
      <c r="AX194" s="238">
        <f t="shared" si="359"/>
        <v>0</v>
      </c>
      <c r="AY194" s="238">
        <f>AY186+AY193</f>
        <v>0</v>
      </c>
      <c r="AZ194" s="238">
        <f t="shared" ref="AZ194:BJ194" si="360">AZ186+AZ193</f>
        <v>0</v>
      </c>
      <c r="BA194" s="238">
        <f t="shared" si="360"/>
        <v>0</v>
      </c>
      <c r="BB194" s="238">
        <f t="shared" si="360"/>
        <v>0</v>
      </c>
      <c r="BC194" s="238">
        <f t="shared" si="360"/>
        <v>0</v>
      </c>
      <c r="BD194" s="238">
        <f t="shared" si="360"/>
        <v>0</v>
      </c>
      <c r="BE194" s="238">
        <f t="shared" si="360"/>
        <v>0</v>
      </c>
      <c r="BF194" s="238">
        <f t="shared" si="360"/>
        <v>0</v>
      </c>
      <c r="BG194" s="238">
        <f t="shared" si="360"/>
        <v>0</v>
      </c>
      <c r="BH194" s="238">
        <f t="shared" si="360"/>
        <v>0</v>
      </c>
      <c r="BI194" s="238">
        <f t="shared" si="360"/>
        <v>0</v>
      </c>
      <c r="BJ194" s="238">
        <f t="shared" si="360"/>
        <v>0</v>
      </c>
      <c r="BK194" s="238">
        <f>BK186+BK193</f>
        <v>0</v>
      </c>
    </row>
    <row r="195" spans="1:63" hidden="1" x14ac:dyDescent="0.35">
      <c r="A195" s="126"/>
      <c r="B195" s="126"/>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row>
    <row r="196" spans="1:63" hidden="1" x14ac:dyDescent="0.35">
      <c r="A196" s="126"/>
      <c r="B196" s="126" t="s">
        <v>131</v>
      </c>
      <c r="C196" s="167">
        <f t="shared" ref="C196:D196" si="361">SUM(C182:C183)</f>
        <v>0</v>
      </c>
      <c r="D196" s="167">
        <f t="shared" si="361"/>
        <v>0</v>
      </c>
      <c r="E196" s="168">
        <f>SUM(E182:E183)</f>
        <v>0</v>
      </c>
      <c r="F196" s="168">
        <f t="shared" ref="F196:P196" si="362">SUM(F182:F183)</f>
        <v>0</v>
      </c>
      <c r="G196" s="168">
        <f t="shared" si="362"/>
        <v>0</v>
      </c>
      <c r="H196" s="168">
        <f t="shared" si="362"/>
        <v>0</v>
      </c>
      <c r="I196" s="168">
        <f t="shared" si="362"/>
        <v>0</v>
      </c>
      <c r="J196" s="168">
        <f t="shared" si="362"/>
        <v>0</v>
      </c>
      <c r="K196" s="168">
        <f t="shared" si="362"/>
        <v>0</v>
      </c>
      <c r="L196" s="168">
        <f t="shared" si="362"/>
        <v>0</v>
      </c>
      <c r="M196" s="169">
        <f t="shared" si="362"/>
        <v>0</v>
      </c>
      <c r="N196" s="169">
        <f t="shared" si="362"/>
        <v>0</v>
      </c>
      <c r="O196" s="239">
        <f t="shared" si="362"/>
        <v>0</v>
      </c>
      <c r="P196" s="239">
        <f t="shared" si="362"/>
        <v>0</v>
      </c>
      <c r="Q196" s="240">
        <f>SUM(Q182:Q183)</f>
        <v>0</v>
      </c>
      <c r="R196" s="240">
        <f t="shared" ref="R196:AB196" si="363">SUM(R182:R183)</f>
        <v>0</v>
      </c>
      <c r="S196" s="240">
        <f t="shared" si="363"/>
        <v>0</v>
      </c>
      <c r="T196" s="240">
        <f t="shared" si="363"/>
        <v>0</v>
      </c>
      <c r="U196" s="240">
        <f t="shared" si="363"/>
        <v>0</v>
      </c>
      <c r="V196" s="240">
        <f t="shared" si="363"/>
        <v>0</v>
      </c>
      <c r="W196" s="240">
        <f t="shared" si="363"/>
        <v>0</v>
      </c>
      <c r="X196" s="240">
        <f t="shared" si="363"/>
        <v>0</v>
      </c>
      <c r="Y196" s="241">
        <f t="shared" si="363"/>
        <v>0</v>
      </c>
      <c r="Z196" s="241">
        <f t="shared" si="363"/>
        <v>0</v>
      </c>
      <c r="AA196" s="239">
        <f t="shared" si="363"/>
        <v>0</v>
      </c>
      <c r="AB196" s="239">
        <f t="shared" si="363"/>
        <v>0</v>
      </c>
      <c r="AC196" s="240">
        <f>SUM(AC182:AC183)</f>
        <v>0</v>
      </c>
      <c r="AD196" s="240">
        <f t="shared" ref="AD196:AN196" si="364">SUM(AD182:AD183)</f>
        <v>0</v>
      </c>
      <c r="AE196" s="240">
        <f t="shared" si="364"/>
        <v>0</v>
      </c>
      <c r="AF196" s="240">
        <f t="shared" si="364"/>
        <v>0</v>
      </c>
      <c r="AG196" s="240">
        <f t="shared" si="364"/>
        <v>0</v>
      </c>
      <c r="AH196" s="240">
        <f t="shared" si="364"/>
        <v>0</v>
      </c>
      <c r="AI196" s="240">
        <f t="shared" si="364"/>
        <v>0</v>
      </c>
      <c r="AJ196" s="240">
        <f t="shared" si="364"/>
        <v>0</v>
      </c>
      <c r="AK196" s="241">
        <f t="shared" si="364"/>
        <v>0</v>
      </c>
      <c r="AL196" s="241">
        <f t="shared" si="364"/>
        <v>0</v>
      </c>
      <c r="AM196" s="239">
        <f t="shared" si="364"/>
        <v>0</v>
      </c>
      <c r="AN196" s="239">
        <f t="shared" si="364"/>
        <v>0</v>
      </c>
      <c r="AO196" s="240">
        <f>SUM(AO182:AO183)</f>
        <v>0</v>
      </c>
      <c r="AP196" s="240">
        <f t="shared" ref="AP196:AZ196" si="365">SUM(AP182:AP183)</f>
        <v>0</v>
      </c>
      <c r="AQ196" s="240">
        <f t="shared" si="365"/>
        <v>0</v>
      </c>
      <c r="AR196" s="240">
        <f t="shared" si="365"/>
        <v>0</v>
      </c>
      <c r="AS196" s="240">
        <f t="shared" si="365"/>
        <v>0</v>
      </c>
      <c r="AT196" s="240">
        <f t="shared" si="365"/>
        <v>0</v>
      </c>
      <c r="AU196" s="240">
        <f t="shared" si="365"/>
        <v>0</v>
      </c>
      <c r="AV196" s="240">
        <f t="shared" si="365"/>
        <v>0</v>
      </c>
      <c r="AW196" s="241">
        <f t="shared" si="365"/>
        <v>0</v>
      </c>
      <c r="AX196" s="241">
        <f t="shared" si="365"/>
        <v>0</v>
      </c>
      <c r="AY196" s="239">
        <f t="shared" si="365"/>
        <v>0</v>
      </c>
      <c r="AZ196" s="239">
        <f t="shared" si="365"/>
        <v>0</v>
      </c>
      <c r="BA196" s="240">
        <f>SUM(BA182:BA183)</f>
        <v>0</v>
      </c>
      <c r="BB196" s="240">
        <f t="shared" ref="BB196:BK196" si="366">SUM(BB182:BB183)</f>
        <v>0</v>
      </c>
      <c r="BC196" s="240">
        <f t="shared" si="366"/>
        <v>0</v>
      </c>
      <c r="BD196" s="240">
        <f t="shared" si="366"/>
        <v>0</v>
      </c>
      <c r="BE196" s="240">
        <f t="shared" si="366"/>
        <v>0</v>
      </c>
      <c r="BF196" s="240">
        <f t="shared" si="366"/>
        <v>0</v>
      </c>
      <c r="BG196" s="240">
        <f t="shared" si="366"/>
        <v>0</v>
      </c>
      <c r="BH196" s="240">
        <f t="shared" si="366"/>
        <v>0</v>
      </c>
      <c r="BI196" s="241">
        <f t="shared" si="366"/>
        <v>0</v>
      </c>
      <c r="BJ196" s="241">
        <f t="shared" si="366"/>
        <v>0</v>
      </c>
      <c r="BK196" s="239">
        <f t="shared" si="366"/>
        <v>0</v>
      </c>
    </row>
    <row r="197" spans="1:63" hidden="1" x14ac:dyDescent="0.35">
      <c r="A197" s="126"/>
      <c r="B197" s="126" t="s">
        <v>132</v>
      </c>
      <c r="C197" s="167">
        <f t="shared" ref="C197:D197" si="367">SUM(C189:C190)</f>
        <v>0</v>
      </c>
      <c r="D197" s="167">
        <f t="shared" si="367"/>
        <v>0</v>
      </c>
      <c r="E197" s="168">
        <f>SUM(E189:E190)</f>
        <v>0</v>
      </c>
      <c r="F197" s="168">
        <f t="shared" ref="F197:P197" si="368">SUM(F189:F190)</f>
        <v>0</v>
      </c>
      <c r="G197" s="168">
        <f t="shared" si="368"/>
        <v>0</v>
      </c>
      <c r="H197" s="168">
        <f t="shared" si="368"/>
        <v>0</v>
      </c>
      <c r="I197" s="168">
        <f t="shared" si="368"/>
        <v>0</v>
      </c>
      <c r="J197" s="168">
        <f t="shared" si="368"/>
        <v>0</v>
      </c>
      <c r="K197" s="168">
        <f t="shared" si="368"/>
        <v>0</v>
      </c>
      <c r="L197" s="168">
        <f t="shared" si="368"/>
        <v>0</v>
      </c>
      <c r="M197" s="169">
        <f t="shared" si="368"/>
        <v>0</v>
      </c>
      <c r="N197" s="169">
        <f t="shared" si="368"/>
        <v>0</v>
      </c>
      <c r="O197" s="239">
        <f t="shared" si="368"/>
        <v>0</v>
      </c>
      <c r="P197" s="239">
        <f t="shared" si="368"/>
        <v>0</v>
      </c>
      <c r="Q197" s="240">
        <f>SUM(Q189:Q190)</f>
        <v>0</v>
      </c>
      <c r="R197" s="240">
        <f t="shared" ref="R197:AB197" si="369">SUM(R189:R190)</f>
        <v>0</v>
      </c>
      <c r="S197" s="240">
        <f t="shared" si="369"/>
        <v>0</v>
      </c>
      <c r="T197" s="240">
        <f t="shared" si="369"/>
        <v>0</v>
      </c>
      <c r="U197" s="240">
        <f t="shared" si="369"/>
        <v>0</v>
      </c>
      <c r="V197" s="240">
        <f t="shared" si="369"/>
        <v>0</v>
      </c>
      <c r="W197" s="240">
        <f t="shared" si="369"/>
        <v>0</v>
      </c>
      <c r="X197" s="240">
        <f t="shared" si="369"/>
        <v>0</v>
      </c>
      <c r="Y197" s="241">
        <f t="shared" si="369"/>
        <v>0</v>
      </c>
      <c r="Z197" s="241">
        <f t="shared" si="369"/>
        <v>0</v>
      </c>
      <c r="AA197" s="239">
        <f t="shared" si="369"/>
        <v>0</v>
      </c>
      <c r="AB197" s="239">
        <f t="shared" si="369"/>
        <v>0</v>
      </c>
      <c r="AC197" s="240">
        <f>SUM(AC189:AC190)</f>
        <v>0</v>
      </c>
      <c r="AD197" s="240">
        <f t="shared" ref="AD197:AN197" si="370">SUM(AD189:AD190)</f>
        <v>0</v>
      </c>
      <c r="AE197" s="240">
        <f t="shared" si="370"/>
        <v>0</v>
      </c>
      <c r="AF197" s="240">
        <f t="shared" si="370"/>
        <v>0</v>
      </c>
      <c r="AG197" s="240">
        <f t="shared" si="370"/>
        <v>0</v>
      </c>
      <c r="AH197" s="240">
        <f t="shared" si="370"/>
        <v>0</v>
      </c>
      <c r="AI197" s="240">
        <f t="shared" si="370"/>
        <v>0</v>
      </c>
      <c r="AJ197" s="240">
        <f t="shared" si="370"/>
        <v>0</v>
      </c>
      <c r="AK197" s="241">
        <f t="shared" si="370"/>
        <v>0</v>
      </c>
      <c r="AL197" s="241">
        <f t="shared" si="370"/>
        <v>0</v>
      </c>
      <c r="AM197" s="239">
        <f t="shared" si="370"/>
        <v>0</v>
      </c>
      <c r="AN197" s="239">
        <f t="shared" si="370"/>
        <v>0</v>
      </c>
      <c r="AO197" s="240">
        <f>SUM(AO189:AO190)</f>
        <v>0</v>
      </c>
      <c r="AP197" s="240">
        <f t="shared" ref="AP197:AZ197" si="371">SUM(AP189:AP190)</f>
        <v>0</v>
      </c>
      <c r="AQ197" s="240">
        <f t="shared" si="371"/>
        <v>0</v>
      </c>
      <c r="AR197" s="240">
        <f t="shared" si="371"/>
        <v>0</v>
      </c>
      <c r="AS197" s="240">
        <f t="shared" si="371"/>
        <v>0</v>
      </c>
      <c r="AT197" s="240">
        <f t="shared" si="371"/>
        <v>0</v>
      </c>
      <c r="AU197" s="240">
        <f t="shared" si="371"/>
        <v>0</v>
      </c>
      <c r="AV197" s="240">
        <f t="shared" si="371"/>
        <v>0</v>
      </c>
      <c r="AW197" s="241">
        <f t="shared" si="371"/>
        <v>0</v>
      </c>
      <c r="AX197" s="241">
        <f t="shared" si="371"/>
        <v>0</v>
      </c>
      <c r="AY197" s="239">
        <f t="shared" si="371"/>
        <v>0</v>
      </c>
      <c r="AZ197" s="239">
        <f t="shared" si="371"/>
        <v>0</v>
      </c>
      <c r="BA197" s="240">
        <f>SUM(BA189:BA190)</f>
        <v>0</v>
      </c>
      <c r="BB197" s="240">
        <f t="shared" ref="BB197:BK197" si="372">SUM(BB189:BB190)</f>
        <v>0</v>
      </c>
      <c r="BC197" s="240">
        <f t="shared" si="372"/>
        <v>0</v>
      </c>
      <c r="BD197" s="240">
        <f t="shared" si="372"/>
        <v>0</v>
      </c>
      <c r="BE197" s="240">
        <f t="shared" si="372"/>
        <v>0</v>
      </c>
      <c r="BF197" s="240">
        <f t="shared" si="372"/>
        <v>0</v>
      </c>
      <c r="BG197" s="240">
        <f t="shared" si="372"/>
        <v>0</v>
      </c>
      <c r="BH197" s="240">
        <f t="shared" si="372"/>
        <v>0</v>
      </c>
      <c r="BI197" s="241">
        <f t="shared" si="372"/>
        <v>0</v>
      </c>
      <c r="BJ197" s="241">
        <f t="shared" si="372"/>
        <v>0</v>
      </c>
      <c r="BK197" s="239">
        <f t="shared" si="372"/>
        <v>0</v>
      </c>
    </row>
    <row r="198" spans="1:63" hidden="1" x14ac:dyDescent="0.35">
      <c r="A198" s="126"/>
      <c r="B198" s="126" t="s">
        <v>119</v>
      </c>
      <c r="C198" s="170">
        <f t="shared" ref="C198:E198" si="373">SUM(C196:C197)</f>
        <v>0</v>
      </c>
      <c r="D198" s="170">
        <f t="shared" si="373"/>
        <v>0</v>
      </c>
      <c r="E198" s="170">
        <f t="shared" si="373"/>
        <v>0</v>
      </c>
      <c r="F198" s="170">
        <f>SUM(F196:F197)</f>
        <v>0</v>
      </c>
      <c r="G198" s="170">
        <f t="shared" ref="G198:L198" si="374">SUM(G196:G197)</f>
        <v>0</v>
      </c>
      <c r="H198" s="170">
        <f t="shared" si="374"/>
        <v>0</v>
      </c>
      <c r="I198" s="170">
        <f t="shared" si="374"/>
        <v>0</v>
      </c>
      <c r="J198" s="170">
        <f t="shared" si="374"/>
        <v>0</v>
      </c>
      <c r="K198" s="170">
        <f t="shared" si="374"/>
        <v>0</v>
      </c>
      <c r="L198" s="170">
        <f t="shared" si="374"/>
        <v>0</v>
      </c>
      <c r="M198" s="171">
        <f>SUM(M196:M197)</f>
        <v>0</v>
      </c>
      <c r="N198" s="171">
        <f t="shared" ref="N198:Q198" si="375">SUM(N196:N197)</f>
        <v>0</v>
      </c>
      <c r="O198" s="242">
        <f t="shared" si="375"/>
        <v>0</v>
      </c>
      <c r="P198" s="242">
        <f t="shared" si="375"/>
        <v>0</v>
      </c>
      <c r="Q198" s="242">
        <f t="shared" si="375"/>
        <v>0</v>
      </c>
      <c r="R198" s="242">
        <f>SUM(R196:R197)</f>
        <v>0</v>
      </c>
      <c r="S198" s="242">
        <f t="shared" ref="S198:X198" si="376">SUM(S196:S197)</f>
        <v>0</v>
      </c>
      <c r="T198" s="242">
        <f t="shared" si="376"/>
        <v>0</v>
      </c>
      <c r="U198" s="242">
        <f t="shared" si="376"/>
        <v>0</v>
      </c>
      <c r="V198" s="242">
        <f t="shared" si="376"/>
        <v>0</v>
      </c>
      <c r="W198" s="242">
        <f t="shared" si="376"/>
        <v>0</v>
      </c>
      <c r="X198" s="242">
        <f t="shared" si="376"/>
        <v>0</v>
      </c>
      <c r="Y198" s="243">
        <f>SUM(Y196:Y197)</f>
        <v>0</v>
      </c>
      <c r="Z198" s="243">
        <f t="shared" ref="Z198:AC198" si="377">SUM(Z196:Z197)</f>
        <v>0</v>
      </c>
      <c r="AA198" s="242">
        <f t="shared" si="377"/>
        <v>0</v>
      </c>
      <c r="AB198" s="242">
        <f t="shared" si="377"/>
        <v>0</v>
      </c>
      <c r="AC198" s="242">
        <f t="shared" si="377"/>
        <v>0</v>
      </c>
      <c r="AD198" s="242">
        <f>SUM(AD196:AD197)</f>
        <v>0</v>
      </c>
      <c r="AE198" s="242">
        <f t="shared" ref="AE198:AJ198" si="378">SUM(AE196:AE197)</f>
        <v>0</v>
      </c>
      <c r="AF198" s="242">
        <f t="shared" si="378"/>
        <v>0</v>
      </c>
      <c r="AG198" s="242">
        <f t="shared" si="378"/>
        <v>0</v>
      </c>
      <c r="AH198" s="242">
        <f t="shared" si="378"/>
        <v>0</v>
      </c>
      <c r="AI198" s="242">
        <f t="shared" si="378"/>
        <v>0</v>
      </c>
      <c r="AJ198" s="242">
        <f t="shared" si="378"/>
        <v>0</v>
      </c>
      <c r="AK198" s="243">
        <f>SUM(AK196:AK197)</f>
        <v>0</v>
      </c>
      <c r="AL198" s="243">
        <f t="shared" ref="AL198:AO198" si="379">SUM(AL196:AL197)</f>
        <v>0</v>
      </c>
      <c r="AM198" s="242">
        <f t="shared" si="379"/>
        <v>0</v>
      </c>
      <c r="AN198" s="242">
        <f t="shared" si="379"/>
        <v>0</v>
      </c>
      <c r="AO198" s="242">
        <f t="shared" si="379"/>
        <v>0</v>
      </c>
      <c r="AP198" s="242">
        <f>SUM(AP196:AP197)</f>
        <v>0</v>
      </c>
      <c r="AQ198" s="242">
        <f t="shared" ref="AQ198:AV198" si="380">SUM(AQ196:AQ197)</f>
        <v>0</v>
      </c>
      <c r="AR198" s="242">
        <f t="shared" si="380"/>
        <v>0</v>
      </c>
      <c r="AS198" s="242">
        <f t="shared" si="380"/>
        <v>0</v>
      </c>
      <c r="AT198" s="242">
        <f t="shared" si="380"/>
        <v>0</v>
      </c>
      <c r="AU198" s="242">
        <f t="shared" si="380"/>
        <v>0</v>
      </c>
      <c r="AV198" s="242">
        <f t="shared" si="380"/>
        <v>0</v>
      </c>
      <c r="AW198" s="243">
        <f>SUM(AW196:AW197)</f>
        <v>0</v>
      </c>
      <c r="AX198" s="243">
        <f t="shared" ref="AX198:BA198" si="381">SUM(AX196:AX197)</f>
        <v>0</v>
      </c>
      <c r="AY198" s="242">
        <f t="shared" si="381"/>
        <v>0</v>
      </c>
      <c r="AZ198" s="242">
        <f t="shared" si="381"/>
        <v>0</v>
      </c>
      <c r="BA198" s="242">
        <f t="shared" si="381"/>
        <v>0</v>
      </c>
      <c r="BB198" s="242">
        <f>SUM(BB196:BB197)</f>
        <v>0</v>
      </c>
      <c r="BC198" s="242">
        <f t="shared" ref="BC198:BH198" si="382">SUM(BC196:BC197)</f>
        <v>0</v>
      </c>
      <c r="BD198" s="242">
        <f t="shared" si="382"/>
        <v>0</v>
      </c>
      <c r="BE198" s="242">
        <f t="shared" si="382"/>
        <v>0</v>
      </c>
      <c r="BF198" s="242">
        <f t="shared" si="382"/>
        <v>0</v>
      </c>
      <c r="BG198" s="242">
        <f t="shared" si="382"/>
        <v>0</v>
      </c>
      <c r="BH198" s="242">
        <f t="shared" si="382"/>
        <v>0</v>
      </c>
      <c r="BI198" s="243">
        <f>SUM(BI196:BI197)</f>
        <v>0</v>
      </c>
      <c r="BJ198" s="243">
        <f t="shared" ref="BJ198:BK198" si="383">SUM(BJ196:BJ197)</f>
        <v>0</v>
      </c>
      <c r="BK198" s="242">
        <f t="shared" si="383"/>
        <v>0</v>
      </c>
    </row>
    <row r="199" spans="1:63" hidden="1" x14ac:dyDescent="0.35"/>
  </sheetData>
  <mergeCells count="25">
    <mergeCell ref="A126:A139"/>
    <mergeCell ref="A142:A158"/>
    <mergeCell ref="A161:A177"/>
    <mergeCell ref="C125:N125"/>
    <mergeCell ref="O125:Z125"/>
    <mergeCell ref="AA125:AL125"/>
    <mergeCell ref="AM125:AX125"/>
    <mergeCell ref="AY125:BJ125"/>
    <mergeCell ref="AY107:BJ107"/>
    <mergeCell ref="B108:N108"/>
    <mergeCell ref="O108:Z108"/>
    <mergeCell ref="AA108:AL108"/>
    <mergeCell ref="AM108:AX108"/>
    <mergeCell ref="AY108:BJ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BM109"/>
  <sheetViews>
    <sheetView zoomScale="80" zoomScaleNormal="80" workbookViewId="0">
      <pane xSplit="2" topLeftCell="C1" activePane="topRight" state="frozen"/>
      <selection activeCell="B2" sqref="B2:B3"/>
      <selection pane="topRight" activeCell="I29" sqref="I29"/>
    </sheetView>
  </sheetViews>
  <sheetFormatPr defaultRowHeight="14.5" x14ac:dyDescent="0.35"/>
  <cols>
    <col min="1" max="1" width="8" customWidth="1"/>
    <col min="2" max="2" width="24.54296875" customWidth="1"/>
    <col min="3" max="3" width="15.54296875" bestFit="1" customWidth="1"/>
    <col min="4" max="4" width="11.54296875" bestFit="1" customWidth="1"/>
    <col min="5" max="6" width="12.54296875" bestFit="1" customWidth="1"/>
    <col min="7" max="14" width="14.453125" bestFit="1" customWidth="1"/>
    <col min="15" max="30" width="15.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 t="shared" ref="F2:A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ref="AL2:BK2" si="1">AK2</f>
        <v>0.76774979104266816</v>
      </c>
      <c r="AM2" s="334">
        <f t="shared" si="1"/>
        <v>0.76774979104266816</v>
      </c>
      <c r="AN2" s="334">
        <f t="shared" si="1"/>
        <v>0.76774979104266816</v>
      </c>
      <c r="AO2" s="334">
        <f t="shared" si="1"/>
        <v>0.76774979104266816</v>
      </c>
      <c r="AP2" s="334">
        <f t="shared" si="1"/>
        <v>0.76774979104266816</v>
      </c>
      <c r="AQ2" s="334">
        <f t="shared" si="1"/>
        <v>0.76774979104266816</v>
      </c>
      <c r="AR2" s="334">
        <f t="shared" si="1"/>
        <v>0.76774979104266816</v>
      </c>
      <c r="AS2" s="334">
        <f t="shared" si="1"/>
        <v>0.76774979104266816</v>
      </c>
      <c r="AT2" s="334">
        <f t="shared" si="1"/>
        <v>0.76774979104266816</v>
      </c>
      <c r="AU2" s="334">
        <f t="shared" si="1"/>
        <v>0.76774979104266816</v>
      </c>
      <c r="AV2" s="334">
        <f t="shared" si="1"/>
        <v>0.76774979104266816</v>
      </c>
      <c r="AW2" s="334">
        <f t="shared" si="1"/>
        <v>0.76774979104266816</v>
      </c>
      <c r="AX2" s="334">
        <f t="shared" si="1"/>
        <v>0.76774979104266816</v>
      </c>
      <c r="AY2" s="334">
        <f t="shared" si="1"/>
        <v>0.76774979104266816</v>
      </c>
      <c r="AZ2" s="334">
        <f t="shared" si="1"/>
        <v>0.76774979104266816</v>
      </c>
      <c r="BA2" s="334">
        <f t="shared" si="1"/>
        <v>0.76774979104266816</v>
      </c>
      <c r="BB2" s="334">
        <f t="shared" si="1"/>
        <v>0.76774979104266816</v>
      </c>
      <c r="BC2" s="334">
        <f t="shared" si="1"/>
        <v>0.76774979104266816</v>
      </c>
      <c r="BD2" s="334">
        <f t="shared" si="1"/>
        <v>0.76774979104266816</v>
      </c>
      <c r="BE2" s="334">
        <f t="shared" si="1"/>
        <v>0.76774979104266816</v>
      </c>
      <c r="BF2" s="334">
        <f t="shared" si="1"/>
        <v>0.76774979104266816</v>
      </c>
      <c r="BG2" s="334">
        <f t="shared" si="1"/>
        <v>0.76774979104266816</v>
      </c>
      <c r="BH2" s="334">
        <f t="shared" si="1"/>
        <v>0.76774979104266816</v>
      </c>
      <c r="BI2" s="334">
        <f t="shared" si="1"/>
        <v>0.76774979104266816</v>
      </c>
      <c r="BJ2" s="334">
        <f t="shared" si="1"/>
        <v>0.76774979104266816</v>
      </c>
      <c r="BK2" s="334">
        <f t="shared" si="1"/>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ENTRY'!O113,"ok","ERROR")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30</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5">
      <c r="A5" s="637"/>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0</v>
      </c>
      <c r="M13" s="3">
        <f>'BIZ kWh ENTRY'!M108</f>
        <v>0</v>
      </c>
      <c r="N13" s="3">
        <f>'BIZ kWh ENTRY'!N108</f>
        <v>11254.770000000011</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0</v>
      </c>
      <c r="BA16" s="208">
        <v>0</v>
      </c>
      <c r="BB16" s="208">
        <v>0</v>
      </c>
      <c r="BC16" s="208">
        <v>0</v>
      </c>
      <c r="BD16" s="208">
        <v>0</v>
      </c>
      <c r="BE16" s="208">
        <v>0</v>
      </c>
      <c r="BF16" s="208">
        <v>0</v>
      </c>
      <c r="BG16" s="208">
        <v>0</v>
      </c>
      <c r="BH16" s="208">
        <v>0</v>
      </c>
      <c r="BI16" s="208">
        <v>0</v>
      </c>
      <c r="BJ16" s="208">
        <v>0</v>
      </c>
      <c r="BK16" s="208">
        <v>0</v>
      </c>
    </row>
    <row r="17" spans="1:63" x14ac:dyDescent="0.35">
      <c r="A17" s="637"/>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0</v>
      </c>
      <c r="BA17" s="208">
        <v>0</v>
      </c>
      <c r="BB17" s="208">
        <v>0</v>
      </c>
      <c r="BC17" s="208">
        <v>0</v>
      </c>
      <c r="BD17" s="208">
        <v>0</v>
      </c>
      <c r="BE17" s="208">
        <v>0</v>
      </c>
      <c r="BF17" s="208">
        <v>0</v>
      </c>
      <c r="BG17" s="208">
        <v>0</v>
      </c>
      <c r="BH17" s="208">
        <v>0</v>
      </c>
      <c r="BI17" s="208">
        <v>0</v>
      </c>
      <c r="BJ17" s="208">
        <v>0</v>
      </c>
      <c r="BK17" s="208">
        <v>0</v>
      </c>
    </row>
    <row r="18" spans="1:63" x14ac:dyDescent="0.35">
      <c r="A18" s="637"/>
      <c r="B18" s="11" t="s">
        <v>11</v>
      </c>
      <c r="C18" s="3"/>
      <c r="D18" s="3"/>
      <c r="E18" s="4"/>
      <c r="F18" s="4"/>
      <c r="G18" s="4"/>
      <c r="H18" s="4"/>
      <c r="I18" s="4"/>
      <c r="J18" s="4"/>
      <c r="K18" s="4"/>
      <c r="L18" s="4"/>
      <c r="M18" s="4"/>
      <c r="N18" s="4"/>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row>
    <row r="19" spans="1:63" ht="15" thickBot="1" x14ac:dyDescent="0.4">
      <c r="A19" s="638"/>
      <c r="B19" s="15" t="s">
        <v>25</v>
      </c>
      <c r="C19" s="48">
        <f t="shared" ref="C19:AH19" si="2">SUM(C5:C17)</f>
        <v>0</v>
      </c>
      <c r="D19" s="48">
        <f t="shared" si="2"/>
        <v>0</v>
      </c>
      <c r="E19" s="48">
        <f t="shared" si="2"/>
        <v>0</v>
      </c>
      <c r="F19" s="48">
        <f t="shared" si="2"/>
        <v>0</v>
      </c>
      <c r="G19" s="48">
        <f t="shared" si="2"/>
        <v>0</v>
      </c>
      <c r="H19" s="48">
        <f t="shared" si="2"/>
        <v>0</v>
      </c>
      <c r="I19" s="48">
        <f t="shared" si="2"/>
        <v>0</v>
      </c>
      <c r="J19" s="48">
        <f t="shared" si="2"/>
        <v>0</v>
      </c>
      <c r="K19" s="48">
        <f t="shared" si="2"/>
        <v>0</v>
      </c>
      <c r="L19" s="48">
        <f t="shared" si="2"/>
        <v>0</v>
      </c>
      <c r="M19" s="48">
        <f t="shared" si="2"/>
        <v>0</v>
      </c>
      <c r="N19" s="48">
        <f t="shared" ref="N19" si="3">SUM(N5:N17)</f>
        <v>11254.770000000011</v>
      </c>
      <c r="O19" s="209">
        <f t="shared" si="2"/>
        <v>0</v>
      </c>
      <c r="P19" s="209">
        <f t="shared" si="2"/>
        <v>0</v>
      </c>
      <c r="Q19" s="209">
        <f t="shared" si="2"/>
        <v>0</v>
      </c>
      <c r="R19" s="209">
        <f t="shared" si="2"/>
        <v>0</v>
      </c>
      <c r="S19" s="209">
        <f t="shared" si="2"/>
        <v>0</v>
      </c>
      <c r="T19" s="209">
        <f t="shared" si="2"/>
        <v>0</v>
      </c>
      <c r="U19" s="209">
        <f t="shared" si="2"/>
        <v>0</v>
      </c>
      <c r="V19" s="209">
        <f t="shared" si="2"/>
        <v>0</v>
      </c>
      <c r="W19" s="209">
        <f t="shared" si="2"/>
        <v>0</v>
      </c>
      <c r="X19" s="209">
        <f t="shared" si="2"/>
        <v>0</v>
      </c>
      <c r="Y19" s="209">
        <f t="shared" si="2"/>
        <v>0</v>
      </c>
      <c r="Z19" s="209">
        <f t="shared" si="2"/>
        <v>0</v>
      </c>
      <c r="AA19" s="209">
        <f t="shared" si="2"/>
        <v>0</v>
      </c>
      <c r="AB19" s="209">
        <f t="shared" si="2"/>
        <v>0</v>
      </c>
      <c r="AC19" s="209">
        <f t="shared" si="2"/>
        <v>0</v>
      </c>
      <c r="AD19" s="209">
        <f t="shared" si="2"/>
        <v>0</v>
      </c>
      <c r="AE19" s="209">
        <f t="shared" si="2"/>
        <v>0</v>
      </c>
      <c r="AF19" s="209">
        <f t="shared" si="2"/>
        <v>0</v>
      </c>
      <c r="AG19" s="209">
        <f t="shared" si="2"/>
        <v>0</v>
      </c>
      <c r="AH19" s="209">
        <f t="shared" si="2"/>
        <v>0</v>
      </c>
      <c r="AI19" s="209">
        <f t="shared" ref="AI19:BK19" si="4">SUM(AI5:AI17)</f>
        <v>0</v>
      </c>
      <c r="AJ19" s="209">
        <f t="shared" si="4"/>
        <v>0</v>
      </c>
      <c r="AK19" s="209">
        <f t="shared" si="4"/>
        <v>0</v>
      </c>
      <c r="AL19" s="209">
        <f t="shared" si="4"/>
        <v>0</v>
      </c>
      <c r="AM19" s="209">
        <f t="shared" si="4"/>
        <v>0</v>
      </c>
      <c r="AN19" s="209">
        <f t="shared" si="4"/>
        <v>0</v>
      </c>
      <c r="AO19" s="209">
        <f t="shared" si="4"/>
        <v>0</v>
      </c>
      <c r="AP19" s="209">
        <f t="shared" si="4"/>
        <v>0</v>
      </c>
      <c r="AQ19" s="209">
        <f t="shared" si="4"/>
        <v>0</v>
      </c>
      <c r="AR19" s="209">
        <f t="shared" si="4"/>
        <v>0</v>
      </c>
      <c r="AS19" s="209">
        <f t="shared" si="4"/>
        <v>0</v>
      </c>
      <c r="AT19" s="209">
        <f t="shared" si="4"/>
        <v>0</v>
      </c>
      <c r="AU19" s="209">
        <f t="shared" si="4"/>
        <v>0</v>
      </c>
      <c r="AV19" s="209">
        <f t="shared" si="4"/>
        <v>0</v>
      </c>
      <c r="AW19" s="209">
        <f t="shared" si="4"/>
        <v>0</v>
      </c>
      <c r="AX19" s="209">
        <f t="shared" si="4"/>
        <v>0</v>
      </c>
      <c r="AY19" s="209">
        <f t="shared" si="4"/>
        <v>0</v>
      </c>
      <c r="AZ19" s="209">
        <f t="shared" si="4"/>
        <v>0</v>
      </c>
      <c r="BA19" s="209">
        <f t="shared" si="4"/>
        <v>0</v>
      </c>
      <c r="BB19" s="209">
        <f t="shared" si="4"/>
        <v>0</v>
      </c>
      <c r="BC19" s="209">
        <f t="shared" si="4"/>
        <v>0</v>
      </c>
      <c r="BD19" s="209">
        <f t="shared" si="4"/>
        <v>0</v>
      </c>
      <c r="BE19" s="209">
        <f t="shared" si="4"/>
        <v>0</v>
      </c>
      <c r="BF19" s="209">
        <f t="shared" si="4"/>
        <v>0</v>
      </c>
      <c r="BG19" s="209">
        <f t="shared" si="4"/>
        <v>0</v>
      </c>
      <c r="BH19" s="209">
        <f t="shared" si="4"/>
        <v>0</v>
      </c>
      <c r="BI19" s="209">
        <f t="shared" si="4"/>
        <v>0</v>
      </c>
      <c r="BJ19" s="209">
        <f t="shared" si="4"/>
        <v>0</v>
      </c>
      <c r="BK19" s="209">
        <f t="shared" si="4"/>
        <v>0</v>
      </c>
    </row>
    <row r="20" spans="1:63" x14ac:dyDescent="0.35">
      <c r="A20" s="44"/>
      <c r="B20" s="25"/>
      <c r="C20" s="9"/>
      <c r="D20" s="30"/>
      <c r="E20" s="9"/>
      <c r="F20" s="30"/>
      <c r="G20" s="30"/>
      <c r="H20" s="30"/>
      <c r="I20" s="30"/>
      <c r="J20" s="30"/>
      <c r="K20" s="9"/>
      <c r="L20" s="30"/>
      <c r="M20" s="30"/>
      <c r="N20" s="9"/>
      <c r="O20" s="352" t="s">
        <v>164</v>
      </c>
      <c r="P20" s="353">
        <f>SUM(C19:N19)</f>
        <v>11254.770000000011</v>
      </c>
      <c r="Q20" s="33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341" t="s">
        <v>156</v>
      </c>
      <c r="Q21" s="338" t="str">
        <f>IF(SUM(C37:N37)='BIZ kWh ENTRY'!AE113,"ok","ERROR")</f>
        <v>ok</v>
      </c>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ht="15.5" x14ac:dyDescent="0.35">
      <c r="A22" s="639" t="s">
        <v>31</v>
      </c>
      <c r="B22" s="17" t="str">
        <f t="shared" ref="B22:AG22" si="5">B4</f>
        <v>End Use</v>
      </c>
      <c r="C22" s="10">
        <f t="shared" si="5"/>
        <v>43466</v>
      </c>
      <c r="D22" s="10">
        <f t="shared" si="5"/>
        <v>43497</v>
      </c>
      <c r="E22" s="10">
        <f t="shared" si="5"/>
        <v>43525</v>
      </c>
      <c r="F22" s="10">
        <f t="shared" si="5"/>
        <v>43556</v>
      </c>
      <c r="G22" s="10">
        <f t="shared" si="5"/>
        <v>43586</v>
      </c>
      <c r="H22" s="10">
        <f t="shared" si="5"/>
        <v>43617</v>
      </c>
      <c r="I22" s="10">
        <f t="shared" si="5"/>
        <v>43647</v>
      </c>
      <c r="J22" s="10">
        <f t="shared" si="5"/>
        <v>43678</v>
      </c>
      <c r="K22" s="10">
        <f t="shared" si="5"/>
        <v>43709</v>
      </c>
      <c r="L22" s="10">
        <f t="shared" si="5"/>
        <v>43739</v>
      </c>
      <c r="M22" s="10">
        <f t="shared" si="5"/>
        <v>43770</v>
      </c>
      <c r="N22" s="10">
        <f t="shared" si="5"/>
        <v>43800</v>
      </c>
      <c r="O22" s="10">
        <f t="shared" si="5"/>
        <v>43831</v>
      </c>
      <c r="P22" s="10">
        <f t="shared" si="5"/>
        <v>43862</v>
      </c>
      <c r="Q22" s="10">
        <f t="shared" si="5"/>
        <v>43891</v>
      </c>
      <c r="R22" s="10">
        <f t="shared" si="5"/>
        <v>43922</v>
      </c>
      <c r="S22" s="10">
        <f t="shared" si="5"/>
        <v>43952</v>
      </c>
      <c r="T22" s="10">
        <f t="shared" si="5"/>
        <v>43983</v>
      </c>
      <c r="U22" s="10">
        <f t="shared" si="5"/>
        <v>44013</v>
      </c>
      <c r="V22" s="10">
        <f t="shared" si="5"/>
        <v>44044</v>
      </c>
      <c r="W22" s="10">
        <f t="shared" si="5"/>
        <v>44075</v>
      </c>
      <c r="X22" s="10">
        <f t="shared" si="5"/>
        <v>44105</v>
      </c>
      <c r="Y22" s="10">
        <f t="shared" si="5"/>
        <v>44136</v>
      </c>
      <c r="Z22" s="10">
        <f t="shared" si="5"/>
        <v>44166</v>
      </c>
      <c r="AA22" s="10">
        <f t="shared" si="5"/>
        <v>44197</v>
      </c>
      <c r="AB22" s="10">
        <f t="shared" si="5"/>
        <v>44228</v>
      </c>
      <c r="AC22" s="10">
        <f t="shared" si="5"/>
        <v>44256</v>
      </c>
      <c r="AD22" s="10">
        <f t="shared" si="5"/>
        <v>44287</v>
      </c>
      <c r="AE22" s="10">
        <f t="shared" si="5"/>
        <v>44317</v>
      </c>
      <c r="AF22" s="10">
        <f t="shared" si="5"/>
        <v>44348</v>
      </c>
      <c r="AG22" s="10">
        <f t="shared" si="5"/>
        <v>44378</v>
      </c>
      <c r="AH22" s="10">
        <f t="shared" ref="AH22:BK22" si="6">AH4</f>
        <v>44409</v>
      </c>
      <c r="AI22" s="10">
        <f t="shared" si="6"/>
        <v>44440</v>
      </c>
      <c r="AJ22" s="10">
        <f t="shared" si="6"/>
        <v>44470</v>
      </c>
      <c r="AK22" s="10">
        <f t="shared" si="6"/>
        <v>44501</v>
      </c>
      <c r="AL22" s="10">
        <f t="shared" si="6"/>
        <v>44531</v>
      </c>
      <c r="AM22" s="10">
        <f t="shared" si="6"/>
        <v>44562</v>
      </c>
      <c r="AN22" s="10">
        <f t="shared" si="6"/>
        <v>44593</v>
      </c>
      <c r="AO22" s="10">
        <f t="shared" si="6"/>
        <v>44621</v>
      </c>
      <c r="AP22" s="10">
        <f t="shared" si="6"/>
        <v>44652</v>
      </c>
      <c r="AQ22" s="10">
        <f t="shared" si="6"/>
        <v>44682</v>
      </c>
      <c r="AR22" s="10">
        <f t="shared" si="6"/>
        <v>44713</v>
      </c>
      <c r="AS22" s="10">
        <f t="shared" si="6"/>
        <v>44743</v>
      </c>
      <c r="AT22" s="10">
        <f t="shared" si="6"/>
        <v>44774</v>
      </c>
      <c r="AU22" s="10">
        <f t="shared" si="6"/>
        <v>44805</v>
      </c>
      <c r="AV22" s="10">
        <f t="shared" si="6"/>
        <v>44835</v>
      </c>
      <c r="AW22" s="10">
        <f t="shared" si="6"/>
        <v>44866</v>
      </c>
      <c r="AX22" s="10">
        <f t="shared" si="6"/>
        <v>44896</v>
      </c>
      <c r="AY22" s="10">
        <f t="shared" si="6"/>
        <v>44927</v>
      </c>
      <c r="AZ22" s="10">
        <f t="shared" si="6"/>
        <v>44958</v>
      </c>
      <c r="BA22" s="10">
        <f t="shared" si="6"/>
        <v>44986</v>
      </c>
      <c r="BB22" s="10">
        <f t="shared" si="6"/>
        <v>45017</v>
      </c>
      <c r="BC22" s="10">
        <f t="shared" si="6"/>
        <v>45047</v>
      </c>
      <c r="BD22" s="10">
        <f t="shared" si="6"/>
        <v>45078</v>
      </c>
      <c r="BE22" s="10">
        <f t="shared" si="6"/>
        <v>45108</v>
      </c>
      <c r="BF22" s="10">
        <f t="shared" si="6"/>
        <v>45139</v>
      </c>
      <c r="BG22" s="10">
        <f t="shared" si="6"/>
        <v>45170</v>
      </c>
      <c r="BH22" s="10">
        <f t="shared" si="6"/>
        <v>45200</v>
      </c>
      <c r="BI22" s="10">
        <f t="shared" si="6"/>
        <v>45231</v>
      </c>
      <c r="BJ22" s="10">
        <f t="shared" si="6"/>
        <v>45261</v>
      </c>
      <c r="BK22" s="10">
        <f t="shared" si="6"/>
        <v>45292</v>
      </c>
    </row>
    <row r="23" spans="1:63" ht="15" customHeight="1" x14ac:dyDescent="0.35">
      <c r="A23" s="640"/>
      <c r="B23" s="11" t="str">
        <f t="shared" ref="B23:B37" si="7">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8">
        <v>0</v>
      </c>
      <c r="P23" s="208">
        <v>0</v>
      </c>
      <c r="Q23" s="208">
        <v>0</v>
      </c>
      <c r="R23" s="208">
        <v>0</v>
      </c>
      <c r="S23" s="208">
        <v>0</v>
      </c>
      <c r="T23" s="208">
        <v>0</v>
      </c>
      <c r="U23" s="208">
        <v>0</v>
      </c>
      <c r="V23" s="208">
        <v>0</v>
      </c>
      <c r="W23" s="208">
        <v>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H23" s="208">
        <v>0</v>
      </c>
      <c r="BI23" s="208">
        <v>0</v>
      </c>
      <c r="BJ23" s="208">
        <v>0</v>
      </c>
      <c r="BK23" s="208">
        <v>0</v>
      </c>
    </row>
    <row r="24" spans="1:63" x14ac:dyDescent="0.35">
      <c r="A24" s="640"/>
      <c r="B24" s="12" t="str">
        <f t="shared" si="7"/>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8">
        <v>0</v>
      </c>
      <c r="P24" s="208">
        <v>0</v>
      </c>
      <c r="Q24" s="208">
        <v>0</v>
      </c>
      <c r="R24" s="208">
        <v>0</v>
      </c>
      <c r="S24" s="208">
        <v>0</v>
      </c>
      <c r="T24" s="208">
        <v>0</v>
      </c>
      <c r="U24" s="208">
        <v>0</v>
      </c>
      <c r="V24" s="208">
        <v>0</v>
      </c>
      <c r="W24" s="208">
        <v>0</v>
      </c>
      <c r="X24" s="208">
        <v>0</v>
      </c>
      <c r="Y24" s="208">
        <v>0</v>
      </c>
      <c r="Z24" s="208">
        <v>0</v>
      </c>
      <c r="AA24" s="208">
        <v>0</v>
      </c>
      <c r="AB24" s="208">
        <v>0</v>
      </c>
      <c r="AC24" s="208">
        <v>0</v>
      </c>
      <c r="AD24" s="208">
        <v>0</v>
      </c>
      <c r="AE24" s="208">
        <v>0</v>
      </c>
      <c r="AF24" s="208">
        <v>0</v>
      </c>
      <c r="AG24" s="208">
        <v>0</v>
      </c>
      <c r="AH24" s="208">
        <v>0</v>
      </c>
      <c r="AI24" s="208">
        <v>0</v>
      </c>
      <c r="AJ24" s="208">
        <v>0</v>
      </c>
      <c r="AK24" s="208">
        <v>0</v>
      </c>
      <c r="AL24" s="208">
        <v>0</v>
      </c>
      <c r="AM24" s="208">
        <v>0</v>
      </c>
      <c r="AN24" s="208">
        <v>0</v>
      </c>
      <c r="AO24" s="208">
        <v>0</v>
      </c>
      <c r="AP24" s="208">
        <v>0</v>
      </c>
      <c r="AQ24" s="208">
        <v>0</v>
      </c>
      <c r="AR24" s="208">
        <v>0</v>
      </c>
      <c r="AS24" s="208">
        <v>0</v>
      </c>
      <c r="AT24" s="208">
        <v>0</v>
      </c>
      <c r="AU24" s="208">
        <v>0</v>
      </c>
      <c r="AV24" s="208">
        <v>0</v>
      </c>
      <c r="AW24" s="208">
        <v>0</v>
      </c>
      <c r="AX24" s="208">
        <v>0</v>
      </c>
      <c r="AY24" s="208">
        <v>0</v>
      </c>
      <c r="AZ24" s="208">
        <v>0</v>
      </c>
      <c r="BA24" s="208">
        <v>0</v>
      </c>
      <c r="BB24" s="208">
        <v>0</v>
      </c>
      <c r="BC24" s="208">
        <v>0</v>
      </c>
      <c r="BD24" s="208">
        <v>0</v>
      </c>
      <c r="BE24" s="208">
        <v>0</v>
      </c>
      <c r="BF24" s="208">
        <v>0</v>
      </c>
      <c r="BG24" s="208">
        <v>0</v>
      </c>
      <c r="BH24" s="208">
        <v>0</v>
      </c>
      <c r="BI24" s="208">
        <v>0</v>
      </c>
      <c r="BJ24" s="208">
        <v>0</v>
      </c>
      <c r="BK24" s="208">
        <v>0</v>
      </c>
    </row>
    <row r="25" spans="1:63" x14ac:dyDescent="0.35">
      <c r="A25" s="640"/>
      <c r="B25" s="11" t="str">
        <f t="shared" si="7"/>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8">
        <v>0</v>
      </c>
      <c r="P25" s="208">
        <v>0</v>
      </c>
      <c r="Q25" s="208">
        <v>0</v>
      </c>
      <c r="R25" s="208">
        <v>0</v>
      </c>
      <c r="S25" s="208">
        <v>0</v>
      </c>
      <c r="T25" s="208">
        <v>0</v>
      </c>
      <c r="U25" s="208">
        <v>0</v>
      </c>
      <c r="V25" s="208">
        <v>0</v>
      </c>
      <c r="W25" s="208">
        <v>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H25" s="208">
        <v>0</v>
      </c>
      <c r="BI25" s="208">
        <v>0</v>
      </c>
      <c r="BJ25" s="208">
        <v>0</v>
      </c>
      <c r="BK25" s="208">
        <v>0</v>
      </c>
    </row>
    <row r="26" spans="1:63" x14ac:dyDescent="0.35">
      <c r="A26" s="640"/>
      <c r="B26" s="11" t="str">
        <f t="shared" si="7"/>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8">
        <v>0</v>
      </c>
      <c r="P26" s="208">
        <v>0</v>
      </c>
      <c r="Q26" s="208">
        <v>0</v>
      </c>
      <c r="R26" s="208">
        <v>0</v>
      </c>
      <c r="S26" s="208">
        <v>0</v>
      </c>
      <c r="T26" s="208">
        <v>0</v>
      </c>
      <c r="U26" s="208">
        <v>0</v>
      </c>
      <c r="V26" s="208">
        <v>0</v>
      </c>
      <c r="W26" s="208">
        <v>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H26" s="208">
        <v>0</v>
      </c>
      <c r="BI26" s="208">
        <v>0</v>
      </c>
      <c r="BJ26" s="208">
        <v>0</v>
      </c>
      <c r="BK26" s="208">
        <v>0</v>
      </c>
    </row>
    <row r="27" spans="1:63" x14ac:dyDescent="0.35">
      <c r="A27" s="640"/>
      <c r="B27" s="12" t="str">
        <f t="shared" si="7"/>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8">
        <v>0</v>
      </c>
      <c r="P27" s="208">
        <v>0</v>
      </c>
      <c r="Q27" s="208">
        <v>0</v>
      </c>
      <c r="R27" s="208">
        <v>0</v>
      </c>
      <c r="S27" s="208">
        <v>0</v>
      </c>
      <c r="T27" s="208">
        <v>0</v>
      </c>
      <c r="U27" s="208">
        <v>0</v>
      </c>
      <c r="V27" s="208">
        <v>0</v>
      </c>
      <c r="W27" s="208">
        <v>0</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0</v>
      </c>
      <c r="AZ27" s="208">
        <v>0</v>
      </c>
      <c r="BA27" s="208">
        <v>0</v>
      </c>
      <c r="BB27" s="208">
        <v>0</v>
      </c>
      <c r="BC27" s="208">
        <v>0</v>
      </c>
      <c r="BD27" s="208">
        <v>0</v>
      </c>
      <c r="BE27" s="208">
        <v>0</v>
      </c>
      <c r="BF27" s="208">
        <v>0</v>
      </c>
      <c r="BG27" s="208">
        <v>0</v>
      </c>
      <c r="BH27" s="208">
        <v>0</v>
      </c>
      <c r="BI27" s="208">
        <v>0</v>
      </c>
      <c r="BJ27" s="208">
        <v>0</v>
      </c>
      <c r="BK27" s="208">
        <v>0</v>
      </c>
    </row>
    <row r="28" spans="1:63" x14ac:dyDescent="0.35">
      <c r="A28" s="640"/>
      <c r="B28" s="11" t="str">
        <f t="shared" si="7"/>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8">
        <v>0</v>
      </c>
      <c r="P28" s="208">
        <v>0</v>
      </c>
      <c r="Q28" s="208">
        <v>0</v>
      </c>
      <c r="R28" s="208">
        <v>0</v>
      </c>
      <c r="S28" s="208">
        <v>0</v>
      </c>
      <c r="T28" s="208">
        <v>0</v>
      </c>
      <c r="U28" s="208">
        <v>0</v>
      </c>
      <c r="V28" s="208">
        <v>0</v>
      </c>
      <c r="W28" s="208">
        <v>0</v>
      </c>
      <c r="X28" s="208">
        <v>0</v>
      </c>
      <c r="Y28" s="208">
        <v>0</v>
      </c>
      <c r="Z28" s="208">
        <v>0</v>
      </c>
      <c r="AA28" s="208">
        <v>0</v>
      </c>
      <c r="AB28" s="208">
        <v>0</v>
      </c>
      <c r="AC28" s="208">
        <v>0</v>
      </c>
      <c r="AD28" s="208">
        <v>0</v>
      </c>
      <c r="AE28" s="208">
        <v>0</v>
      </c>
      <c r="AF28" s="208">
        <v>0</v>
      </c>
      <c r="AG28" s="208">
        <v>0</v>
      </c>
      <c r="AH28" s="208">
        <v>0</v>
      </c>
      <c r="AI28" s="208">
        <v>0</v>
      </c>
      <c r="AJ28" s="208">
        <v>0</v>
      </c>
      <c r="AK28" s="208">
        <v>0</v>
      </c>
      <c r="AL28" s="208">
        <v>0</v>
      </c>
      <c r="AM28" s="208">
        <v>0</v>
      </c>
      <c r="AN28" s="208">
        <v>0</v>
      </c>
      <c r="AO28" s="208">
        <v>0</v>
      </c>
      <c r="AP28" s="208">
        <v>0</v>
      </c>
      <c r="AQ28" s="208">
        <v>0</v>
      </c>
      <c r="AR28" s="208">
        <v>0</v>
      </c>
      <c r="AS28" s="208">
        <v>0</v>
      </c>
      <c r="AT28" s="208">
        <v>0</v>
      </c>
      <c r="AU28" s="208">
        <v>0</v>
      </c>
      <c r="AV28" s="208">
        <v>0</v>
      </c>
      <c r="AW28" s="208">
        <v>0</v>
      </c>
      <c r="AX28" s="208">
        <v>0</v>
      </c>
      <c r="AY28" s="208">
        <v>0</v>
      </c>
      <c r="AZ28" s="208">
        <v>0</v>
      </c>
      <c r="BA28" s="208">
        <v>0</v>
      </c>
      <c r="BB28" s="208">
        <v>0</v>
      </c>
      <c r="BC28" s="208">
        <v>0</v>
      </c>
      <c r="BD28" s="208">
        <v>0</v>
      </c>
      <c r="BE28" s="208">
        <v>0</v>
      </c>
      <c r="BF28" s="208">
        <v>0</v>
      </c>
      <c r="BG28" s="208">
        <v>0</v>
      </c>
      <c r="BH28" s="208">
        <v>0</v>
      </c>
      <c r="BI28" s="208">
        <v>0</v>
      </c>
      <c r="BJ28" s="208">
        <v>0</v>
      </c>
      <c r="BK28" s="208">
        <v>0</v>
      </c>
    </row>
    <row r="29" spans="1:63" x14ac:dyDescent="0.35">
      <c r="A29" s="640"/>
      <c r="B29" s="11" t="str">
        <f t="shared" si="7"/>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8">
        <v>0</v>
      </c>
      <c r="P29" s="208">
        <v>0</v>
      </c>
      <c r="Q29" s="208">
        <v>0</v>
      </c>
      <c r="R29" s="208">
        <v>0</v>
      </c>
      <c r="S29" s="208">
        <v>0</v>
      </c>
      <c r="T29" s="208">
        <v>0</v>
      </c>
      <c r="U29" s="208">
        <v>0</v>
      </c>
      <c r="V29" s="208">
        <v>0</v>
      </c>
      <c r="W29" s="208">
        <v>0</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H29" s="208">
        <v>0</v>
      </c>
      <c r="BI29" s="208">
        <v>0</v>
      </c>
      <c r="BJ29" s="208">
        <v>0</v>
      </c>
      <c r="BK29" s="208">
        <v>0</v>
      </c>
    </row>
    <row r="30" spans="1:63" x14ac:dyDescent="0.35">
      <c r="A30" s="640"/>
      <c r="B30" s="11" t="str">
        <f t="shared" si="7"/>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8">
        <v>0</v>
      </c>
      <c r="P30" s="208">
        <v>0</v>
      </c>
      <c r="Q30" s="208">
        <v>0</v>
      </c>
      <c r="R30" s="208">
        <v>0</v>
      </c>
      <c r="S30" s="208">
        <v>0</v>
      </c>
      <c r="T30" s="208">
        <v>0</v>
      </c>
      <c r="U30" s="208">
        <v>0</v>
      </c>
      <c r="V30" s="208">
        <v>0</v>
      </c>
      <c r="W30" s="208">
        <v>0</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H30" s="208">
        <v>0</v>
      </c>
      <c r="BI30" s="208">
        <v>0</v>
      </c>
      <c r="BJ30" s="208">
        <v>0</v>
      </c>
      <c r="BK30" s="208">
        <v>0</v>
      </c>
    </row>
    <row r="31" spans="1:63" x14ac:dyDescent="0.35">
      <c r="A31" s="640"/>
      <c r="B31" s="11" t="str">
        <f t="shared" si="7"/>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16930.329325000002</v>
      </c>
      <c r="K31" s="3">
        <f>'BIZ kWh ENTRY'!AA108</f>
        <v>21095.652124999997</v>
      </c>
      <c r="L31" s="3">
        <f>'BIZ kWh ENTRY'!AB108</f>
        <v>0</v>
      </c>
      <c r="M31" s="3">
        <f>'BIZ kWh ENTRY'!AC108</f>
        <v>0</v>
      </c>
      <c r="N31" s="3">
        <f>'BIZ kWh ENTRY'!AD108</f>
        <v>4714.6073249999981</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H31" s="208">
        <v>0</v>
      </c>
      <c r="BI31" s="208">
        <v>0</v>
      </c>
      <c r="BJ31" s="208">
        <v>0</v>
      </c>
      <c r="BK31" s="208">
        <v>0</v>
      </c>
    </row>
    <row r="32" spans="1:63" ht="15" customHeight="1" x14ac:dyDescent="0.35">
      <c r="A32" s="640"/>
      <c r="B32" s="11" t="str">
        <f t="shared" si="7"/>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H32" s="208">
        <v>0</v>
      </c>
      <c r="BI32" s="208">
        <v>0</v>
      </c>
      <c r="BJ32" s="208">
        <v>0</v>
      </c>
      <c r="BK32" s="208">
        <v>0</v>
      </c>
    </row>
    <row r="33" spans="1:63" x14ac:dyDescent="0.35">
      <c r="A33" s="640"/>
      <c r="B33" s="11" t="str">
        <f t="shared" si="7"/>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H33" s="208">
        <v>0</v>
      </c>
      <c r="BI33" s="208">
        <v>0</v>
      </c>
      <c r="BJ33" s="208">
        <v>0</v>
      </c>
      <c r="BK33" s="208">
        <v>0</v>
      </c>
    </row>
    <row r="34" spans="1:63" x14ac:dyDescent="0.35">
      <c r="A34" s="640"/>
      <c r="B34" s="11" t="str">
        <f t="shared" si="7"/>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0</v>
      </c>
      <c r="AG34" s="208">
        <v>0</v>
      </c>
      <c r="AH34" s="208">
        <v>0</v>
      </c>
      <c r="AI34" s="208">
        <v>0</v>
      </c>
      <c r="AJ34" s="208">
        <v>0</v>
      </c>
      <c r="AK34" s="208">
        <v>0</v>
      </c>
      <c r="AL34" s="208">
        <v>0</v>
      </c>
      <c r="AM34" s="208">
        <v>0</v>
      </c>
      <c r="AN34" s="208">
        <v>0</v>
      </c>
      <c r="AO34" s="208">
        <v>0</v>
      </c>
      <c r="AP34" s="208">
        <v>0</v>
      </c>
      <c r="AQ34" s="208">
        <v>0</v>
      </c>
      <c r="AR34" s="208">
        <v>0</v>
      </c>
      <c r="AS34" s="208">
        <v>0</v>
      </c>
      <c r="AT34" s="208">
        <v>0</v>
      </c>
      <c r="AU34" s="208">
        <v>0</v>
      </c>
      <c r="AV34" s="208">
        <v>0</v>
      </c>
      <c r="AW34" s="208">
        <v>0</v>
      </c>
      <c r="AX34" s="208">
        <v>0</v>
      </c>
      <c r="AY34" s="208">
        <v>0</v>
      </c>
      <c r="AZ34" s="208">
        <v>0</v>
      </c>
      <c r="BA34" s="208">
        <v>0</v>
      </c>
      <c r="BB34" s="208">
        <v>0</v>
      </c>
      <c r="BC34" s="208">
        <v>0</v>
      </c>
      <c r="BD34" s="208">
        <v>0</v>
      </c>
      <c r="BE34" s="208">
        <v>0</v>
      </c>
      <c r="BF34" s="208">
        <v>0</v>
      </c>
      <c r="BG34" s="208">
        <v>0</v>
      </c>
      <c r="BH34" s="208">
        <v>0</v>
      </c>
      <c r="BI34" s="208">
        <v>0</v>
      </c>
      <c r="BJ34" s="208">
        <v>0</v>
      </c>
      <c r="BK34" s="208">
        <v>0</v>
      </c>
    </row>
    <row r="35" spans="1:63" x14ac:dyDescent="0.35">
      <c r="A35" s="640"/>
      <c r="B35" s="11" t="str">
        <f t="shared" si="7"/>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H35" s="208">
        <v>0</v>
      </c>
      <c r="BI35" s="208">
        <v>0</v>
      </c>
      <c r="BJ35" s="208">
        <v>0</v>
      </c>
      <c r="BK35" s="208">
        <v>0</v>
      </c>
    </row>
    <row r="36" spans="1:63" ht="15" customHeight="1" x14ac:dyDescent="0.35">
      <c r="A36" s="640"/>
      <c r="B36" s="11" t="str">
        <f t="shared" si="7"/>
        <v xml:space="preserve"> </v>
      </c>
      <c r="C36" s="3"/>
      <c r="D36" s="3"/>
      <c r="E36" s="3"/>
      <c r="F36" s="3"/>
      <c r="G36" s="3"/>
      <c r="H36" s="3"/>
      <c r="I36" s="3"/>
      <c r="J36" s="3"/>
      <c r="K36" s="3"/>
      <c r="L36" s="3"/>
      <c r="M36" s="3"/>
      <c r="N36" s="3"/>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row>
    <row r="37" spans="1:63" ht="15" customHeight="1" thickBot="1" x14ac:dyDescent="0.4">
      <c r="A37" s="641"/>
      <c r="B37" s="15" t="str">
        <f t="shared" si="7"/>
        <v>Monthly kWh</v>
      </c>
      <c r="C37" s="48">
        <f t="shared" ref="C37:AH37" si="8">SUM(C23:C35)</f>
        <v>0</v>
      </c>
      <c r="D37" s="48">
        <f t="shared" si="8"/>
        <v>0</v>
      </c>
      <c r="E37" s="48">
        <f t="shared" si="8"/>
        <v>0</v>
      </c>
      <c r="F37" s="48">
        <f t="shared" si="8"/>
        <v>0</v>
      </c>
      <c r="G37" s="48">
        <f t="shared" si="8"/>
        <v>0</v>
      </c>
      <c r="H37" s="48">
        <f t="shared" si="8"/>
        <v>0</v>
      </c>
      <c r="I37" s="48">
        <f t="shared" si="8"/>
        <v>0</v>
      </c>
      <c r="J37" s="48">
        <f t="shared" si="8"/>
        <v>16930.329325000002</v>
      </c>
      <c r="K37" s="48">
        <f t="shared" si="8"/>
        <v>21095.652124999997</v>
      </c>
      <c r="L37" s="48">
        <f t="shared" si="8"/>
        <v>0</v>
      </c>
      <c r="M37" s="48">
        <f t="shared" si="8"/>
        <v>0</v>
      </c>
      <c r="N37" s="48">
        <f t="shared" ref="N37" si="9">SUM(N23:N35)</f>
        <v>4714.6073249999981</v>
      </c>
      <c r="O37" s="209">
        <f t="shared" si="8"/>
        <v>0</v>
      </c>
      <c r="P37" s="209">
        <f t="shared" si="8"/>
        <v>0</v>
      </c>
      <c r="Q37" s="209">
        <f t="shared" si="8"/>
        <v>0</v>
      </c>
      <c r="R37" s="209">
        <f t="shared" si="8"/>
        <v>0</v>
      </c>
      <c r="S37" s="209">
        <f t="shared" si="8"/>
        <v>0</v>
      </c>
      <c r="T37" s="209">
        <f t="shared" si="8"/>
        <v>0</v>
      </c>
      <c r="U37" s="209">
        <f t="shared" si="8"/>
        <v>0</v>
      </c>
      <c r="V37" s="209">
        <f t="shared" si="8"/>
        <v>0</v>
      </c>
      <c r="W37" s="209">
        <f t="shared" si="8"/>
        <v>0</v>
      </c>
      <c r="X37" s="209">
        <f t="shared" si="8"/>
        <v>0</v>
      </c>
      <c r="Y37" s="209">
        <f t="shared" si="8"/>
        <v>0</v>
      </c>
      <c r="Z37" s="209">
        <f t="shared" si="8"/>
        <v>0</v>
      </c>
      <c r="AA37" s="209">
        <f t="shared" si="8"/>
        <v>0</v>
      </c>
      <c r="AB37" s="209">
        <f t="shared" si="8"/>
        <v>0</v>
      </c>
      <c r="AC37" s="209">
        <f t="shared" si="8"/>
        <v>0</v>
      </c>
      <c r="AD37" s="209">
        <f t="shared" si="8"/>
        <v>0</v>
      </c>
      <c r="AE37" s="209">
        <f t="shared" si="8"/>
        <v>0</v>
      </c>
      <c r="AF37" s="209">
        <f t="shared" si="8"/>
        <v>0</v>
      </c>
      <c r="AG37" s="209">
        <f t="shared" si="8"/>
        <v>0</v>
      </c>
      <c r="AH37" s="209">
        <f t="shared" si="8"/>
        <v>0</v>
      </c>
      <c r="AI37" s="209">
        <f t="shared" ref="AI37:BK37" si="10">SUM(AI23:AI35)</f>
        <v>0</v>
      </c>
      <c r="AJ37" s="209">
        <f t="shared" si="10"/>
        <v>0</v>
      </c>
      <c r="AK37" s="209">
        <f t="shared" si="10"/>
        <v>0</v>
      </c>
      <c r="AL37" s="209">
        <f t="shared" si="10"/>
        <v>0</v>
      </c>
      <c r="AM37" s="209">
        <f t="shared" si="10"/>
        <v>0</v>
      </c>
      <c r="AN37" s="209">
        <f t="shared" si="10"/>
        <v>0</v>
      </c>
      <c r="AO37" s="209">
        <f t="shared" si="10"/>
        <v>0</v>
      </c>
      <c r="AP37" s="209">
        <f t="shared" si="10"/>
        <v>0</v>
      </c>
      <c r="AQ37" s="209">
        <f t="shared" si="10"/>
        <v>0</v>
      </c>
      <c r="AR37" s="209">
        <f t="shared" si="10"/>
        <v>0</v>
      </c>
      <c r="AS37" s="209">
        <f t="shared" si="10"/>
        <v>0</v>
      </c>
      <c r="AT37" s="209">
        <f t="shared" si="10"/>
        <v>0</v>
      </c>
      <c r="AU37" s="209">
        <f t="shared" si="10"/>
        <v>0</v>
      </c>
      <c r="AV37" s="209">
        <f t="shared" si="10"/>
        <v>0</v>
      </c>
      <c r="AW37" s="209">
        <f t="shared" si="10"/>
        <v>0</v>
      </c>
      <c r="AX37" s="209">
        <f t="shared" si="10"/>
        <v>0</v>
      </c>
      <c r="AY37" s="209">
        <f t="shared" si="10"/>
        <v>0</v>
      </c>
      <c r="AZ37" s="209">
        <f t="shared" si="10"/>
        <v>0</v>
      </c>
      <c r="BA37" s="209">
        <f t="shared" si="10"/>
        <v>0</v>
      </c>
      <c r="BB37" s="209">
        <f t="shared" si="10"/>
        <v>0</v>
      </c>
      <c r="BC37" s="209">
        <f t="shared" si="10"/>
        <v>0</v>
      </c>
      <c r="BD37" s="209">
        <f t="shared" si="10"/>
        <v>0</v>
      </c>
      <c r="BE37" s="209">
        <f t="shared" si="10"/>
        <v>0</v>
      </c>
      <c r="BF37" s="209">
        <f t="shared" si="10"/>
        <v>0</v>
      </c>
      <c r="BG37" s="209">
        <f t="shared" si="10"/>
        <v>0</v>
      </c>
      <c r="BH37" s="209">
        <f t="shared" si="10"/>
        <v>0</v>
      </c>
      <c r="BI37" s="209">
        <f t="shared" si="10"/>
        <v>0</v>
      </c>
      <c r="BJ37" s="209">
        <f t="shared" si="10"/>
        <v>0</v>
      </c>
      <c r="BK37" s="209">
        <f t="shared" si="10"/>
        <v>0</v>
      </c>
    </row>
    <row r="38" spans="1:63" x14ac:dyDescent="0.35">
      <c r="A38" s="45"/>
      <c r="B38" s="25"/>
      <c r="C38" s="9"/>
      <c r="D38" s="30"/>
      <c r="E38" s="9"/>
      <c r="F38" s="30"/>
      <c r="G38" s="30"/>
      <c r="H38" s="9"/>
      <c r="I38" s="30"/>
      <c r="J38" s="30"/>
      <c r="K38" s="9"/>
      <c r="L38" s="30"/>
      <c r="M38" s="30"/>
      <c r="N38" s="9"/>
      <c r="O38" s="352" t="s">
        <v>164</v>
      </c>
      <c r="P38" s="353">
        <f>SUM(C37:N37)</f>
        <v>42740.588774999997</v>
      </c>
      <c r="Q38" s="33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341" t="s">
        <v>156</v>
      </c>
      <c r="Q39" s="338" t="str">
        <f>IF(SUM(C55:N55)='BIZ kWh ENTRY'!AU113,"ok","ERROR")</f>
        <v>ok</v>
      </c>
      <c r="R39" s="23"/>
      <c r="S39" s="23"/>
      <c r="T39" s="22"/>
      <c r="U39" s="23"/>
      <c r="V39" s="23"/>
      <c r="W39" s="22"/>
      <c r="X39" s="23"/>
      <c r="Y39" s="23"/>
      <c r="Z39" s="22"/>
      <c r="AA39" s="23"/>
      <c r="AB39" s="23"/>
      <c r="AC39" s="22"/>
      <c r="AD39" s="23"/>
      <c r="AE39" s="23"/>
      <c r="AF39" s="22"/>
      <c r="AG39" s="23"/>
      <c r="AH39" s="23"/>
      <c r="AI39" s="22"/>
      <c r="AJ39" s="23"/>
      <c r="AK39" s="23"/>
      <c r="AL39" s="22"/>
      <c r="AM39" s="23"/>
      <c r="AN39" s="23"/>
      <c r="AO39" s="22"/>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32</v>
      </c>
      <c r="B40" s="17" t="str">
        <f t="shared" ref="B40:AG40" si="11">B22</f>
        <v>End Use</v>
      </c>
      <c r="C40" s="10">
        <f t="shared" si="11"/>
        <v>43466</v>
      </c>
      <c r="D40" s="10">
        <f t="shared" si="11"/>
        <v>43497</v>
      </c>
      <c r="E40" s="10">
        <f t="shared" si="11"/>
        <v>43525</v>
      </c>
      <c r="F40" s="10">
        <f t="shared" si="11"/>
        <v>43556</v>
      </c>
      <c r="G40" s="10">
        <f t="shared" si="11"/>
        <v>43586</v>
      </c>
      <c r="H40" s="10">
        <f t="shared" si="11"/>
        <v>43617</v>
      </c>
      <c r="I40" s="10">
        <f t="shared" si="11"/>
        <v>43647</v>
      </c>
      <c r="J40" s="10">
        <f t="shared" si="11"/>
        <v>43678</v>
      </c>
      <c r="K40" s="10">
        <f t="shared" si="11"/>
        <v>43709</v>
      </c>
      <c r="L40" s="10">
        <f t="shared" si="11"/>
        <v>43739</v>
      </c>
      <c r="M40" s="10">
        <f t="shared" si="11"/>
        <v>43770</v>
      </c>
      <c r="N40" s="10">
        <f t="shared" si="11"/>
        <v>43800</v>
      </c>
      <c r="O40" s="10">
        <f t="shared" si="11"/>
        <v>43831</v>
      </c>
      <c r="P40" s="10">
        <f t="shared" si="11"/>
        <v>43862</v>
      </c>
      <c r="Q40" s="10">
        <f t="shared" si="11"/>
        <v>43891</v>
      </c>
      <c r="R40" s="10">
        <f t="shared" si="11"/>
        <v>43922</v>
      </c>
      <c r="S40" s="10">
        <f t="shared" si="11"/>
        <v>43952</v>
      </c>
      <c r="T40" s="10">
        <f t="shared" si="11"/>
        <v>43983</v>
      </c>
      <c r="U40" s="10">
        <f t="shared" si="11"/>
        <v>44013</v>
      </c>
      <c r="V40" s="10">
        <f t="shared" si="11"/>
        <v>44044</v>
      </c>
      <c r="W40" s="10">
        <f t="shared" si="11"/>
        <v>44075</v>
      </c>
      <c r="X40" s="10">
        <f t="shared" si="11"/>
        <v>44105</v>
      </c>
      <c r="Y40" s="10">
        <f t="shared" si="11"/>
        <v>44136</v>
      </c>
      <c r="Z40" s="10">
        <f t="shared" si="11"/>
        <v>44166</v>
      </c>
      <c r="AA40" s="10">
        <f t="shared" si="11"/>
        <v>44197</v>
      </c>
      <c r="AB40" s="10">
        <f t="shared" si="11"/>
        <v>44228</v>
      </c>
      <c r="AC40" s="10">
        <f t="shared" si="11"/>
        <v>44256</v>
      </c>
      <c r="AD40" s="10">
        <f t="shared" si="11"/>
        <v>44287</v>
      </c>
      <c r="AE40" s="10">
        <f t="shared" si="11"/>
        <v>44317</v>
      </c>
      <c r="AF40" s="10">
        <f t="shared" si="11"/>
        <v>44348</v>
      </c>
      <c r="AG40" s="10">
        <f t="shared" si="11"/>
        <v>44378</v>
      </c>
      <c r="AH40" s="10">
        <f t="shared" ref="AH40:BK40" si="12">AH22</f>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43"/>
      <c r="B41" s="11" t="str">
        <f t="shared" ref="B41:B55" si="13">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8">
        <v>0</v>
      </c>
      <c r="P41" s="208">
        <v>0</v>
      </c>
      <c r="Q41" s="208">
        <v>0</v>
      </c>
      <c r="R41" s="208">
        <v>0</v>
      </c>
      <c r="S41" s="208">
        <v>0</v>
      </c>
      <c r="T41" s="208">
        <v>0</v>
      </c>
      <c r="U41" s="208">
        <v>0</v>
      </c>
      <c r="V41" s="208">
        <v>0</v>
      </c>
      <c r="W41" s="208">
        <v>0</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c r="AP41" s="208"/>
      <c r="AQ41" s="208"/>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H41" s="208">
        <v>0</v>
      </c>
      <c r="BI41" s="208">
        <v>0</v>
      </c>
      <c r="BJ41" s="208">
        <v>0</v>
      </c>
      <c r="BK41" s="208">
        <v>0</v>
      </c>
    </row>
    <row r="42" spans="1:63" x14ac:dyDescent="0.35">
      <c r="A42" s="643"/>
      <c r="B42" s="12" t="str">
        <f t="shared" si="13"/>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c r="AP42" s="208"/>
      <c r="AQ42" s="208"/>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H42" s="208">
        <v>0</v>
      </c>
      <c r="BI42" s="208">
        <v>0</v>
      </c>
      <c r="BJ42" s="208">
        <v>0</v>
      </c>
      <c r="BK42" s="208">
        <v>0</v>
      </c>
    </row>
    <row r="43" spans="1:63" x14ac:dyDescent="0.35">
      <c r="A43" s="643"/>
      <c r="B43" s="11" t="str">
        <f t="shared" si="13"/>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8">
        <v>0</v>
      </c>
      <c r="P43" s="208">
        <v>0</v>
      </c>
      <c r="Q43" s="208">
        <v>0</v>
      </c>
      <c r="R43" s="208">
        <v>0</v>
      </c>
      <c r="S43" s="208">
        <v>0</v>
      </c>
      <c r="T43" s="208">
        <v>0</v>
      </c>
      <c r="U43" s="208">
        <v>0</v>
      </c>
      <c r="V43" s="208">
        <v>0</v>
      </c>
      <c r="W43" s="208">
        <v>0</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c r="AP43" s="208"/>
      <c r="AQ43" s="208"/>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H43" s="208">
        <v>0</v>
      </c>
      <c r="BI43" s="208">
        <v>0</v>
      </c>
      <c r="BJ43" s="208">
        <v>0</v>
      </c>
      <c r="BK43" s="208">
        <v>0</v>
      </c>
    </row>
    <row r="44" spans="1:63" x14ac:dyDescent="0.35">
      <c r="A44" s="643"/>
      <c r="B44" s="11" t="str">
        <f t="shared" si="13"/>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8">
        <v>0</v>
      </c>
      <c r="P44" s="208">
        <v>0</v>
      </c>
      <c r="Q44" s="208">
        <v>0</v>
      </c>
      <c r="R44" s="208">
        <v>0</v>
      </c>
      <c r="S44" s="208">
        <v>0</v>
      </c>
      <c r="T44" s="208">
        <v>0</v>
      </c>
      <c r="U44" s="208">
        <v>0</v>
      </c>
      <c r="V44" s="208">
        <v>0</v>
      </c>
      <c r="W44" s="208">
        <v>0</v>
      </c>
      <c r="X44" s="208">
        <v>0</v>
      </c>
      <c r="Y44" s="208">
        <v>0</v>
      </c>
      <c r="Z44" s="208">
        <v>0</v>
      </c>
      <c r="AA44" s="208">
        <v>0</v>
      </c>
      <c r="AB44" s="208">
        <v>0</v>
      </c>
      <c r="AC44" s="208">
        <v>0</v>
      </c>
      <c r="AD44" s="208">
        <v>0</v>
      </c>
      <c r="AE44" s="208">
        <v>0</v>
      </c>
      <c r="AF44" s="208">
        <v>0</v>
      </c>
      <c r="AG44" s="208">
        <v>0</v>
      </c>
      <c r="AH44" s="208">
        <v>0</v>
      </c>
      <c r="AI44" s="208">
        <v>0</v>
      </c>
      <c r="AJ44" s="208">
        <v>0</v>
      </c>
      <c r="AK44" s="208">
        <v>0</v>
      </c>
      <c r="AL44" s="208">
        <v>0</v>
      </c>
      <c r="AM44" s="208">
        <v>0</v>
      </c>
      <c r="AN44" s="208">
        <v>0</v>
      </c>
      <c r="AO44" s="208">
        <v>0</v>
      </c>
      <c r="AP44" s="208">
        <v>0</v>
      </c>
      <c r="AQ44" s="208">
        <v>0</v>
      </c>
      <c r="AR44" s="208">
        <v>0</v>
      </c>
      <c r="AS44" s="208">
        <v>0</v>
      </c>
      <c r="AT44" s="208">
        <v>0</v>
      </c>
      <c r="AU44" s="208">
        <v>0</v>
      </c>
      <c r="AV44" s="208">
        <v>0</v>
      </c>
      <c r="AW44" s="208">
        <v>0</v>
      </c>
      <c r="AX44" s="208">
        <v>0</v>
      </c>
      <c r="AY44" s="208">
        <v>0</v>
      </c>
      <c r="AZ44" s="208">
        <v>0</v>
      </c>
      <c r="BA44" s="208">
        <v>0</v>
      </c>
      <c r="BB44" s="208">
        <v>0</v>
      </c>
      <c r="BC44" s="208">
        <v>0</v>
      </c>
      <c r="BD44" s="208">
        <v>0</v>
      </c>
      <c r="BE44" s="208">
        <v>0</v>
      </c>
      <c r="BF44" s="208">
        <v>0</v>
      </c>
      <c r="BG44" s="208">
        <v>0</v>
      </c>
      <c r="BH44" s="208">
        <v>0</v>
      </c>
      <c r="BI44" s="208">
        <v>0</v>
      </c>
      <c r="BJ44" s="208">
        <v>0</v>
      </c>
      <c r="BK44" s="208">
        <v>0</v>
      </c>
    </row>
    <row r="45" spans="1:63" x14ac:dyDescent="0.35">
      <c r="A45" s="643"/>
      <c r="B45" s="12" t="str">
        <f t="shared" si="13"/>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8">
        <v>0</v>
      </c>
      <c r="P45" s="208">
        <v>0</v>
      </c>
      <c r="Q45" s="208">
        <v>0</v>
      </c>
      <c r="R45" s="208">
        <v>0</v>
      </c>
      <c r="S45" s="208">
        <v>0</v>
      </c>
      <c r="T45" s="208">
        <v>0</v>
      </c>
      <c r="U45" s="208">
        <v>0</v>
      </c>
      <c r="V45" s="208">
        <v>0</v>
      </c>
      <c r="W45" s="208">
        <v>0</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H45" s="208">
        <v>0</v>
      </c>
      <c r="BI45" s="208">
        <v>0</v>
      </c>
      <c r="BJ45" s="208">
        <v>0</v>
      </c>
      <c r="BK45" s="208">
        <v>0</v>
      </c>
    </row>
    <row r="46" spans="1:63" x14ac:dyDescent="0.35">
      <c r="A46" s="643"/>
      <c r="B46" s="11" t="str">
        <f t="shared" si="13"/>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8">
        <v>0</v>
      </c>
      <c r="P46" s="208">
        <v>0</v>
      </c>
      <c r="Q46" s="208">
        <v>0</v>
      </c>
      <c r="R46" s="208">
        <v>0</v>
      </c>
      <c r="S46" s="208">
        <v>0</v>
      </c>
      <c r="T46" s="208">
        <v>0</v>
      </c>
      <c r="U46" s="208">
        <v>0</v>
      </c>
      <c r="V46" s="208">
        <v>0</v>
      </c>
      <c r="W46" s="208">
        <v>0</v>
      </c>
      <c r="X46" s="208">
        <v>0</v>
      </c>
      <c r="Y46" s="208">
        <v>0</v>
      </c>
      <c r="Z46" s="208">
        <v>0</v>
      </c>
      <c r="AA46" s="208">
        <v>0</v>
      </c>
      <c r="AB46" s="208">
        <v>0</v>
      </c>
      <c r="AC46" s="208">
        <v>0</v>
      </c>
      <c r="AD46" s="208">
        <v>0</v>
      </c>
      <c r="AE46" s="208">
        <v>0</v>
      </c>
      <c r="AF46" s="208">
        <v>0</v>
      </c>
      <c r="AG46" s="208">
        <v>0</v>
      </c>
      <c r="AH46" s="208">
        <v>0</v>
      </c>
      <c r="AI46" s="208">
        <v>0</v>
      </c>
      <c r="AJ46" s="208">
        <v>0</v>
      </c>
      <c r="AK46" s="208">
        <v>0</v>
      </c>
      <c r="AL46" s="208">
        <v>0</v>
      </c>
      <c r="AM46" s="208">
        <v>0</v>
      </c>
      <c r="AN46" s="208">
        <v>0</v>
      </c>
      <c r="AO46" s="208">
        <v>0</v>
      </c>
      <c r="AP46" s="208">
        <v>0</v>
      </c>
      <c r="AQ46" s="208">
        <v>0</v>
      </c>
      <c r="AR46" s="208">
        <v>0</v>
      </c>
      <c r="AS46" s="208">
        <v>0</v>
      </c>
      <c r="AT46" s="208">
        <v>0</v>
      </c>
      <c r="AU46" s="208">
        <v>0</v>
      </c>
      <c r="AV46" s="208">
        <v>0</v>
      </c>
      <c r="AW46" s="208">
        <v>0</v>
      </c>
      <c r="AX46" s="208">
        <v>0</v>
      </c>
      <c r="AY46" s="208">
        <v>0</v>
      </c>
      <c r="AZ46" s="208">
        <v>0</v>
      </c>
      <c r="BA46" s="208">
        <v>0</v>
      </c>
      <c r="BB46" s="208">
        <v>0</v>
      </c>
      <c r="BC46" s="208">
        <v>0</v>
      </c>
      <c r="BD46" s="208">
        <v>0</v>
      </c>
      <c r="BE46" s="208">
        <v>0</v>
      </c>
      <c r="BF46" s="208">
        <v>0</v>
      </c>
      <c r="BG46" s="208">
        <v>0</v>
      </c>
      <c r="BH46" s="208">
        <v>0</v>
      </c>
      <c r="BI46" s="208">
        <v>0</v>
      </c>
      <c r="BJ46" s="208">
        <v>0</v>
      </c>
      <c r="BK46" s="208">
        <v>0</v>
      </c>
    </row>
    <row r="47" spans="1:63" x14ac:dyDescent="0.35">
      <c r="A47" s="643"/>
      <c r="B47" s="11" t="str">
        <f t="shared" si="13"/>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8">
        <v>0</v>
      </c>
      <c r="P47" s="208">
        <v>0</v>
      </c>
      <c r="Q47" s="208">
        <v>0</v>
      </c>
      <c r="R47" s="208">
        <v>0</v>
      </c>
      <c r="S47" s="208">
        <v>0</v>
      </c>
      <c r="T47" s="208">
        <v>0</v>
      </c>
      <c r="U47" s="208">
        <v>0</v>
      </c>
      <c r="V47" s="208">
        <v>0</v>
      </c>
      <c r="W47" s="208">
        <v>0</v>
      </c>
      <c r="X47" s="208">
        <v>0</v>
      </c>
      <c r="Y47" s="208">
        <v>0</v>
      </c>
      <c r="Z47" s="208">
        <v>0</v>
      </c>
      <c r="AA47" s="208">
        <v>0</v>
      </c>
      <c r="AB47" s="208">
        <v>0</v>
      </c>
      <c r="AC47" s="208">
        <v>0</v>
      </c>
      <c r="AD47" s="208">
        <v>0</v>
      </c>
      <c r="AE47" s="208">
        <v>0</v>
      </c>
      <c r="AF47" s="208">
        <v>0</v>
      </c>
      <c r="AG47" s="208">
        <v>0</v>
      </c>
      <c r="AH47" s="208">
        <v>0</v>
      </c>
      <c r="AI47" s="208">
        <v>0</v>
      </c>
      <c r="AJ47" s="208">
        <v>0</v>
      </c>
      <c r="AK47" s="208">
        <v>0</v>
      </c>
      <c r="AL47" s="208">
        <v>0</v>
      </c>
      <c r="AM47" s="208">
        <v>0</v>
      </c>
      <c r="AN47" s="208">
        <v>0</v>
      </c>
      <c r="AO47" s="208">
        <v>0</v>
      </c>
      <c r="AP47" s="208">
        <v>0</v>
      </c>
      <c r="AQ47" s="208">
        <v>0</v>
      </c>
      <c r="AR47" s="208">
        <v>0</v>
      </c>
      <c r="AS47" s="208">
        <v>0</v>
      </c>
      <c r="AT47" s="208">
        <v>0</v>
      </c>
      <c r="AU47" s="208">
        <v>0</v>
      </c>
      <c r="AV47" s="208">
        <v>0</v>
      </c>
      <c r="AW47" s="208">
        <v>0</v>
      </c>
      <c r="AX47" s="208">
        <v>0</v>
      </c>
      <c r="AY47" s="208">
        <v>0</v>
      </c>
      <c r="AZ47" s="208">
        <v>0</v>
      </c>
      <c r="BA47" s="208">
        <v>0</v>
      </c>
      <c r="BB47" s="208">
        <v>0</v>
      </c>
      <c r="BC47" s="208">
        <v>0</v>
      </c>
      <c r="BD47" s="208">
        <v>0</v>
      </c>
      <c r="BE47" s="208">
        <v>0</v>
      </c>
      <c r="BF47" s="208">
        <v>0</v>
      </c>
      <c r="BG47" s="208">
        <v>0</v>
      </c>
      <c r="BH47" s="208">
        <v>0</v>
      </c>
      <c r="BI47" s="208">
        <v>0</v>
      </c>
      <c r="BJ47" s="208">
        <v>0</v>
      </c>
      <c r="BK47" s="208">
        <v>0</v>
      </c>
    </row>
    <row r="48" spans="1:63" x14ac:dyDescent="0.35">
      <c r="A48" s="643"/>
      <c r="B48" s="11" t="str">
        <f t="shared" si="13"/>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8">
        <v>0</v>
      </c>
      <c r="P48" s="208">
        <v>0</v>
      </c>
      <c r="Q48" s="208">
        <v>0</v>
      </c>
      <c r="R48" s="208">
        <v>0</v>
      </c>
      <c r="S48" s="208">
        <v>0</v>
      </c>
      <c r="T48" s="208">
        <v>0</v>
      </c>
      <c r="U48" s="208">
        <v>0</v>
      </c>
      <c r="V48" s="208">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08">
        <v>0</v>
      </c>
      <c r="AN48" s="208">
        <v>0</v>
      </c>
      <c r="AO48" s="208">
        <v>0</v>
      </c>
      <c r="AP48" s="208">
        <v>0</v>
      </c>
      <c r="AQ48" s="208">
        <v>0</v>
      </c>
      <c r="AR48" s="208">
        <v>0</v>
      </c>
      <c r="AS48" s="208">
        <v>0</v>
      </c>
      <c r="AT48" s="208">
        <v>0</v>
      </c>
      <c r="AU48" s="208">
        <v>0</v>
      </c>
      <c r="AV48" s="208">
        <v>0</v>
      </c>
      <c r="AW48" s="208">
        <v>0</v>
      </c>
      <c r="AX48" s="208">
        <v>0</v>
      </c>
      <c r="AY48" s="208">
        <v>0</v>
      </c>
      <c r="AZ48" s="208">
        <v>0</v>
      </c>
      <c r="BA48" s="208">
        <v>0</v>
      </c>
      <c r="BB48" s="208">
        <v>0</v>
      </c>
      <c r="BC48" s="208">
        <v>0</v>
      </c>
      <c r="BD48" s="208">
        <v>0</v>
      </c>
      <c r="BE48" s="208">
        <v>0</v>
      </c>
      <c r="BF48" s="208">
        <v>0</v>
      </c>
      <c r="BG48" s="208">
        <v>0</v>
      </c>
      <c r="BH48" s="208">
        <v>0</v>
      </c>
      <c r="BI48" s="208">
        <v>0</v>
      </c>
      <c r="BJ48" s="208">
        <v>0</v>
      </c>
      <c r="BK48" s="208">
        <v>0</v>
      </c>
    </row>
    <row r="49" spans="1:63" x14ac:dyDescent="0.35">
      <c r="A49" s="643"/>
      <c r="B49" s="11" t="str">
        <f t="shared" si="13"/>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41008.345800000017</v>
      </c>
      <c r="K49" s="3">
        <f>'BIZ kWh ENTRY'!AQ108</f>
        <v>15103.511856249983</v>
      </c>
      <c r="L49" s="3">
        <f>'BIZ kWh ENTRY'!AR108</f>
        <v>0</v>
      </c>
      <c r="M49" s="3">
        <f>'BIZ kWh ENTRY'!AS108</f>
        <v>0</v>
      </c>
      <c r="N49" s="3">
        <f>'BIZ kWh ENTRY'!AT108</f>
        <v>-5944.6114500000003</v>
      </c>
      <c r="O49" s="208">
        <v>0</v>
      </c>
      <c r="P49" s="208">
        <v>0</v>
      </c>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H49" s="208">
        <v>0</v>
      </c>
      <c r="BI49" s="208">
        <v>0</v>
      </c>
      <c r="BJ49" s="208">
        <v>0</v>
      </c>
      <c r="BK49" s="208">
        <v>0</v>
      </c>
    </row>
    <row r="50" spans="1:63" ht="15" customHeight="1" x14ac:dyDescent="0.35">
      <c r="A50" s="643"/>
      <c r="B50" s="11" t="str">
        <f t="shared" si="13"/>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8">
        <v>0</v>
      </c>
      <c r="P50" s="208">
        <v>0</v>
      </c>
      <c r="Q50" s="208">
        <v>0</v>
      </c>
      <c r="R50" s="208">
        <v>0</v>
      </c>
      <c r="S50" s="208">
        <v>0</v>
      </c>
      <c r="T50" s="208">
        <v>0</v>
      </c>
      <c r="U50" s="208">
        <v>0</v>
      </c>
      <c r="V50" s="208">
        <v>0</v>
      </c>
      <c r="W50" s="208">
        <v>0</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H50" s="208">
        <v>0</v>
      </c>
      <c r="BI50" s="208">
        <v>0</v>
      </c>
      <c r="BJ50" s="208">
        <v>0</v>
      </c>
      <c r="BK50" s="208">
        <v>0</v>
      </c>
    </row>
    <row r="51" spans="1:63" x14ac:dyDescent="0.35">
      <c r="A51" s="643"/>
      <c r="B51" s="11" t="str">
        <f t="shared" si="13"/>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8">
        <v>0</v>
      </c>
      <c r="P51" s="208">
        <v>0</v>
      </c>
      <c r="Q51" s="208">
        <v>0</v>
      </c>
      <c r="R51" s="208">
        <v>0</v>
      </c>
      <c r="S51" s="208">
        <v>0</v>
      </c>
      <c r="T51" s="208">
        <v>0</v>
      </c>
      <c r="U51" s="208">
        <v>0</v>
      </c>
      <c r="V51" s="208">
        <v>0</v>
      </c>
      <c r="W51" s="208">
        <v>0</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H51" s="208">
        <v>0</v>
      </c>
      <c r="BI51" s="208">
        <v>0</v>
      </c>
      <c r="BJ51" s="208">
        <v>0</v>
      </c>
      <c r="BK51" s="208">
        <v>0</v>
      </c>
    </row>
    <row r="52" spans="1:63" x14ac:dyDescent="0.35">
      <c r="A52" s="643"/>
      <c r="B52" s="11" t="str">
        <f t="shared" si="13"/>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8">
        <v>0</v>
      </c>
      <c r="P52" s="208">
        <v>0</v>
      </c>
      <c r="Q52" s="208">
        <v>0</v>
      </c>
      <c r="R52" s="208">
        <v>0</v>
      </c>
      <c r="S52" s="208">
        <v>0</v>
      </c>
      <c r="T52" s="208">
        <v>0</v>
      </c>
      <c r="U52" s="208">
        <v>0</v>
      </c>
      <c r="V52" s="208">
        <v>0</v>
      </c>
      <c r="W52" s="208">
        <v>0</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H52" s="208">
        <v>0</v>
      </c>
      <c r="BI52" s="208">
        <v>0</v>
      </c>
      <c r="BJ52" s="208">
        <v>0</v>
      </c>
      <c r="BK52" s="208">
        <v>0</v>
      </c>
    </row>
    <row r="53" spans="1:63" x14ac:dyDescent="0.35">
      <c r="A53" s="643"/>
      <c r="B53" s="11" t="str">
        <f t="shared" si="13"/>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08">
        <v>0</v>
      </c>
      <c r="AV53" s="208">
        <v>0</v>
      </c>
      <c r="AW53" s="208">
        <v>0</v>
      </c>
      <c r="AX53" s="208">
        <v>0</v>
      </c>
      <c r="AY53" s="208">
        <v>0</v>
      </c>
      <c r="AZ53" s="208">
        <v>0</v>
      </c>
      <c r="BA53" s="208">
        <v>0</v>
      </c>
      <c r="BB53" s="208">
        <v>0</v>
      </c>
      <c r="BC53" s="208">
        <v>0</v>
      </c>
      <c r="BD53" s="208">
        <v>0</v>
      </c>
      <c r="BE53" s="208">
        <v>0</v>
      </c>
      <c r="BF53" s="208">
        <v>0</v>
      </c>
      <c r="BG53" s="208">
        <v>0</v>
      </c>
      <c r="BH53" s="208">
        <v>0</v>
      </c>
      <c r="BI53" s="208">
        <v>0</v>
      </c>
      <c r="BJ53" s="208">
        <v>0</v>
      </c>
      <c r="BK53" s="208">
        <v>0</v>
      </c>
    </row>
    <row r="54" spans="1:63" ht="15" customHeight="1" x14ac:dyDescent="0.35">
      <c r="A54" s="643"/>
      <c r="B54" s="11" t="str">
        <f t="shared" si="13"/>
        <v xml:space="preserve"> </v>
      </c>
      <c r="C54" s="3"/>
      <c r="D54" s="3"/>
      <c r="E54" s="3"/>
      <c r="F54" s="3"/>
      <c r="G54" s="3"/>
      <c r="H54" s="3"/>
      <c r="I54" s="3"/>
      <c r="J54" s="3"/>
      <c r="K54" s="3"/>
      <c r="L54" s="3"/>
      <c r="M54" s="3"/>
      <c r="N54" s="3"/>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row>
    <row r="55" spans="1:63" ht="15" customHeight="1" thickBot="1" x14ac:dyDescent="0.4">
      <c r="A55" s="644"/>
      <c r="B55" s="15" t="str">
        <f t="shared" si="13"/>
        <v>Monthly kWh</v>
      </c>
      <c r="C55" s="48">
        <f t="shared" ref="C55:AH55" si="14">SUM(C41:C53)</f>
        <v>0</v>
      </c>
      <c r="D55" s="48">
        <f t="shared" si="14"/>
        <v>0</v>
      </c>
      <c r="E55" s="48">
        <f t="shared" si="14"/>
        <v>0</v>
      </c>
      <c r="F55" s="48">
        <f t="shared" si="14"/>
        <v>0</v>
      </c>
      <c r="G55" s="48">
        <f t="shared" si="14"/>
        <v>0</v>
      </c>
      <c r="H55" s="48">
        <f t="shared" si="14"/>
        <v>0</v>
      </c>
      <c r="I55" s="48">
        <f t="shared" si="14"/>
        <v>0</v>
      </c>
      <c r="J55" s="48">
        <f t="shared" si="14"/>
        <v>41008.345800000017</v>
      </c>
      <c r="K55" s="48">
        <f t="shared" si="14"/>
        <v>15103.511856249983</v>
      </c>
      <c r="L55" s="48">
        <f t="shared" si="14"/>
        <v>0</v>
      </c>
      <c r="M55" s="48">
        <f t="shared" si="14"/>
        <v>0</v>
      </c>
      <c r="N55" s="48">
        <f t="shared" ref="N55" si="15">SUM(N41:N53)</f>
        <v>-5944.6114500000003</v>
      </c>
      <c r="O55" s="209">
        <f t="shared" si="14"/>
        <v>0</v>
      </c>
      <c r="P55" s="209">
        <f t="shared" si="14"/>
        <v>0</v>
      </c>
      <c r="Q55" s="209">
        <f t="shared" si="14"/>
        <v>0</v>
      </c>
      <c r="R55" s="209">
        <f t="shared" si="14"/>
        <v>0</v>
      </c>
      <c r="S55" s="209">
        <f t="shared" si="14"/>
        <v>0</v>
      </c>
      <c r="T55" s="209">
        <f t="shared" si="14"/>
        <v>0</v>
      </c>
      <c r="U55" s="209">
        <f t="shared" si="14"/>
        <v>0</v>
      </c>
      <c r="V55" s="209">
        <f t="shared" si="14"/>
        <v>0</v>
      </c>
      <c r="W55" s="209">
        <f t="shared" si="14"/>
        <v>0</v>
      </c>
      <c r="X55" s="209">
        <f t="shared" si="14"/>
        <v>0</v>
      </c>
      <c r="Y55" s="209">
        <f t="shared" si="14"/>
        <v>0</v>
      </c>
      <c r="Z55" s="209">
        <f t="shared" si="14"/>
        <v>0</v>
      </c>
      <c r="AA55" s="209">
        <f t="shared" si="14"/>
        <v>0</v>
      </c>
      <c r="AB55" s="209">
        <f t="shared" si="14"/>
        <v>0</v>
      </c>
      <c r="AC55" s="209">
        <f t="shared" si="14"/>
        <v>0</v>
      </c>
      <c r="AD55" s="209">
        <f t="shared" si="14"/>
        <v>0</v>
      </c>
      <c r="AE55" s="209">
        <f t="shared" si="14"/>
        <v>0</v>
      </c>
      <c r="AF55" s="209">
        <f t="shared" si="14"/>
        <v>0</v>
      </c>
      <c r="AG55" s="209">
        <f t="shared" si="14"/>
        <v>0</v>
      </c>
      <c r="AH55" s="209">
        <f t="shared" si="14"/>
        <v>0</v>
      </c>
      <c r="AI55" s="209">
        <f t="shared" ref="AI55:BK55" si="16">SUM(AI41:AI53)</f>
        <v>0</v>
      </c>
      <c r="AJ55" s="209">
        <f t="shared" si="16"/>
        <v>0</v>
      </c>
      <c r="AK55" s="209">
        <f t="shared" si="16"/>
        <v>0</v>
      </c>
      <c r="AL55" s="209">
        <f t="shared" si="16"/>
        <v>0</v>
      </c>
      <c r="AM55" s="209">
        <f t="shared" si="16"/>
        <v>0</v>
      </c>
      <c r="AN55" s="209">
        <f t="shared" si="16"/>
        <v>0</v>
      </c>
      <c r="AO55" s="209">
        <f t="shared" si="16"/>
        <v>0</v>
      </c>
      <c r="AP55" s="209">
        <f t="shared" si="16"/>
        <v>0</v>
      </c>
      <c r="AQ55" s="209">
        <f t="shared" si="16"/>
        <v>0</v>
      </c>
      <c r="AR55" s="209">
        <f t="shared" si="16"/>
        <v>0</v>
      </c>
      <c r="AS55" s="209">
        <f t="shared" si="16"/>
        <v>0</v>
      </c>
      <c r="AT55" s="209">
        <f t="shared" si="16"/>
        <v>0</v>
      </c>
      <c r="AU55" s="209">
        <f t="shared" si="16"/>
        <v>0</v>
      </c>
      <c r="AV55" s="209">
        <f t="shared" si="16"/>
        <v>0</v>
      </c>
      <c r="AW55" s="209">
        <f t="shared" si="16"/>
        <v>0</v>
      </c>
      <c r="AX55" s="209">
        <f t="shared" si="16"/>
        <v>0</v>
      </c>
      <c r="AY55" s="209">
        <f t="shared" si="16"/>
        <v>0</v>
      </c>
      <c r="AZ55" s="209">
        <f t="shared" si="16"/>
        <v>0</v>
      </c>
      <c r="BA55" s="209">
        <f t="shared" si="16"/>
        <v>0</v>
      </c>
      <c r="BB55" s="209">
        <f t="shared" si="16"/>
        <v>0</v>
      </c>
      <c r="BC55" s="209">
        <f t="shared" si="16"/>
        <v>0</v>
      </c>
      <c r="BD55" s="209">
        <f t="shared" si="16"/>
        <v>0</v>
      </c>
      <c r="BE55" s="209">
        <f t="shared" si="16"/>
        <v>0</v>
      </c>
      <c r="BF55" s="209">
        <f t="shared" si="16"/>
        <v>0</v>
      </c>
      <c r="BG55" s="209">
        <f t="shared" si="16"/>
        <v>0</v>
      </c>
      <c r="BH55" s="209">
        <f t="shared" si="16"/>
        <v>0</v>
      </c>
      <c r="BI55" s="209">
        <f t="shared" si="16"/>
        <v>0</v>
      </c>
      <c r="BJ55" s="209">
        <f t="shared" si="16"/>
        <v>0</v>
      </c>
      <c r="BK55" s="209">
        <f t="shared" si="16"/>
        <v>0</v>
      </c>
    </row>
    <row r="56" spans="1:63" ht="15" customHeight="1" x14ac:dyDescent="0.35">
      <c r="A56" s="45"/>
      <c r="B56" s="25"/>
      <c r="C56" s="9"/>
      <c r="D56" s="30"/>
      <c r="E56" s="9"/>
      <c r="F56" s="5"/>
      <c r="G56" s="5"/>
      <c r="H56" s="5"/>
      <c r="I56" s="5"/>
      <c r="J56" s="5"/>
      <c r="K56" s="5"/>
      <c r="L56" s="5"/>
      <c r="M56" s="5"/>
      <c r="N56" s="5"/>
      <c r="O56" s="352" t="s">
        <v>164</v>
      </c>
      <c r="P56" s="353">
        <f>SUM(C55:N55)</f>
        <v>50167.246206249998</v>
      </c>
      <c r="Q56" s="340"/>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row>
    <row r="57" spans="1:63" ht="15" thickBot="1" x14ac:dyDescent="0.4">
      <c r="A57" s="26"/>
      <c r="B57" s="26"/>
      <c r="C57" s="22"/>
      <c r="D57" s="23"/>
      <c r="E57" s="22"/>
      <c r="F57" s="30"/>
      <c r="G57" s="30"/>
      <c r="H57" s="9"/>
      <c r="I57" s="30"/>
      <c r="J57" s="30"/>
      <c r="K57" s="9"/>
      <c r="L57" s="30"/>
      <c r="M57" s="30"/>
      <c r="N57" s="9"/>
      <c r="O57" s="30"/>
      <c r="P57" s="341" t="s">
        <v>156</v>
      </c>
      <c r="Q57" s="338" t="str">
        <f>IF(SUM(C73:N73)='BIZ kWh ENTRY'!BK113,"ok","ERROR")</f>
        <v>ok</v>
      </c>
      <c r="R57" s="30"/>
      <c r="S57" s="30"/>
      <c r="T57" s="9"/>
      <c r="U57" s="30"/>
      <c r="V57" s="30"/>
      <c r="W57" s="9"/>
      <c r="X57" s="30"/>
      <c r="Y57" s="30"/>
      <c r="Z57" s="9"/>
      <c r="AA57" s="30"/>
      <c r="AB57" s="30"/>
      <c r="AC57" s="9"/>
      <c r="AD57" s="30"/>
      <c r="AE57" s="30"/>
      <c r="AF57" s="9"/>
      <c r="AG57" s="30"/>
      <c r="AH57" s="30"/>
      <c r="AI57" s="9"/>
      <c r="AJ57" s="30"/>
      <c r="AK57" s="30"/>
      <c r="AL57" s="9"/>
      <c r="AM57" s="30"/>
      <c r="AN57" s="30"/>
      <c r="AO57" s="9"/>
      <c r="AP57" s="30"/>
      <c r="AQ57" s="30"/>
      <c r="AR57" s="9"/>
      <c r="AS57" s="30"/>
      <c r="AT57" s="30"/>
      <c r="AU57" s="9"/>
      <c r="AV57" s="30"/>
      <c r="AW57" s="30"/>
      <c r="AX57" s="9"/>
      <c r="AY57" s="30"/>
      <c r="AZ57" s="30"/>
      <c r="BA57" s="9"/>
      <c r="BB57" s="30"/>
      <c r="BC57" s="30"/>
      <c r="BD57" s="9"/>
      <c r="BE57" s="30"/>
      <c r="BF57" s="30"/>
      <c r="BG57" s="9"/>
      <c r="BH57" s="30"/>
      <c r="BI57" s="30"/>
      <c r="BJ57" s="9"/>
      <c r="BK57" s="30"/>
    </row>
    <row r="58" spans="1:63" ht="15.5" x14ac:dyDescent="0.35">
      <c r="A58" s="697" t="s">
        <v>33</v>
      </c>
      <c r="B58" s="17" t="str">
        <f t="shared" ref="B58:AG58" si="17">B40</f>
        <v>End Use</v>
      </c>
      <c r="C58" s="10">
        <f t="shared" si="17"/>
        <v>43466</v>
      </c>
      <c r="D58" s="10">
        <f t="shared" si="17"/>
        <v>43497</v>
      </c>
      <c r="E58" s="10">
        <f t="shared" si="17"/>
        <v>43525</v>
      </c>
      <c r="F58" s="10">
        <f t="shared" si="17"/>
        <v>43556</v>
      </c>
      <c r="G58" s="10">
        <f t="shared" si="17"/>
        <v>43586</v>
      </c>
      <c r="H58" s="10">
        <f t="shared" si="17"/>
        <v>43617</v>
      </c>
      <c r="I58" s="10">
        <f t="shared" si="17"/>
        <v>43647</v>
      </c>
      <c r="J58" s="10">
        <f t="shared" si="17"/>
        <v>43678</v>
      </c>
      <c r="K58" s="10">
        <f t="shared" si="17"/>
        <v>43709</v>
      </c>
      <c r="L58" s="10">
        <f t="shared" si="17"/>
        <v>43739</v>
      </c>
      <c r="M58" s="10">
        <f t="shared" si="17"/>
        <v>43770</v>
      </c>
      <c r="N58" s="10">
        <f t="shared" si="17"/>
        <v>43800</v>
      </c>
      <c r="O58" s="10">
        <f t="shared" si="17"/>
        <v>43831</v>
      </c>
      <c r="P58" s="10">
        <f t="shared" si="17"/>
        <v>43862</v>
      </c>
      <c r="Q58" s="10">
        <f t="shared" si="17"/>
        <v>43891</v>
      </c>
      <c r="R58" s="10">
        <f t="shared" si="17"/>
        <v>43922</v>
      </c>
      <c r="S58" s="10">
        <f t="shared" si="17"/>
        <v>43952</v>
      </c>
      <c r="T58" s="10">
        <f t="shared" si="17"/>
        <v>43983</v>
      </c>
      <c r="U58" s="10">
        <f t="shared" si="17"/>
        <v>44013</v>
      </c>
      <c r="V58" s="10">
        <f t="shared" si="17"/>
        <v>44044</v>
      </c>
      <c r="W58" s="10">
        <f t="shared" si="17"/>
        <v>44075</v>
      </c>
      <c r="X58" s="10">
        <f t="shared" si="17"/>
        <v>44105</v>
      </c>
      <c r="Y58" s="10">
        <f t="shared" si="17"/>
        <v>44136</v>
      </c>
      <c r="Z58" s="10">
        <f t="shared" si="17"/>
        <v>44166</v>
      </c>
      <c r="AA58" s="10">
        <f t="shared" si="17"/>
        <v>44197</v>
      </c>
      <c r="AB58" s="10">
        <f t="shared" si="17"/>
        <v>44228</v>
      </c>
      <c r="AC58" s="10">
        <f t="shared" si="17"/>
        <v>44256</v>
      </c>
      <c r="AD58" s="10">
        <f t="shared" si="17"/>
        <v>44287</v>
      </c>
      <c r="AE58" s="10">
        <f t="shared" si="17"/>
        <v>44317</v>
      </c>
      <c r="AF58" s="10">
        <f t="shared" si="17"/>
        <v>44348</v>
      </c>
      <c r="AG58" s="10">
        <f t="shared" si="17"/>
        <v>44378</v>
      </c>
      <c r="AH58" s="10">
        <f t="shared" ref="AH58:BK58" si="18">AH40</f>
        <v>44409</v>
      </c>
      <c r="AI58" s="10">
        <f t="shared" si="18"/>
        <v>44440</v>
      </c>
      <c r="AJ58" s="10">
        <f t="shared" si="18"/>
        <v>44470</v>
      </c>
      <c r="AK58" s="10">
        <f t="shared" si="18"/>
        <v>44501</v>
      </c>
      <c r="AL58" s="10">
        <f t="shared" si="18"/>
        <v>44531</v>
      </c>
      <c r="AM58" s="10">
        <f t="shared" si="18"/>
        <v>44562</v>
      </c>
      <c r="AN58" s="10">
        <f t="shared" si="18"/>
        <v>44593</v>
      </c>
      <c r="AO58" s="10">
        <f t="shared" si="18"/>
        <v>44621</v>
      </c>
      <c r="AP58" s="10">
        <f t="shared" si="18"/>
        <v>44652</v>
      </c>
      <c r="AQ58" s="10">
        <f t="shared" si="18"/>
        <v>44682</v>
      </c>
      <c r="AR58" s="10">
        <f t="shared" si="18"/>
        <v>44713</v>
      </c>
      <c r="AS58" s="10">
        <f t="shared" si="18"/>
        <v>44743</v>
      </c>
      <c r="AT58" s="10">
        <f t="shared" si="18"/>
        <v>44774</v>
      </c>
      <c r="AU58" s="10">
        <f t="shared" si="18"/>
        <v>44805</v>
      </c>
      <c r="AV58" s="10">
        <f t="shared" si="18"/>
        <v>44835</v>
      </c>
      <c r="AW58" s="10">
        <f t="shared" si="18"/>
        <v>44866</v>
      </c>
      <c r="AX58" s="10">
        <f t="shared" si="18"/>
        <v>44896</v>
      </c>
      <c r="AY58" s="10">
        <f t="shared" si="18"/>
        <v>44927</v>
      </c>
      <c r="AZ58" s="10">
        <f t="shared" si="18"/>
        <v>44958</v>
      </c>
      <c r="BA58" s="10">
        <f t="shared" si="18"/>
        <v>44986</v>
      </c>
      <c r="BB58" s="10">
        <f t="shared" si="18"/>
        <v>45017</v>
      </c>
      <c r="BC58" s="10">
        <f t="shared" si="18"/>
        <v>45047</v>
      </c>
      <c r="BD58" s="10">
        <f t="shared" si="18"/>
        <v>45078</v>
      </c>
      <c r="BE58" s="10">
        <f t="shared" si="18"/>
        <v>45108</v>
      </c>
      <c r="BF58" s="10">
        <f t="shared" si="18"/>
        <v>45139</v>
      </c>
      <c r="BG58" s="10">
        <f t="shared" si="18"/>
        <v>45170</v>
      </c>
      <c r="BH58" s="10">
        <f t="shared" si="18"/>
        <v>45200</v>
      </c>
      <c r="BI58" s="10">
        <f t="shared" si="18"/>
        <v>45231</v>
      </c>
      <c r="BJ58" s="10">
        <f t="shared" si="18"/>
        <v>45261</v>
      </c>
      <c r="BK58" s="10">
        <f t="shared" si="18"/>
        <v>45292</v>
      </c>
    </row>
    <row r="59" spans="1:63" x14ac:dyDescent="0.35">
      <c r="A59" s="698"/>
      <c r="B59" s="11" t="str">
        <f t="shared" ref="B59:B73" si="1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8">
        <v>0</v>
      </c>
      <c r="P59" s="208">
        <v>0</v>
      </c>
      <c r="Q59" s="208">
        <v>0</v>
      </c>
      <c r="R59" s="208">
        <v>0</v>
      </c>
      <c r="S59" s="208">
        <v>0</v>
      </c>
      <c r="T59" s="208">
        <v>0</v>
      </c>
      <c r="U59" s="208">
        <v>0</v>
      </c>
      <c r="V59" s="208">
        <v>0</v>
      </c>
      <c r="W59" s="208">
        <v>0</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c r="AP59" s="208"/>
      <c r="AQ59" s="208"/>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H59" s="208">
        <v>0</v>
      </c>
      <c r="BI59" s="208">
        <v>0</v>
      </c>
      <c r="BJ59" s="208">
        <v>0</v>
      </c>
      <c r="BK59" s="208">
        <v>0</v>
      </c>
    </row>
    <row r="60" spans="1:63" ht="15" customHeight="1" x14ac:dyDescent="0.35">
      <c r="A60" s="698"/>
      <c r="B60" s="11" t="str">
        <f t="shared" si="1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8">
        <v>0</v>
      </c>
      <c r="P60" s="208">
        <v>0</v>
      </c>
      <c r="Q60" s="208">
        <v>0</v>
      </c>
      <c r="R60" s="208">
        <v>0</v>
      </c>
      <c r="S60" s="208">
        <v>0</v>
      </c>
      <c r="T60" s="208">
        <v>0</v>
      </c>
      <c r="U60" s="208">
        <v>0</v>
      </c>
      <c r="V60" s="208">
        <v>0</v>
      </c>
      <c r="W60" s="208">
        <v>0</v>
      </c>
      <c r="X60" s="208">
        <v>0</v>
      </c>
      <c r="Y60" s="208">
        <v>0</v>
      </c>
      <c r="Z60" s="208">
        <v>0</v>
      </c>
      <c r="AA60" s="208">
        <v>0</v>
      </c>
      <c r="AB60" s="208">
        <v>0</v>
      </c>
      <c r="AC60" s="208">
        <v>0</v>
      </c>
      <c r="AD60" s="208">
        <v>0</v>
      </c>
      <c r="AE60" s="208">
        <v>0</v>
      </c>
      <c r="AF60" s="208">
        <v>0</v>
      </c>
      <c r="AG60" s="208">
        <v>0</v>
      </c>
      <c r="AH60" s="208">
        <v>0</v>
      </c>
      <c r="AI60" s="208">
        <v>0</v>
      </c>
      <c r="AJ60" s="208">
        <v>0</v>
      </c>
      <c r="AK60" s="208">
        <v>0</v>
      </c>
      <c r="AL60" s="208">
        <v>0</v>
      </c>
      <c r="AM60" s="208">
        <v>0</v>
      </c>
      <c r="AN60" s="208">
        <v>0</v>
      </c>
      <c r="AO60" s="208"/>
      <c r="AP60" s="208"/>
      <c r="AQ60" s="208"/>
      <c r="AR60" s="208">
        <v>0</v>
      </c>
      <c r="AS60" s="208">
        <v>0</v>
      </c>
      <c r="AT60" s="208">
        <v>0</v>
      </c>
      <c r="AU60" s="208">
        <v>0</v>
      </c>
      <c r="AV60" s="208">
        <v>0</v>
      </c>
      <c r="AW60" s="208">
        <v>0</v>
      </c>
      <c r="AX60" s="208">
        <v>0</v>
      </c>
      <c r="AY60" s="208">
        <v>0</v>
      </c>
      <c r="AZ60" s="208">
        <v>0</v>
      </c>
      <c r="BA60" s="208">
        <v>0</v>
      </c>
      <c r="BB60" s="208">
        <v>0</v>
      </c>
      <c r="BC60" s="208">
        <v>0</v>
      </c>
      <c r="BD60" s="208">
        <v>0</v>
      </c>
      <c r="BE60" s="208">
        <v>0</v>
      </c>
      <c r="BF60" s="208">
        <v>0</v>
      </c>
      <c r="BG60" s="208">
        <v>0</v>
      </c>
      <c r="BH60" s="208">
        <v>0</v>
      </c>
      <c r="BI60" s="208">
        <v>0</v>
      </c>
      <c r="BJ60" s="208">
        <v>0</v>
      </c>
      <c r="BK60" s="208">
        <v>0</v>
      </c>
    </row>
    <row r="61" spans="1:63" x14ac:dyDescent="0.35">
      <c r="A61" s="698"/>
      <c r="B61" s="11" t="str">
        <f t="shared" si="1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8">
        <v>0</v>
      </c>
      <c r="P61" s="208">
        <v>0</v>
      </c>
      <c r="Q61" s="208">
        <v>0</v>
      </c>
      <c r="R61" s="208">
        <v>0</v>
      </c>
      <c r="S61" s="208">
        <v>0</v>
      </c>
      <c r="T61" s="208">
        <v>0</v>
      </c>
      <c r="U61" s="208">
        <v>0</v>
      </c>
      <c r="V61" s="208">
        <v>0</v>
      </c>
      <c r="W61" s="208">
        <v>0</v>
      </c>
      <c r="X61" s="208">
        <v>0</v>
      </c>
      <c r="Y61" s="208">
        <v>0</v>
      </c>
      <c r="Z61" s="208">
        <v>0</v>
      </c>
      <c r="AA61" s="208">
        <v>0</v>
      </c>
      <c r="AB61" s="208">
        <v>0</v>
      </c>
      <c r="AC61" s="208">
        <v>0</v>
      </c>
      <c r="AD61" s="208">
        <v>0</v>
      </c>
      <c r="AE61" s="208">
        <v>0</v>
      </c>
      <c r="AF61" s="208">
        <v>0</v>
      </c>
      <c r="AG61" s="208">
        <v>0</v>
      </c>
      <c r="AH61" s="208">
        <v>0</v>
      </c>
      <c r="AI61" s="208">
        <v>0</v>
      </c>
      <c r="AJ61" s="208">
        <v>0</v>
      </c>
      <c r="AK61" s="208">
        <v>0</v>
      </c>
      <c r="AL61" s="208">
        <v>0</v>
      </c>
      <c r="AM61" s="208">
        <v>0</v>
      </c>
      <c r="AN61" s="208">
        <v>0</v>
      </c>
      <c r="AO61" s="208">
        <v>0</v>
      </c>
      <c r="AP61" s="208">
        <v>0</v>
      </c>
      <c r="AQ61" s="208">
        <v>0</v>
      </c>
      <c r="AR61" s="208">
        <v>0</v>
      </c>
      <c r="AS61" s="208">
        <v>0</v>
      </c>
      <c r="AT61" s="208">
        <v>0</v>
      </c>
      <c r="AU61" s="208">
        <v>0</v>
      </c>
      <c r="AV61" s="208">
        <v>0</v>
      </c>
      <c r="AW61" s="208">
        <v>0</v>
      </c>
      <c r="AX61" s="208">
        <v>0</v>
      </c>
      <c r="AY61" s="208">
        <v>0</v>
      </c>
      <c r="AZ61" s="208">
        <v>0</v>
      </c>
      <c r="BA61" s="208">
        <v>0</v>
      </c>
      <c r="BB61" s="208">
        <v>0</v>
      </c>
      <c r="BC61" s="208">
        <v>0</v>
      </c>
      <c r="BD61" s="208">
        <v>0</v>
      </c>
      <c r="BE61" s="208">
        <v>0</v>
      </c>
      <c r="BF61" s="208">
        <v>0</v>
      </c>
      <c r="BG61" s="208">
        <v>0</v>
      </c>
      <c r="BH61" s="208">
        <v>0</v>
      </c>
      <c r="BI61" s="208">
        <v>0</v>
      </c>
      <c r="BJ61" s="208">
        <v>0</v>
      </c>
      <c r="BK61" s="208">
        <v>0</v>
      </c>
    </row>
    <row r="62" spans="1:63" x14ac:dyDescent="0.35">
      <c r="A62" s="698"/>
      <c r="B62" s="11" t="str">
        <f t="shared" si="1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8">
        <v>0</v>
      </c>
      <c r="P62" s="208">
        <v>0</v>
      </c>
      <c r="Q62" s="208">
        <v>0</v>
      </c>
      <c r="R62" s="208">
        <v>0</v>
      </c>
      <c r="S62" s="208">
        <v>0</v>
      </c>
      <c r="T62" s="208">
        <v>0</v>
      </c>
      <c r="U62" s="208">
        <v>0</v>
      </c>
      <c r="V62" s="208">
        <v>0</v>
      </c>
      <c r="W62" s="208">
        <v>0</v>
      </c>
      <c r="X62" s="208">
        <v>0</v>
      </c>
      <c r="Y62" s="208">
        <v>0</v>
      </c>
      <c r="Z62" s="208">
        <v>0</v>
      </c>
      <c r="AA62" s="208">
        <v>0</v>
      </c>
      <c r="AB62" s="208">
        <v>0</v>
      </c>
      <c r="AC62" s="208">
        <v>0</v>
      </c>
      <c r="AD62" s="208">
        <v>0</v>
      </c>
      <c r="AE62" s="208">
        <v>0</v>
      </c>
      <c r="AF62" s="208">
        <v>0</v>
      </c>
      <c r="AG62" s="208">
        <v>0</v>
      </c>
      <c r="AH62" s="208">
        <v>0</v>
      </c>
      <c r="AI62" s="208">
        <v>0</v>
      </c>
      <c r="AJ62" s="208">
        <v>0</v>
      </c>
      <c r="AK62" s="208">
        <v>0</v>
      </c>
      <c r="AL62" s="208">
        <v>0</v>
      </c>
      <c r="AM62" s="208">
        <v>0</v>
      </c>
      <c r="AN62" s="208">
        <v>0</v>
      </c>
      <c r="AO62" s="208">
        <v>0</v>
      </c>
      <c r="AP62" s="208">
        <v>0</v>
      </c>
      <c r="AQ62" s="208">
        <v>0</v>
      </c>
      <c r="AR62" s="208">
        <v>0</v>
      </c>
      <c r="AS62" s="208">
        <v>0</v>
      </c>
      <c r="AT62" s="208">
        <v>0</v>
      </c>
      <c r="AU62" s="208">
        <v>0</v>
      </c>
      <c r="AV62" s="208">
        <v>0</v>
      </c>
      <c r="AW62" s="208">
        <v>0</v>
      </c>
      <c r="AX62" s="208">
        <v>0</v>
      </c>
      <c r="AY62" s="208">
        <v>0</v>
      </c>
      <c r="AZ62" s="208">
        <v>0</v>
      </c>
      <c r="BA62" s="208">
        <v>0</v>
      </c>
      <c r="BB62" s="208">
        <v>0</v>
      </c>
      <c r="BC62" s="208">
        <v>0</v>
      </c>
      <c r="BD62" s="208">
        <v>0</v>
      </c>
      <c r="BE62" s="208">
        <v>0</v>
      </c>
      <c r="BF62" s="208">
        <v>0</v>
      </c>
      <c r="BG62" s="208">
        <v>0</v>
      </c>
      <c r="BH62" s="208">
        <v>0</v>
      </c>
      <c r="BI62" s="208">
        <v>0</v>
      </c>
      <c r="BJ62" s="208">
        <v>0</v>
      </c>
      <c r="BK62" s="208">
        <v>0</v>
      </c>
    </row>
    <row r="63" spans="1:63" x14ac:dyDescent="0.35">
      <c r="A63" s="698"/>
      <c r="B63" s="11" t="str">
        <f t="shared" si="1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8">
        <v>0</v>
      </c>
      <c r="P63" s="208">
        <v>0</v>
      </c>
      <c r="Q63" s="208">
        <v>0</v>
      </c>
      <c r="R63" s="208">
        <v>0</v>
      </c>
      <c r="S63" s="208">
        <v>0</v>
      </c>
      <c r="T63" s="208">
        <v>0</v>
      </c>
      <c r="U63" s="208">
        <v>0</v>
      </c>
      <c r="V63" s="208">
        <v>0</v>
      </c>
      <c r="W63" s="208">
        <v>0</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H63" s="208">
        <v>0</v>
      </c>
      <c r="BI63" s="208">
        <v>0</v>
      </c>
      <c r="BJ63" s="208">
        <v>0</v>
      </c>
      <c r="BK63" s="208">
        <v>0</v>
      </c>
    </row>
    <row r="64" spans="1:63" x14ac:dyDescent="0.35">
      <c r="A64" s="698"/>
      <c r="B64" s="11" t="str">
        <f t="shared" si="1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8">
        <v>0</v>
      </c>
      <c r="P64" s="208">
        <v>0</v>
      </c>
      <c r="Q64" s="208">
        <v>0</v>
      </c>
      <c r="R64" s="208">
        <v>0</v>
      </c>
      <c r="S64" s="208">
        <v>0</v>
      </c>
      <c r="T64" s="208">
        <v>0</v>
      </c>
      <c r="U64" s="208">
        <v>0</v>
      </c>
      <c r="V64" s="208">
        <v>0</v>
      </c>
      <c r="W64" s="208">
        <v>0</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0</v>
      </c>
      <c r="BF64" s="208">
        <v>0</v>
      </c>
      <c r="BG64" s="208">
        <v>0</v>
      </c>
      <c r="BH64" s="208">
        <v>0</v>
      </c>
      <c r="BI64" s="208">
        <v>0</v>
      </c>
      <c r="BJ64" s="208">
        <v>0</v>
      </c>
      <c r="BK64" s="208">
        <v>0</v>
      </c>
    </row>
    <row r="65" spans="1:63" x14ac:dyDescent="0.35">
      <c r="A65" s="698"/>
      <c r="B65" s="11" t="str">
        <f t="shared" si="1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8">
        <v>0</v>
      </c>
      <c r="P65" s="208">
        <v>0</v>
      </c>
      <c r="Q65" s="208">
        <v>0</v>
      </c>
      <c r="R65" s="208">
        <v>0</v>
      </c>
      <c r="S65" s="208">
        <v>0</v>
      </c>
      <c r="T65" s="208">
        <v>0</v>
      </c>
      <c r="U65" s="208">
        <v>0</v>
      </c>
      <c r="V65" s="208">
        <v>0</v>
      </c>
      <c r="W65" s="208">
        <v>0</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H65" s="208">
        <v>0</v>
      </c>
      <c r="BI65" s="208">
        <v>0</v>
      </c>
      <c r="BJ65" s="208">
        <v>0</v>
      </c>
      <c r="BK65" s="208">
        <v>0</v>
      </c>
    </row>
    <row r="66" spans="1:63" x14ac:dyDescent="0.35">
      <c r="A66" s="698"/>
      <c r="B66" s="11" t="str">
        <f t="shared" si="1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8">
        <v>0</v>
      </c>
      <c r="P66" s="208">
        <v>0</v>
      </c>
      <c r="Q66" s="208">
        <v>0</v>
      </c>
      <c r="R66" s="208">
        <v>0</v>
      </c>
      <c r="S66" s="208">
        <v>0</v>
      </c>
      <c r="T66" s="208">
        <v>0</v>
      </c>
      <c r="U66" s="208">
        <v>0</v>
      </c>
      <c r="V66" s="208">
        <v>0</v>
      </c>
      <c r="W66" s="208">
        <v>0</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H66" s="208">
        <v>0</v>
      </c>
      <c r="BI66" s="208">
        <v>0</v>
      </c>
      <c r="BJ66" s="208">
        <v>0</v>
      </c>
      <c r="BK66" s="208">
        <v>0</v>
      </c>
    </row>
    <row r="67" spans="1:63" x14ac:dyDescent="0.35">
      <c r="A67" s="698"/>
      <c r="B67" s="11" t="str">
        <f t="shared" si="1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0</v>
      </c>
      <c r="M67" s="3">
        <f>'BIZ kWh ENTRY'!BI108</f>
        <v>0</v>
      </c>
      <c r="N67" s="3">
        <f>'BIZ kWh ENTRY'!BJ108</f>
        <v>-1771.445000000007</v>
      </c>
      <c r="O67" s="208">
        <v>0</v>
      </c>
      <c r="P67" s="208">
        <v>0</v>
      </c>
      <c r="Q67" s="208">
        <v>0</v>
      </c>
      <c r="R67" s="208">
        <v>0</v>
      </c>
      <c r="S67" s="208">
        <v>0</v>
      </c>
      <c r="T67" s="208">
        <v>0</v>
      </c>
      <c r="U67" s="208">
        <v>0</v>
      </c>
      <c r="V67" s="208">
        <v>0</v>
      </c>
      <c r="W67" s="208">
        <v>0</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0</v>
      </c>
      <c r="AR67" s="208">
        <v>0</v>
      </c>
      <c r="AS67" s="208">
        <v>0</v>
      </c>
      <c r="AT67" s="208">
        <v>0</v>
      </c>
      <c r="AU67" s="208">
        <v>0</v>
      </c>
      <c r="AV67" s="208">
        <v>0</v>
      </c>
      <c r="AW67" s="208">
        <v>0</v>
      </c>
      <c r="AX67" s="208">
        <v>0</v>
      </c>
      <c r="AY67" s="208">
        <v>0</v>
      </c>
      <c r="AZ67" s="208">
        <v>0</v>
      </c>
      <c r="BA67" s="208">
        <v>0</v>
      </c>
      <c r="BB67" s="208">
        <v>0</v>
      </c>
      <c r="BC67" s="208">
        <v>0</v>
      </c>
      <c r="BD67" s="208">
        <v>0</v>
      </c>
      <c r="BE67" s="208">
        <v>0</v>
      </c>
      <c r="BF67" s="208">
        <v>0</v>
      </c>
      <c r="BG67" s="208">
        <v>0</v>
      </c>
      <c r="BH67" s="208">
        <v>0</v>
      </c>
      <c r="BI67" s="208">
        <v>0</v>
      </c>
      <c r="BJ67" s="208">
        <v>0</v>
      </c>
      <c r="BK67" s="208">
        <v>0</v>
      </c>
    </row>
    <row r="68" spans="1:63" x14ac:dyDescent="0.35">
      <c r="A68" s="698"/>
      <c r="B68" s="11" t="str">
        <f t="shared" si="1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8">
        <v>0</v>
      </c>
      <c r="P68" s="208">
        <v>0</v>
      </c>
      <c r="Q68" s="208">
        <v>0</v>
      </c>
      <c r="R68" s="208">
        <v>0</v>
      </c>
      <c r="S68" s="208">
        <v>0</v>
      </c>
      <c r="T68" s="208">
        <v>0</v>
      </c>
      <c r="U68" s="208">
        <v>0</v>
      </c>
      <c r="V68" s="208">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H68" s="208">
        <v>0</v>
      </c>
      <c r="BI68" s="208">
        <v>0</v>
      </c>
      <c r="BJ68" s="208">
        <v>0</v>
      </c>
      <c r="BK68" s="208">
        <v>0</v>
      </c>
    </row>
    <row r="69" spans="1:63" ht="15.75" customHeight="1" x14ac:dyDescent="0.35">
      <c r="A69" s="698"/>
      <c r="B69" s="11" t="str">
        <f t="shared" si="1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8">
        <v>0</v>
      </c>
      <c r="P69" s="208">
        <v>0</v>
      </c>
      <c r="Q69" s="208">
        <v>0</v>
      </c>
      <c r="R69" s="208">
        <v>0</v>
      </c>
      <c r="S69" s="208">
        <v>0</v>
      </c>
      <c r="T69" s="208">
        <v>0</v>
      </c>
      <c r="U69" s="208">
        <v>0</v>
      </c>
      <c r="V69" s="208">
        <v>0</v>
      </c>
      <c r="W69" s="208">
        <v>0</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H69" s="208">
        <v>0</v>
      </c>
      <c r="BI69" s="208">
        <v>0</v>
      </c>
      <c r="BJ69" s="208">
        <v>0</v>
      </c>
      <c r="BK69" s="208">
        <v>0</v>
      </c>
    </row>
    <row r="70" spans="1:63" x14ac:dyDescent="0.35">
      <c r="A70" s="698"/>
      <c r="B70" s="11" t="str">
        <f t="shared" si="1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8">
        <v>0</v>
      </c>
      <c r="P70" s="208">
        <v>0</v>
      </c>
      <c r="Q70" s="208">
        <v>0</v>
      </c>
      <c r="R70" s="208">
        <v>0</v>
      </c>
      <c r="S70" s="208">
        <v>0</v>
      </c>
      <c r="T70" s="208">
        <v>0</v>
      </c>
      <c r="U70" s="208">
        <v>0</v>
      </c>
      <c r="V70" s="208">
        <v>0</v>
      </c>
      <c r="W70" s="208">
        <v>0</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H70" s="208">
        <v>0</v>
      </c>
      <c r="BI70" s="208">
        <v>0</v>
      </c>
      <c r="BJ70" s="208">
        <v>0</v>
      </c>
      <c r="BK70" s="208">
        <v>0</v>
      </c>
    </row>
    <row r="71" spans="1:63" x14ac:dyDescent="0.35">
      <c r="A71" s="698"/>
      <c r="B71" s="11" t="str">
        <f t="shared" si="1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8">
        <v>0</v>
      </c>
      <c r="P71" s="208">
        <v>0</v>
      </c>
      <c r="Q71" s="208">
        <v>0</v>
      </c>
      <c r="R71" s="208">
        <v>0</v>
      </c>
      <c r="S71" s="208">
        <v>0</v>
      </c>
      <c r="T71" s="208">
        <v>0</v>
      </c>
      <c r="U71" s="208">
        <v>0</v>
      </c>
      <c r="V71" s="208">
        <v>0</v>
      </c>
      <c r="W71" s="208">
        <v>0</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H71" s="208">
        <v>0</v>
      </c>
      <c r="BI71" s="208">
        <v>0</v>
      </c>
      <c r="BJ71" s="208">
        <v>0</v>
      </c>
      <c r="BK71" s="208">
        <v>0</v>
      </c>
    </row>
    <row r="72" spans="1:63" x14ac:dyDescent="0.35">
      <c r="A72" s="698"/>
      <c r="B72" s="11" t="str">
        <f t="shared" si="19"/>
        <v xml:space="preserve"> </v>
      </c>
      <c r="C72" s="3"/>
      <c r="D72" s="3"/>
      <c r="E72" s="3"/>
      <c r="F72" s="3"/>
      <c r="G72" s="3"/>
      <c r="H72" s="3"/>
      <c r="I72" s="3"/>
      <c r="J72" s="3"/>
      <c r="K72" s="3"/>
      <c r="L72" s="3"/>
      <c r="M72" s="3"/>
      <c r="N72" s="3"/>
      <c r="O72" s="208"/>
      <c r="P72" s="208"/>
      <c r="Q72" s="208"/>
      <c r="R72" s="208">
        <v>0</v>
      </c>
      <c r="S72" s="208">
        <v>0</v>
      </c>
      <c r="T72" s="208">
        <v>0</v>
      </c>
      <c r="U72" s="208">
        <v>0</v>
      </c>
      <c r="V72" s="208">
        <v>0</v>
      </c>
      <c r="W72" s="208">
        <v>0</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c r="AS72" s="208"/>
      <c r="AT72" s="208"/>
      <c r="AU72" s="208"/>
      <c r="AV72" s="208"/>
      <c r="AW72" s="208"/>
      <c r="AX72" s="208"/>
      <c r="AY72" s="208"/>
      <c r="AZ72" s="208"/>
      <c r="BA72" s="208"/>
      <c r="BB72" s="208"/>
      <c r="BC72" s="208"/>
      <c r="BD72" s="208"/>
      <c r="BE72" s="208"/>
      <c r="BF72" s="208"/>
      <c r="BG72" s="208"/>
      <c r="BH72" s="208"/>
      <c r="BI72" s="208"/>
      <c r="BJ72" s="208"/>
      <c r="BK72" s="208"/>
    </row>
    <row r="73" spans="1:63" ht="15.75" customHeight="1" thickBot="1" x14ac:dyDescent="0.4">
      <c r="A73" s="699"/>
      <c r="B73" s="15" t="str">
        <f t="shared" si="19"/>
        <v>Monthly kWh</v>
      </c>
      <c r="C73" s="48">
        <f t="shared" ref="C73:AH73" si="20">SUM(C59:C71)</f>
        <v>0</v>
      </c>
      <c r="D73" s="48">
        <f t="shared" si="20"/>
        <v>0</v>
      </c>
      <c r="E73" s="48">
        <f t="shared" si="20"/>
        <v>0</v>
      </c>
      <c r="F73" s="48">
        <f t="shared" si="20"/>
        <v>0</v>
      </c>
      <c r="G73" s="48">
        <f t="shared" si="20"/>
        <v>0</v>
      </c>
      <c r="H73" s="48">
        <f t="shared" si="20"/>
        <v>0</v>
      </c>
      <c r="I73" s="48">
        <f t="shared" si="20"/>
        <v>0</v>
      </c>
      <c r="J73" s="48">
        <f t="shared" si="20"/>
        <v>0</v>
      </c>
      <c r="K73" s="48">
        <f t="shared" si="20"/>
        <v>0</v>
      </c>
      <c r="L73" s="48">
        <f t="shared" si="20"/>
        <v>0</v>
      </c>
      <c r="M73" s="48">
        <f t="shared" si="20"/>
        <v>0</v>
      </c>
      <c r="N73" s="48">
        <f t="shared" ref="N73" si="21">SUM(N59:N71)</f>
        <v>-1771.445000000007</v>
      </c>
      <c r="O73" s="209">
        <f t="shared" si="20"/>
        <v>0</v>
      </c>
      <c r="P73" s="209">
        <f t="shared" si="20"/>
        <v>0</v>
      </c>
      <c r="Q73" s="209">
        <f t="shared" si="20"/>
        <v>0</v>
      </c>
      <c r="R73" s="209">
        <f>SUM(R59:R71)</f>
        <v>0</v>
      </c>
      <c r="S73" s="209">
        <f t="shared" si="20"/>
        <v>0</v>
      </c>
      <c r="T73" s="209">
        <f t="shared" si="20"/>
        <v>0</v>
      </c>
      <c r="U73" s="209">
        <f t="shared" si="20"/>
        <v>0</v>
      </c>
      <c r="V73" s="209">
        <f t="shared" si="20"/>
        <v>0</v>
      </c>
      <c r="W73" s="209">
        <f t="shared" si="20"/>
        <v>0</v>
      </c>
      <c r="X73" s="209">
        <f t="shared" si="20"/>
        <v>0</v>
      </c>
      <c r="Y73" s="209">
        <f t="shared" si="20"/>
        <v>0</v>
      </c>
      <c r="Z73" s="209">
        <f t="shared" si="20"/>
        <v>0</v>
      </c>
      <c r="AA73" s="209">
        <f t="shared" si="20"/>
        <v>0</v>
      </c>
      <c r="AB73" s="209">
        <f t="shared" si="20"/>
        <v>0</v>
      </c>
      <c r="AC73" s="209">
        <f t="shared" si="20"/>
        <v>0</v>
      </c>
      <c r="AD73" s="209">
        <f t="shared" si="20"/>
        <v>0</v>
      </c>
      <c r="AE73" s="209">
        <f t="shared" si="20"/>
        <v>0</v>
      </c>
      <c r="AF73" s="209">
        <f t="shared" si="20"/>
        <v>0</v>
      </c>
      <c r="AG73" s="209">
        <f t="shared" si="20"/>
        <v>0</v>
      </c>
      <c r="AH73" s="209">
        <f t="shared" si="20"/>
        <v>0</v>
      </c>
      <c r="AI73" s="209">
        <f t="shared" ref="AI73:BK73" si="22">SUM(AI59:AI71)</f>
        <v>0</v>
      </c>
      <c r="AJ73" s="209">
        <f t="shared" si="22"/>
        <v>0</v>
      </c>
      <c r="AK73" s="209">
        <f t="shared" si="22"/>
        <v>0</v>
      </c>
      <c r="AL73" s="209">
        <f t="shared" si="22"/>
        <v>0</v>
      </c>
      <c r="AM73" s="209">
        <f t="shared" si="22"/>
        <v>0</v>
      </c>
      <c r="AN73" s="209">
        <f t="shared" si="22"/>
        <v>0</v>
      </c>
      <c r="AO73" s="209">
        <f t="shared" si="22"/>
        <v>0</v>
      </c>
      <c r="AP73" s="209">
        <f t="shared" si="22"/>
        <v>0</v>
      </c>
      <c r="AQ73" s="209">
        <f t="shared" si="22"/>
        <v>0</v>
      </c>
      <c r="AR73" s="209">
        <f t="shared" si="22"/>
        <v>0</v>
      </c>
      <c r="AS73" s="209">
        <f t="shared" si="22"/>
        <v>0</v>
      </c>
      <c r="AT73" s="209">
        <f t="shared" si="22"/>
        <v>0</v>
      </c>
      <c r="AU73" s="209">
        <f t="shared" si="22"/>
        <v>0</v>
      </c>
      <c r="AV73" s="209">
        <f t="shared" si="22"/>
        <v>0</v>
      </c>
      <c r="AW73" s="209">
        <f t="shared" si="22"/>
        <v>0</v>
      </c>
      <c r="AX73" s="209">
        <f t="shared" si="22"/>
        <v>0</v>
      </c>
      <c r="AY73" s="209">
        <f t="shared" si="22"/>
        <v>0</v>
      </c>
      <c r="AZ73" s="209">
        <f t="shared" si="22"/>
        <v>0</v>
      </c>
      <c r="BA73" s="209">
        <f t="shared" si="22"/>
        <v>0</v>
      </c>
      <c r="BB73" s="209">
        <f t="shared" si="22"/>
        <v>0</v>
      </c>
      <c r="BC73" s="209">
        <f t="shared" si="22"/>
        <v>0</v>
      </c>
      <c r="BD73" s="209">
        <f t="shared" si="22"/>
        <v>0</v>
      </c>
      <c r="BE73" s="209">
        <f t="shared" si="22"/>
        <v>0</v>
      </c>
      <c r="BF73" s="209">
        <f t="shared" si="22"/>
        <v>0</v>
      </c>
      <c r="BG73" s="209">
        <f t="shared" si="22"/>
        <v>0</v>
      </c>
      <c r="BH73" s="209">
        <f t="shared" si="22"/>
        <v>0</v>
      </c>
      <c r="BI73" s="209">
        <f t="shared" si="22"/>
        <v>0</v>
      </c>
      <c r="BJ73" s="209">
        <f t="shared" si="22"/>
        <v>0</v>
      </c>
      <c r="BK73" s="209">
        <f t="shared" si="22"/>
        <v>0</v>
      </c>
    </row>
    <row r="74" spans="1:63" ht="15.75" customHeight="1" x14ac:dyDescent="0.35">
      <c r="A74" s="45"/>
      <c r="B74" s="25"/>
      <c r="C74" s="9"/>
      <c r="D74" s="30"/>
      <c r="E74" s="9"/>
      <c r="F74" s="5"/>
      <c r="G74" s="30"/>
      <c r="H74" s="30"/>
      <c r="I74" s="9"/>
      <c r="J74" s="30"/>
      <c r="K74" s="30"/>
      <c r="L74" s="9"/>
      <c r="M74" s="30"/>
      <c r="N74" s="30"/>
      <c r="O74" s="352" t="s">
        <v>164</v>
      </c>
      <c r="P74" s="353">
        <f>SUM(C73:N73)</f>
        <v>-1771.445000000007</v>
      </c>
      <c r="Q74" s="30"/>
      <c r="R74" s="9"/>
      <c r="S74" s="30"/>
      <c r="T74" s="30"/>
      <c r="U74" s="9"/>
      <c r="V74" s="30"/>
      <c r="W74" s="30"/>
      <c r="X74" s="9"/>
      <c r="Y74" s="30"/>
      <c r="Z74" s="30"/>
      <c r="AA74" s="9"/>
      <c r="AB74" s="30"/>
      <c r="AC74" s="30"/>
      <c r="AD74" s="9"/>
      <c r="AE74" s="30"/>
      <c r="AF74" s="30"/>
      <c r="AG74" s="9"/>
      <c r="AH74" s="30"/>
      <c r="AI74" s="30"/>
      <c r="AJ74" s="9"/>
      <c r="AK74" s="30"/>
      <c r="AL74" s="30"/>
      <c r="AM74" s="9"/>
      <c r="AN74" s="30"/>
      <c r="AO74" s="30"/>
      <c r="AP74" s="9"/>
      <c r="AQ74" s="30"/>
      <c r="AR74" s="30"/>
      <c r="AS74" s="9"/>
      <c r="AT74" s="30"/>
      <c r="AU74" s="30"/>
      <c r="AV74" s="9"/>
      <c r="AW74" s="30"/>
      <c r="AX74" s="30"/>
      <c r="AY74" s="9"/>
      <c r="AZ74" s="30"/>
      <c r="BA74" s="30"/>
      <c r="BB74" s="9"/>
      <c r="BC74" s="30"/>
      <c r="BD74" s="30"/>
      <c r="BE74" s="9"/>
      <c r="BF74" s="30"/>
      <c r="BG74" s="30"/>
      <c r="BH74" s="9"/>
      <c r="BI74" s="30"/>
      <c r="BJ74" s="30"/>
      <c r="BK74" s="9"/>
    </row>
    <row r="75" spans="1:63" ht="15.75" customHeight="1" thickBot="1" x14ac:dyDescent="0.4">
      <c r="A75" s="26"/>
      <c r="B75" s="26"/>
      <c r="C75" s="34"/>
      <c r="D75" s="24"/>
      <c r="E75" s="34"/>
      <c r="F75" s="30"/>
      <c r="G75" s="24"/>
      <c r="H75" s="24"/>
      <c r="I75" s="34"/>
      <c r="J75" s="24"/>
      <c r="K75" s="24"/>
      <c r="L75" s="34"/>
      <c r="M75" s="24"/>
      <c r="N75" s="24"/>
      <c r="O75" s="34"/>
      <c r="P75" s="24"/>
      <c r="Q75" s="24"/>
      <c r="R75" s="34"/>
      <c r="S75" s="24"/>
      <c r="T75" s="24"/>
      <c r="U75" s="34"/>
      <c r="V75" s="24"/>
      <c r="W75" s="24"/>
      <c r="X75" s="34"/>
      <c r="Y75" s="24"/>
      <c r="Z75" s="24"/>
      <c r="AA75" s="34"/>
      <c r="AB75" s="24"/>
      <c r="AC75" s="24"/>
      <c r="AD75" s="34"/>
      <c r="AE75" s="24"/>
      <c r="AF75" s="24"/>
      <c r="AG75" s="34"/>
      <c r="AH75" s="24"/>
      <c r="AI75" s="24"/>
      <c r="AJ75" s="34"/>
      <c r="AK75" s="24"/>
      <c r="AL75" s="24"/>
      <c r="AM75" s="34"/>
      <c r="AN75" s="24"/>
      <c r="AO75" s="24"/>
      <c r="AP75" s="34"/>
      <c r="AQ75" s="24"/>
      <c r="AR75" s="24"/>
      <c r="AS75" s="34"/>
      <c r="AT75" s="24"/>
      <c r="AU75" s="24"/>
      <c r="AV75" s="34"/>
      <c r="AW75" s="24"/>
      <c r="AX75" s="24"/>
      <c r="AY75" s="34"/>
      <c r="AZ75" s="24"/>
      <c r="BA75" s="24"/>
      <c r="BB75" s="34"/>
      <c r="BC75" s="24"/>
      <c r="BD75" s="24"/>
      <c r="BE75" s="34"/>
      <c r="BF75" s="24"/>
      <c r="BG75" s="24"/>
      <c r="BH75" s="34"/>
      <c r="BI75" s="24"/>
      <c r="BJ75" s="24"/>
      <c r="BK75" s="34"/>
    </row>
    <row r="76" spans="1:63" s="343" customFormat="1" ht="16.5" customHeight="1" x14ac:dyDescent="0.35">
      <c r="A76" s="645" t="s">
        <v>17</v>
      </c>
      <c r="B76" s="17" t="s">
        <v>99</v>
      </c>
      <c r="C76" s="10">
        <f t="shared" ref="C76:AH76" si="23">C40</f>
        <v>43466</v>
      </c>
      <c r="D76" s="10">
        <f t="shared" si="23"/>
        <v>43497</v>
      </c>
      <c r="E76" s="10">
        <f t="shared" si="23"/>
        <v>43525</v>
      </c>
      <c r="F76" s="10">
        <f t="shared" si="23"/>
        <v>43556</v>
      </c>
      <c r="G76" s="10">
        <f t="shared" si="23"/>
        <v>43586</v>
      </c>
      <c r="H76" s="10">
        <f t="shared" si="23"/>
        <v>43617</v>
      </c>
      <c r="I76" s="10">
        <f t="shared" si="23"/>
        <v>43647</v>
      </c>
      <c r="J76" s="10">
        <f t="shared" si="23"/>
        <v>43678</v>
      </c>
      <c r="K76" s="10">
        <f t="shared" si="23"/>
        <v>43709</v>
      </c>
      <c r="L76" s="10">
        <f t="shared" si="23"/>
        <v>43739</v>
      </c>
      <c r="M76" s="10">
        <f t="shared" si="23"/>
        <v>43770</v>
      </c>
      <c r="N76" s="10">
        <f t="shared" si="23"/>
        <v>43800</v>
      </c>
      <c r="O76" s="10">
        <f t="shared" si="23"/>
        <v>43831</v>
      </c>
      <c r="P76" s="10">
        <f t="shared" si="23"/>
        <v>43862</v>
      </c>
      <c r="Q76" s="10">
        <f t="shared" si="23"/>
        <v>43891</v>
      </c>
      <c r="R76" s="10">
        <f t="shared" si="23"/>
        <v>43922</v>
      </c>
      <c r="S76" s="10">
        <f t="shared" si="23"/>
        <v>43952</v>
      </c>
      <c r="T76" s="10">
        <f t="shared" si="23"/>
        <v>43983</v>
      </c>
      <c r="U76" s="10">
        <f t="shared" si="23"/>
        <v>44013</v>
      </c>
      <c r="V76" s="10">
        <f t="shared" si="23"/>
        <v>44044</v>
      </c>
      <c r="W76" s="10">
        <f t="shared" si="23"/>
        <v>44075</v>
      </c>
      <c r="X76" s="10">
        <f t="shared" si="23"/>
        <v>44105</v>
      </c>
      <c r="Y76" s="10">
        <f t="shared" si="23"/>
        <v>44136</v>
      </c>
      <c r="Z76" s="10">
        <f t="shared" si="23"/>
        <v>44166</v>
      </c>
      <c r="AA76" s="10">
        <f t="shared" si="23"/>
        <v>44197</v>
      </c>
      <c r="AB76" s="10">
        <f t="shared" si="23"/>
        <v>44228</v>
      </c>
      <c r="AC76" s="10">
        <f t="shared" si="23"/>
        <v>44256</v>
      </c>
      <c r="AD76" s="10">
        <f t="shared" si="23"/>
        <v>44287</v>
      </c>
      <c r="AE76" s="10">
        <f t="shared" si="23"/>
        <v>44317</v>
      </c>
      <c r="AF76" s="10">
        <f t="shared" si="23"/>
        <v>44348</v>
      </c>
      <c r="AG76" s="10">
        <f t="shared" si="23"/>
        <v>44378</v>
      </c>
      <c r="AH76" s="10">
        <f t="shared" si="23"/>
        <v>44409</v>
      </c>
      <c r="AI76" s="10">
        <f t="shared" ref="AI76:BK76" si="24">AI40</f>
        <v>44440</v>
      </c>
      <c r="AJ76" s="10">
        <f t="shared" si="24"/>
        <v>44470</v>
      </c>
      <c r="AK76" s="10">
        <f t="shared" si="24"/>
        <v>44501</v>
      </c>
      <c r="AL76" s="10">
        <f t="shared" si="24"/>
        <v>44531</v>
      </c>
      <c r="AM76" s="10">
        <f t="shared" si="24"/>
        <v>44562</v>
      </c>
      <c r="AN76" s="10">
        <f t="shared" si="24"/>
        <v>44593</v>
      </c>
      <c r="AO76" s="10">
        <f t="shared" si="24"/>
        <v>44621</v>
      </c>
      <c r="AP76" s="10">
        <f t="shared" si="24"/>
        <v>44652</v>
      </c>
      <c r="AQ76" s="10">
        <f t="shared" si="24"/>
        <v>44682</v>
      </c>
      <c r="AR76" s="10">
        <f t="shared" si="24"/>
        <v>44713</v>
      </c>
      <c r="AS76" s="10">
        <f t="shared" si="24"/>
        <v>44743</v>
      </c>
      <c r="AT76" s="10">
        <f t="shared" si="24"/>
        <v>44774</v>
      </c>
      <c r="AU76" s="10">
        <f t="shared" si="24"/>
        <v>44805</v>
      </c>
      <c r="AV76" s="10">
        <f t="shared" si="24"/>
        <v>44835</v>
      </c>
      <c r="AW76" s="10">
        <f t="shared" si="24"/>
        <v>44866</v>
      </c>
      <c r="AX76" s="10">
        <f t="shared" si="24"/>
        <v>44896</v>
      </c>
      <c r="AY76" s="10">
        <f t="shared" si="24"/>
        <v>44927</v>
      </c>
      <c r="AZ76" s="10">
        <f t="shared" si="24"/>
        <v>44958</v>
      </c>
      <c r="BA76" s="10">
        <f t="shared" si="24"/>
        <v>44986</v>
      </c>
      <c r="BB76" s="10">
        <f t="shared" si="24"/>
        <v>45017</v>
      </c>
      <c r="BC76" s="10">
        <f t="shared" si="24"/>
        <v>45047</v>
      </c>
      <c r="BD76" s="10">
        <f t="shared" si="24"/>
        <v>45078</v>
      </c>
      <c r="BE76" s="10">
        <f t="shared" si="24"/>
        <v>45108</v>
      </c>
      <c r="BF76" s="10">
        <f t="shared" si="24"/>
        <v>45139</v>
      </c>
      <c r="BG76" s="10">
        <f t="shared" si="24"/>
        <v>45170</v>
      </c>
      <c r="BH76" s="10">
        <f t="shared" si="24"/>
        <v>45200</v>
      </c>
      <c r="BI76" s="10">
        <f t="shared" si="24"/>
        <v>45231</v>
      </c>
      <c r="BJ76" s="10">
        <f t="shared" si="24"/>
        <v>45261</v>
      </c>
      <c r="BK76" s="10">
        <f t="shared" si="24"/>
        <v>45292</v>
      </c>
    </row>
    <row r="77" spans="1:63" s="343" customFormat="1" ht="15.5" x14ac:dyDescent="0.35">
      <c r="A77" s="646"/>
      <c r="B77" s="13" t="s">
        <v>30</v>
      </c>
      <c r="C77" s="503">
        <f t="shared" ref="C77" si="25">((C13*C$90))*C$2</f>
        <v>0</v>
      </c>
      <c r="D77" s="503">
        <f t="shared" ref="D77:BK77" si="26">((D13*D$90))*D$2</f>
        <v>0</v>
      </c>
      <c r="E77" s="503">
        <f t="shared" si="26"/>
        <v>0</v>
      </c>
      <c r="F77" s="503">
        <f t="shared" si="26"/>
        <v>0</v>
      </c>
      <c r="G77" s="503">
        <f t="shared" si="26"/>
        <v>0</v>
      </c>
      <c r="H77" s="503">
        <f t="shared" si="26"/>
        <v>0</v>
      </c>
      <c r="I77" s="503">
        <f t="shared" si="26"/>
        <v>0</v>
      </c>
      <c r="J77" s="503">
        <f t="shared" si="26"/>
        <v>0</v>
      </c>
      <c r="K77" s="503">
        <f t="shared" si="26"/>
        <v>0</v>
      </c>
      <c r="L77" s="503">
        <f t="shared" si="26"/>
        <v>0</v>
      </c>
      <c r="M77" s="503">
        <f t="shared" si="26"/>
        <v>0</v>
      </c>
      <c r="N77" s="503">
        <f t="shared" si="26"/>
        <v>468.17838926106162</v>
      </c>
      <c r="O77" s="503">
        <f t="shared" si="26"/>
        <v>0</v>
      </c>
      <c r="P77" s="503">
        <f t="shared" si="26"/>
        <v>0</v>
      </c>
      <c r="Q77" s="503">
        <f t="shared" si="26"/>
        <v>0</v>
      </c>
      <c r="R77" s="503">
        <f t="shared" si="26"/>
        <v>0</v>
      </c>
      <c r="S77" s="503">
        <f t="shared" si="26"/>
        <v>0</v>
      </c>
      <c r="T77" s="503">
        <f t="shared" si="26"/>
        <v>0</v>
      </c>
      <c r="U77" s="503">
        <f t="shared" si="26"/>
        <v>0</v>
      </c>
      <c r="V77" s="362">
        <f t="shared" si="26"/>
        <v>0</v>
      </c>
      <c r="W77" s="362">
        <f t="shared" si="26"/>
        <v>0</v>
      </c>
      <c r="X77" s="362">
        <f t="shared" si="26"/>
        <v>0</v>
      </c>
      <c r="Y77" s="362">
        <f t="shared" si="26"/>
        <v>0</v>
      </c>
      <c r="Z77" s="362">
        <f t="shared" si="26"/>
        <v>0</v>
      </c>
      <c r="AA77" s="362">
        <f t="shared" si="26"/>
        <v>0</v>
      </c>
      <c r="AB77" s="362">
        <f t="shared" si="26"/>
        <v>0</v>
      </c>
      <c r="AC77" s="362">
        <f t="shared" si="26"/>
        <v>0</v>
      </c>
      <c r="AD77" s="362">
        <f t="shared" si="26"/>
        <v>0</v>
      </c>
      <c r="AE77" s="362">
        <f t="shared" si="26"/>
        <v>0</v>
      </c>
      <c r="AF77" s="362">
        <f t="shared" si="26"/>
        <v>0</v>
      </c>
      <c r="AG77" s="362">
        <f t="shared" si="26"/>
        <v>0</v>
      </c>
      <c r="AH77" s="362">
        <f t="shared" si="26"/>
        <v>0</v>
      </c>
      <c r="AI77" s="362">
        <f t="shared" si="26"/>
        <v>0</v>
      </c>
      <c r="AJ77" s="362">
        <f t="shared" si="26"/>
        <v>0</v>
      </c>
      <c r="AK77" s="362">
        <f t="shared" si="26"/>
        <v>0</v>
      </c>
      <c r="AL77" s="362">
        <f t="shared" si="26"/>
        <v>0</v>
      </c>
      <c r="AM77" s="362">
        <f t="shared" si="26"/>
        <v>0</v>
      </c>
      <c r="AN77" s="362">
        <f t="shared" si="26"/>
        <v>0</v>
      </c>
      <c r="AO77" s="362">
        <f t="shared" si="26"/>
        <v>0</v>
      </c>
      <c r="AP77" s="362">
        <f t="shared" si="26"/>
        <v>0</v>
      </c>
      <c r="AQ77" s="362">
        <f t="shared" si="26"/>
        <v>0</v>
      </c>
      <c r="AR77" s="362">
        <f t="shared" si="26"/>
        <v>0</v>
      </c>
      <c r="AS77" s="362">
        <f t="shared" si="26"/>
        <v>0</v>
      </c>
      <c r="AT77" s="362">
        <f t="shared" si="26"/>
        <v>0</v>
      </c>
      <c r="AU77" s="362">
        <f t="shared" si="26"/>
        <v>0</v>
      </c>
      <c r="AV77" s="362">
        <f t="shared" si="26"/>
        <v>0</v>
      </c>
      <c r="AW77" s="362">
        <f t="shared" si="26"/>
        <v>0</v>
      </c>
      <c r="AX77" s="362">
        <f t="shared" si="26"/>
        <v>0</v>
      </c>
      <c r="AY77" s="362">
        <f t="shared" si="26"/>
        <v>0</v>
      </c>
      <c r="AZ77" s="362">
        <f t="shared" si="26"/>
        <v>0</v>
      </c>
      <c r="BA77" s="362">
        <f t="shared" si="26"/>
        <v>0</v>
      </c>
      <c r="BB77" s="362">
        <f t="shared" si="26"/>
        <v>0</v>
      </c>
      <c r="BC77" s="362">
        <f t="shared" si="26"/>
        <v>0</v>
      </c>
      <c r="BD77" s="362">
        <f t="shared" si="26"/>
        <v>0</v>
      </c>
      <c r="BE77" s="362">
        <f t="shared" si="26"/>
        <v>0</v>
      </c>
      <c r="BF77" s="362">
        <f t="shared" si="26"/>
        <v>0</v>
      </c>
      <c r="BG77" s="362">
        <f t="shared" si="26"/>
        <v>0</v>
      </c>
      <c r="BH77" s="362">
        <f t="shared" si="26"/>
        <v>0</v>
      </c>
      <c r="BI77" s="362">
        <f t="shared" si="26"/>
        <v>0</v>
      </c>
      <c r="BJ77" s="362">
        <f t="shared" si="26"/>
        <v>0</v>
      </c>
      <c r="BK77" s="362">
        <f t="shared" si="26"/>
        <v>0</v>
      </c>
    </row>
    <row r="78" spans="1:63" s="343" customFormat="1" ht="15.5" x14ac:dyDescent="0.35">
      <c r="A78" s="646"/>
      <c r="B78" s="13" t="s">
        <v>31</v>
      </c>
      <c r="C78" s="503">
        <f t="shared" ref="C78" si="27">((C31*C$91))*C$2</f>
        <v>0</v>
      </c>
      <c r="D78" s="503">
        <f t="shared" ref="D78:BK78" si="28">((D31*D$91))*D$2</f>
        <v>0</v>
      </c>
      <c r="E78" s="503">
        <f t="shared" si="28"/>
        <v>0</v>
      </c>
      <c r="F78" s="503">
        <f t="shared" si="28"/>
        <v>0</v>
      </c>
      <c r="G78" s="503">
        <f t="shared" si="28"/>
        <v>0</v>
      </c>
      <c r="H78" s="503">
        <f t="shared" si="28"/>
        <v>0</v>
      </c>
      <c r="I78" s="503">
        <f t="shared" si="28"/>
        <v>0</v>
      </c>
      <c r="J78" s="503">
        <f t="shared" si="28"/>
        <v>844.11979494960849</v>
      </c>
      <c r="K78" s="503">
        <f t="shared" si="28"/>
        <v>1048.6056404842573</v>
      </c>
      <c r="L78" s="503">
        <f t="shared" si="28"/>
        <v>0</v>
      </c>
      <c r="M78" s="503">
        <f t="shared" si="28"/>
        <v>0</v>
      </c>
      <c r="N78" s="503">
        <f t="shared" si="28"/>
        <v>113.56978663164639</v>
      </c>
      <c r="O78" s="503">
        <f t="shared" si="28"/>
        <v>0</v>
      </c>
      <c r="P78" s="503">
        <f t="shared" si="28"/>
        <v>0</v>
      </c>
      <c r="Q78" s="503">
        <f t="shared" si="28"/>
        <v>0</v>
      </c>
      <c r="R78" s="503">
        <f t="shared" si="28"/>
        <v>0</v>
      </c>
      <c r="S78" s="503">
        <f t="shared" si="28"/>
        <v>0</v>
      </c>
      <c r="T78" s="503">
        <f t="shared" si="28"/>
        <v>0</v>
      </c>
      <c r="U78" s="503">
        <f t="shared" si="28"/>
        <v>0</v>
      </c>
      <c r="V78" s="362">
        <f t="shared" si="28"/>
        <v>0</v>
      </c>
      <c r="W78" s="362">
        <f t="shared" si="28"/>
        <v>0</v>
      </c>
      <c r="X78" s="362">
        <f t="shared" si="28"/>
        <v>0</v>
      </c>
      <c r="Y78" s="362">
        <f t="shared" si="28"/>
        <v>0</v>
      </c>
      <c r="Z78" s="362">
        <f t="shared" si="28"/>
        <v>0</v>
      </c>
      <c r="AA78" s="362">
        <f t="shared" si="28"/>
        <v>0</v>
      </c>
      <c r="AB78" s="362">
        <f t="shared" si="28"/>
        <v>0</v>
      </c>
      <c r="AC78" s="362">
        <f t="shared" si="28"/>
        <v>0</v>
      </c>
      <c r="AD78" s="362">
        <f t="shared" si="28"/>
        <v>0</v>
      </c>
      <c r="AE78" s="362">
        <f t="shared" si="28"/>
        <v>0</v>
      </c>
      <c r="AF78" s="362">
        <f t="shared" si="28"/>
        <v>0</v>
      </c>
      <c r="AG78" s="362">
        <f t="shared" si="28"/>
        <v>0</v>
      </c>
      <c r="AH78" s="362">
        <f t="shared" si="28"/>
        <v>0</v>
      </c>
      <c r="AI78" s="362">
        <f t="shared" si="28"/>
        <v>0</v>
      </c>
      <c r="AJ78" s="362">
        <f t="shared" si="28"/>
        <v>0</v>
      </c>
      <c r="AK78" s="362">
        <f t="shared" si="28"/>
        <v>0</v>
      </c>
      <c r="AL78" s="362">
        <f t="shared" si="28"/>
        <v>0</v>
      </c>
      <c r="AM78" s="362">
        <f t="shared" si="28"/>
        <v>0</v>
      </c>
      <c r="AN78" s="362">
        <f t="shared" si="28"/>
        <v>0</v>
      </c>
      <c r="AO78" s="362">
        <f t="shared" si="28"/>
        <v>0</v>
      </c>
      <c r="AP78" s="362">
        <f t="shared" si="28"/>
        <v>0</v>
      </c>
      <c r="AQ78" s="362">
        <f t="shared" si="28"/>
        <v>0</v>
      </c>
      <c r="AR78" s="362">
        <f t="shared" si="28"/>
        <v>0</v>
      </c>
      <c r="AS78" s="362">
        <f t="shared" si="28"/>
        <v>0</v>
      </c>
      <c r="AT78" s="362">
        <f t="shared" si="28"/>
        <v>0</v>
      </c>
      <c r="AU78" s="362">
        <f t="shared" si="28"/>
        <v>0</v>
      </c>
      <c r="AV78" s="362">
        <f t="shared" si="28"/>
        <v>0</v>
      </c>
      <c r="AW78" s="362">
        <f t="shared" si="28"/>
        <v>0</v>
      </c>
      <c r="AX78" s="362">
        <f t="shared" si="28"/>
        <v>0</v>
      </c>
      <c r="AY78" s="362">
        <f t="shared" si="28"/>
        <v>0</v>
      </c>
      <c r="AZ78" s="362">
        <f t="shared" si="28"/>
        <v>0</v>
      </c>
      <c r="BA78" s="362">
        <f t="shared" si="28"/>
        <v>0</v>
      </c>
      <c r="BB78" s="362">
        <f t="shared" si="28"/>
        <v>0</v>
      </c>
      <c r="BC78" s="362">
        <f t="shared" si="28"/>
        <v>0</v>
      </c>
      <c r="BD78" s="362">
        <f t="shared" si="28"/>
        <v>0</v>
      </c>
      <c r="BE78" s="362">
        <f t="shared" si="28"/>
        <v>0</v>
      </c>
      <c r="BF78" s="362">
        <f t="shared" si="28"/>
        <v>0</v>
      </c>
      <c r="BG78" s="362">
        <f t="shared" si="28"/>
        <v>0</v>
      </c>
      <c r="BH78" s="362">
        <f t="shared" si="28"/>
        <v>0</v>
      </c>
      <c r="BI78" s="362">
        <f t="shared" si="28"/>
        <v>0</v>
      </c>
      <c r="BJ78" s="362">
        <f t="shared" si="28"/>
        <v>0</v>
      </c>
      <c r="BK78" s="362">
        <f t="shared" si="28"/>
        <v>0</v>
      </c>
    </row>
    <row r="79" spans="1:63" s="343" customFormat="1" ht="15.5" x14ac:dyDescent="0.35">
      <c r="A79" s="646"/>
      <c r="B79" s="13" t="s">
        <v>32</v>
      </c>
      <c r="C79" s="503">
        <f>((C49*C$92))*C$2</f>
        <v>0</v>
      </c>
      <c r="D79" s="503">
        <f t="shared" ref="D79:BK79" si="29">((D49*D$92))*D$2</f>
        <v>0</v>
      </c>
      <c r="E79" s="503">
        <f t="shared" si="29"/>
        <v>0</v>
      </c>
      <c r="F79" s="503">
        <f t="shared" si="29"/>
        <v>0</v>
      </c>
      <c r="G79" s="503">
        <f t="shared" si="29"/>
        <v>0</v>
      </c>
      <c r="H79" s="503">
        <f t="shared" si="29"/>
        <v>0</v>
      </c>
      <c r="I79" s="503">
        <f t="shared" si="29"/>
        <v>0</v>
      </c>
      <c r="J79" s="503">
        <f t="shared" si="29"/>
        <v>1960.958731268224</v>
      </c>
      <c r="K79" s="503">
        <f t="shared" si="29"/>
        <v>715.61814507358497</v>
      </c>
      <c r="L79" s="503">
        <f t="shared" si="29"/>
        <v>0</v>
      </c>
      <c r="M79" s="503">
        <f t="shared" si="29"/>
        <v>0</v>
      </c>
      <c r="N79" s="503">
        <f t="shared" si="29"/>
        <v>-134.72395436750969</v>
      </c>
      <c r="O79" s="503">
        <f t="shared" si="29"/>
        <v>0</v>
      </c>
      <c r="P79" s="503">
        <f t="shared" si="29"/>
        <v>0</v>
      </c>
      <c r="Q79" s="503">
        <f t="shared" si="29"/>
        <v>0</v>
      </c>
      <c r="R79" s="503">
        <f t="shared" si="29"/>
        <v>0</v>
      </c>
      <c r="S79" s="503">
        <f t="shared" si="29"/>
        <v>0</v>
      </c>
      <c r="T79" s="503">
        <f t="shared" si="29"/>
        <v>0</v>
      </c>
      <c r="U79" s="503">
        <f t="shared" si="29"/>
        <v>0</v>
      </c>
      <c r="V79" s="362">
        <f t="shared" si="29"/>
        <v>0</v>
      </c>
      <c r="W79" s="362">
        <f t="shared" si="29"/>
        <v>0</v>
      </c>
      <c r="X79" s="362">
        <f t="shared" si="29"/>
        <v>0</v>
      </c>
      <c r="Y79" s="362">
        <f t="shared" si="29"/>
        <v>0</v>
      </c>
      <c r="Z79" s="362">
        <f t="shared" si="29"/>
        <v>0</v>
      </c>
      <c r="AA79" s="362">
        <f t="shared" si="29"/>
        <v>0</v>
      </c>
      <c r="AB79" s="362">
        <f t="shared" si="29"/>
        <v>0</v>
      </c>
      <c r="AC79" s="362">
        <f t="shared" si="29"/>
        <v>0</v>
      </c>
      <c r="AD79" s="362">
        <f t="shared" si="29"/>
        <v>0</v>
      </c>
      <c r="AE79" s="362">
        <f t="shared" si="29"/>
        <v>0</v>
      </c>
      <c r="AF79" s="362">
        <f t="shared" si="29"/>
        <v>0</v>
      </c>
      <c r="AG79" s="362">
        <f t="shared" si="29"/>
        <v>0</v>
      </c>
      <c r="AH79" s="362">
        <f t="shared" si="29"/>
        <v>0</v>
      </c>
      <c r="AI79" s="362">
        <f t="shared" si="29"/>
        <v>0</v>
      </c>
      <c r="AJ79" s="362">
        <f t="shared" si="29"/>
        <v>0</v>
      </c>
      <c r="AK79" s="362">
        <f t="shared" si="29"/>
        <v>0</v>
      </c>
      <c r="AL79" s="362">
        <f t="shared" si="29"/>
        <v>0</v>
      </c>
      <c r="AM79" s="362">
        <f t="shared" si="29"/>
        <v>0</v>
      </c>
      <c r="AN79" s="362">
        <f t="shared" si="29"/>
        <v>0</v>
      </c>
      <c r="AO79" s="362">
        <f t="shared" si="29"/>
        <v>0</v>
      </c>
      <c r="AP79" s="362">
        <f t="shared" si="29"/>
        <v>0</v>
      </c>
      <c r="AQ79" s="362">
        <f t="shared" si="29"/>
        <v>0</v>
      </c>
      <c r="AR79" s="362">
        <f t="shared" si="29"/>
        <v>0</v>
      </c>
      <c r="AS79" s="362">
        <f t="shared" si="29"/>
        <v>0</v>
      </c>
      <c r="AT79" s="362">
        <f t="shared" si="29"/>
        <v>0</v>
      </c>
      <c r="AU79" s="362">
        <f t="shared" si="29"/>
        <v>0</v>
      </c>
      <c r="AV79" s="362">
        <f t="shared" si="29"/>
        <v>0</v>
      </c>
      <c r="AW79" s="362">
        <f t="shared" si="29"/>
        <v>0</v>
      </c>
      <c r="AX79" s="362">
        <f t="shared" si="29"/>
        <v>0</v>
      </c>
      <c r="AY79" s="362">
        <f t="shared" si="29"/>
        <v>0</v>
      </c>
      <c r="AZ79" s="362">
        <f t="shared" si="29"/>
        <v>0</v>
      </c>
      <c r="BA79" s="362">
        <f t="shared" si="29"/>
        <v>0</v>
      </c>
      <c r="BB79" s="362">
        <f t="shared" si="29"/>
        <v>0</v>
      </c>
      <c r="BC79" s="362">
        <f t="shared" si="29"/>
        <v>0</v>
      </c>
      <c r="BD79" s="362">
        <f t="shared" si="29"/>
        <v>0</v>
      </c>
      <c r="BE79" s="362">
        <f t="shared" si="29"/>
        <v>0</v>
      </c>
      <c r="BF79" s="362">
        <f t="shared" si="29"/>
        <v>0</v>
      </c>
      <c r="BG79" s="362">
        <f t="shared" si="29"/>
        <v>0</v>
      </c>
      <c r="BH79" s="362">
        <f t="shared" si="29"/>
        <v>0</v>
      </c>
      <c r="BI79" s="362">
        <f t="shared" si="29"/>
        <v>0</v>
      </c>
      <c r="BJ79" s="362">
        <f t="shared" si="29"/>
        <v>0</v>
      </c>
      <c r="BK79" s="362">
        <f t="shared" si="29"/>
        <v>0</v>
      </c>
    </row>
    <row r="80" spans="1:63" s="343" customFormat="1" ht="15.75" customHeight="1" x14ac:dyDescent="0.35">
      <c r="A80" s="646"/>
      <c r="B80" s="13" t="s">
        <v>33</v>
      </c>
      <c r="C80" s="503">
        <f>((C67*C$93))*C$2</f>
        <v>0</v>
      </c>
      <c r="D80" s="503">
        <f t="shared" ref="D80:BK80" si="30">((D67*D$93))*D$2</f>
        <v>0</v>
      </c>
      <c r="E80" s="503">
        <f t="shared" si="30"/>
        <v>0</v>
      </c>
      <c r="F80" s="503">
        <f t="shared" si="30"/>
        <v>0</v>
      </c>
      <c r="G80" s="503">
        <f t="shared" si="30"/>
        <v>0</v>
      </c>
      <c r="H80" s="503">
        <f t="shared" si="30"/>
        <v>0</v>
      </c>
      <c r="I80" s="503">
        <f t="shared" si="30"/>
        <v>0</v>
      </c>
      <c r="J80" s="503">
        <f t="shared" si="30"/>
        <v>0</v>
      </c>
      <c r="K80" s="503">
        <f t="shared" si="30"/>
        <v>0</v>
      </c>
      <c r="L80" s="503">
        <f t="shared" si="30"/>
        <v>0</v>
      </c>
      <c r="M80" s="503">
        <f t="shared" si="30"/>
        <v>0</v>
      </c>
      <c r="N80" s="503">
        <f t="shared" si="30"/>
        <v>-32.81472008190601</v>
      </c>
      <c r="O80" s="503">
        <f t="shared" si="30"/>
        <v>0</v>
      </c>
      <c r="P80" s="503">
        <f t="shared" si="30"/>
        <v>0</v>
      </c>
      <c r="Q80" s="503">
        <f t="shared" si="30"/>
        <v>0</v>
      </c>
      <c r="R80" s="503">
        <f t="shared" si="30"/>
        <v>0</v>
      </c>
      <c r="S80" s="503">
        <f t="shared" si="30"/>
        <v>0</v>
      </c>
      <c r="T80" s="503">
        <f t="shared" si="30"/>
        <v>0</v>
      </c>
      <c r="U80" s="503">
        <f t="shared" si="30"/>
        <v>0</v>
      </c>
      <c r="V80" s="362">
        <f t="shared" si="30"/>
        <v>0</v>
      </c>
      <c r="W80" s="362">
        <f t="shared" si="30"/>
        <v>0</v>
      </c>
      <c r="X80" s="362">
        <f t="shared" si="30"/>
        <v>0</v>
      </c>
      <c r="Y80" s="362">
        <f t="shared" si="30"/>
        <v>0</v>
      </c>
      <c r="Z80" s="362">
        <f t="shared" si="30"/>
        <v>0</v>
      </c>
      <c r="AA80" s="362">
        <f t="shared" si="30"/>
        <v>0</v>
      </c>
      <c r="AB80" s="362">
        <f t="shared" si="30"/>
        <v>0</v>
      </c>
      <c r="AC80" s="362">
        <f t="shared" si="30"/>
        <v>0</v>
      </c>
      <c r="AD80" s="362">
        <f t="shared" si="30"/>
        <v>0</v>
      </c>
      <c r="AE80" s="362">
        <f t="shared" si="30"/>
        <v>0</v>
      </c>
      <c r="AF80" s="362">
        <f t="shared" si="30"/>
        <v>0</v>
      </c>
      <c r="AG80" s="362">
        <f t="shared" si="30"/>
        <v>0</v>
      </c>
      <c r="AH80" s="362">
        <f t="shared" si="30"/>
        <v>0</v>
      </c>
      <c r="AI80" s="362">
        <f t="shared" si="30"/>
        <v>0</v>
      </c>
      <c r="AJ80" s="362">
        <f t="shared" si="30"/>
        <v>0</v>
      </c>
      <c r="AK80" s="362">
        <f t="shared" si="30"/>
        <v>0</v>
      </c>
      <c r="AL80" s="362">
        <f t="shared" si="30"/>
        <v>0</v>
      </c>
      <c r="AM80" s="362">
        <f t="shared" si="30"/>
        <v>0</v>
      </c>
      <c r="AN80" s="362">
        <f t="shared" si="30"/>
        <v>0</v>
      </c>
      <c r="AO80" s="362">
        <f t="shared" si="30"/>
        <v>0</v>
      </c>
      <c r="AP80" s="362">
        <f t="shared" si="30"/>
        <v>0</v>
      </c>
      <c r="AQ80" s="362">
        <f t="shared" si="30"/>
        <v>0</v>
      </c>
      <c r="AR80" s="362">
        <f t="shared" si="30"/>
        <v>0</v>
      </c>
      <c r="AS80" s="362">
        <f t="shared" si="30"/>
        <v>0</v>
      </c>
      <c r="AT80" s="362">
        <f t="shared" si="30"/>
        <v>0</v>
      </c>
      <c r="AU80" s="362">
        <f t="shared" si="30"/>
        <v>0</v>
      </c>
      <c r="AV80" s="362">
        <f t="shared" si="30"/>
        <v>0</v>
      </c>
      <c r="AW80" s="362">
        <f t="shared" si="30"/>
        <v>0</v>
      </c>
      <c r="AX80" s="362">
        <f t="shared" si="30"/>
        <v>0</v>
      </c>
      <c r="AY80" s="362">
        <f t="shared" si="30"/>
        <v>0</v>
      </c>
      <c r="AZ80" s="362">
        <f t="shared" si="30"/>
        <v>0</v>
      </c>
      <c r="BA80" s="362">
        <f t="shared" si="30"/>
        <v>0</v>
      </c>
      <c r="BB80" s="362">
        <f t="shared" si="30"/>
        <v>0</v>
      </c>
      <c r="BC80" s="362">
        <f t="shared" si="30"/>
        <v>0</v>
      </c>
      <c r="BD80" s="362">
        <f t="shared" si="30"/>
        <v>0</v>
      </c>
      <c r="BE80" s="362">
        <f t="shared" si="30"/>
        <v>0</v>
      </c>
      <c r="BF80" s="362">
        <f t="shared" si="30"/>
        <v>0</v>
      </c>
      <c r="BG80" s="362">
        <f t="shared" si="30"/>
        <v>0</v>
      </c>
      <c r="BH80" s="362">
        <f t="shared" si="30"/>
        <v>0</v>
      </c>
      <c r="BI80" s="362">
        <f t="shared" si="30"/>
        <v>0</v>
      </c>
      <c r="BJ80" s="362">
        <f t="shared" si="30"/>
        <v>0</v>
      </c>
      <c r="BK80" s="362">
        <f t="shared" si="30"/>
        <v>0</v>
      </c>
    </row>
    <row r="81" spans="1:63" s="343" customFormat="1" ht="15.5" x14ac:dyDescent="0.35">
      <c r="A81" s="646"/>
      <c r="B81" s="13" t="str">
        <f>B54</f>
        <v xml:space="preserve"> </v>
      </c>
      <c r="C81" s="210"/>
      <c r="D81" s="210"/>
      <c r="E81" s="210"/>
      <c r="F81" s="210"/>
      <c r="G81" s="210"/>
      <c r="H81" s="210"/>
      <c r="I81" s="210"/>
      <c r="J81" s="210"/>
      <c r="K81" s="210"/>
      <c r="L81" s="210"/>
      <c r="M81" s="210"/>
      <c r="N81" s="210"/>
      <c r="O81" s="210"/>
      <c r="P81" s="210"/>
      <c r="Q81" s="210"/>
      <c r="R81" s="210"/>
      <c r="S81" s="210"/>
      <c r="T81" s="210"/>
      <c r="U81" s="210"/>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row>
    <row r="82" spans="1:63" s="343" customFormat="1" ht="15.5" x14ac:dyDescent="0.35">
      <c r="A82" s="646"/>
      <c r="B82" s="13" t="s">
        <v>95</v>
      </c>
      <c r="C82" s="503">
        <f>C81</f>
        <v>0</v>
      </c>
      <c r="D82" s="503">
        <f>C82+D77</f>
        <v>0</v>
      </c>
      <c r="E82" s="503">
        <f t="shared" ref="E82:BK83" si="31">D82+E77</f>
        <v>0</v>
      </c>
      <c r="F82" s="503">
        <f t="shared" si="31"/>
        <v>0</v>
      </c>
      <c r="G82" s="503">
        <f t="shared" si="31"/>
        <v>0</v>
      </c>
      <c r="H82" s="503">
        <f t="shared" si="31"/>
        <v>0</v>
      </c>
      <c r="I82" s="503">
        <f t="shared" si="31"/>
        <v>0</v>
      </c>
      <c r="J82" s="503">
        <f t="shared" si="31"/>
        <v>0</v>
      </c>
      <c r="K82" s="503">
        <f t="shared" si="31"/>
        <v>0</v>
      </c>
      <c r="L82" s="503">
        <f t="shared" si="31"/>
        <v>0</v>
      </c>
      <c r="M82" s="503">
        <f t="shared" si="31"/>
        <v>0</v>
      </c>
      <c r="N82" s="503">
        <f t="shared" si="31"/>
        <v>468.17838926106162</v>
      </c>
      <c r="O82" s="503">
        <f t="shared" si="31"/>
        <v>468.17838926106162</v>
      </c>
      <c r="P82" s="503">
        <f t="shared" si="31"/>
        <v>468.17838926106162</v>
      </c>
      <c r="Q82" s="503">
        <f t="shared" si="31"/>
        <v>468.17838926106162</v>
      </c>
      <c r="R82" s="503">
        <f t="shared" si="31"/>
        <v>468.17838926106162</v>
      </c>
      <c r="S82" s="503">
        <f t="shared" si="31"/>
        <v>468.17838926106162</v>
      </c>
      <c r="T82" s="503">
        <f t="shared" si="31"/>
        <v>468.17838926106162</v>
      </c>
      <c r="U82" s="503">
        <f t="shared" si="31"/>
        <v>468.17838926106162</v>
      </c>
      <c r="V82" s="503">
        <f t="shared" si="31"/>
        <v>468.17838926106162</v>
      </c>
      <c r="W82" s="503">
        <f t="shared" si="31"/>
        <v>468.17838926106162</v>
      </c>
      <c r="X82" s="503">
        <f t="shared" si="31"/>
        <v>468.17838926106162</v>
      </c>
      <c r="Y82" s="503">
        <f t="shared" si="31"/>
        <v>468.17838926106162</v>
      </c>
      <c r="Z82" s="503">
        <f t="shared" si="31"/>
        <v>468.17838926106162</v>
      </c>
      <c r="AA82" s="503">
        <f t="shared" si="31"/>
        <v>468.17838926106162</v>
      </c>
      <c r="AB82" s="503">
        <f t="shared" si="31"/>
        <v>468.17838926106162</v>
      </c>
      <c r="AC82" s="503">
        <f t="shared" si="31"/>
        <v>468.17838926106162</v>
      </c>
      <c r="AD82" s="503">
        <f t="shared" si="31"/>
        <v>468.17838926106162</v>
      </c>
      <c r="AE82" s="503">
        <f t="shared" si="31"/>
        <v>468.17838926106162</v>
      </c>
      <c r="AF82" s="503">
        <f t="shared" si="31"/>
        <v>468.17838926106162</v>
      </c>
      <c r="AG82" s="503">
        <f t="shared" si="31"/>
        <v>468.17838926106162</v>
      </c>
      <c r="AH82" s="503">
        <f t="shared" si="31"/>
        <v>468.17838926106162</v>
      </c>
      <c r="AI82" s="503">
        <f t="shared" si="31"/>
        <v>468.17838926106162</v>
      </c>
      <c r="AJ82" s="503">
        <f t="shared" si="31"/>
        <v>468.17838926106162</v>
      </c>
      <c r="AK82" s="503">
        <f t="shared" si="31"/>
        <v>468.17838926106162</v>
      </c>
      <c r="AL82" s="503">
        <f t="shared" si="31"/>
        <v>468.17838926106162</v>
      </c>
      <c r="AM82" s="503">
        <f t="shared" si="31"/>
        <v>468.17838926106162</v>
      </c>
      <c r="AN82" s="503">
        <f t="shared" si="31"/>
        <v>468.17838926106162</v>
      </c>
      <c r="AO82" s="503">
        <f t="shared" si="31"/>
        <v>468.17838926106162</v>
      </c>
      <c r="AP82" s="503">
        <f t="shared" si="31"/>
        <v>468.17838926106162</v>
      </c>
      <c r="AQ82" s="503">
        <f t="shared" si="31"/>
        <v>468.17838926106162</v>
      </c>
      <c r="AR82" s="503">
        <f t="shared" si="31"/>
        <v>468.17838926106162</v>
      </c>
      <c r="AS82" s="503">
        <f t="shared" si="31"/>
        <v>468.17838926106162</v>
      </c>
      <c r="AT82" s="503">
        <f t="shared" si="31"/>
        <v>468.17838926106162</v>
      </c>
      <c r="AU82" s="503">
        <f t="shared" si="31"/>
        <v>468.17838926106162</v>
      </c>
      <c r="AV82" s="503">
        <f t="shared" si="31"/>
        <v>468.17838926106162</v>
      </c>
      <c r="AW82" s="503">
        <f t="shared" si="31"/>
        <v>468.17838926106162</v>
      </c>
      <c r="AX82" s="503">
        <f t="shared" si="31"/>
        <v>468.17838926106162</v>
      </c>
      <c r="AY82" s="503">
        <f t="shared" si="31"/>
        <v>468.17838926106162</v>
      </c>
      <c r="AZ82" s="503">
        <f t="shared" si="31"/>
        <v>468.17838926106162</v>
      </c>
      <c r="BA82" s="503">
        <f t="shared" si="31"/>
        <v>468.17838926106162</v>
      </c>
      <c r="BB82" s="503">
        <f t="shared" si="31"/>
        <v>468.17838926106162</v>
      </c>
      <c r="BC82" s="503">
        <f t="shared" si="31"/>
        <v>468.17838926106162</v>
      </c>
      <c r="BD82" s="503">
        <f t="shared" si="31"/>
        <v>468.17838926106162</v>
      </c>
      <c r="BE82" s="503">
        <f t="shared" si="31"/>
        <v>468.17838926106162</v>
      </c>
      <c r="BF82" s="503">
        <f t="shared" si="31"/>
        <v>468.17838926106162</v>
      </c>
      <c r="BG82" s="503">
        <f t="shared" si="31"/>
        <v>468.17838926106162</v>
      </c>
      <c r="BH82" s="503">
        <f t="shared" si="31"/>
        <v>468.17838926106162</v>
      </c>
      <c r="BI82" s="503">
        <f t="shared" si="31"/>
        <v>468.17838926106162</v>
      </c>
      <c r="BJ82" s="503">
        <f t="shared" si="31"/>
        <v>468.17838926106162</v>
      </c>
      <c r="BK82" s="503">
        <f t="shared" si="31"/>
        <v>468.17838926106162</v>
      </c>
    </row>
    <row r="83" spans="1:63" s="343" customFormat="1" ht="15.5" x14ac:dyDescent="0.35">
      <c r="A83" s="646"/>
      <c r="B83" s="13" t="s">
        <v>96</v>
      </c>
      <c r="C83" s="503">
        <f t="shared" ref="C83:C85" si="32">C78</f>
        <v>0</v>
      </c>
      <c r="D83" s="503">
        <f t="shared" ref="D83:S85" si="33">C83+D78</f>
        <v>0</v>
      </c>
      <c r="E83" s="503">
        <f t="shared" si="33"/>
        <v>0</v>
      </c>
      <c r="F83" s="503">
        <f t="shared" si="33"/>
        <v>0</v>
      </c>
      <c r="G83" s="503">
        <f t="shared" si="33"/>
        <v>0</v>
      </c>
      <c r="H83" s="503">
        <f t="shared" si="33"/>
        <v>0</v>
      </c>
      <c r="I83" s="503">
        <f t="shared" si="33"/>
        <v>0</v>
      </c>
      <c r="J83" s="503">
        <f t="shared" si="33"/>
        <v>844.11979494960849</v>
      </c>
      <c r="K83" s="503">
        <f t="shared" si="33"/>
        <v>1892.7254354338656</v>
      </c>
      <c r="L83" s="503">
        <f t="shared" si="33"/>
        <v>1892.7254354338656</v>
      </c>
      <c r="M83" s="503">
        <f t="shared" si="33"/>
        <v>1892.7254354338656</v>
      </c>
      <c r="N83" s="503">
        <f t="shared" si="33"/>
        <v>2006.295222065512</v>
      </c>
      <c r="O83" s="503">
        <f t="shared" si="33"/>
        <v>2006.295222065512</v>
      </c>
      <c r="P83" s="503">
        <f t="shared" si="33"/>
        <v>2006.295222065512</v>
      </c>
      <c r="Q83" s="503">
        <f t="shared" si="33"/>
        <v>2006.295222065512</v>
      </c>
      <c r="R83" s="503">
        <f t="shared" si="33"/>
        <v>2006.295222065512</v>
      </c>
      <c r="S83" s="503">
        <f t="shared" si="33"/>
        <v>2006.295222065512</v>
      </c>
      <c r="T83" s="503">
        <f t="shared" si="31"/>
        <v>2006.295222065512</v>
      </c>
      <c r="U83" s="503">
        <f t="shared" si="31"/>
        <v>2006.295222065512</v>
      </c>
      <c r="V83" s="503">
        <f t="shared" si="31"/>
        <v>2006.295222065512</v>
      </c>
      <c r="W83" s="503">
        <f t="shared" si="31"/>
        <v>2006.295222065512</v>
      </c>
      <c r="X83" s="503">
        <f t="shared" si="31"/>
        <v>2006.295222065512</v>
      </c>
      <c r="Y83" s="503">
        <f t="shared" si="31"/>
        <v>2006.295222065512</v>
      </c>
      <c r="Z83" s="503">
        <f t="shared" si="31"/>
        <v>2006.295222065512</v>
      </c>
      <c r="AA83" s="503">
        <f t="shared" si="31"/>
        <v>2006.295222065512</v>
      </c>
      <c r="AB83" s="503">
        <f t="shared" si="31"/>
        <v>2006.295222065512</v>
      </c>
      <c r="AC83" s="503">
        <f t="shared" si="31"/>
        <v>2006.295222065512</v>
      </c>
      <c r="AD83" s="503">
        <f t="shared" si="31"/>
        <v>2006.295222065512</v>
      </c>
      <c r="AE83" s="503">
        <f t="shared" si="31"/>
        <v>2006.295222065512</v>
      </c>
      <c r="AF83" s="503">
        <f t="shared" si="31"/>
        <v>2006.295222065512</v>
      </c>
      <c r="AG83" s="503">
        <f t="shared" si="31"/>
        <v>2006.295222065512</v>
      </c>
      <c r="AH83" s="503">
        <f t="shared" si="31"/>
        <v>2006.295222065512</v>
      </c>
      <c r="AI83" s="503">
        <f t="shared" si="31"/>
        <v>2006.295222065512</v>
      </c>
      <c r="AJ83" s="503">
        <f t="shared" si="31"/>
        <v>2006.295222065512</v>
      </c>
      <c r="AK83" s="503">
        <f t="shared" si="31"/>
        <v>2006.295222065512</v>
      </c>
      <c r="AL83" s="503">
        <f t="shared" si="31"/>
        <v>2006.295222065512</v>
      </c>
      <c r="AM83" s="503">
        <f t="shared" si="31"/>
        <v>2006.295222065512</v>
      </c>
      <c r="AN83" s="503">
        <f t="shared" si="31"/>
        <v>2006.295222065512</v>
      </c>
      <c r="AO83" s="503">
        <f t="shared" si="31"/>
        <v>2006.295222065512</v>
      </c>
      <c r="AP83" s="503">
        <f t="shared" si="31"/>
        <v>2006.295222065512</v>
      </c>
      <c r="AQ83" s="503">
        <f t="shared" si="31"/>
        <v>2006.295222065512</v>
      </c>
      <c r="AR83" s="503">
        <f t="shared" si="31"/>
        <v>2006.295222065512</v>
      </c>
      <c r="AS83" s="503">
        <f t="shared" si="31"/>
        <v>2006.295222065512</v>
      </c>
      <c r="AT83" s="503">
        <f t="shared" si="31"/>
        <v>2006.295222065512</v>
      </c>
      <c r="AU83" s="503">
        <f t="shared" si="31"/>
        <v>2006.295222065512</v>
      </c>
      <c r="AV83" s="503">
        <f t="shared" si="31"/>
        <v>2006.295222065512</v>
      </c>
      <c r="AW83" s="503">
        <f t="shared" si="31"/>
        <v>2006.295222065512</v>
      </c>
      <c r="AX83" s="503">
        <f t="shared" si="31"/>
        <v>2006.295222065512</v>
      </c>
      <c r="AY83" s="503">
        <f t="shared" si="31"/>
        <v>2006.295222065512</v>
      </c>
      <c r="AZ83" s="503">
        <f t="shared" si="31"/>
        <v>2006.295222065512</v>
      </c>
      <c r="BA83" s="503">
        <f t="shared" si="31"/>
        <v>2006.295222065512</v>
      </c>
      <c r="BB83" s="503">
        <f t="shared" si="31"/>
        <v>2006.295222065512</v>
      </c>
      <c r="BC83" s="503">
        <f t="shared" si="31"/>
        <v>2006.295222065512</v>
      </c>
      <c r="BD83" s="503">
        <f t="shared" si="31"/>
        <v>2006.295222065512</v>
      </c>
      <c r="BE83" s="503">
        <f t="shared" si="31"/>
        <v>2006.295222065512</v>
      </c>
      <c r="BF83" s="503">
        <f t="shared" si="31"/>
        <v>2006.295222065512</v>
      </c>
      <c r="BG83" s="503">
        <f t="shared" si="31"/>
        <v>2006.295222065512</v>
      </c>
      <c r="BH83" s="503">
        <f t="shared" si="31"/>
        <v>2006.295222065512</v>
      </c>
      <c r="BI83" s="503">
        <f t="shared" si="31"/>
        <v>2006.295222065512</v>
      </c>
      <c r="BJ83" s="503">
        <f t="shared" si="31"/>
        <v>2006.295222065512</v>
      </c>
      <c r="BK83" s="503">
        <f t="shared" si="31"/>
        <v>2006.295222065512</v>
      </c>
    </row>
    <row r="84" spans="1:63" s="343" customFormat="1" ht="15.5" x14ac:dyDescent="0.35">
      <c r="A84" s="646"/>
      <c r="B84" s="13" t="s">
        <v>97</v>
      </c>
      <c r="C84" s="503">
        <f t="shared" si="32"/>
        <v>0</v>
      </c>
      <c r="D84" s="503">
        <f t="shared" si="33"/>
        <v>0</v>
      </c>
      <c r="E84" s="503">
        <f t="shared" ref="E84:BK85" si="34">D84+E79</f>
        <v>0</v>
      </c>
      <c r="F84" s="503">
        <f t="shared" si="34"/>
        <v>0</v>
      </c>
      <c r="G84" s="503">
        <f t="shared" si="34"/>
        <v>0</v>
      </c>
      <c r="H84" s="503">
        <f t="shared" si="34"/>
        <v>0</v>
      </c>
      <c r="I84" s="503">
        <f t="shared" si="34"/>
        <v>0</v>
      </c>
      <c r="J84" s="503">
        <f t="shared" si="34"/>
        <v>1960.958731268224</v>
      </c>
      <c r="K84" s="503">
        <f t="shared" si="34"/>
        <v>2676.5768763418091</v>
      </c>
      <c r="L84" s="503">
        <f t="shared" si="34"/>
        <v>2676.5768763418091</v>
      </c>
      <c r="M84" s="503">
        <f t="shared" si="34"/>
        <v>2676.5768763418091</v>
      </c>
      <c r="N84" s="503">
        <f t="shared" si="34"/>
        <v>2541.8529219742995</v>
      </c>
      <c r="O84" s="503">
        <f t="shared" si="34"/>
        <v>2541.8529219742995</v>
      </c>
      <c r="P84" s="503">
        <f t="shared" si="34"/>
        <v>2541.8529219742995</v>
      </c>
      <c r="Q84" s="503">
        <f t="shared" si="34"/>
        <v>2541.8529219742995</v>
      </c>
      <c r="R84" s="503">
        <f t="shared" si="34"/>
        <v>2541.8529219742995</v>
      </c>
      <c r="S84" s="503">
        <f t="shared" si="34"/>
        <v>2541.8529219742995</v>
      </c>
      <c r="T84" s="503">
        <f t="shared" si="34"/>
        <v>2541.8529219742995</v>
      </c>
      <c r="U84" s="503">
        <f t="shared" si="34"/>
        <v>2541.8529219742995</v>
      </c>
      <c r="V84" s="503">
        <f t="shared" si="34"/>
        <v>2541.8529219742995</v>
      </c>
      <c r="W84" s="503">
        <f t="shared" si="34"/>
        <v>2541.8529219742995</v>
      </c>
      <c r="X84" s="503">
        <f t="shared" si="34"/>
        <v>2541.8529219742995</v>
      </c>
      <c r="Y84" s="503">
        <f t="shared" si="34"/>
        <v>2541.8529219742995</v>
      </c>
      <c r="Z84" s="503">
        <f t="shared" si="34"/>
        <v>2541.8529219742995</v>
      </c>
      <c r="AA84" s="503">
        <f t="shared" si="34"/>
        <v>2541.8529219742995</v>
      </c>
      <c r="AB84" s="503">
        <f t="shared" si="34"/>
        <v>2541.8529219742995</v>
      </c>
      <c r="AC84" s="503">
        <f t="shared" si="34"/>
        <v>2541.8529219742995</v>
      </c>
      <c r="AD84" s="503">
        <f t="shared" si="34"/>
        <v>2541.8529219742995</v>
      </c>
      <c r="AE84" s="503">
        <f t="shared" si="34"/>
        <v>2541.8529219742995</v>
      </c>
      <c r="AF84" s="503">
        <f t="shared" si="34"/>
        <v>2541.8529219742995</v>
      </c>
      <c r="AG84" s="503">
        <f t="shared" si="34"/>
        <v>2541.8529219742995</v>
      </c>
      <c r="AH84" s="503">
        <f t="shared" si="34"/>
        <v>2541.8529219742995</v>
      </c>
      <c r="AI84" s="503">
        <f t="shared" si="34"/>
        <v>2541.8529219742995</v>
      </c>
      <c r="AJ84" s="503">
        <f t="shared" si="34"/>
        <v>2541.8529219742995</v>
      </c>
      <c r="AK84" s="503">
        <f t="shared" si="34"/>
        <v>2541.8529219742995</v>
      </c>
      <c r="AL84" s="503">
        <f t="shared" si="34"/>
        <v>2541.8529219742995</v>
      </c>
      <c r="AM84" s="503">
        <f t="shared" si="34"/>
        <v>2541.8529219742995</v>
      </c>
      <c r="AN84" s="503">
        <f t="shared" si="34"/>
        <v>2541.8529219742995</v>
      </c>
      <c r="AO84" s="503">
        <f t="shared" si="34"/>
        <v>2541.8529219742995</v>
      </c>
      <c r="AP84" s="503">
        <f t="shared" si="34"/>
        <v>2541.8529219742995</v>
      </c>
      <c r="AQ84" s="503">
        <f t="shared" si="34"/>
        <v>2541.8529219742995</v>
      </c>
      <c r="AR84" s="503">
        <f t="shared" si="34"/>
        <v>2541.8529219742995</v>
      </c>
      <c r="AS84" s="503">
        <f t="shared" si="34"/>
        <v>2541.8529219742995</v>
      </c>
      <c r="AT84" s="503">
        <f t="shared" si="34"/>
        <v>2541.8529219742995</v>
      </c>
      <c r="AU84" s="503">
        <f t="shared" si="34"/>
        <v>2541.8529219742995</v>
      </c>
      <c r="AV84" s="503">
        <f t="shared" si="34"/>
        <v>2541.8529219742995</v>
      </c>
      <c r="AW84" s="503">
        <f t="shared" si="34"/>
        <v>2541.8529219742995</v>
      </c>
      <c r="AX84" s="503">
        <f t="shared" si="34"/>
        <v>2541.8529219742995</v>
      </c>
      <c r="AY84" s="503">
        <f t="shared" si="34"/>
        <v>2541.8529219742995</v>
      </c>
      <c r="AZ84" s="503">
        <f t="shared" si="34"/>
        <v>2541.8529219742995</v>
      </c>
      <c r="BA84" s="503">
        <f t="shared" si="34"/>
        <v>2541.8529219742995</v>
      </c>
      <c r="BB84" s="503">
        <f t="shared" si="34"/>
        <v>2541.8529219742995</v>
      </c>
      <c r="BC84" s="503">
        <f t="shared" si="34"/>
        <v>2541.8529219742995</v>
      </c>
      <c r="BD84" s="503">
        <f t="shared" si="34"/>
        <v>2541.8529219742995</v>
      </c>
      <c r="BE84" s="503">
        <f t="shared" si="34"/>
        <v>2541.8529219742995</v>
      </c>
      <c r="BF84" s="503">
        <f t="shared" si="34"/>
        <v>2541.8529219742995</v>
      </c>
      <c r="BG84" s="503">
        <f t="shared" si="34"/>
        <v>2541.8529219742995</v>
      </c>
      <c r="BH84" s="503">
        <f t="shared" si="34"/>
        <v>2541.8529219742995</v>
      </c>
      <c r="BI84" s="503">
        <f t="shared" si="34"/>
        <v>2541.8529219742995</v>
      </c>
      <c r="BJ84" s="503">
        <f t="shared" si="34"/>
        <v>2541.8529219742995</v>
      </c>
      <c r="BK84" s="503">
        <f t="shared" si="34"/>
        <v>2541.8529219742995</v>
      </c>
    </row>
    <row r="85" spans="1:63" s="343" customFormat="1" ht="16" thickBot="1" x14ac:dyDescent="0.4">
      <c r="A85" s="646"/>
      <c r="B85" s="14" t="s">
        <v>98</v>
      </c>
      <c r="C85" s="504">
        <f t="shared" si="32"/>
        <v>0</v>
      </c>
      <c r="D85" s="504">
        <f t="shared" si="33"/>
        <v>0</v>
      </c>
      <c r="E85" s="504">
        <f t="shared" si="34"/>
        <v>0</v>
      </c>
      <c r="F85" s="504">
        <f t="shared" si="34"/>
        <v>0</v>
      </c>
      <c r="G85" s="504">
        <f t="shared" si="34"/>
        <v>0</v>
      </c>
      <c r="H85" s="504">
        <f t="shared" si="34"/>
        <v>0</v>
      </c>
      <c r="I85" s="504">
        <f t="shared" si="34"/>
        <v>0</v>
      </c>
      <c r="J85" s="504">
        <f t="shared" si="34"/>
        <v>0</v>
      </c>
      <c r="K85" s="504">
        <f t="shared" si="34"/>
        <v>0</v>
      </c>
      <c r="L85" s="504">
        <f t="shared" si="34"/>
        <v>0</v>
      </c>
      <c r="M85" s="504">
        <f t="shared" si="34"/>
        <v>0</v>
      </c>
      <c r="N85" s="504">
        <f t="shared" si="34"/>
        <v>-32.81472008190601</v>
      </c>
      <c r="O85" s="504">
        <f t="shared" si="34"/>
        <v>-32.81472008190601</v>
      </c>
      <c r="P85" s="504">
        <f t="shared" si="34"/>
        <v>-32.81472008190601</v>
      </c>
      <c r="Q85" s="504">
        <f t="shared" si="34"/>
        <v>-32.81472008190601</v>
      </c>
      <c r="R85" s="504">
        <f t="shared" si="34"/>
        <v>-32.81472008190601</v>
      </c>
      <c r="S85" s="504">
        <f t="shared" si="34"/>
        <v>-32.81472008190601</v>
      </c>
      <c r="T85" s="504">
        <f t="shared" si="34"/>
        <v>-32.81472008190601</v>
      </c>
      <c r="U85" s="504">
        <f t="shared" si="34"/>
        <v>-32.81472008190601</v>
      </c>
      <c r="V85" s="504">
        <f t="shared" si="34"/>
        <v>-32.81472008190601</v>
      </c>
      <c r="W85" s="504">
        <f t="shared" si="34"/>
        <v>-32.81472008190601</v>
      </c>
      <c r="X85" s="504">
        <f t="shared" si="34"/>
        <v>-32.81472008190601</v>
      </c>
      <c r="Y85" s="504">
        <f t="shared" si="34"/>
        <v>-32.81472008190601</v>
      </c>
      <c r="Z85" s="504">
        <f t="shared" si="34"/>
        <v>-32.81472008190601</v>
      </c>
      <c r="AA85" s="504">
        <f t="shared" si="34"/>
        <v>-32.81472008190601</v>
      </c>
      <c r="AB85" s="504">
        <f t="shared" si="34"/>
        <v>-32.81472008190601</v>
      </c>
      <c r="AC85" s="504">
        <f t="shared" si="34"/>
        <v>-32.81472008190601</v>
      </c>
      <c r="AD85" s="504">
        <f t="shared" si="34"/>
        <v>-32.81472008190601</v>
      </c>
      <c r="AE85" s="504">
        <f t="shared" si="34"/>
        <v>-32.81472008190601</v>
      </c>
      <c r="AF85" s="504">
        <f t="shared" si="34"/>
        <v>-32.81472008190601</v>
      </c>
      <c r="AG85" s="504">
        <f t="shared" si="34"/>
        <v>-32.81472008190601</v>
      </c>
      <c r="AH85" s="504">
        <f t="shared" si="34"/>
        <v>-32.81472008190601</v>
      </c>
      <c r="AI85" s="504">
        <f t="shared" si="34"/>
        <v>-32.81472008190601</v>
      </c>
      <c r="AJ85" s="504">
        <f t="shared" si="34"/>
        <v>-32.81472008190601</v>
      </c>
      <c r="AK85" s="504">
        <f t="shared" si="34"/>
        <v>-32.81472008190601</v>
      </c>
      <c r="AL85" s="504">
        <f t="shared" si="34"/>
        <v>-32.81472008190601</v>
      </c>
      <c r="AM85" s="504">
        <f t="shared" si="34"/>
        <v>-32.81472008190601</v>
      </c>
      <c r="AN85" s="504">
        <f t="shared" si="34"/>
        <v>-32.81472008190601</v>
      </c>
      <c r="AO85" s="504">
        <f t="shared" si="34"/>
        <v>-32.81472008190601</v>
      </c>
      <c r="AP85" s="504">
        <f t="shared" si="34"/>
        <v>-32.81472008190601</v>
      </c>
      <c r="AQ85" s="504">
        <f t="shared" si="34"/>
        <v>-32.81472008190601</v>
      </c>
      <c r="AR85" s="504">
        <f t="shared" si="34"/>
        <v>-32.81472008190601</v>
      </c>
      <c r="AS85" s="504">
        <f t="shared" si="34"/>
        <v>-32.81472008190601</v>
      </c>
      <c r="AT85" s="504">
        <f t="shared" si="34"/>
        <v>-32.81472008190601</v>
      </c>
      <c r="AU85" s="504">
        <f t="shared" si="34"/>
        <v>-32.81472008190601</v>
      </c>
      <c r="AV85" s="504">
        <f t="shared" si="34"/>
        <v>-32.81472008190601</v>
      </c>
      <c r="AW85" s="504">
        <f t="shared" si="34"/>
        <v>-32.81472008190601</v>
      </c>
      <c r="AX85" s="504">
        <f t="shared" si="34"/>
        <v>-32.81472008190601</v>
      </c>
      <c r="AY85" s="504">
        <f t="shared" si="34"/>
        <v>-32.81472008190601</v>
      </c>
      <c r="AZ85" s="504">
        <f t="shared" si="34"/>
        <v>-32.81472008190601</v>
      </c>
      <c r="BA85" s="504">
        <f t="shared" si="34"/>
        <v>-32.81472008190601</v>
      </c>
      <c r="BB85" s="504">
        <f t="shared" si="34"/>
        <v>-32.81472008190601</v>
      </c>
      <c r="BC85" s="504">
        <f t="shared" si="34"/>
        <v>-32.81472008190601</v>
      </c>
      <c r="BD85" s="504">
        <f t="shared" si="34"/>
        <v>-32.81472008190601</v>
      </c>
      <c r="BE85" s="504">
        <f t="shared" si="34"/>
        <v>-32.81472008190601</v>
      </c>
      <c r="BF85" s="504">
        <f t="shared" si="34"/>
        <v>-32.81472008190601</v>
      </c>
      <c r="BG85" s="504">
        <f t="shared" si="34"/>
        <v>-32.81472008190601</v>
      </c>
      <c r="BH85" s="504">
        <f t="shared" si="34"/>
        <v>-32.81472008190601</v>
      </c>
      <c r="BI85" s="504">
        <f t="shared" si="34"/>
        <v>-32.81472008190601</v>
      </c>
      <c r="BJ85" s="504">
        <f t="shared" si="34"/>
        <v>-32.81472008190601</v>
      </c>
      <c r="BK85" s="504">
        <f t="shared" si="34"/>
        <v>-32.81472008190601</v>
      </c>
    </row>
    <row r="86" spans="1:63" s="7" customFormat="1" x14ac:dyDescent="0.35">
      <c r="A86" s="8"/>
      <c r="B86" s="35"/>
      <c r="C86" s="30"/>
      <c r="D86" s="359"/>
      <c r="E86" s="30"/>
      <c r="F86" s="359"/>
      <c r="G86" s="30"/>
      <c r="H86" s="359"/>
      <c r="I86" s="30"/>
      <c r="J86" s="359"/>
      <c r="K86" s="30"/>
      <c r="L86" s="359"/>
      <c r="M86" s="352" t="s">
        <v>160</v>
      </c>
      <c r="N86" s="370" t="str">
        <f>IF(SUM(C77:N80)=SUM(N82:N85),"ok","ERROR")</f>
        <v>ok</v>
      </c>
      <c r="O86" s="30"/>
      <c r="P86" s="359"/>
      <c r="Q86" s="30"/>
      <c r="R86" s="359"/>
      <c r="S86" s="30"/>
      <c r="T86" s="359"/>
      <c r="U86" s="30"/>
      <c r="V86" s="359"/>
      <c r="W86" s="30"/>
      <c r="X86" s="359"/>
      <c r="Y86" s="30"/>
      <c r="Z86" s="359"/>
      <c r="AA86" s="30"/>
      <c r="AB86" s="359"/>
      <c r="AC86" s="30"/>
      <c r="AD86" s="359"/>
      <c r="AE86" s="30"/>
      <c r="AF86" s="359"/>
      <c r="AG86" s="30"/>
      <c r="AH86" s="359"/>
      <c r="AI86" s="30"/>
      <c r="AJ86" s="359"/>
      <c r="AK86" s="30"/>
      <c r="AL86" s="359"/>
      <c r="AM86" s="30"/>
      <c r="AN86" s="359"/>
      <c r="AO86" s="30"/>
      <c r="AP86" s="359"/>
      <c r="AQ86" s="30"/>
      <c r="AR86" s="359"/>
      <c r="AS86" s="30"/>
      <c r="AT86" s="359"/>
      <c r="AU86" s="30"/>
      <c r="AV86" s="359"/>
      <c r="AW86" s="30"/>
      <c r="AX86" s="359"/>
      <c r="AY86" s="30"/>
      <c r="AZ86" s="359"/>
      <c r="BA86" s="30"/>
      <c r="BB86" s="359"/>
      <c r="BC86" s="30"/>
      <c r="BD86" s="359"/>
      <c r="BE86" s="30"/>
      <c r="BF86" s="359"/>
      <c r="BG86" s="30"/>
      <c r="BH86" s="359"/>
      <c r="BI86" s="30"/>
      <c r="BJ86" s="359"/>
      <c r="BK86" s="30"/>
    </row>
    <row r="87" spans="1:63" s="7" customFormat="1" x14ac:dyDescent="0.3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row>
    <row r="88" spans="1:63" s="7" customFormat="1" ht="15" thickBot="1" x14ac:dyDescent="0.4"/>
    <row r="89" spans="1:63" ht="15" customHeight="1" x14ac:dyDescent="0.35">
      <c r="A89" s="694" t="s">
        <v>103</v>
      </c>
      <c r="B89" s="93" t="s">
        <v>94</v>
      </c>
      <c r="C89" s="92">
        <f>C76</f>
        <v>43466</v>
      </c>
      <c r="D89" s="10">
        <f t="shared" ref="D89:BK89" si="35">D76</f>
        <v>43497</v>
      </c>
      <c r="E89" s="46">
        <f t="shared" si="35"/>
        <v>43525</v>
      </c>
      <c r="F89" s="46">
        <f t="shared" si="35"/>
        <v>43556</v>
      </c>
      <c r="G89" s="46">
        <f t="shared" si="35"/>
        <v>43586</v>
      </c>
      <c r="H89" s="46">
        <f t="shared" si="35"/>
        <v>43617</v>
      </c>
      <c r="I89" s="46">
        <f t="shared" si="35"/>
        <v>43647</v>
      </c>
      <c r="J89" s="46">
        <f t="shared" si="35"/>
        <v>43678</v>
      </c>
      <c r="K89" s="46">
        <f t="shared" si="35"/>
        <v>43709</v>
      </c>
      <c r="L89" s="46">
        <f t="shared" si="35"/>
        <v>43739</v>
      </c>
      <c r="M89" s="46">
        <f t="shared" si="35"/>
        <v>43770</v>
      </c>
      <c r="N89" s="46">
        <f t="shared" si="35"/>
        <v>43800</v>
      </c>
      <c r="O89" s="46">
        <f t="shared" si="35"/>
        <v>43831</v>
      </c>
      <c r="P89" s="46">
        <f t="shared" si="35"/>
        <v>43862</v>
      </c>
      <c r="Q89" s="46">
        <f t="shared" si="35"/>
        <v>43891</v>
      </c>
      <c r="R89" s="46">
        <f t="shared" si="35"/>
        <v>43922</v>
      </c>
      <c r="S89" s="46">
        <f t="shared" si="35"/>
        <v>43952</v>
      </c>
      <c r="T89" s="46">
        <f t="shared" si="35"/>
        <v>43983</v>
      </c>
      <c r="U89" s="46">
        <f t="shared" si="35"/>
        <v>44013</v>
      </c>
      <c r="V89" s="46">
        <f t="shared" si="35"/>
        <v>44044</v>
      </c>
      <c r="W89" s="46">
        <f t="shared" si="35"/>
        <v>44075</v>
      </c>
      <c r="X89" s="46">
        <f t="shared" si="35"/>
        <v>44105</v>
      </c>
      <c r="Y89" s="46">
        <f t="shared" si="35"/>
        <v>44136</v>
      </c>
      <c r="Z89" s="46">
        <f t="shared" si="35"/>
        <v>44166</v>
      </c>
      <c r="AA89" s="46">
        <f t="shared" si="35"/>
        <v>44197</v>
      </c>
      <c r="AB89" s="46">
        <f t="shared" si="35"/>
        <v>44228</v>
      </c>
      <c r="AC89" s="46">
        <f t="shared" si="35"/>
        <v>44256</v>
      </c>
      <c r="AD89" s="46">
        <f t="shared" si="35"/>
        <v>44287</v>
      </c>
      <c r="AE89" s="46">
        <f t="shared" si="35"/>
        <v>44317</v>
      </c>
      <c r="AF89" s="46">
        <f t="shared" si="35"/>
        <v>44348</v>
      </c>
      <c r="AG89" s="46">
        <f t="shared" si="35"/>
        <v>44378</v>
      </c>
      <c r="AH89" s="46">
        <f t="shared" si="35"/>
        <v>44409</v>
      </c>
      <c r="AI89" s="46">
        <f t="shared" si="35"/>
        <v>44440</v>
      </c>
      <c r="AJ89" s="46">
        <f t="shared" si="35"/>
        <v>44470</v>
      </c>
      <c r="AK89" s="46">
        <f t="shared" si="35"/>
        <v>44501</v>
      </c>
      <c r="AL89" s="46">
        <f t="shared" si="35"/>
        <v>44531</v>
      </c>
      <c r="AM89" s="46">
        <f t="shared" si="35"/>
        <v>44562</v>
      </c>
      <c r="AN89" s="46">
        <f t="shared" si="35"/>
        <v>44593</v>
      </c>
      <c r="AO89" s="46">
        <f t="shared" si="35"/>
        <v>44621</v>
      </c>
      <c r="AP89" s="46">
        <f t="shared" si="35"/>
        <v>44652</v>
      </c>
      <c r="AQ89" s="46">
        <f t="shared" si="35"/>
        <v>44682</v>
      </c>
      <c r="AR89" s="46">
        <f t="shared" si="35"/>
        <v>44713</v>
      </c>
      <c r="AS89" s="46">
        <f t="shared" si="35"/>
        <v>44743</v>
      </c>
      <c r="AT89" s="46">
        <f t="shared" si="35"/>
        <v>44774</v>
      </c>
      <c r="AU89" s="46">
        <f t="shared" si="35"/>
        <v>44805</v>
      </c>
      <c r="AV89" s="46">
        <f t="shared" si="35"/>
        <v>44835</v>
      </c>
      <c r="AW89" s="46">
        <f t="shared" si="35"/>
        <v>44866</v>
      </c>
      <c r="AX89" s="46">
        <f t="shared" si="35"/>
        <v>44896</v>
      </c>
      <c r="AY89" s="46">
        <f t="shared" si="35"/>
        <v>44927</v>
      </c>
      <c r="AZ89" s="46">
        <f t="shared" si="35"/>
        <v>44958</v>
      </c>
      <c r="BA89" s="46">
        <f t="shared" si="35"/>
        <v>44986</v>
      </c>
      <c r="BB89" s="46">
        <f t="shared" si="35"/>
        <v>45017</v>
      </c>
      <c r="BC89" s="46">
        <f t="shared" si="35"/>
        <v>45047</v>
      </c>
      <c r="BD89" s="46">
        <f t="shared" si="35"/>
        <v>45078</v>
      </c>
      <c r="BE89" s="46">
        <f t="shared" si="35"/>
        <v>45108</v>
      </c>
      <c r="BF89" s="46">
        <f t="shared" si="35"/>
        <v>45139</v>
      </c>
      <c r="BG89" s="46">
        <f t="shared" si="35"/>
        <v>45170</v>
      </c>
      <c r="BH89" s="46">
        <f t="shared" si="35"/>
        <v>45200</v>
      </c>
      <c r="BI89" s="46">
        <f t="shared" si="35"/>
        <v>45231</v>
      </c>
      <c r="BJ89" s="46">
        <f t="shared" si="35"/>
        <v>45261</v>
      </c>
      <c r="BK89" s="46">
        <f t="shared" si="35"/>
        <v>45292</v>
      </c>
    </row>
    <row r="90" spans="1:63" ht="15.75" customHeight="1" x14ac:dyDescent="0.35">
      <c r="A90" s="695"/>
      <c r="B90" s="26" t="s">
        <v>30</v>
      </c>
      <c r="C90" s="273">
        <f>'LI 2M - SGS'!C93</f>
        <v>4.8845E-2</v>
      </c>
      <c r="D90" s="274">
        <f>'LI 2M - SGS'!D93</f>
        <v>5.0525E-2</v>
      </c>
      <c r="E90" s="274">
        <f>'LI 2M - SGS'!E93</f>
        <v>5.3254999999999997E-2</v>
      </c>
      <c r="F90" s="274">
        <f>'LI 2M - SGS'!F93</f>
        <v>5.6875000000000002E-2</v>
      </c>
      <c r="G90" s="274">
        <f>'LI 2M - SGS'!G93</f>
        <v>5.8104000000000003E-2</v>
      </c>
      <c r="H90" s="274">
        <f>'LI 2M - SGS'!H93</f>
        <v>8.9680999999999997E-2</v>
      </c>
      <c r="I90" s="274">
        <f>'LI 2M - SGS'!I93</f>
        <v>8.9680999999999997E-2</v>
      </c>
      <c r="J90" s="274">
        <f>'LI 2M - SGS'!J93</f>
        <v>8.9680999999999997E-2</v>
      </c>
      <c r="K90" s="274">
        <f>'LI 2M - SGS'!K93</f>
        <v>8.9680999999999997E-2</v>
      </c>
      <c r="L90" s="274">
        <f>'LI 2M - SGS'!L93</f>
        <v>5.4614000000000003E-2</v>
      </c>
      <c r="M90" s="274">
        <f>'LI 2M - SGS'!M93</f>
        <v>5.6771000000000002E-2</v>
      </c>
      <c r="N90" s="274">
        <f>'LI 2M - SGS'!N93</f>
        <v>5.4182000000000001E-2</v>
      </c>
      <c r="O90" s="86">
        <f>'LI 2M - SGS'!O93</f>
        <v>4.8845E-2</v>
      </c>
      <c r="P90" s="86">
        <f>'LI 2M - SGS'!P93</f>
        <v>5.0525E-2</v>
      </c>
      <c r="Q90" s="86">
        <f>'LI 2M - SGS'!Q93</f>
        <v>5.3254999999999997E-2</v>
      </c>
      <c r="R90" s="258">
        <f>'LI 2M - SGS'!R93</f>
        <v>5.8521999999999998E-2</v>
      </c>
      <c r="S90" s="258">
        <f>'LI 2M - SGS'!S93</f>
        <v>6.1238000000000001E-2</v>
      </c>
      <c r="T90" s="258">
        <f>'LI 2M - SGS'!T93</f>
        <v>9.0992000000000003E-2</v>
      </c>
      <c r="U90" s="258">
        <f>'LI 2M - SGS'!U93</f>
        <v>9.0992000000000003E-2</v>
      </c>
      <c r="V90" s="258">
        <f>'LI 2M - SGS'!V93</f>
        <v>9.0992000000000003E-2</v>
      </c>
      <c r="W90" s="258">
        <f>'LI 2M - SGS'!W93</f>
        <v>9.0992000000000003E-2</v>
      </c>
      <c r="X90" s="258">
        <f>'LI 2M - SGS'!X93</f>
        <v>5.9082999999999997E-2</v>
      </c>
      <c r="Y90" s="258">
        <f>'LI 2M - SGS'!Y93</f>
        <v>6.0645999999999999E-2</v>
      </c>
      <c r="Z90" s="258">
        <f>'LI 2M - SGS'!Z93</f>
        <v>5.6723000000000003E-2</v>
      </c>
      <c r="AA90" s="258">
        <f>'LI 2M - SGS'!AA93</f>
        <v>5.3661E-2</v>
      </c>
      <c r="AB90" s="258">
        <f>'LI 2M - SGS'!AB93</f>
        <v>5.5252000000000002E-2</v>
      </c>
      <c r="AC90" s="258">
        <f>'LI 2M - SGS'!AC93</f>
        <v>5.7793999999999998E-2</v>
      </c>
      <c r="AD90" s="258">
        <f>'LI 2M - SGS'!AD93</f>
        <v>5.8521999999999998E-2</v>
      </c>
      <c r="AE90" s="258">
        <f>'LI 2M - SGS'!AE93</f>
        <v>6.1238000000000001E-2</v>
      </c>
      <c r="AF90" s="258">
        <f>'LI 2M - SGS'!AF93</f>
        <v>9.0992000000000003E-2</v>
      </c>
      <c r="AG90" s="258">
        <f>'LI 2M - SGS'!AG93</f>
        <v>9.0992000000000003E-2</v>
      </c>
      <c r="AH90" s="258">
        <f>'LI 2M - SGS'!AH93</f>
        <v>9.0992000000000003E-2</v>
      </c>
      <c r="AI90" s="258">
        <f>'LI 2M - SGS'!AI93</f>
        <v>9.0992000000000003E-2</v>
      </c>
      <c r="AJ90" s="258">
        <f>'LI 2M - SGS'!AJ93</f>
        <v>5.9082999999999997E-2</v>
      </c>
      <c r="AK90" s="258">
        <f>'LI 2M - SGS'!AK93</f>
        <v>6.0645999999999999E-2</v>
      </c>
      <c r="AL90" s="258">
        <f>'LI 2M - SGS'!AL93</f>
        <v>5.6723000000000003E-2</v>
      </c>
      <c r="AM90" s="258">
        <f>'LI 2M - SGS'!AM93</f>
        <v>5.3661E-2</v>
      </c>
      <c r="AN90" s="258">
        <f>'LI 2M - SGS'!AN93</f>
        <v>5.5252000000000002E-2</v>
      </c>
      <c r="AO90" s="566">
        <f>'LI 2M - SGS'!AO93</f>
        <v>5.7793999999999998E-2</v>
      </c>
      <c r="AP90" s="566">
        <f>'LI 2M - SGS'!AP93</f>
        <v>5.8521999999999998E-2</v>
      </c>
      <c r="AQ90" s="566">
        <f>'LI 2M - SGS'!AQ93</f>
        <v>6.1238000000000001E-2</v>
      </c>
      <c r="AR90" s="566">
        <f>'LI 2M - SGS'!AR93</f>
        <v>9.0992000000000003E-2</v>
      </c>
      <c r="AS90" s="566">
        <f>'LI 2M - SGS'!AS93</f>
        <v>9.0992000000000003E-2</v>
      </c>
      <c r="AT90" s="566">
        <f>'LI 2M - SGS'!AT93</f>
        <v>9.0992000000000003E-2</v>
      </c>
      <c r="AU90" s="566">
        <f>'LI 2M - SGS'!AU93</f>
        <v>9.0992000000000003E-2</v>
      </c>
      <c r="AV90" s="566">
        <f>'LI 2M - SGS'!AV93</f>
        <v>5.9082999999999997E-2</v>
      </c>
      <c r="AW90" s="566">
        <f>'LI 2M - SGS'!AW93</f>
        <v>6.0645999999999999E-2</v>
      </c>
      <c r="AX90" s="566">
        <f>'LI 2M - SGS'!AX93</f>
        <v>5.6723000000000003E-2</v>
      </c>
      <c r="AY90" s="566">
        <f>'LI 2M - SGS'!AY93</f>
        <v>5.3661E-2</v>
      </c>
      <c r="AZ90" s="566">
        <f>'LI 2M - SGS'!AZ93</f>
        <v>5.5252000000000002E-2</v>
      </c>
      <c r="BA90" s="566">
        <f>'LI 2M - SGS'!BA93</f>
        <v>5.7793999999999998E-2</v>
      </c>
      <c r="BB90" s="566">
        <f>'LI 2M - SGS'!BB93</f>
        <v>5.8521999999999998E-2</v>
      </c>
      <c r="BC90" s="566">
        <f>'LI 2M - SGS'!BC93</f>
        <v>6.1238000000000001E-2</v>
      </c>
      <c r="BD90" s="566">
        <f>'LI 2M - SGS'!BD93</f>
        <v>9.0992000000000003E-2</v>
      </c>
      <c r="BE90" s="566">
        <f>'LI 2M - SGS'!BE93</f>
        <v>9.0992000000000003E-2</v>
      </c>
      <c r="BF90" s="566">
        <f>'LI 2M - SGS'!BF93</f>
        <v>9.0992000000000003E-2</v>
      </c>
      <c r="BG90" s="566">
        <f>'LI 2M - SGS'!BG93</f>
        <v>9.0992000000000003E-2</v>
      </c>
      <c r="BH90" s="566">
        <f>'LI 2M - SGS'!BH93</f>
        <v>5.9082999999999997E-2</v>
      </c>
      <c r="BI90" s="566">
        <f>'LI 2M - SGS'!BI93</f>
        <v>6.0645999999999999E-2</v>
      </c>
      <c r="BJ90" s="566">
        <f>'LI 2M - SGS'!BJ93</f>
        <v>5.6723000000000003E-2</v>
      </c>
      <c r="BK90" s="566">
        <f>'LI 2M - SGS'!BK93</f>
        <v>5.3661E-2</v>
      </c>
    </row>
    <row r="91" spans="1:63" x14ac:dyDescent="0.35">
      <c r="A91" s="695"/>
      <c r="B91" s="26" t="s">
        <v>31</v>
      </c>
      <c r="C91" s="273">
        <f>'LI 3M - LGS'!C101</f>
        <v>2.8837000000000002E-2</v>
      </c>
      <c r="D91" s="274">
        <f>'LI 3M - LGS'!D101</f>
        <v>3.0424E-2</v>
      </c>
      <c r="E91" s="274">
        <f>'LI 3M - LGS'!E101</f>
        <v>2.7962999999999998E-2</v>
      </c>
      <c r="F91" s="274">
        <f>'LI 3M - LGS'!F101</f>
        <v>3.1393999999999998E-2</v>
      </c>
      <c r="G91" s="274">
        <f>'LI 3M - LGS'!G101</f>
        <v>3.3144E-2</v>
      </c>
      <c r="H91" s="274">
        <f>'LI 3M - LGS'!H101</f>
        <v>6.7465999999999998E-2</v>
      </c>
      <c r="I91" s="274">
        <f>'LI 3M - LGS'!I101</f>
        <v>6.4868999999999996E-2</v>
      </c>
      <c r="J91" s="274">
        <f>'LI 3M - LGS'!J101</f>
        <v>6.4940999999999999E-2</v>
      </c>
      <c r="K91" s="274">
        <f>'LI 3M - LGS'!K101</f>
        <v>6.4743999999999996E-2</v>
      </c>
      <c r="L91" s="274">
        <f>'LI 3M - LGS'!L101</f>
        <v>3.1406000000000003E-2</v>
      </c>
      <c r="M91" s="274">
        <f>'LI 3M - LGS'!M101</f>
        <v>3.1883000000000002E-2</v>
      </c>
      <c r="N91" s="274">
        <f>'LI 3M - LGS'!N101</f>
        <v>3.1376000000000001E-2</v>
      </c>
      <c r="O91" s="88">
        <f>'LI 3M - LGS'!O101</f>
        <v>2.8837000000000002E-2</v>
      </c>
      <c r="P91" s="88">
        <f>'LI 3M - LGS'!P101</f>
        <v>3.0424E-2</v>
      </c>
      <c r="Q91" s="88">
        <f>'LI 3M - LGS'!Q101</f>
        <v>2.7962999999999998E-2</v>
      </c>
      <c r="R91" s="258">
        <f>'LI 3M - LGS'!R101</f>
        <v>3.3774999999999999E-2</v>
      </c>
      <c r="S91" s="258">
        <f>'LI 3M - LGS'!S101</f>
        <v>3.6714999999999998E-2</v>
      </c>
      <c r="T91" s="258">
        <f>'LI 3M - LGS'!T101</f>
        <v>6.8380999999999997E-2</v>
      </c>
      <c r="U91" s="258">
        <f>'LI 3M - LGS'!U101</f>
        <v>6.6040000000000001E-2</v>
      </c>
      <c r="V91" s="258">
        <f>'LI 3M - LGS'!V101</f>
        <v>6.8090999999999999E-2</v>
      </c>
      <c r="W91" s="258">
        <f>'LI 3M - LGS'!W101</f>
        <v>6.6092999999999999E-2</v>
      </c>
      <c r="X91" s="258">
        <f>'LI 3M - LGS'!X101</f>
        <v>3.5712000000000001E-2</v>
      </c>
      <c r="Y91" s="258">
        <f>'LI 3M - LGS'!Y101</f>
        <v>3.6135E-2</v>
      </c>
      <c r="Z91" s="258">
        <f>'LI 3M - LGS'!Z101</f>
        <v>3.3574E-2</v>
      </c>
      <c r="AA91" s="258">
        <f>'LI 3M - LGS'!AA101</f>
        <v>3.2899999999999999E-2</v>
      </c>
      <c r="AB91" s="258">
        <f>'LI 3M - LGS'!AB101</f>
        <v>3.3628999999999999E-2</v>
      </c>
      <c r="AC91" s="258">
        <f>'LI 3M - LGS'!AC101</f>
        <v>3.4622E-2</v>
      </c>
      <c r="AD91" s="258">
        <f>'LI 3M - LGS'!AD101</f>
        <v>3.3774999999999999E-2</v>
      </c>
      <c r="AE91" s="258">
        <f>'LI 3M - LGS'!AE101</f>
        <v>3.6714999999999998E-2</v>
      </c>
      <c r="AF91" s="258">
        <f>'LI 3M - LGS'!AF101</f>
        <v>6.8380999999999997E-2</v>
      </c>
      <c r="AG91" s="258">
        <f>'LI 3M - LGS'!AG101</f>
        <v>6.6040000000000001E-2</v>
      </c>
      <c r="AH91" s="258">
        <f>'LI 3M - LGS'!AH101</f>
        <v>6.8090999999999999E-2</v>
      </c>
      <c r="AI91" s="258">
        <f>'LI 3M - LGS'!AI101</f>
        <v>6.6092999999999999E-2</v>
      </c>
      <c r="AJ91" s="258">
        <f>'LI 3M - LGS'!AJ101</f>
        <v>3.5712000000000001E-2</v>
      </c>
      <c r="AK91" s="258">
        <f>'LI 3M - LGS'!AK101</f>
        <v>3.6135E-2</v>
      </c>
      <c r="AL91" s="258">
        <f>'LI 3M - LGS'!AL101</f>
        <v>3.3574E-2</v>
      </c>
      <c r="AM91" s="258">
        <f>'LI 3M - LGS'!AM101</f>
        <v>3.2899999999999999E-2</v>
      </c>
      <c r="AN91" s="258">
        <f>'LI 3M - LGS'!AN101</f>
        <v>3.3628999999999999E-2</v>
      </c>
      <c r="AO91" s="566">
        <f>'LI 3M - LGS'!AO101</f>
        <v>3.4622E-2</v>
      </c>
      <c r="AP91" s="566">
        <f>'LI 3M - LGS'!AP101</f>
        <v>3.3774999999999999E-2</v>
      </c>
      <c r="AQ91" s="566">
        <f>'LI 3M - LGS'!AQ101</f>
        <v>3.6714999999999998E-2</v>
      </c>
      <c r="AR91" s="566">
        <f>'LI 3M - LGS'!AR101</f>
        <v>6.8380999999999997E-2</v>
      </c>
      <c r="AS91" s="566">
        <f>'LI 3M - LGS'!AS101</f>
        <v>6.6040000000000001E-2</v>
      </c>
      <c r="AT91" s="566">
        <f>'LI 3M - LGS'!AT101</f>
        <v>6.8090999999999999E-2</v>
      </c>
      <c r="AU91" s="566">
        <f>'LI 3M - LGS'!AU101</f>
        <v>6.6092999999999999E-2</v>
      </c>
      <c r="AV91" s="566">
        <f>'LI 3M - LGS'!AV101</f>
        <v>3.5712000000000001E-2</v>
      </c>
      <c r="AW91" s="566">
        <f>'LI 3M - LGS'!AW101</f>
        <v>3.6135E-2</v>
      </c>
      <c r="AX91" s="566">
        <f>'LI 3M - LGS'!AX101</f>
        <v>3.3574E-2</v>
      </c>
      <c r="AY91" s="566">
        <f>'LI 3M - LGS'!AY101</f>
        <v>3.2899999999999999E-2</v>
      </c>
      <c r="AZ91" s="566">
        <f>'LI 3M - LGS'!AZ101</f>
        <v>3.3628999999999999E-2</v>
      </c>
      <c r="BA91" s="566">
        <f>'LI 3M - LGS'!BA101</f>
        <v>3.4622E-2</v>
      </c>
      <c r="BB91" s="566">
        <f>'LI 3M - LGS'!BB101</f>
        <v>3.3774999999999999E-2</v>
      </c>
      <c r="BC91" s="566">
        <f>'LI 3M - LGS'!BC101</f>
        <v>3.6714999999999998E-2</v>
      </c>
      <c r="BD91" s="566">
        <f>'LI 3M - LGS'!BD101</f>
        <v>6.8380999999999997E-2</v>
      </c>
      <c r="BE91" s="566">
        <f>'LI 3M - LGS'!BE101</f>
        <v>6.6040000000000001E-2</v>
      </c>
      <c r="BF91" s="566">
        <f>'LI 3M - LGS'!BF101</f>
        <v>6.8090999999999999E-2</v>
      </c>
      <c r="BG91" s="566">
        <f>'LI 3M - LGS'!BG101</f>
        <v>6.6092999999999999E-2</v>
      </c>
      <c r="BH91" s="566">
        <f>'LI 3M - LGS'!BH101</f>
        <v>3.5712000000000001E-2</v>
      </c>
      <c r="BI91" s="566">
        <f>'LI 3M - LGS'!BI101</f>
        <v>3.6135E-2</v>
      </c>
      <c r="BJ91" s="566">
        <f>'LI 3M - LGS'!BJ101</f>
        <v>3.3574E-2</v>
      </c>
      <c r="BK91" s="566">
        <f>'LI 3M - LGS'!BK101</f>
        <v>3.2899999999999999E-2</v>
      </c>
    </row>
    <row r="92" spans="1:63" x14ac:dyDescent="0.35">
      <c r="A92" s="695"/>
      <c r="B92" s="26" t="s">
        <v>32</v>
      </c>
      <c r="C92" s="273">
        <f>'LI 4M - SPS'!C101</f>
        <v>2.9367000000000001E-2</v>
      </c>
      <c r="D92" s="274">
        <f>'LI 4M - SPS'!D101</f>
        <v>2.8156E-2</v>
      </c>
      <c r="E92" s="274">
        <f>'LI 4M - SPS'!E101</f>
        <v>2.9522E-2</v>
      </c>
      <c r="F92" s="274">
        <f>'LI 4M - SPS'!F101</f>
        <v>2.9638000000000001E-2</v>
      </c>
      <c r="G92" s="274">
        <f>'LI 4M - SPS'!G101</f>
        <v>3.1688000000000001E-2</v>
      </c>
      <c r="H92" s="274">
        <f>'LI 4M - SPS'!H101</f>
        <v>6.3760999999999998E-2</v>
      </c>
      <c r="I92" s="274">
        <f>'LI 4M - SPS'!I101</f>
        <v>6.2198999999999997E-2</v>
      </c>
      <c r="J92" s="274">
        <f>'LI 4M - SPS'!J101</f>
        <v>6.2283999999999999E-2</v>
      </c>
      <c r="K92" s="274">
        <f>'LI 4M - SPS'!K101</f>
        <v>6.1713999999999998E-2</v>
      </c>
      <c r="L92" s="274">
        <f>'LI 4M - SPS'!L101</f>
        <v>3.0110000000000001E-2</v>
      </c>
      <c r="M92" s="274">
        <f>'LI 4M - SPS'!M101</f>
        <v>2.9600999999999999E-2</v>
      </c>
      <c r="N92" s="274">
        <f>'LI 4M - SPS'!N101</f>
        <v>2.9519E-2</v>
      </c>
      <c r="O92" s="88">
        <f>'LI 4M - SPS'!O101</f>
        <v>2.9367000000000001E-2</v>
      </c>
      <c r="P92" s="88">
        <f>'LI 4M - SPS'!P101</f>
        <v>2.8156E-2</v>
      </c>
      <c r="Q92" s="88">
        <f>'LI 4M - SPS'!Q101</f>
        <v>2.9522E-2</v>
      </c>
      <c r="R92" s="258">
        <f>'LI 4M - SPS'!R101</f>
        <v>3.4296E-2</v>
      </c>
      <c r="S92" s="258">
        <f>'LI 4M - SPS'!S101</f>
        <v>3.6755000000000003E-2</v>
      </c>
      <c r="T92" s="258">
        <f>'LI 4M - SPS'!T101</f>
        <v>6.7155999999999993E-2</v>
      </c>
      <c r="U92" s="258">
        <f>'LI 4M - SPS'!U101</f>
        <v>6.5257999999999997E-2</v>
      </c>
      <c r="V92" s="258">
        <f>'LI 4M - SPS'!V101</f>
        <v>6.6148999999999999E-2</v>
      </c>
      <c r="W92" s="258">
        <f>'LI 4M - SPS'!W101</f>
        <v>6.4668000000000003E-2</v>
      </c>
      <c r="X92" s="258">
        <f>'LI 4M - SPS'!X101</f>
        <v>3.5714999999999997E-2</v>
      </c>
      <c r="Y92" s="258">
        <f>'LI 4M - SPS'!Y101</f>
        <v>3.5963000000000002E-2</v>
      </c>
      <c r="Z92" s="258">
        <f>'LI 4M - SPS'!Z101</f>
        <v>3.1724000000000002E-2</v>
      </c>
      <c r="AA92" s="258">
        <f>'LI 4M - SPS'!AA101</f>
        <v>3.2612000000000002E-2</v>
      </c>
      <c r="AB92" s="258">
        <f>'LI 4M - SPS'!AB101</f>
        <v>3.3308999999999998E-2</v>
      </c>
      <c r="AC92" s="258">
        <f>'LI 4M - SPS'!AC101</f>
        <v>3.3845E-2</v>
      </c>
      <c r="AD92" s="258">
        <f>'LI 4M - SPS'!AD101</f>
        <v>3.4296E-2</v>
      </c>
      <c r="AE92" s="258">
        <f>'LI 4M - SPS'!AE101</f>
        <v>3.6755000000000003E-2</v>
      </c>
      <c r="AF92" s="258">
        <f>'LI 4M - SPS'!AF101</f>
        <v>6.7155999999999993E-2</v>
      </c>
      <c r="AG92" s="258">
        <f>'LI 4M - SPS'!AG101</f>
        <v>6.5257999999999997E-2</v>
      </c>
      <c r="AH92" s="258">
        <f>'LI 4M - SPS'!AH101</f>
        <v>6.6148999999999999E-2</v>
      </c>
      <c r="AI92" s="258">
        <f>'LI 4M - SPS'!AI101</f>
        <v>6.4668000000000003E-2</v>
      </c>
      <c r="AJ92" s="258">
        <f>'LI 4M - SPS'!AJ101</f>
        <v>3.5714999999999997E-2</v>
      </c>
      <c r="AK92" s="258">
        <f>'LI 4M - SPS'!AK101</f>
        <v>3.5963000000000002E-2</v>
      </c>
      <c r="AL92" s="258">
        <f>'LI 4M - SPS'!AL101</f>
        <v>3.1724000000000002E-2</v>
      </c>
      <c r="AM92" s="258">
        <f>'LI 4M - SPS'!AM101</f>
        <v>3.2612000000000002E-2</v>
      </c>
      <c r="AN92" s="258">
        <f>'LI 4M - SPS'!AN101</f>
        <v>3.3308999999999998E-2</v>
      </c>
      <c r="AO92" s="566">
        <f>'LI 4M - SPS'!AO101</f>
        <v>3.3845E-2</v>
      </c>
      <c r="AP92" s="566">
        <f>'LI 4M - SPS'!AP101</f>
        <v>3.4296E-2</v>
      </c>
      <c r="AQ92" s="566">
        <f>'LI 4M - SPS'!AQ101</f>
        <v>3.6755000000000003E-2</v>
      </c>
      <c r="AR92" s="566">
        <f>'LI 4M - SPS'!AR101</f>
        <v>6.7155999999999993E-2</v>
      </c>
      <c r="AS92" s="566">
        <f>'LI 4M - SPS'!AS101</f>
        <v>6.5257999999999997E-2</v>
      </c>
      <c r="AT92" s="566">
        <f>'LI 4M - SPS'!AT101</f>
        <v>6.6148999999999999E-2</v>
      </c>
      <c r="AU92" s="566">
        <f>'LI 4M - SPS'!AU101</f>
        <v>6.4668000000000003E-2</v>
      </c>
      <c r="AV92" s="566">
        <f>'LI 4M - SPS'!AV101</f>
        <v>3.5714999999999997E-2</v>
      </c>
      <c r="AW92" s="566">
        <f>'LI 4M - SPS'!AW101</f>
        <v>3.5963000000000002E-2</v>
      </c>
      <c r="AX92" s="566">
        <f>'LI 4M - SPS'!AX101</f>
        <v>3.1724000000000002E-2</v>
      </c>
      <c r="AY92" s="566">
        <f>'LI 4M - SPS'!AY101</f>
        <v>3.2612000000000002E-2</v>
      </c>
      <c r="AZ92" s="566">
        <f>'LI 4M - SPS'!AZ101</f>
        <v>3.3308999999999998E-2</v>
      </c>
      <c r="BA92" s="566">
        <f>'LI 4M - SPS'!BA101</f>
        <v>3.3845E-2</v>
      </c>
      <c r="BB92" s="566">
        <f>'LI 4M - SPS'!BB101</f>
        <v>3.4296E-2</v>
      </c>
      <c r="BC92" s="566">
        <f>'LI 4M - SPS'!BC101</f>
        <v>3.6755000000000003E-2</v>
      </c>
      <c r="BD92" s="566">
        <f>'LI 4M - SPS'!BD101</f>
        <v>6.7155999999999993E-2</v>
      </c>
      <c r="BE92" s="566">
        <f>'LI 4M - SPS'!BE101</f>
        <v>6.5257999999999997E-2</v>
      </c>
      <c r="BF92" s="566">
        <f>'LI 4M - SPS'!BF101</f>
        <v>6.6148999999999999E-2</v>
      </c>
      <c r="BG92" s="566">
        <f>'LI 4M - SPS'!BG101</f>
        <v>6.4668000000000003E-2</v>
      </c>
      <c r="BH92" s="566">
        <f>'LI 4M - SPS'!BH101</f>
        <v>3.5714999999999997E-2</v>
      </c>
      <c r="BI92" s="566">
        <f>'LI 4M - SPS'!BI101</f>
        <v>3.5963000000000002E-2</v>
      </c>
      <c r="BJ92" s="566">
        <f>'LI 4M - SPS'!BJ101</f>
        <v>3.1724000000000002E-2</v>
      </c>
      <c r="BK92" s="566">
        <f>'LI 4M - SPS'!BK101</f>
        <v>3.2612000000000002E-2</v>
      </c>
    </row>
    <row r="93" spans="1:63" ht="15" thickBot="1" x14ac:dyDescent="0.4">
      <c r="A93" s="696"/>
      <c r="B93" s="91" t="s">
        <v>33</v>
      </c>
      <c r="C93" s="275">
        <f>'LI 11M - LPS'!C101</f>
        <v>2.2321000000000001E-2</v>
      </c>
      <c r="D93" s="276">
        <f>'LI 11M - LPS'!D101</f>
        <v>2.3022000000000001E-2</v>
      </c>
      <c r="E93" s="276">
        <f>'LI 11M - LPS'!E101</f>
        <v>2.3028E-2</v>
      </c>
      <c r="F93" s="276">
        <f>'LI 11M - LPS'!F101</f>
        <v>2.3969000000000001E-2</v>
      </c>
      <c r="G93" s="276">
        <f>'LI 11M - LPS'!G101</f>
        <v>2.2296E-2</v>
      </c>
      <c r="H93" s="276">
        <f>'LI 11M - LPS'!H101</f>
        <v>4.7784E-2</v>
      </c>
      <c r="I93" s="276">
        <f>'LI 11M - LPS'!I101</f>
        <v>4.709E-2</v>
      </c>
      <c r="J93" s="276">
        <f>'LI 11M - LPS'!J101</f>
        <v>4.8728E-2</v>
      </c>
      <c r="K93" s="276">
        <f>'LI 11M - LPS'!K101</f>
        <v>5.0555000000000003E-2</v>
      </c>
      <c r="L93" s="276">
        <f>'LI 11M - LPS'!L101</f>
        <v>2.6030999999999999E-2</v>
      </c>
      <c r="M93" s="276">
        <f>'LI 11M - LPS'!M101</f>
        <v>2.5073000000000002E-2</v>
      </c>
      <c r="N93" s="276">
        <f>'LI 11M - LPS'!N101</f>
        <v>2.4128E-2</v>
      </c>
      <c r="O93" s="43">
        <f>'LI 11M - LPS'!O101</f>
        <v>2.2321000000000001E-2</v>
      </c>
      <c r="P93" s="43">
        <f>'LI 11M - LPS'!P101</f>
        <v>2.3022000000000001E-2</v>
      </c>
      <c r="Q93" s="43">
        <f>'LI 11M - LPS'!Q101</f>
        <v>2.3028E-2</v>
      </c>
      <c r="R93" s="257">
        <f>'LI 11M - LPS'!R101</f>
        <v>2.7399E-2</v>
      </c>
      <c r="S93" s="257">
        <f>'LI 11M - LPS'!S101</f>
        <v>3.1260000000000003E-2</v>
      </c>
      <c r="T93" s="257">
        <f>'LI 11M - LPS'!T101</f>
        <v>5.3324000000000003E-2</v>
      </c>
      <c r="U93" s="257">
        <f>'LI 11M - LPS'!U101</f>
        <v>5.024E-2</v>
      </c>
      <c r="V93" s="257">
        <f>'LI 11M - LPS'!V101</f>
        <v>4.9953999999999998E-2</v>
      </c>
      <c r="W93" s="257">
        <f>'LI 11M - LPS'!W101</f>
        <v>5.0927E-2</v>
      </c>
      <c r="X93" s="257">
        <f>'LI 11M - LPS'!X101</f>
        <v>3.2402E-2</v>
      </c>
      <c r="Y93" s="257">
        <f>'LI 11M - LPS'!Y101</f>
        <v>3.0643E-2</v>
      </c>
      <c r="Z93" s="257">
        <f>'LI 11M - LPS'!Z101</f>
        <v>2.8851999999999999E-2</v>
      </c>
      <c r="AA93" s="257">
        <f>'LI 11M - LPS'!AA101</f>
        <v>2.6759000000000002E-2</v>
      </c>
      <c r="AB93" s="257">
        <f>'LI 11M - LPS'!AB101</f>
        <v>2.7252999999999999E-2</v>
      </c>
      <c r="AC93" s="257">
        <f>'LI 11M - LPS'!AC101</f>
        <v>2.7386000000000001E-2</v>
      </c>
      <c r="AD93" s="257">
        <f>'LI 11M - LPS'!AD101</f>
        <v>2.7399E-2</v>
      </c>
      <c r="AE93" s="257">
        <f>'LI 11M - LPS'!AE101</f>
        <v>3.1260000000000003E-2</v>
      </c>
      <c r="AF93" s="257">
        <f>'LI 11M - LPS'!AF101</f>
        <v>5.3324000000000003E-2</v>
      </c>
      <c r="AG93" s="257">
        <f>'LI 11M - LPS'!AG101</f>
        <v>5.024E-2</v>
      </c>
      <c r="AH93" s="257">
        <f>'LI 11M - LPS'!AH101</f>
        <v>4.9953999999999998E-2</v>
      </c>
      <c r="AI93" s="257">
        <f>'LI 11M - LPS'!AI101</f>
        <v>5.0927E-2</v>
      </c>
      <c r="AJ93" s="257">
        <f>'LI 11M - LPS'!AJ101</f>
        <v>3.2402E-2</v>
      </c>
      <c r="AK93" s="257">
        <f>'LI 11M - LPS'!AK101</f>
        <v>3.0643E-2</v>
      </c>
      <c r="AL93" s="257">
        <f>'LI 11M - LPS'!AL101</f>
        <v>2.8851999999999999E-2</v>
      </c>
      <c r="AM93" s="257">
        <f>'LI 11M - LPS'!AM101</f>
        <v>2.6759000000000002E-2</v>
      </c>
      <c r="AN93" s="257">
        <f>'LI 11M - LPS'!AN101</f>
        <v>2.7252999999999999E-2</v>
      </c>
      <c r="AO93" s="565">
        <f>'LI 11M - LPS'!AO101</f>
        <v>2.7386000000000001E-2</v>
      </c>
      <c r="AP93" s="565">
        <f>'LI 11M - LPS'!AP101</f>
        <v>2.7399E-2</v>
      </c>
      <c r="AQ93" s="565">
        <f>'LI 11M - LPS'!AQ101</f>
        <v>3.1260000000000003E-2</v>
      </c>
      <c r="AR93" s="565">
        <f>'LI 11M - LPS'!AR101</f>
        <v>5.3324000000000003E-2</v>
      </c>
      <c r="AS93" s="565">
        <f>'LI 11M - LPS'!AS101</f>
        <v>5.024E-2</v>
      </c>
      <c r="AT93" s="565">
        <f>'LI 11M - LPS'!AT101</f>
        <v>4.9953999999999998E-2</v>
      </c>
      <c r="AU93" s="565">
        <f>'LI 11M - LPS'!AU101</f>
        <v>5.0927E-2</v>
      </c>
      <c r="AV93" s="565">
        <f>'LI 11M - LPS'!AV101</f>
        <v>3.2402E-2</v>
      </c>
      <c r="AW93" s="565">
        <f>'LI 11M - LPS'!AW101</f>
        <v>3.0643E-2</v>
      </c>
      <c r="AX93" s="565">
        <f>'LI 11M - LPS'!AX101</f>
        <v>2.8851999999999999E-2</v>
      </c>
      <c r="AY93" s="565">
        <f>'LI 11M - LPS'!AY101</f>
        <v>2.6759000000000002E-2</v>
      </c>
      <c r="AZ93" s="565">
        <f>'LI 11M - LPS'!AZ101</f>
        <v>2.7252999999999999E-2</v>
      </c>
      <c r="BA93" s="565">
        <f>'LI 11M - LPS'!BA101</f>
        <v>2.7386000000000001E-2</v>
      </c>
      <c r="BB93" s="565">
        <f>'LI 11M - LPS'!BB101</f>
        <v>2.7399E-2</v>
      </c>
      <c r="BC93" s="565">
        <f>'LI 11M - LPS'!BC101</f>
        <v>3.1260000000000003E-2</v>
      </c>
      <c r="BD93" s="565">
        <f>'LI 11M - LPS'!BD101</f>
        <v>5.3324000000000003E-2</v>
      </c>
      <c r="BE93" s="565">
        <f>'LI 11M - LPS'!BE101</f>
        <v>5.024E-2</v>
      </c>
      <c r="BF93" s="565">
        <f>'LI 11M - LPS'!BF101</f>
        <v>4.9953999999999998E-2</v>
      </c>
      <c r="BG93" s="565">
        <f>'LI 11M - LPS'!BG101</f>
        <v>5.0927E-2</v>
      </c>
      <c r="BH93" s="565">
        <f>'LI 11M - LPS'!BH101</f>
        <v>3.2402E-2</v>
      </c>
      <c r="BI93" s="565">
        <f>'LI 11M - LPS'!BI101</f>
        <v>3.0643E-2</v>
      </c>
      <c r="BJ93" s="565">
        <f>'LI 11M - LPS'!BJ101</f>
        <v>2.8851999999999999E-2</v>
      </c>
      <c r="BK93" s="565">
        <f>'LI 11M - LPS'!BK101</f>
        <v>2.6759000000000002E-2</v>
      </c>
    </row>
    <row r="94" spans="1:63" x14ac:dyDescent="0.35">
      <c r="AO94" s="564" t="s">
        <v>267</v>
      </c>
    </row>
    <row r="101" spans="3:14" x14ac:dyDescent="0.35">
      <c r="C101" s="268"/>
      <c r="D101" s="268"/>
      <c r="E101" s="268"/>
      <c r="F101" s="268"/>
      <c r="G101" s="268"/>
      <c r="H101" s="268"/>
      <c r="I101" s="268"/>
      <c r="J101" s="268"/>
      <c r="K101" s="268"/>
      <c r="L101" s="268"/>
      <c r="M101" s="268"/>
      <c r="N101" s="268"/>
    </row>
    <row r="102" spans="3:14" x14ac:dyDescent="0.35">
      <c r="C102" s="268"/>
      <c r="D102" s="268"/>
      <c r="E102" s="268"/>
      <c r="F102" s="268"/>
      <c r="G102" s="268"/>
      <c r="H102" s="268"/>
      <c r="I102" s="268"/>
      <c r="J102" s="268"/>
      <c r="K102" s="268"/>
      <c r="L102" s="268"/>
      <c r="M102" s="268"/>
      <c r="N102" s="268"/>
    </row>
    <row r="103" spans="3:14" x14ac:dyDescent="0.35">
      <c r="C103" s="268"/>
      <c r="D103" s="268"/>
      <c r="E103" s="268"/>
      <c r="F103" s="268"/>
      <c r="G103" s="268"/>
      <c r="H103" s="268"/>
      <c r="I103" s="268"/>
      <c r="J103" s="268"/>
      <c r="K103" s="268"/>
      <c r="L103" s="268"/>
      <c r="M103" s="268"/>
      <c r="N103" s="268"/>
    </row>
    <row r="104" spans="3:14" x14ac:dyDescent="0.35">
      <c r="C104" s="268"/>
      <c r="D104" s="268"/>
      <c r="E104" s="268"/>
      <c r="F104" s="268"/>
      <c r="G104" s="268"/>
      <c r="H104" s="268"/>
      <c r="I104" s="268"/>
      <c r="J104" s="268"/>
      <c r="K104" s="268"/>
      <c r="L104" s="268"/>
      <c r="M104" s="268"/>
      <c r="N104" s="268"/>
    </row>
    <row r="108" spans="3:14" x14ac:dyDescent="0.35">
      <c r="J108" s="5"/>
    </row>
    <row r="109" spans="3:14"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BM44"/>
  <sheetViews>
    <sheetView tabSelected="1" zoomScale="80" zoomScaleNormal="80" workbookViewId="0">
      <pane xSplit="2" topLeftCell="C1" activePane="topRight" state="frozen"/>
      <selection activeCell="B2" sqref="B2:B3"/>
      <selection pane="topRight" activeCell="BL1" sqref="BL1:CH1048576"/>
    </sheetView>
  </sheetViews>
  <sheetFormatPr defaultRowHeight="14.5" x14ac:dyDescent="0.35"/>
  <cols>
    <col min="1" max="1" width="8" customWidth="1"/>
    <col min="2" max="2" width="24.54296875" customWidth="1"/>
    <col min="3" max="3" width="15.54296875" bestFit="1" customWidth="1"/>
    <col min="4" max="4" width="11.54296875" bestFit="1" customWidth="1"/>
    <col min="5" max="6" width="12.54296875" bestFit="1" customWidth="1"/>
    <col min="7" max="14" width="14.453125" bestFit="1" customWidth="1"/>
    <col min="15" max="30" width="15.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 t="shared" ref="F2:BK2" si="0">E2</f>
        <v>0.76774979104266816</v>
      </c>
      <c r="G2" s="334">
        <f t="shared" si="0"/>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IF(SUM(C17:N17)='RES kWh ENTRY'!O169,"ok","ERROR")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29</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5">
      <c r="A5" s="637"/>
      <c r="B5" s="11" t="s">
        <v>0</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208">
        <v>0</v>
      </c>
      <c r="P5" s="208">
        <v>0</v>
      </c>
      <c r="Q5" s="208">
        <v>0</v>
      </c>
      <c r="R5" s="208">
        <v>0</v>
      </c>
      <c r="S5" s="208">
        <v>0</v>
      </c>
      <c r="T5" s="208">
        <v>0</v>
      </c>
      <c r="U5" s="208">
        <v>0</v>
      </c>
      <c r="V5" s="208">
        <v>0</v>
      </c>
      <c r="W5" s="208">
        <v>0</v>
      </c>
      <c r="X5" s="208">
        <v>0</v>
      </c>
      <c r="Y5" s="208">
        <v>0</v>
      </c>
      <c r="Z5" s="208">
        <v>0</v>
      </c>
      <c r="AA5" s="208">
        <v>0</v>
      </c>
      <c r="AB5" s="208">
        <v>0</v>
      </c>
      <c r="AC5" s="208">
        <v>0</v>
      </c>
      <c r="AD5" s="208">
        <v>0</v>
      </c>
      <c r="AE5" s="208">
        <v>0</v>
      </c>
      <c r="AF5" s="208">
        <v>0</v>
      </c>
      <c r="AG5" s="208">
        <v>0</v>
      </c>
      <c r="AH5" s="208">
        <v>0</v>
      </c>
      <c r="AI5" s="208">
        <v>0</v>
      </c>
      <c r="AJ5" s="208">
        <v>0</v>
      </c>
      <c r="AK5" s="208">
        <v>0</v>
      </c>
      <c r="AL5" s="208">
        <v>0</v>
      </c>
      <c r="AM5" s="208">
        <v>0</v>
      </c>
      <c r="AN5" s="208">
        <v>0</v>
      </c>
      <c r="AO5" s="208">
        <v>0</v>
      </c>
      <c r="AP5" s="208">
        <v>0</v>
      </c>
      <c r="AQ5" s="208">
        <v>0</v>
      </c>
      <c r="AR5" s="208">
        <v>0</v>
      </c>
      <c r="AS5" s="208">
        <v>0</v>
      </c>
      <c r="AT5" s="208">
        <v>0</v>
      </c>
      <c r="AU5" s="208">
        <v>0</v>
      </c>
      <c r="AV5" s="208">
        <v>0</v>
      </c>
      <c r="AW5" s="208">
        <v>0</v>
      </c>
      <c r="AX5" s="208">
        <v>0</v>
      </c>
      <c r="AY5" s="208">
        <v>0</v>
      </c>
      <c r="AZ5" s="208">
        <v>0</v>
      </c>
      <c r="BA5" s="208">
        <v>0</v>
      </c>
      <c r="BB5" s="208">
        <v>0</v>
      </c>
      <c r="BC5" s="208">
        <v>0</v>
      </c>
      <c r="BD5" s="208">
        <v>0</v>
      </c>
      <c r="BE5" s="208">
        <v>0</v>
      </c>
      <c r="BF5" s="208">
        <v>0</v>
      </c>
      <c r="BG5" s="208">
        <v>0</v>
      </c>
      <c r="BH5" s="208">
        <v>0</v>
      </c>
      <c r="BI5" s="208">
        <v>0</v>
      </c>
      <c r="BJ5" s="208">
        <v>0</v>
      </c>
      <c r="BK5" s="208">
        <v>0</v>
      </c>
    </row>
    <row r="6" spans="1:65" x14ac:dyDescent="0.35">
      <c r="A6" s="637"/>
      <c r="B6" s="12" t="s">
        <v>1</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0</v>
      </c>
      <c r="BA6" s="208">
        <v>0</v>
      </c>
      <c r="BB6" s="208">
        <v>0</v>
      </c>
      <c r="BC6" s="208">
        <v>0</v>
      </c>
      <c r="BD6" s="208">
        <v>0</v>
      </c>
      <c r="BE6" s="208">
        <v>0</v>
      </c>
      <c r="BF6" s="208">
        <v>0</v>
      </c>
      <c r="BG6" s="208">
        <v>0</v>
      </c>
      <c r="BH6" s="208">
        <v>0</v>
      </c>
      <c r="BI6" s="208">
        <v>0</v>
      </c>
      <c r="BJ6" s="208">
        <v>0</v>
      </c>
      <c r="BK6" s="208">
        <v>0</v>
      </c>
    </row>
    <row r="7" spans="1:65" x14ac:dyDescent="0.35">
      <c r="A7" s="637"/>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0</v>
      </c>
      <c r="BA7" s="208">
        <v>0</v>
      </c>
      <c r="BB7" s="208">
        <v>0</v>
      </c>
      <c r="BC7" s="208">
        <v>0</v>
      </c>
      <c r="BD7" s="208">
        <v>0</v>
      </c>
      <c r="BE7" s="208">
        <v>0</v>
      </c>
      <c r="BF7" s="208">
        <v>0</v>
      </c>
      <c r="BG7" s="208">
        <v>0</v>
      </c>
      <c r="BH7" s="208">
        <v>0</v>
      </c>
      <c r="BI7" s="208">
        <v>0</v>
      </c>
      <c r="BJ7" s="208">
        <v>0</v>
      </c>
      <c r="BK7" s="208">
        <v>0</v>
      </c>
    </row>
    <row r="8" spans="1:65" x14ac:dyDescent="0.35">
      <c r="A8" s="637"/>
      <c r="B8" s="11" t="s">
        <v>9</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c r="BE8" s="208">
        <v>0</v>
      </c>
      <c r="BF8" s="208">
        <v>0</v>
      </c>
      <c r="BG8" s="208">
        <v>0</v>
      </c>
      <c r="BH8" s="208">
        <v>0</v>
      </c>
      <c r="BI8" s="208">
        <v>0</v>
      </c>
      <c r="BJ8" s="208">
        <v>0</v>
      </c>
      <c r="BK8" s="208">
        <v>0</v>
      </c>
    </row>
    <row r="9" spans="1:65" x14ac:dyDescent="0.35">
      <c r="A9" s="637"/>
      <c r="B9" s="12" t="s">
        <v>3</v>
      </c>
      <c r="C9" s="3">
        <f>'RES kWh ENTRY'!C162</f>
        <v>0</v>
      </c>
      <c r="D9" s="3">
        <f>'RES kWh ENTRY'!D162</f>
        <v>0</v>
      </c>
      <c r="E9" s="3">
        <f>'RES kWh ENTRY'!E162</f>
        <v>0</v>
      </c>
      <c r="F9" s="3">
        <f>'RES kWh ENTRY'!F162</f>
        <v>0</v>
      </c>
      <c r="G9" s="3">
        <f>'RES kWh ENTRY'!G162</f>
        <v>0</v>
      </c>
      <c r="H9" s="3">
        <f>'RES kWh ENTRY'!H162</f>
        <v>0</v>
      </c>
      <c r="I9" s="3">
        <f>'RES kWh ENTRY'!I162</f>
        <v>0</v>
      </c>
      <c r="J9" s="3">
        <f>'RES kWh ENTRY'!J162</f>
        <v>42651.264869897997</v>
      </c>
      <c r="K9" s="3">
        <f>'RES kWh ENTRY'!K162</f>
        <v>45129.605897068555</v>
      </c>
      <c r="L9" s="3">
        <f>'RES kWh ENTRY'!L162</f>
        <v>0</v>
      </c>
      <c r="M9" s="3">
        <f>'RES kWh ENTRY'!M162</f>
        <v>0</v>
      </c>
      <c r="N9" s="3">
        <f>'RES kWh ENTRY'!N162</f>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0</v>
      </c>
      <c r="BA9" s="208">
        <v>0</v>
      </c>
      <c r="BB9" s="208">
        <v>0</v>
      </c>
      <c r="BC9" s="208">
        <v>0</v>
      </c>
      <c r="BD9" s="208">
        <v>0</v>
      </c>
      <c r="BE9" s="208">
        <v>0</v>
      </c>
      <c r="BF9" s="208">
        <v>0</v>
      </c>
      <c r="BG9" s="208">
        <v>0</v>
      </c>
      <c r="BH9" s="208">
        <v>0</v>
      </c>
      <c r="BI9" s="208">
        <v>0</v>
      </c>
      <c r="BJ9" s="208">
        <v>0</v>
      </c>
      <c r="BK9" s="208">
        <v>0</v>
      </c>
    </row>
    <row r="10" spans="1:65" x14ac:dyDescent="0.35">
      <c r="A10" s="637"/>
      <c r="B10" s="11" t="s">
        <v>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208">
        <v>0</v>
      </c>
      <c r="P10" s="208">
        <v>0</v>
      </c>
      <c r="Q10" s="208">
        <v>0</v>
      </c>
      <c r="R10" s="208">
        <v>0</v>
      </c>
      <c r="S10" s="208">
        <v>0</v>
      </c>
      <c r="T10" s="208">
        <v>0</v>
      </c>
      <c r="U10" s="208">
        <v>0</v>
      </c>
      <c r="V10" s="208">
        <v>0</v>
      </c>
      <c r="W10" s="208">
        <v>0</v>
      </c>
      <c r="X10" s="208">
        <v>0</v>
      </c>
      <c r="Y10" s="208">
        <v>0</v>
      </c>
      <c r="Z10" s="208">
        <v>0</v>
      </c>
      <c r="AA10" s="208">
        <v>0</v>
      </c>
      <c r="AB10" s="208">
        <v>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H10" s="208">
        <v>0</v>
      </c>
      <c r="BI10" s="208">
        <v>0</v>
      </c>
      <c r="BJ10" s="208">
        <v>0</v>
      </c>
      <c r="BK10" s="208">
        <v>0</v>
      </c>
    </row>
    <row r="11" spans="1:65" x14ac:dyDescent="0.35">
      <c r="A11" s="637"/>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208">
        <v>0</v>
      </c>
      <c r="P11" s="208">
        <v>0</v>
      </c>
      <c r="Q11" s="208">
        <v>0</v>
      </c>
      <c r="R11" s="208">
        <v>0</v>
      </c>
      <c r="S11" s="208">
        <v>0</v>
      </c>
      <c r="T11" s="208">
        <v>0</v>
      </c>
      <c r="U11" s="208">
        <v>0</v>
      </c>
      <c r="V11" s="208">
        <v>0</v>
      </c>
      <c r="W11" s="208">
        <v>0</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H11" s="208">
        <v>0</v>
      </c>
      <c r="BI11" s="208">
        <v>0</v>
      </c>
      <c r="BJ11" s="208">
        <v>0</v>
      </c>
      <c r="BK11" s="208">
        <v>0</v>
      </c>
    </row>
    <row r="12" spans="1:65" x14ac:dyDescent="0.35">
      <c r="A12" s="637"/>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208">
        <v>0</v>
      </c>
      <c r="P12" s="208">
        <v>0</v>
      </c>
      <c r="Q12" s="208">
        <v>0</v>
      </c>
      <c r="R12" s="208">
        <v>0</v>
      </c>
      <c r="S12" s="208">
        <v>0</v>
      </c>
      <c r="T12" s="208">
        <v>0</v>
      </c>
      <c r="U12" s="208">
        <v>0</v>
      </c>
      <c r="V12" s="208">
        <v>0</v>
      </c>
      <c r="W12" s="208">
        <v>0</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H12" s="208">
        <v>0</v>
      </c>
      <c r="BI12" s="208">
        <v>0</v>
      </c>
      <c r="BJ12" s="208">
        <v>0</v>
      </c>
      <c r="BK12" s="208">
        <v>0</v>
      </c>
    </row>
    <row r="13" spans="1:65" x14ac:dyDescent="0.35">
      <c r="A13" s="637"/>
      <c r="B13" s="11" t="s">
        <v>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H13" s="208">
        <v>0</v>
      </c>
      <c r="BI13" s="208">
        <v>0</v>
      </c>
      <c r="BJ13" s="208">
        <v>0</v>
      </c>
      <c r="BK13" s="208">
        <v>0</v>
      </c>
    </row>
    <row r="14" spans="1:65" x14ac:dyDescent="0.35">
      <c r="A14" s="637"/>
      <c r="B14" s="11" t="s">
        <v>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208">
        <v>0</v>
      </c>
      <c r="P14" s="208">
        <v>0</v>
      </c>
      <c r="Q14" s="208">
        <v>0</v>
      </c>
      <c r="R14" s="208">
        <v>0</v>
      </c>
      <c r="S14" s="208">
        <v>0</v>
      </c>
      <c r="T14" s="208">
        <v>0</v>
      </c>
      <c r="U14" s="208">
        <v>0</v>
      </c>
      <c r="V14" s="208">
        <v>0</v>
      </c>
      <c r="W14" s="208">
        <v>0</v>
      </c>
      <c r="X14" s="208">
        <v>0</v>
      </c>
      <c r="Y14" s="208">
        <v>0</v>
      </c>
      <c r="Z14" s="208">
        <v>0</v>
      </c>
      <c r="AA14" s="208">
        <v>0</v>
      </c>
      <c r="AB14" s="208">
        <v>0</v>
      </c>
      <c r="AC14" s="208">
        <v>0</v>
      </c>
      <c r="AD14" s="208">
        <v>0</v>
      </c>
      <c r="AE14" s="208">
        <v>0</v>
      </c>
      <c r="AF14" s="208">
        <v>0</v>
      </c>
      <c r="AG14" s="208">
        <v>0</v>
      </c>
      <c r="AH14" s="208">
        <v>0</v>
      </c>
      <c r="AI14" s="208">
        <v>0</v>
      </c>
      <c r="AJ14" s="208">
        <v>0</v>
      </c>
      <c r="AK14" s="208">
        <v>0</v>
      </c>
      <c r="AL14" s="208">
        <v>0</v>
      </c>
      <c r="AM14" s="208">
        <v>0</v>
      </c>
      <c r="AN14" s="208">
        <v>0</v>
      </c>
      <c r="AO14" s="208">
        <v>0</v>
      </c>
      <c r="AP14" s="208">
        <v>0</v>
      </c>
      <c r="AQ14" s="208">
        <v>0</v>
      </c>
      <c r="AR14" s="208">
        <v>0</v>
      </c>
      <c r="AS14" s="208">
        <v>0</v>
      </c>
      <c r="AT14" s="208">
        <v>0</v>
      </c>
      <c r="AU14" s="208">
        <v>0</v>
      </c>
      <c r="AV14" s="208">
        <v>0</v>
      </c>
      <c r="AW14" s="208">
        <v>0</v>
      </c>
      <c r="AX14" s="208">
        <v>0</v>
      </c>
      <c r="AY14" s="208">
        <v>0</v>
      </c>
      <c r="AZ14" s="208">
        <v>0</v>
      </c>
      <c r="BA14" s="208">
        <v>0</v>
      </c>
      <c r="BB14" s="208">
        <v>0</v>
      </c>
      <c r="BC14" s="208">
        <v>0</v>
      </c>
      <c r="BD14" s="208">
        <v>0</v>
      </c>
      <c r="BE14" s="208">
        <v>0</v>
      </c>
      <c r="BF14" s="208">
        <v>0</v>
      </c>
      <c r="BG14" s="208">
        <v>0</v>
      </c>
      <c r="BH14" s="208">
        <v>0</v>
      </c>
      <c r="BI14" s="208">
        <v>0</v>
      </c>
      <c r="BJ14" s="208">
        <v>0</v>
      </c>
      <c r="BK14" s="208">
        <v>0</v>
      </c>
    </row>
    <row r="15" spans="1:65" x14ac:dyDescent="0.35">
      <c r="A15" s="637"/>
      <c r="B15" s="11" t="s">
        <v>43</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208">
        <v>0</v>
      </c>
      <c r="P15" s="208">
        <v>0</v>
      </c>
      <c r="Q15" s="208">
        <v>0</v>
      </c>
      <c r="R15" s="208">
        <v>0</v>
      </c>
      <c r="S15" s="208">
        <v>0</v>
      </c>
      <c r="T15" s="208">
        <v>0</v>
      </c>
      <c r="U15" s="208">
        <v>0</v>
      </c>
      <c r="V15" s="208">
        <v>0</v>
      </c>
      <c r="W15" s="208">
        <v>0</v>
      </c>
      <c r="X15" s="208">
        <v>0</v>
      </c>
      <c r="Y15" s="208">
        <v>0</v>
      </c>
      <c r="Z15" s="208">
        <v>0</v>
      </c>
      <c r="AA15" s="208">
        <v>0</v>
      </c>
      <c r="AB15" s="208">
        <v>0</v>
      </c>
      <c r="AC15" s="208">
        <v>0</v>
      </c>
      <c r="AD15" s="208">
        <v>0</v>
      </c>
      <c r="AE15" s="208">
        <v>0</v>
      </c>
      <c r="AF15" s="208">
        <v>0</v>
      </c>
      <c r="AG15" s="208">
        <v>0</v>
      </c>
      <c r="AH15" s="208">
        <v>0</v>
      </c>
      <c r="AI15" s="208">
        <v>0</v>
      </c>
      <c r="AJ15" s="208">
        <v>0</v>
      </c>
      <c r="AK15" s="208">
        <v>0</v>
      </c>
      <c r="AL15" s="208">
        <v>0</v>
      </c>
      <c r="AM15" s="208">
        <v>0</v>
      </c>
      <c r="AN15" s="208">
        <v>0</v>
      </c>
      <c r="AO15" s="208">
        <v>0</v>
      </c>
      <c r="AP15" s="208">
        <v>0</v>
      </c>
      <c r="AQ15" s="208">
        <v>0</v>
      </c>
      <c r="AR15" s="208">
        <v>0</v>
      </c>
      <c r="AS15" s="208">
        <v>0</v>
      </c>
      <c r="AT15" s="208">
        <v>0</v>
      </c>
      <c r="AU15" s="208">
        <v>0</v>
      </c>
      <c r="AV15" s="208">
        <v>0</v>
      </c>
      <c r="AW15" s="208">
        <v>0</v>
      </c>
      <c r="AX15" s="208">
        <v>0</v>
      </c>
      <c r="AY15" s="208">
        <v>0</v>
      </c>
      <c r="AZ15" s="208">
        <v>0</v>
      </c>
      <c r="BA15" s="208">
        <v>0</v>
      </c>
      <c r="BB15" s="208">
        <v>0</v>
      </c>
      <c r="BC15" s="208">
        <v>0</v>
      </c>
      <c r="BD15" s="208">
        <v>0</v>
      </c>
      <c r="BE15" s="208">
        <v>0</v>
      </c>
      <c r="BF15" s="208">
        <v>0</v>
      </c>
      <c r="BG15" s="208">
        <v>0</v>
      </c>
      <c r="BH15" s="208">
        <v>0</v>
      </c>
      <c r="BI15" s="208">
        <v>0</v>
      </c>
      <c r="BJ15" s="208">
        <v>0</v>
      </c>
      <c r="BK15" s="208">
        <v>0</v>
      </c>
    </row>
    <row r="16" spans="1:65" x14ac:dyDescent="0.35">
      <c r="A16" s="637"/>
      <c r="B16" s="11" t="s">
        <v>11</v>
      </c>
      <c r="C16" s="3"/>
      <c r="D16" s="3"/>
      <c r="E16" s="4"/>
      <c r="F16" s="4"/>
      <c r="G16" s="4"/>
      <c r="H16" s="4"/>
      <c r="I16" s="4"/>
      <c r="J16" s="4"/>
      <c r="K16" s="4"/>
      <c r="L16" s="4"/>
      <c r="M16" s="4"/>
      <c r="N16" s="4"/>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row>
    <row r="17" spans="1:63" ht="15" thickBot="1" x14ac:dyDescent="0.4">
      <c r="A17" s="638"/>
      <c r="B17" s="15" t="s">
        <v>25</v>
      </c>
      <c r="C17" s="48">
        <f t="shared" ref="C17:AH17" si="1">SUM(C5:C15)</f>
        <v>0</v>
      </c>
      <c r="D17" s="48">
        <f t="shared" si="1"/>
        <v>0</v>
      </c>
      <c r="E17" s="48">
        <f t="shared" si="1"/>
        <v>0</v>
      </c>
      <c r="F17" s="48">
        <f t="shared" si="1"/>
        <v>0</v>
      </c>
      <c r="G17" s="48">
        <f t="shared" si="1"/>
        <v>0</v>
      </c>
      <c r="H17" s="48">
        <f t="shared" si="1"/>
        <v>0</v>
      </c>
      <c r="I17" s="48">
        <f t="shared" si="1"/>
        <v>0</v>
      </c>
      <c r="J17" s="48">
        <f t="shared" si="1"/>
        <v>42651.264869897997</v>
      </c>
      <c r="K17" s="48">
        <f t="shared" si="1"/>
        <v>45129.605897068555</v>
      </c>
      <c r="L17" s="48">
        <f t="shared" si="1"/>
        <v>0</v>
      </c>
      <c r="M17" s="48">
        <f t="shared" si="1"/>
        <v>0</v>
      </c>
      <c r="N17" s="48">
        <f t="shared" si="1"/>
        <v>0</v>
      </c>
      <c r="O17" s="209">
        <f t="shared" si="1"/>
        <v>0</v>
      </c>
      <c r="P17" s="209">
        <f t="shared" si="1"/>
        <v>0</v>
      </c>
      <c r="Q17" s="209">
        <f t="shared" si="1"/>
        <v>0</v>
      </c>
      <c r="R17" s="209">
        <f t="shared" si="1"/>
        <v>0</v>
      </c>
      <c r="S17" s="209">
        <f t="shared" si="1"/>
        <v>0</v>
      </c>
      <c r="T17" s="209">
        <f t="shared" si="1"/>
        <v>0</v>
      </c>
      <c r="U17" s="209">
        <f t="shared" si="1"/>
        <v>0</v>
      </c>
      <c r="V17" s="209">
        <f t="shared" si="1"/>
        <v>0</v>
      </c>
      <c r="W17" s="209">
        <f t="shared" si="1"/>
        <v>0</v>
      </c>
      <c r="X17" s="209">
        <f t="shared" si="1"/>
        <v>0</v>
      </c>
      <c r="Y17" s="209">
        <f t="shared" si="1"/>
        <v>0</v>
      </c>
      <c r="Z17" s="209">
        <f t="shared" si="1"/>
        <v>0</v>
      </c>
      <c r="AA17" s="209">
        <f t="shared" si="1"/>
        <v>0</v>
      </c>
      <c r="AB17" s="209">
        <f t="shared" si="1"/>
        <v>0</v>
      </c>
      <c r="AC17" s="209">
        <f t="shared" si="1"/>
        <v>0</v>
      </c>
      <c r="AD17" s="209">
        <f t="shared" si="1"/>
        <v>0</v>
      </c>
      <c r="AE17" s="209">
        <f t="shared" si="1"/>
        <v>0</v>
      </c>
      <c r="AF17" s="209">
        <f t="shared" si="1"/>
        <v>0</v>
      </c>
      <c r="AG17" s="209">
        <f t="shared" si="1"/>
        <v>0</v>
      </c>
      <c r="AH17" s="209">
        <f t="shared" si="1"/>
        <v>0</v>
      </c>
      <c r="AI17" s="209">
        <f t="shared" ref="AI17:BK17" si="2">SUM(AI5:AI15)</f>
        <v>0</v>
      </c>
      <c r="AJ17" s="209">
        <f t="shared" si="2"/>
        <v>0</v>
      </c>
      <c r="AK17" s="209">
        <f t="shared" si="2"/>
        <v>0</v>
      </c>
      <c r="AL17" s="209">
        <f t="shared" si="2"/>
        <v>0</v>
      </c>
      <c r="AM17" s="209">
        <f t="shared" si="2"/>
        <v>0</v>
      </c>
      <c r="AN17" s="209">
        <f t="shared" si="2"/>
        <v>0</v>
      </c>
      <c r="AO17" s="209">
        <f t="shared" si="2"/>
        <v>0</v>
      </c>
      <c r="AP17" s="209">
        <f t="shared" si="2"/>
        <v>0</v>
      </c>
      <c r="AQ17" s="209">
        <f t="shared" si="2"/>
        <v>0</v>
      </c>
      <c r="AR17" s="209">
        <f t="shared" si="2"/>
        <v>0</v>
      </c>
      <c r="AS17" s="209">
        <f t="shared" si="2"/>
        <v>0</v>
      </c>
      <c r="AT17" s="209">
        <f t="shared" si="2"/>
        <v>0</v>
      </c>
      <c r="AU17" s="209">
        <f t="shared" si="2"/>
        <v>0</v>
      </c>
      <c r="AV17" s="209">
        <f t="shared" si="2"/>
        <v>0</v>
      </c>
      <c r="AW17" s="209">
        <f t="shared" si="2"/>
        <v>0</v>
      </c>
      <c r="AX17" s="209">
        <f t="shared" si="2"/>
        <v>0</v>
      </c>
      <c r="AY17" s="209">
        <f t="shared" si="2"/>
        <v>0</v>
      </c>
      <c r="AZ17" s="209">
        <f t="shared" si="2"/>
        <v>0</v>
      </c>
      <c r="BA17" s="209">
        <f t="shared" si="2"/>
        <v>0</v>
      </c>
      <c r="BB17" s="209">
        <f t="shared" si="2"/>
        <v>0</v>
      </c>
      <c r="BC17" s="209">
        <f t="shared" si="2"/>
        <v>0</v>
      </c>
      <c r="BD17" s="209">
        <f t="shared" si="2"/>
        <v>0</v>
      </c>
      <c r="BE17" s="209">
        <f t="shared" si="2"/>
        <v>0</v>
      </c>
      <c r="BF17" s="209">
        <f t="shared" si="2"/>
        <v>0</v>
      </c>
      <c r="BG17" s="209">
        <f t="shared" si="2"/>
        <v>0</v>
      </c>
      <c r="BH17" s="209">
        <f t="shared" si="2"/>
        <v>0</v>
      </c>
      <c r="BI17" s="209">
        <f t="shared" si="2"/>
        <v>0</v>
      </c>
      <c r="BJ17" s="209">
        <f t="shared" si="2"/>
        <v>0</v>
      </c>
      <c r="BK17" s="209">
        <f t="shared" si="2"/>
        <v>0</v>
      </c>
    </row>
    <row r="18" spans="1:63" x14ac:dyDescent="0.35">
      <c r="A18" s="44"/>
      <c r="B18" s="25"/>
      <c r="C18" s="9"/>
      <c r="D18" s="30"/>
      <c r="E18" s="9"/>
      <c r="F18" s="30"/>
      <c r="G18" s="30"/>
      <c r="H18" s="30"/>
      <c r="I18" s="30"/>
      <c r="J18" s="30"/>
      <c r="K18" s="9"/>
      <c r="L18" s="30"/>
      <c r="M18" s="30"/>
      <c r="N18" s="9"/>
      <c r="O18" s="352" t="s">
        <v>164</v>
      </c>
      <c r="P18" s="353">
        <f>SUM(J17:K17)</f>
        <v>87780.870766966545</v>
      </c>
      <c r="Q18" s="339"/>
      <c r="R18" s="30"/>
      <c r="S18" s="30"/>
      <c r="T18" s="9"/>
      <c r="U18" s="30"/>
      <c r="V18" s="30"/>
      <c r="W18" s="9"/>
      <c r="X18" s="30"/>
      <c r="Y18" s="30"/>
      <c r="Z18" s="9"/>
      <c r="AA18" s="30"/>
      <c r="AB18" s="30"/>
      <c r="AC18" s="9"/>
      <c r="AD18" s="30"/>
      <c r="AE18" s="30"/>
      <c r="AF18" s="9"/>
      <c r="AG18" s="30"/>
      <c r="AH18" s="30"/>
      <c r="AI18" s="9"/>
      <c r="AJ18" s="30"/>
      <c r="AK18" s="30"/>
      <c r="AL18" s="9"/>
      <c r="AM18" s="30"/>
      <c r="AN18" s="30"/>
      <c r="AO18" s="9"/>
      <c r="AP18" s="30"/>
      <c r="AQ18" s="30"/>
      <c r="AR18" s="9"/>
      <c r="AS18" s="30"/>
      <c r="AT18" s="30"/>
      <c r="AU18" s="9"/>
      <c r="AV18" s="30"/>
      <c r="AW18" s="30"/>
      <c r="AX18" s="9"/>
      <c r="AY18" s="30"/>
      <c r="AZ18" s="30"/>
      <c r="BA18" s="9"/>
      <c r="BB18" s="30"/>
      <c r="BC18" s="30"/>
      <c r="BD18" s="9"/>
      <c r="BE18" s="30"/>
      <c r="BF18" s="30"/>
      <c r="BG18" s="9"/>
      <c r="BH18" s="30"/>
      <c r="BI18" s="30"/>
      <c r="BJ18" s="9"/>
      <c r="BK18" s="30"/>
    </row>
    <row r="19" spans="1:63" ht="15" thickBot="1" x14ac:dyDescent="0.4">
      <c r="A19" s="26"/>
      <c r="B19" s="26"/>
      <c r="C19" s="22"/>
      <c r="D19" s="23"/>
      <c r="E19" s="22"/>
      <c r="F19" s="23"/>
      <c r="G19" s="23"/>
      <c r="H19" s="22"/>
      <c r="I19" s="23"/>
      <c r="J19" s="23"/>
      <c r="K19" s="22"/>
      <c r="L19" s="23"/>
      <c r="M19" s="23"/>
      <c r="N19" s="22"/>
      <c r="O19" s="23"/>
      <c r="P19" s="341"/>
      <c r="Q19" s="338"/>
      <c r="R19" s="23"/>
      <c r="S19" s="23"/>
      <c r="T19" s="22"/>
      <c r="U19" s="23"/>
      <c r="V19" s="23"/>
      <c r="W19" s="22"/>
      <c r="X19" s="23"/>
      <c r="Y19" s="23"/>
      <c r="Z19" s="22"/>
      <c r="AA19" s="23"/>
      <c r="AB19" s="23"/>
      <c r="AC19" s="22"/>
      <c r="AD19" s="23"/>
      <c r="AE19" s="23"/>
      <c r="AF19" s="22"/>
      <c r="AG19" s="23"/>
      <c r="AH19" s="23"/>
      <c r="AI19" s="22"/>
      <c r="AJ19" s="23"/>
      <c r="AK19" s="23"/>
      <c r="AL19" s="22"/>
      <c r="AM19" s="23"/>
      <c r="AN19" s="23"/>
      <c r="AO19" s="22"/>
      <c r="AP19" s="23"/>
      <c r="AQ19" s="23"/>
      <c r="AR19" s="22"/>
      <c r="AS19" s="23"/>
      <c r="AT19" s="23"/>
      <c r="AU19" s="22"/>
      <c r="AV19" s="23"/>
      <c r="AW19" s="23"/>
      <c r="AX19" s="22"/>
      <c r="AY19" s="23"/>
      <c r="AZ19" s="23"/>
      <c r="BA19" s="22"/>
      <c r="BB19" s="23"/>
      <c r="BC19" s="23"/>
      <c r="BD19" s="22"/>
      <c r="BE19" s="23"/>
      <c r="BF19" s="23"/>
      <c r="BG19" s="22"/>
      <c r="BH19" s="23"/>
      <c r="BI19" s="23"/>
      <c r="BJ19" s="22"/>
      <c r="BK19" s="23"/>
    </row>
    <row r="20" spans="1:63" s="343" customFormat="1" ht="16.5" customHeight="1" x14ac:dyDescent="0.35">
      <c r="A20" s="700" t="s">
        <v>17</v>
      </c>
      <c r="B20" s="17" t="s">
        <v>99</v>
      </c>
      <c r="C20" s="10">
        <f>C4</f>
        <v>43466</v>
      </c>
      <c r="D20" s="10">
        <f t="shared" ref="D20:BK20" si="3">D4</f>
        <v>43497</v>
      </c>
      <c r="E20" s="10">
        <f t="shared" si="3"/>
        <v>43525</v>
      </c>
      <c r="F20" s="10">
        <f t="shared" si="3"/>
        <v>43556</v>
      </c>
      <c r="G20" s="10">
        <f t="shared" si="3"/>
        <v>43586</v>
      </c>
      <c r="H20" s="10">
        <f t="shared" si="3"/>
        <v>43617</v>
      </c>
      <c r="I20" s="10">
        <f t="shared" si="3"/>
        <v>43647</v>
      </c>
      <c r="J20" s="10">
        <f t="shared" si="3"/>
        <v>43678</v>
      </c>
      <c r="K20" s="10">
        <f t="shared" si="3"/>
        <v>43709</v>
      </c>
      <c r="L20" s="10">
        <f t="shared" si="3"/>
        <v>43739</v>
      </c>
      <c r="M20" s="10">
        <f t="shared" si="3"/>
        <v>43770</v>
      </c>
      <c r="N20" s="10">
        <f t="shared" si="3"/>
        <v>43800</v>
      </c>
      <c r="O20" s="10">
        <f t="shared" si="3"/>
        <v>43831</v>
      </c>
      <c r="P20" s="10">
        <f t="shared" si="3"/>
        <v>43862</v>
      </c>
      <c r="Q20" s="10">
        <f t="shared" si="3"/>
        <v>43891</v>
      </c>
      <c r="R20" s="10">
        <f t="shared" si="3"/>
        <v>43922</v>
      </c>
      <c r="S20" s="10">
        <f t="shared" si="3"/>
        <v>43952</v>
      </c>
      <c r="T20" s="10">
        <f t="shared" si="3"/>
        <v>43983</v>
      </c>
      <c r="U20" s="10">
        <f t="shared" si="3"/>
        <v>44013</v>
      </c>
      <c r="V20" s="10">
        <f t="shared" si="3"/>
        <v>44044</v>
      </c>
      <c r="W20" s="10">
        <f t="shared" si="3"/>
        <v>44075</v>
      </c>
      <c r="X20" s="10">
        <f t="shared" si="3"/>
        <v>44105</v>
      </c>
      <c r="Y20" s="10">
        <f t="shared" si="3"/>
        <v>44136</v>
      </c>
      <c r="Z20" s="10">
        <f t="shared" si="3"/>
        <v>44166</v>
      </c>
      <c r="AA20" s="10">
        <f t="shared" si="3"/>
        <v>44197</v>
      </c>
      <c r="AB20" s="10">
        <f t="shared" si="3"/>
        <v>44228</v>
      </c>
      <c r="AC20" s="10">
        <f t="shared" si="3"/>
        <v>44256</v>
      </c>
      <c r="AD20" s="10">
        <f t="shared" si="3"/>
        <v>44287</v>
      </c>
      <c r="AE20" s="10">
        <f t="shared" si="3"/>
        <v>44317</v>
      </c>
      <c r="AF20" s="10">
        <f t="shared" si="3"/>
        <v>44348</v>
      </c>
      <c r="AG20" s="10">
        <f t="shared" si="3"/>
        <v>44378</v>
      </c>
      <c r="AH20" s="10">
        <f t="shared" si="3"/>
        <v>44409</v>
      </c>
      <c r="AI20" s="10">
        <f t="shared" si="3"/>
        <v>44440</v>
      </c>
      <c r="AJ20" s="10">
        <f t="shared" si="3"/>
        <v>44470</v>
      </c>
      <c r="AK20" s="10">
        <f t="shared" si="3"/>
        <v>44501</v>
      </c>
      <c r="AL20" s="10">
        <f t="shared" si="3"/>
        <v>44531</v>
      </c>
      <c r="AM20" s="10">
        <f t="shared" si="3"/>
        <v>44562</v>
      </c>
      <c r="AN20" s="10">
        <f t="shared" si="3"/>
        <v>44593</v>
      </c>
      <c r="AO20" s="10">
        <f t="shared" si="3"/>
        <v>44621</v>
      </c>
      <c r="AP20" s="10">
        <f t="shared" si="3"/>
        <v>44652</v>
      </c>
      <c r="AQ20" s="10">
        <f t="shared" si="3"/>
        <v>44682</v>
      </c>
      <c r="AR20" s="10">
        <f t="shared" si="3"/>
        <v>44713</v>
      </c>
      <c r="AS20" s="10">
        <f t="shared" si="3"/>
        <v>44743</v>
      </c>
      <c r="AT20" s="10">
        <f t="shared" si="3"/>
        <v>44774</v>
      </c>
      <c r="AU20" s="10">
        <f t="shared" si="3"/>
        <v>44805</v>
      </c>
      <c r="AV20" s="10">
        <f t="shared" si="3"/>
        <v>44835</v>
      </c>
      <c r="AW20" s="10">
        <f t="shared" si="3"/>
        <v>44866</v>
      </c>
      <c r="AX20" s="10">
        <f t="shared" si="3"/>
        <v>44896</v>
      </c>
      <c r="AY20" s="10">
        <f t="shared" si="3"/>
        <v>44927</v>
      </c>
      <c r="AZ20" s="10">
        <f t="shared" si="3"/>
        <v>44958</v>
      </c>
      <c r="BA20" s="10">
        <f t="shared" si="3"/>
        <v>44986</v>
      </c>
      <c r="BB20" s="10">
        <f t="shared" si="3"/>
        <v>45017</v>
      </c>
      <c r="BC20" s="10">
        <f t="shared" si="3"/>
        <v>45047</v>
      </c>
      <c r="BD20" s="10">
        <f t="shared" si="3"/>
        <v>45078</v>
      </c>
      <c r="BE20" s="10">
        <f t="shared" si="3"/>
        <v>45108</v>
      </c>
      <c r="BF20" s="10">
        <f t="shared" si="3"/>
        <v>45139</v>
      </c>
      <c r="BG20" s="10">
        <f t="shared" si="3"/>
        <v>45170</v>
      </c>
      <c r="BH20" s="10">
        <f t="shared" si="3"/>
        <v>45200</v>
      </c>
      <c r="BI20" s="10">
        <f t="shared" si="3"/>
        <v>45231</v>
      </c>
      <c r="BJ20" s="10">
        <f t="shared" si="3"/>
        <v>45261</v>
      </c>
      <c r="BK20" s="10">
        <f t="shared" si="3"/>
        <v>45292</v>
      </c>
    </row>
    <row r="21" spans="1:63" s="343" customFormat="1" ht="15.5" x14ac:dyDescent="0.35">
      <c r="A21" s="701"/>
      <c r="B21" s="13" t="s">
        <v>161</v>
      </c>
      <c r="C21" s="503">
        <f t="shared" ref="C21:I21" si="4">((C17*C$28))*C$2</f>
        <v>0</v>
      </c>
      <c r="D21" s="503">
        <f t="shared" si="4"/>
        <v>0</v>
      </c>
      <c r="E21" s="503">
        <f t="shared" si="4"/>
        <v>0</v>
      </c>
      <c r="F21" s="503">
        <f t="shared" si="4"/>
        <v>0</v>
      </c>
      <c r="G21" s="503">
        <f t="shared" si="4"/>
        <v>0</v>
      </c>
      <c r="H21" s="503">
        <f t="shared" si="4"/>
        <v>0</v>
      </c>
      <c r="I21" s="503">
        <f t="shared" si="4"/>
        <v>0</v>
      </c>
      <c r="J21" s="503">
        <f>((J17*J$28))*J$2</f>
        <v>3375.4388537066943</v>
      </c>
      <c r="K21" s="503">
        <f>((K17*K$28))*K$2</f>
        <v>3571.5757941084539</v>
      </c>
      <c r="L21" s="503">
        <f t="shared" ref="L21:BK21" si="5">((L17*L$28))*L$2</f>
        <v>0</v>
      </c>
      <c r="M21" s="503">
        <f t="shared" si="5"/>
        <v>0</v>
      </c>
      <c r="N21" s="503">
        <f t="shared" si="5"/>
        <v>0</v>
      </c>
      <c r="O21" s="503">
        <f t="shared" si="5"/>
        <v>0</v>
      </c>
      <c r="P21" s="503">
        <f t="shared" si="5"/>
        <v>0</v>
      </c>
      <c r="Q21" s="503">
        <f t="shared" si="5"/>
        <v>0</v>
      </c>
      <c r="R21" s="503">
        <f t="shared" si="5"/>
        <v>0</v>
      </c>
      <c r="S21" s="503">
        <f t="shared" si="5"/>
        <v>0</v>
      </c>
      <c r="T21" s="503">
        <f t="shared" si="5"/>
        <v>0</v>
      </c>
      <c r="U21" s="503">
        <f t="shared" si="5"/>
        <v>0</v>
      </c>
      <c r="V21" s="362">
        <f t="shared" si="5"/>
        <v>0</v>
      </c>
      <c r="W21" s="362">
        <f t="shared" si="5"/>
        <v>0</v>
      </c>
      <c r="X21" s="362">
        <f t="shared" si="5"/>
        <v>0</v>
      </c>
      <c r="Y21" s="362">
        <f t="shared" si="5"/>
        <v>0</v>
      </c>
      <c r="Z21" s="362">
        <f t="shared" si="5"/>
        <v>0</v>
      </c>
      <c r="AA21" s="362">
        <f t="shared" si="5"/>
        <v>0</v>
      </c>
      <c r="AB21" s="362">
        <f t="shared" si="5"/>
        <v>0</v>
      </c>
      <c r="AC21" s="362">
        <f t="shared" si="5"/>
        <v>0</v>
      </c>
      <c r="AD21" s="362">
        <f t="shared" si="5"/>
        <v>0</v>
      </c>
      <c r="AE21" s="362">
        <f t="shared" si="5"/>
        <v>0</v>
      </c>
      <c r="AF21" s="362">
        <f t="shared" si="5"/>
        <v>0</v>
      </c>
      <c r="AG21" s="362">
        <f t="shared" si="5"/>
        <v>0</v>
      </c>
      <c r="AH21" s="362">
        <f t="shared" si="5"/>
        <v>0</v>
      </c>
      <c r="AI21" s="362">
        <f t="shared" si="5"/>
        <v>0</v>
      </c>
      <c r="AJ21" s="362">
        <f t="shared" si="5"/>
        <v>0</v>
      </c>
      <c r="AK21" s="362">
        <f t="shared" si="5"/>
        <v>0</v>
      </c>
      <c r="AL21" s="362">
        <f t="shared" si="5"/>
        <v>0</v>
      </c>
      <c r="AM21" s="362">
        <f t="shared" si="5"/>
        <v>0</v>
      </c>
      <c r="AN21" s="362">
        <f t="shared" si="5"/>
        <v>0</v>
      </c>
      <c r="AO21" s="362">
        <f t="shared" si="5"/>
        <v>0</v>
      </c>
      <c r="AP21" s="362">
        <f t="shared" si="5"/>
        <v>0</v>
      </c>
      <c r="AQ21" s="362">
        <f t="shared" si="5"/>
        <v>0</v>
      </c>
      <c r="AR21" s="362">
        <f t="shared" si="5"/>
        <v>0</v>
      </c>
      <c r="AS21" s="362">
        <f t="shared" si="5"/>
        <v>0</v>
      </c>
      <c r="AT21" s="362">
        <f t="shared" si="5"/>
        <v>0</v>
      </c>
      <c r="AU21" s="362">
        <f t="shared" si="5"/>
        <v>0</v>
      </c>
      <c r="AV21" s="362">
        <f t="shared" si="5"/>
        <v>0</v>
      </c>
      <c r="AW21" s="362">
        <f t="shared" si="5"/>
        <v>0</v>
      </c>
      <c r="AX21" s="362">
        <f t="shared" si="5"/>
        <v>0</v>
      </c>
      <c r="AY21" s="362">
        <f t="shared" si="5"/>
        <v>0</v>
      </c>
      <c r="AZ21" s="362">
        <f t="shared" si="5"/>
        <v>0</v>
      </c>
      <c r="BA21" s="362">
        <f t="shared" si="5"/>
        <v>0</v>
      </c>
      <c r="BB21" s="362">
        <f t="shared" si="5"/>
        <v>0</v>
      </c>
      <c r="BC21" s="362">
        <f t="shared" si="5"/>
        <v>0</v>
      </c>
      <c r="BD21" s="362">
        <f t="shared" si="5"/>
        <v>0</v>
      </c>
      <c r="BE21" s="362">
        <f t="shared" si="5"/>
        <v>0</v>
      </c>
      <c r="BF21" s="362">
        <f t="shared" si="5"/>
        <v>0</v>
      </c>
      <c r="BG21" s="362">
        <f t="shared" si="5"/>
        <v>0</v>
      </c>
      <c r="BH21" s="362">
        <f t="shared" si="5"/>
        <v>0</v>
      </c>
      <c r="BI21" s="362">
        <f t="shared" si="5"/>
        <v>0</v>
      </c>
      <c r="BJ21" s="362">
        <f t="shared" si="5"/>
        <v>0</v>
      </c>
      <c r="BK21" s="362">
        <f t="shared" si="5"/>
        <v>0</v>
      </c>
    </row>
    <row r="22" spans="1:63" s="343" customFormat="1" ht="15.5" x14ac:dyDescent="0.35">
      <c r="A22" s="701"/>
      <c r="B22" s="13"/>
      <c r="C22" s="210"/>
      <c r="D22" s="210"/>
      <c r="E22" s="210"/>
      <c r="F22" s="210"/>
      <c r="G22" s="210"/>
      <c r="H22" s="210"/>
      <c r="I22" s="210"/>
      <c r="J22" s="210"/>
      <c r="K22" s="210"/>
      <c r="L22" s="210"/>
      <c r="M22" s="210"/>
      <c r="N22" s="210"/>
      <c r="O22" s="210"/>
      <c r="P22" s="210"/>
      <c r="Q22" s="210"/>
      <c r="R22" s="210"/>
      <c r="S22" s="210"/>
      <c r="T22" s="210"/>
      <c r="U22" s="210"/>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row>
    <row r="23" spans="1:63" s="343" customFormat="1" ht="16" thickBot="1" x14ac:dyDescent="0.4">
      <c r="A23" s="702"/>
      <c r="B23" s="14" t="s">
        <v>162</v>
      </c>
      <c r="C23" s="504">
        <f>C22</f>
        <v>0</v>
      </c>
      <c r="D23" s="504">
        <f t="shared" ref="D23:AI23" si="6">C23+D21</f>
        <v>0</v>
      </c>
      <c r="E23" s="504">
        <f t="shared" si="6"/>
        <v>0</v>
      </c>
      <c r="F23" s="504">
        <f t="shared" si="6"/>
        <v>0</v>
      </c>
      <c r="G23" s="504">
        <f t="shared" si="6"/>
        <v>0</v>
      </c>
      <c r="H23" s="504">
        <f t="shared" si="6"/>
        <v>0</v>
      </c>
      <c r="I23" s="504">
        <f t="shared" si="6"/>
        <v>0</v>
      </c>
      <c r="J23" s="504">
        <f t="shared" si="6"/>
        <v>3375.4388537066943</v>
      </c>
      <c r="K23" s="504">
        <f t="shared" si="6"/>
        <v>6947.0146478151482</v>
      </c>
      <c r="L23" s="504">
        <f t="shared" si="6"/>
        <v>6947.0146478151482</v>
      </c>
      <c r="M23" s="504">
        <f t="shared" si="6"/>
        <v>6947.0146478151482</v>
      </c>
      <c r="N23" s="504">
        <f t="shared" si="6"/>
        <v>6947.0146478151482</v>
      </c>
      <c r="O23" s="504">
        <f t="shared" si="6"/>
        <v>6947.0146478151482</v>
      </c>
      <c r="P23" s="504">
        <f t="shared" si="6"/>
        <v>6947.0146478151482</v>
      </c>
      <c r="Q23" s="504">
        <f t="shared" si="6"/>
        <v>6947.0146478151482</v>
      </c>
      <c r="R23" s="504">
        <f t="shared" si="6"/>
        <v>6947.0146478151482</v>
      </c>
      <c r="S23" s="504">
        <f t="shared" si="6"/>
        <v>6947.0146478151482</v>
      </c>
      <c r="T23" s="504">
        <f t="shared" si="6"/>
        <v>6947.0146478151482</v>
      </c>
      <c r="U23" s="504">
        <f t="shared" si="6"/>
        <v>6947.0146478151482</v>
      </c>
      <c r="V23" s="504">
        <f t="shared" si="6"/>
        <v>6947.0146478151482</v>
      </c>
      <c r="W23" s="504">
        <f t="shared" si="6"/>
        <v>6947.0146478151482</v>
      </c>
      <c r="X23" s="504">
        <f t="shared" si="6"/>
        <v>6947.0146478151482</v>
      </c>
      <c r="Y23" s="504">
        <f t="shared" si="6"/>
        <v>6947.0146478151482</v>
      </c>
      <c r="Z23" s="504">
        <f t="shared" si="6"/>
        <v>6947.0146478151482</v>
      </c>
      <c r="AA23" s="504">
        <f t="shared" si="6"/>
        <v>6947.0146478151482</v>
      </c>
      <c r="AB23" s="504">
        <f t="shared" si="6"/>
        <v>6947.0146478151482</v>
      </c>
      <c r="AC23" s="504">
        <f t="shared" si="6"/>
        <v>6947.0146478151482</v>
      </c>
      <c r="AD23" s="504">
        <f t="shared" si="6"/>
        <v>6947.0146478151482</v>
      </c>
      <c r="AE23" s="504">
        <f t="shared" si="6"/>
        <v>6947.0146478151482</v>
      </c>
      <c r="AF23" s="504">
        <f t="shared" si="6"/>
        <v>6947.0146478151482</v>
      </c>
      <c r="AG23" s="504">
        <f t="shared" si="6"/>
        <v>6947.0146478151482</v>
      </c>
      <c r="AH23" s="504">
        <f t="shared" si="6"/>
        <v>6947.0146478151482</v>
      </c>
      <c r="AI23" s="504">
        <f t="shared" si="6"/>
        <v>6947.0146478151482</v>
      </c>
      <c r="AJ23" s="504">
        <f t="shared" ref="AJ23:BK23" si="7">AI23+AJ21</f>
        <v>6947.0146478151482</v>
      </c>
      <c r="AK23" s="504">
        <f t="shared" si="7"/>
        <v>6947.0146478151482</v>
      </c>
      <c r="AL23" s="504">
        <f t="shared" si="7"/>
        <v>6947.0146478151482</v>
      </c>
      <c r="AM23" s="504">
        <f t="shared" si="7"/>
        <v>6947.0146478151482</v>
      </c>
      <c r="AN23" s="504">
        <f t="shared" si="7"/>
        <v>6947.0146478151482</v>
      </c>
      <c r="AO23" s="504">
        <f t="shared" si="7"/>
        <v>6947.0146478151482</v>
      </c>
      <c r="AP23" s="504">
        <f t="shared" si="7"/>
        <v>6947.0146478151482</v>
      </c>
      <c r="AQ23" s="504">
        <f t="shared" si="7"/>
        <v>6947.0146478151482</v>
      </c>
      <c r="AR23" s="504">
        <f t="shared" si="7"/>
        <v>6947.0146478151482</v>
      </c>
      <c r="AS23" s="504">
        <f t="shared" si="7"/>
        <v>6947.0146478151482</v>
      </c>
      <c r="AT23" s="504">
        <f t="shared" si="7"/>
        <v>6947.0146478151482</v>
      </c>
      <c r="AU23" s="504">
        <f t="shared" si="7"/>
        <v>6947.0146478151482</v>
      </c>
      <c r="AV23" s="504">
        <f t="shared" si="7"/>
        <v>6947.0146478151482</v>
      </c>
      <c r="AW23" s="504">
        <f t="shared" si="7"/>
        <v>6947.0146478151482</v>
      </c>
      <c r="AX23" s="504">
        <f t="shared" si="7"/>
        <v>6947.0146478151482</v>
      </c>
      <c r="AY23" s="504">
        <f t="shared" si="7"/>
        <v>6947.0146478151482</v>
      </c>
      <c r="AZ23" s="504">
        <f t="shared" si="7"/>
        <v>6947.0146478151482</v>
      </c>
      <c r="BA23" s="504">
        <f t="shared" si="7"/>
        <v>6947.0146478151482</v>
      </c>
      <c r="BB23" s="504">
        <f t="shared" si="7"/>
        <v>6947.0146478151482</v>
      </c>
      <c r="BC23" s="504">
        <f t="shared" si="7"/>
        <v>6947.0146478151482</v>
      </c>
      <c r="BD23" s="504">
        <f t="shared" si="7"/>
        <v>6947.0146478151482</v>
      </c>
      <c r="BE23" s="504">
        <f t="shared" si="7"/>
        <v>6947.0146478151482</v>
      </c>
      <c r="BF23" s="504">
        <f t="shared" si="7"/>
        <v>6947.0146478151482</v>
      </c>
      <c r="BG23" s="504">
        <f t="shared" si="7"/>
        <v>6947.0146478151482</v>
      </c>
      <c r="BH23" s="504">
        <f t="shared" si="7"/>
        <v>6947.0146478151482</v>
      </c>
      <c r="BI23" s="504">
        <f t="shared" si="7"/>
        <v>6947.0146478151482</v>
      </c>
      <c r="BJ23" s="504">
        <f t="shared" si="7"/>
        <v>6947.0146478151482</v>
      </c>
      <c r="BK23" s="504">
        <f t="shared" si="7"/>
        <v>6947.0146478151482</v>
      </c>
    </row>
    <row r="24" spans="1:63" s="7" customFormat="1" x14ac:dyDescent="0.35">
      <c r="A24" s="8"/>
      <c r="B24" s="35"/>
      <c r="C24" s="30"/>
      <c r="D24" s="359"/>
      <c r="E24" s="30"/>
      <c r="F24" s="359"/>
      <c r="G24" s="30"/>
      <c r="H24" s="359"/>
      <c r="I24" s="30"/>
      <c r="J24" s="359"/>
      <c r="K24" s="30"/>
      <c r="L24" s="359"/>
      <c r="M24" s="352" t="s">
        <v>160</v>
      </c>
      <c r="N24" s="370" t="str">
        <f>IF(SUM(C21:N21)=SUM(N23:N23),"ok","ERROR")</f>
        <v>ok</v>
      </c>
      <c r="O24" s="30"/>
      <c r="P24" s="359"/>
      <c r="Q24" s="30"/>
      <c r="R24" s="359"/>
      <c r="S24" s="30"/>
      <c r="T24" s="359"/>
      <c r="U24" s="30"/>
      <c r="V24" s="359"/>
      <c r="W24" s="30"/>
      <c r="X24" s="359"/>
      <c r="Y24" s="30"/>
      <c r="Z24" s="359"/>
      <c r="AA24" s="30"/>
      <c r="AB24" s="359"/>
      <c r="AC24" s="30"/>
      <c r="AD24" s="359"/>
      <c r="AE24" s="30"/>
      <c r="AF24" s="359"/>
      <c r="AG24" s="30"/>
      <c r="AH24" s="359"/>
      <c r="AI24" s="30"/>
      <c r="AJ24" s="359"/>
      <c r="AK24" s="30"/>
      <c r="AL24" s="359"/>
      <c r="AM24" s="30"/>
      <c r="AN24" s="359"/>
      <c r="AO24" s="30"/>
      <c r="AP24" s="359"/>
      <c r="AQ24" s="30"/>
      <c r="AR24" s="359"/>
      <c r="AS24" s="30"/>
      <c r="AT24" s="359"/>
      <c r="AU24" s="30"/>
      <c r="AV24" s="359"/>
      <c r="AW24" s="30"/>
      <c r="AX24" s="359"/>
      <c r="AY24" s="30"/>
      <c r="AZ24" s="359"/>
      <c r="BA24" s="30"/>
      <c r="BB24" s="359"/>
      <c r="BC24" s="30"/>
      <c r="BD24" s="359"/>
      <c r="BE24" s="30"/>
      <c r="BF24" s="359"/>
      <c r="BG24" s="30"/>
      <c r="BH24" s="359"/>
      <c r="BI24" s="30"/>
      <c r="BJ24" s="359"/>
      <c r="BK24" s="30"/>
    </row>
    <row r="25" spans="1:63" s="7" customFormat="1" x14ac:dyDescent="0.3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row>
    <row r="26" spans="1:63" s="7" customFormat="1" ht="15" thickBot="1" x14ac:dyDescent="0.4"/>
    <row r="27" spans="1:63" x14ac:dyDescent="0.35">
      <c r="A27" s="19"/>
      <c r="B27" s="634" t="s">
        <v>28</v>
      </c>
      <c r="C27" s="92">
        <f>C20</f>
        <v>43466</v>
      </c>
      <c r="D27" s="10">
        <f t="shared" ref="D27:BK27" si="8">D20</f>
        <v>43497</v>
      </c>
      <c r="E27" s="46">
        <f t="shared" si="8"/>
        <v>43525</v>
      </c>
      <c r="F27" s="46">
        <f t="shared" si="8"/>
        <v>43556</v>
      </c>
      <c r="G27" s="46">
        <f t="shared" si="8"/>
        <v>43586</v>
      </c>
      <c r="H27" s="46">
        <f t="shared" si="8"/>
        <v>43617</v>
      </c>
      <c r="I27" s="46">
        <f t="shared" si="8"/>
        <v>43647</v>
      </c>
      <c r="J27" s="46">
        <f t="shared" si="8"/>
        <v>43678</v>
      </c>
      <c r="K27" s="46">
        <f t="shared" si="8"/>
        <v>43709</v>
      </c>
      <c r="L27" s="46">
        <f t="shared" si="8"/>
        <v>43739</v>
      </c>
      <c r="M27" s="46">
        <f t="shared" si="8"/>
        <v>43770</v>
      </c>
      <c r="N27" s="46">
        <f t="shared" si="8"/>
        <v>43800</v>
      </c>
      <c r="O27" s="46">
        <f t="shared" si="8"/>
        <v>43831</v>
      </c>
      <c r="P27" s="46">
        <f t="shared" si="8"/>
        <v>43862</v>
      </c>
      <c r="Q27" s="46">
        <f t="shared" si="8"/>
        <v>43891</v>
      </c>
      <c r="R27" s="46">
        <f t="shared" si="8"/>
        <v>43922</v>
      </c>
      <c r="S27" s="46">
        <f t="shared" si="8"/>
        <v>43952</v>
      </c>
      <c r="T27" s="46">
        <f t="shared" si="8"/>
        <v>43983</v>
      </c>
      <c r="U27" s="46">
        <f t="shared" si="8"/>
        <v>44013</v>
      </c>
      <c r="V27" s="46">
        <f t="shared" si="8"/>
        <v>44044</v>
      </c>
      <c r="W27" s="46">
        <f t="shared" si="8"/>
        <v>44075</v>
      </c>
      <c r="X27" s="46">
        <f t="shared" si="8"/>
        <v>44105</v>
      </c>
      <c r="Y27" s="46">
        <f t="shared" si="8"/>
        <v>44136</v>
      </c>
      <c r="Z27" s="46">
        <f t="shared" si="8"/>
        <v>44166</v>
      </c>
      <c r="AA27" s="46">
        <f t="shared" si="8"/>
        <v>44197</v>
      </c>
      <c r="AB27" s="46">
        <f t="shared" si="8"/>
        <v>44228</v>
      </c>
      <c r="AC27" s="46">
        <f t="shared" si="8"/>
        <v>44256</v>
      </c>
      <c r="AD27" s="46">
        <f t="shared" si="8"/>
        <v>44287</v>
      </c>
      <c r="AE27" s="46">
        <f t="shared" si="8"/>
        <v>44317</v>
      </c>
      <c r="AF27" s="46">
        <f t="shared" si="8"/>
        <v>44348</v>
      </c>
      <c r="AG27" s="46">
        <f t="shared" si="8"/>
        <v>44378</v>
      </c>
      <c r="AH27" s="46">
        <f t="shared" si="8"/>
        <v>44409</v>
      </c>
      <c r="AI27" s="46">
        <f t="shared" si="8"/>
        <v>44440</v>
      </c>
      <c r="AJ27" s="46">
        <f t="shared" si="8"/>
        <v>44470</v>
      </c>
      <c r="AK27" s="46">
        <f t="shared" si="8"/>
        <v>44501</v>
      </c>
      <c r="AL27" s="46">
        <f t="shared" si="8"/>
        <v>44531</v>
      </c>
      <c r="AM27" s="46">
        <f t="shared" si="8"/>
        <v>44562</v>
      </c>
      <c r="AN27" s="46">
        <f t="shared" si="8"/>
        <v>44593</v>
      </c>
      <c r="AO27" s="46">
        <f t="shared" si="8"/>
        <v>44621</v>
      </c>
      <c r="AP27" s="46">
        <f t="shared" si="8"/>
        <v>44652</v>
      </c>
      <c r="AQ27" s="46">
        <f t="shared" si="8"/>
        <v>44682</v>
      </c>
      <c r="AR27" s="46">
        <f t="shared" si="8"/>
        <v>44713</v>
      </c>
      <c r="AS27" s="46">
        <f t="shared" si="8"/>
        <v>44743</v>
      </c>
      <c r="AT27" s="46">
        <f t="shared" si="8"/>
        <v>44774</v>
      </c>
      <c r="AU27" s="46">
        <f t="shared" si="8"/>
        <v>44805</v>
      </c>
      <c r="AV27" s="46">
        <f t="shared" si="8"/>
        <v>44835</v>
      </c>
      <c r="AW27" s="46">
        <f t="shared" si="8"/>
        <v>44866</v>
      </c>
      <c r="AX27" s="46">
        <f t="shared" si="8"/>
        <v>44896</v>
      </c>
      <c r="AY27" s="46">
        <f t="shared" si="8"/>
        <v>44927</v>
      </c>
      <c r="AZ27" s="46">
        <f t="shared" si="8"/>
        <v>44958</v>
      </c>
      <c r="BA27" s="46">
        <f t="shared" si="8"/>
        <v>44986</v>
      </c>
      <c r="BB27" s="46">
        <f t="shared" si="8"/>
        <v>45017</v>
      </c>
      <c r="BC27" s="46">
        <f t="shared" si="8"/>
        <v>45047</v>
      </c>
      <c r="BD27" s="46">
        <f t="shared" si="8"/>
        <v>45078</v>
      </c>
      <c r="BE27" s="46">
        <f t="shared" si="8"/>
        <v>45108</v>
      </c>
      <c r="BF27" s="46">
        <f t="shared" si="8"/>
        <v>45139</v>
      </c>
      <c r="BG27" s="46">
        <f t="shared" si="8"/>
        <v>45170</v>
      </c>
      <c r="BH27" s="46">
        <f t="shared" si="8"/>
        <v>45200</v>
      </c>
      <c r="BI27" s="46">
        <f t="shared" si="8"/>
        <v>45231</v>
      </c>
      <c r="BJ27" s="46">
        <f t="shared" si="8"/>
        <v>45261</v>
      </c>
      <c r="BK27" s="46">
        <f t="shared" si="8"/>
        <v>45292</v>
      </c>
    </row>
    <row r="28" spans="1:63" ht="15" thickBot="1" x14ac:dyDescent="0.4">
      <c r="A28" s="371"/>
      <c r="B28" s="635"/>
      <c r="C28" s="275">
        <f>' 1M - RES'!C78</f>
        <v>4.0911999999999997E-2</v>
      </c>
      <c r="D28" s="276">
        <f>' 1M - RES'!D78</f>
        <v>4.2255000000000001E-2</v>
      </c>
      <c r="E28" s="276">
        <f>' 1M - RES'!E78</f>
        <v>4.4016E-2</v>
      </c>
      <c r="F28" s="276">
        <f>' 1M - RES'!F78</f>
        <v>4.7279000000000002E-2</v>
      </c>
      <c r="G28" s="276">
        <f>' 1M - RES'!G78</f>
        <v>4.8668999999999997E-2</v>
      </c>
      <c r="H28" s="276">
        <f>' 1M - RES'!H78</f>
        <v>0.10308100000000001</v>
      </c>
      <c r="I28" s="276">
        <f>' 1M - RES'!I78</f>
        <v>0.10308100000000001</v>
      </c>
      <c r="J28" s="276">
        <f>' 1M - RES'!J78</f>
        <v>0.10308100000000001</v>
      </c>
      <c r="K28" s="276">
        <f>' 1M - RES'!K78</f>
        <v>0.10308100000000001</v>
      </c>
      <c r="L28" s="276">
        <f>' 1M - RES'!L78</f>
        <v>4.4204E-2</v>
      </c>
      <c r="M28" s="276">
        <f>' 1M - RES'!M78</f>
        <v>4.7620000000000003E-2</v>
      </c>
      <c r="N28" s="276">
        <f>' 1M - RES'!N78</f>
        <v>4.4223999999999999E-2</v>
      </c>
      <c r="O28" s="94">
        <f>' 1M - RES'!O78</f>
        <v>4.0911999999999997E-2</v>
      </c>
      <c r="P28" s="94">
        <f>' 1M - RES'!P78</f>
        <v>4.2255000000000001E-2</v>
      </c>
      <c r="Q28" s="94">
        <f>' 1M - RES'!Q78</f>
        <v>4.4016E-2</v>
      </c>
      <c r="R28" s="257">
        <f>' 1M - RES'!R78</f>
        <v>4.7618000000000001E-2</v>
      </c>
      <c r="S28" s="257">
        <f>' 1M - RES'!S78</f>
        <v>4.9702000000000003E-2</v>
      </c>
      <c r="T28" s="257">
        <f>' 1M - RES'!T78</f>
        <v>0.104792</v>
      </c>
      <c r="U28" s="257">
        <f>' 1M - RES'!U78</f>
        <v>0.104792</v>
      </c>
      <c r="V28" s="257">
        <f>' 1M - RES'!V78</f>
        <v>0.104792</v>
      </c>
      <c r="W28" s="257">
        <f>' 1M - RES'!W78</f>
        <v>0.104792</v>
      </c>
      <c r="X28" s="257">
        <f>' 1M - RES'!X78</f>
        <v>4.6772000000000001E-2</v>
      </c>
      <c r="Y28" s="257">
        <f>' 1M - RES'!Y78</f>
        <v>4.9327999999999997E-2</v>
      </c>
      <c r="Z28" s="257">
        <f>' 1M - RES'!Z78</f>
        <v>4.6037000000000002E-2</v>
      </c>
      <c r="AA28" s="257">
        <f>' 1M - RES'!AA78</f>
        <v>4.4374999999999998E-2</v>
      </c>
      <c r="AB28" s="257">
        <f>' 1M - RES'!AB78</f>
        <v>4.5622000000000003E-2</v>
      </c>
      <c r="AC28" s="257">
        <f>' 1M - RES'!AC78</f>
        <v>4.7230000000000001E-2</v>
      </c>
      <c r="AD28" s="257">
        <f>' 1M - RES'!AD78</f>
        <v>4.7618000000000001E-2</v>
      </c>
      <c r="AE28" s="257">
        <f>' 1M - RES'!AE78</f>
        <v>4.9702000000000003E-2</v>
      </c>
      <c r="AF28" s="257">
        <f>' 1M - RES'!AF78</f>
        <v>0.104792</v>
      </c>
      <c r="AG28" s="257">
        <f>' 1M - RES'!AG78</f>
        <v>0.104792</v>
      </c>
      <c r="AH28" s="257">
        <f>' 1M - RES'!AH78</f>
        <v>0.104792</v>
      </c>
      <c r="AI28" s="257">
        <f>' 1M - RES'!AI78</f>
        <v>0.104792</v>
      </c>
      <c r="AJ28" s="257">
        <f>' 1M - RES'!AJ78</f>
        <v>4.6772000000000001E-2</v>
      </c>
      <c r="AK28" s="257">
        <f>' 1M - RES'!AK78</f>
        <v>4.9327999999999997E-2</v>
      </c>
      <c r="AL28" s="257">
        <f>' 1M - RES'!AL78</f>
        <v>4.6037000000000002E-2</v>
      </c>
      <c r="AM28" s="257">
        <f>' 1M - RES'!AM78</f>
        <v>4.4374999999999998E-2</v>
      </c>
      <c r="AN28" s="257">
        <f>' 1M - RES'!AN78</f>
        <v>4.5622000000000003E-2</v>
      </c>
      <c r="AO28" s="565">
        <f>' 1M - RES'!AO78</f>
        <v>4.7230000000000001E-2</v>
      </c>
      <c r="AP28" s="565">
        <f>' 1M - RES'!AP78</f>
        <v>4.7618000000000001E-2</v>
      </c>
      <c r="AQ28" s="565">
        <f>' 1M - RES'!AQ78</f>
        <v>4.9702000000000003E-2</v>
      </c>
      <c r="AR28" s="565">
        <f>' 1M - RES'!AR78</f>
        <v>0.104792</v>
      </c>
      <c r="AS28" s="565">
        <f>' 1M - RES'!AS78</f>
        <v>0.104792</v>
      </c>
      <c r="AT28" s="565">
        <f>' 1M - RES'!AT78</f>
        <v>0.104792</v>
      </c>
      <c r="AU28" s="565">
        <f>' 1M - RES'!AU78</f>
        <v>0.104792</v>
      </c>
      <c r="AV28" s="565">
        <f>' 1M - RES'!AV78</f>
        <v>4.6772000000000001E-2</v>
      </c>
      <c r="AW28" s="565">
        <f>' 1M - RES'!AW78</f>
        <v>4.9327999999999997E-2</v>
      </c>
      <c r="AX28" s="565">
        <f>' 1M - RES'!AX78</f>
        <v>4.6037000000000002E-2</v>
      </c>
      <c r="AY28" s="565">
        <f>' 1M - RES'!AY78</f>
        <v>4.4374999999999998E-2</v>
      </c>
      <c r="AZ28" s="565">
        <f>' 1M - RES'!AZ78</f>
        <v>4.5622000000000003E-2</v>
      </c>
      <c r="BA28" s="565">
        <f>' 1M - RES'!BA78</f>
        <v>4.7230000000000001E-2</v>
      </c>
      <c r="BB28" s="565">
        <f>' 1M - RES'!BB78</f>
        <v>4.7618000000000001E-2</v>
      </c>
      <c r="BC28" s="565">
        <f>' 1M - RES'!BC78</f>
        <v>4.9702000000000003E-2</v>
      </c>
      <c r="BD28" s="565">
        <f>' 1M - RES'!BD78</f>
        <v>0.104792</v>
      </c>
      <c r="BE28" s="565">
        <f>' 1M - RES'!BE78</f>
        <v>0.104792</v>
      </c>
      <c r="BF28" s="565">
        <f>' 1M - RES'!BF78</f>
        <v>0.104792</v>
      </c>
      <c r="BG28" s="565">
        <f>' 1M - RES'!BG78</f>
        <v>0.104792</v>
      </c>
      <c r="BH28" s="565">
        <f>' 1M - RES'!BH78</f>
        <v>4.6772000000000001E-2</v>
      </c>
      <c r="BI28" s="565">
        <f>' 1M - RES'!BI78</f>
        <v>4.9327999999999997E-2</v>
      </c>
      <c r="BJ28" s="565">
        <f>' 1M - RES'!BJ78</f>
        <v>4.6037000000000002E-2</v>
      </c>
      <c r="BK28" s="565">
        <f>' 1M - RES'!BK78</f>
        <v>4.4374999999999998E-2</v>
      </c>
    </row>
    <row r="29" spans="1:63" x14ac:dyDescent="0.35">
      <c r="AO29" s="564" t="s">
        <v>267</v>
      </c>
    </row>
    <row r="36" spans="3:14" x14ac:dyDescent="0.35">
      <c r="C36" s="268"/>
      <c r="D36" s="268"/>
      <c r="E36" s="268"/>
      <c r="F36" s="268"/>
      <c r="G36" s="268"/>
      <c r="H36" s="268"/>
      <c r="I36" s="268"/>
      <c r="J36" s="268"/>
      <c r="K36" s="268"/>
      <c r="L36" s="268"/>
      <c r="M36" s="268"/>
      <c r="N36" s="268"/>
    </row>
    <row r="37" spans="3:14" x14ac:dyDescent="0.35">
      <c r="C37" s="268"/>
      <c r="D37" s="268"/>
      <c r="E37" s="268"/>
      <c r="F37" s="268"/>
      <c r="G37" s="268"/>
      <c r="H37" s="268"/>
      <c r="I37" s="268"/>
      <c r="J37" s="268"/>
      <c r="K37" s="268"/>
      <c r="L37" s="268"/>
      <c r="M37" s="268"/>
      <c r="N37" s="268"/>
    </row>
    <row r="38" spans="3:14" x14ac:dyDescent="0.35">
      <c r="C38" s="268"/>
      <c r="D38" s="268"/>
      <c r="E38" s="268"/>
      <c r="F38" s="268"/>
      <c r="G38" s="268"/>
      <c r="H38" s="268"/>
      <c r="I38" s="268"/>
      <c r="J38" s="268"/>
      <c r="K38" s="268"/>
      <c r="L38" s="268"/>
      <c r="M38" s="268"/>
      <c r="N38" s="268"/>
    </row>
    <row r="39" spans="3:14" x14ac:dyDescent="0.35">
      <c r="C39" s="268"/>
      <c r="D39" s="268"/>
      <c r="E39" s="268"/>
      <c r="F39" s="268"/>
      <c r="G39" s="268"/>
      <c r="H39" s="268"/>
      <c r="I39" s="268"/>
      <c r="J39" s="268"/>
      <c r="K39" s="268"/>
      <c r="L39" s="268"/>
      <c r="M39" s="268"/>
      <c r="N39" s="268"/>
    </row>
    <row r="43" spans="3:14" x14ac:dyDescent="0.35">
      <c r="J43" s="5"/>
    </row>
    <row r="44" spans="3:14" x14ac:dyDescent="0.35">
      <c r="D44" s="6"/>
    </row>
  </sheetData>
  <mergeCells count="3">
    <mergeCell ref="B27:B28"/>
    <mergeCell ref="A4:A17"/>
    <mergeCell ref="A20:A23"/>
  </mergeCells>
  <pageMargins left="0.7" right="0.7" top="0.75" bottom="0.75" header="0.3" footer="0.3"/>
  <pageSetup orientation="portrait" r:id="rId1"/>
  <headerFooter>
    <oddFooter>&amp;RSchedule JNG-D7.C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workbookViewId="0">
      <selection activeCell="B45" sqref="B45:B47"/>
    </sheetView>
  </sheetViews>
  <sheetFormatPr defaultRowHeight="14.5" x14ac:dyDescent="0.35"/>
  <sheetData>
    <row r="3" spans="2:6" x14ac:dyDescent="0.35">
      <c r="B3" t="s">
        <v>201</v>
      </c>
      <c r="E3" t="s">
        <v>17</v>
      </c>
      <c r="F3" t="s">
        <v>202</v>
      </c>
    </row>
    <row r="4" spans="2:6" x14ac:dyDescent="0.35">
      <c r="E4" t="s">
        <v>203</v>
      </c>
      <c r="F4" t="s">
        <v>204</v>
      </c>
    </row>
    <row r="5" spans="2:6" x14ac:dyDescent="0.35">
      <c r="E5" t="s">
        <v>205</v>
      </c>
      <c r="F5" t="s">
        <v>206</v>
      </c>
    </row>
    <row r="6" spans="2:6" x14ac:dyDescent="0.35">
      <c r="E6" t="s">
        <v>207</v>
      </c>
      <c r="F6" t="s">
        <v>208</v>
      </c>
    </row>
    <row r="8" spans="2:6" x14ac:dyDescent="0.35">
      <c r="B8" t="s">
        <v>209</v>
      </c>
      <c r="E8" t="s">
        <v>210</v>
      </c>
    </row>
    <row r="9" spans="2:6" x14ac:dyDescent="0.35">
      <c r="E9" t="s">
        <v>211</v>
      </c>
      <c r="F9" t="s">
        <v>212</v>
      </c>
    </row>
    <row r="10" spans="2:6" x14ac:dyDescent="0.35">
      <c r="E10" t="s">
        <v>213</v>
      </c>
      <c r="F10" t="s">
        <v>214</v>
      </c>
    </row>
    <row r="11" spans="2:6" x14ac:dyDescent="0.35">
      <c r="E11" t="s">
        <v>215</v>
      </c>
      <c r="F11" t="s">
        <v>216</v>
      </c>
    </row>
    <row r="12" spans="2:6" x14ac:dyDescent="0.35">
      <c r="E12" t="s">
        <v>217</v>
      </c>
      <c r="F12" t="s">
        <v>218</v>
      </c>
    </row>
    <row r="13" spans="2:6" x14ac:dyDescent="0.35">
      <c r="E13" t="s">
        <v>219</v>
      </c>
      <c r="F13" t="s">
        <v>220</v>
      </c>
    </row>
    <row r="15" spans="2:6" x14ac:dyDescent="0.35">
      <c r="B15" t="s">
        <v>221</v>
      </c>
      <c r="E15" t="s">
        <v>222</v>
      </c>
      <c r="F15" t="s">
        <v>223</v>
      </c>
    </row>
    <row r="16" spans="2:6" x14ac:dyDescent="0.35">
      <c r="E16" t="s">
        <v>224</v>
      </c>
      <c r="F16" t="s">
        <v>225</v>
      </c>
    </row>
    <row r="20" spans="2:6" x14ac:dyDescent="0.35">
      <c r="B20" t="s">
        <v>226</v>
      </c>
      <c r="E20" t="s">
        <v>227</v>
      </c>
      <c r="F20" t="s">
        <v>228</v>
      </c>
    </row>
    <row r="21" spans="2:6" x14ac:dyDescent="0.35">
      <c r="E21" t="s">
        <v>205</v>
      </c>
      <c r="F21" t="s">
        <v>206</v>
      </c>
    </row>
    <row r="22" spans="2:6" x14ac:dyDescent="0.35">
      <c r="E22" t="s">
        <v>207</v>
      </c>
      <c r="F22" t="s">
        <v>208</v>
      </c>
    </row>
  </sheetData>
  <pageMargins left="0.7" right="0.7" top="0.75" bottom="0.75" header="0.3" footer="0.3"/>
  <pageSetup orientation="portrait" r:id="rId1"/>
  <headerFooter>
    <oddFooter>&amp;RSchedule JNG-D7.C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142"/>
  <sheetViews>
    <sheetView workbookViewId="0">
      <pane xSplit="2" topLeftCell="AG1" activePane="topRight" state="frozen"/>
      <selection pane="topRight" activeCell="AP6" sqref="AP6"/>
    </sheetView>
  </sheetViews>
  <sheetFormatPr defaultRowHeight="14.5" x14ac:dyDescent="0.35"/>
  <cols>
    <col min="1" max="1" width="13.453125" customWidth="1"/>
    <col min="2" max="2" width="21.08984375" customWidth="1"/>
    <col min="3" max="4" width="7.08984375" customWidth="1"/>
    <col min="5" max="8" width="13.54296875" customWidth="1"/>
    <col min="9" max="22" width="14.90625" customWidth="1"/>
    <col min="23" max="25" width="14.453125" customWidth="1"/>
    <col min="26" max="30" width="15.453125" customWidth="1"/>
    <col min="31" max="31" width="15.36328125" bestFit="1" customWidth="1"/>
    <col min="32" max="32" width="15.1796875" customWidth="1"/>
    <col min="33" max="33" width="15.36328125" customWidth="1"/>
    <col min="34" max="34" width="15" customWidth="1"/>
    <col min="35" max="35" width="14.81640625" customWidth="1"/>
    <col min="36" max="40" width="14.90625" customWidth="1"/>
    <col min="41" max="49" width="15" customWidth="1"/>
    <col min="50" max="63" width="14.90625" customWidth="1"/>
    <col min="65" max="71" width="12.453125" customWidth="1"/>
  </cols>
  <sheetData>
    <row r="1" spans="1:63" ht="26" x14ac:dyDescent="0.6">
      <c r="A1" s="578" t="s">
        <v>272</v>
      </c>
    </row>
    <row r="3" spans="1:63" x14ac:dyDescent="0.35">
      <c r="A3" s="602" t="s">
        <v>39</v>
      </c>
      <c r="B3" s="602"/>
      <c r="T3" s="487"/>
      <c r="U3" s="508" t="s">
        <v>181</v>
      </c>
      <c r="V3" s="507" t="s">
        <v>182</v>
      </c>
      <c r="W3" s="487"/>
    </row>
    <row r="4" spans="1:63" s="54" customFormat="1" ht="15" thickBot="1" x14ac:dyDescent="0.4">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509" t="s">
        <v>102</v>
      </c>
      <c r="V4" s="118" t="s">
        <v>102</v>
      </c>
      <c r="W4" s="118" t="s">
        <v>102</v>
      </c>
      <c r="X4" s="118" t="s">
        <v>102</v>
      </c>
      <c r="Y4" s="118" t="s">
        <v>102</v>
      </c>
      <c r="Z4" s="118" t="s">
        <v>102</v>
      </c>
      <c r="AA4" s="118" t="s">
        <v>102</v>
      </c>
      <c r="AB4" s="118" t="s">
        <v>102</v>
      </c>
      <c r="AC4" s="118" t="s">
        <v>102</v>
      </c>
      <c r="AD4" s="118" t="s">
        <v>102</v>
      </c>
      <c r="AE4" s="118" t="s">
        <v>102</v>
      </c>
      <c r="AF4" s="118" t="s">
        <v>102</v>
      </c>
      <c r="AG4" s="118" t="s">
        <v>102</v>
      </c>
      <c r="AH4" s="118" t="s">
        <v>102</v>
      </c>
      <c r="AI4" s="118" t="s">
        <v>102</v>
      </c>
      <c r="AJ4" s="118" t="s">
        <v>102</v>
      </c>
      <c r="AK4" s="118" t="s">
        <v>102</v>
      </c>
      <c r="AL4" s="118" t="s">
        <v>102</v>
      </c>
      <c r="AM4" s="118" t="s">
        <v>102</v>
      </c>
      <c r="AN4" s="118" t="s">
        <v>102</v>
      </c>
      <c r="AO4" s="118" t="s">
        <v>102</v>
      </c>
      <c r="AP4" s="118" t="s">
        <v>102</v>
      </c>
      <c r="AQ4" s="118" t="s">
        <v>102</v>
      </c>
      <c r="AR4" s="118" t="s">
        <v>102</v>
      </c>
      <c r="AS4" s="118" t="s">
        <v>102</v>
      </c>
      <c r="AT4" s="118" t="s">
        <v>102</v>
      </c>
      <c r="AU4" s="118" t="s">
        <v>102</v>
      </c>
      <c r="AV4" s="118" t="s">
        <v>102</v>
      </c>
      <c r="AW4" s="118" t="s">
        <v>102</v>
      </c>
      <c r="AX4" s="118" t="s">
        <v>102</v>
      </c>
      <c r="AY4" s="118" t="s">
        <v>102</v>
      </c>
      <c r="AZ4" s="118" t="s">
        <v>102</v>
      </c>
      <c r="BA4" s="118" t="s">
        <v>102</v>
      </c>
      <c r="BB4" s="118" t="s">
        <v>102</v>
      </c>
      <c r="BC4" s="118" t="s">
        <v>102</v>
      </c>
      <c r="BD4" s="118" t="s">
        <v>102</v>
      </c>
      <c r="BE4" s="118" t="s">
        <v>102</v>
      </c>
      <c r="BF4" s="118" t="s">
        <v>102</v>
      </c>
      <c r="BG4" s="118" t="s">
        <v>102</v>
      </c>
      <c r="BH4" s="118" t="s">
        <v>102</v>
      </c>
      <c r="BI4" s="118" t="s">
        <v>102</v>
      </c>
      <c r="BJ4" s="118" t="s">
        <v>102</v>
      </c>
      <c r="BK4" s="118" t="s">
        <v>102</v>
      </c>
    </row>
    <row r="5" spans="1:63" ht="15" thickBot="1" x14ac:dyDescent="0.4">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510">
        <f>' 1M - RES'!U4</f>
        <v>44013</v>
      </c>
      <c r="V5" s="401">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row>
    <row r="6" spans="1:63" x14ac:dyDescent="0.35">
      <c r="B6" s="420" t="s">
        <v>29</v>
      </c>
      <c r="C6" s="446">
        <f>IF(C$4="X",C14+C22,0)</f>
        <v>0</v>
      </c>
      <c r="D6" s="446">
        <f t="shared" ref="D6:BK10" si="0">IF(D$4="X",D14+D22,0)</f>
        <v>0</v>
      </c>
      <c r="E6" s="446">
        <f t="shared" si="0"/>
        <v>19801.178519431476</v>
      </c>
      <c r="F6" s="446">
        <f t="shared" si="0"/>
        <v>34614.594557402575</v>
      </c>
      <c r="G6" s="446">
        <f t="shared" si="0"/>
        <v>66978.376310756663</v>
      </c>
      <c r="H6" s="446">
        <f t="shared" si="0"/>
        <v>306754.79770574649</v>
      </c>
      <c r="I6" s="446">
        <f t="shared" si="0"/>
        <v>747223.54646639968</v>
      </c>
      <c r="J6" s="446">
        <f t="shared" si="0"/>
        <v>1281189.0963129564</v>
      </c>
      <c r="K6" s="446">
        <f t="shared" si="0"/>
        <v>1647555.4259976051</v>
      </c>
      <c r="L6" s="446">
        <f t="shared" si="0"/>
        <v>1782796.821871625</v>
      </c>
      <c r="M6" s="446">
        <f t="shared" si="0"/>
        <v>2054202.2394770193</v>
      </c>
      <c r="N6" s="446">
        <f t="shared" si="0"/>
        <v>2546562.2812517732</v>
      </c>
      <c r="O6" s="446">
        <f t="shared" si="0"/>
        <v>3061353.5307149803</v>
      </c>
      <c r="P6" s="446">
        <f t="shared" si="0"/>
        <v>3519423.1350023835</v>
      </c>
      <c r="Q6" s="446">
        <f t="shared" si="0"/>
        <v>3975939.0500016366</v>
      </c>
      <c r="R6" s="446">
        <f t="shared" si="0"/>
        <v>4136267.8664297997</v>
      </c>
      <c r="S6" s="446">
        <f t="shared" si="0"/>
        <v>4297390.2422567476</v>
      </c>
      <c r="T6" s="446">
        <f t="shared" si="0"/>
        <v>4666231.7559415083</v>
      </c>
      <c r="U6" s="511">
        <f t="shared" si="0"/>
        <v>5070745.1811153246</v>
      </c>
      <c r="V6" s="446">
        <f t="shared" si="0"/>
        <v>5503175.0184671478</v>
      </c>
      <c r="W6" s="446">
        <f t="shared" si="0"/>
        <v>5878173.7387300367</v>
      </c>
      <c r="X6" s="446">
        <f t="shared" si="0"/>
        <v>6044173.6737256059</v>
      </c>
      <c r="Y6" s="446">
        <f t="shared" si="0"/>
        <v>6229333.7122618612</v>
      </c>
      <c r="Z6" s="446">
        <f t="shared" si="0"/>
        <v>6423050.7898052428</v>
      </c>
      <c r="AA6" s="446">
        <f t="shared" si="0"/>
        <v>6615308.1933958679</v>
      </c>
      <c r="AB6" s="446">
        <f t="shared" si="0"/>
        <v>6787682.6149473004</v>
      </c>
      <c r="AC6" s="446">
        <f t="shared" si="0"/>
        <v>6972329.1075988635</v>
      </c>
      <c r="AD6" s="446">
        <f t="shared" si="0"/>
        <v>7140981.6111251581</v>
      </c>
      <c r="AE6" s="446">
        <f t="shared" si="0"/>
        <v>7316220.3230907349</v>
      </c>
      <c r="AF6" s="446">
        <f t="shared" si="0"/>
        <v>7710964.6522077555</v>
      </c>
      <c r="AG6" s="446">
        <f t="shared" si="0"/>
        <v>8139508.4782624384</v>
      </c>
      <c r="AH6" s="446">
        <f t="shared" si="0"/>
        <v>8571938.3156142626</v>
      </c>
      <c r="AI6" s="446">
        <f t="shared" si="0"/>
        <v>8946937.0358771496</v>
      </c>
      <c r="AJ6" s="446">
        <f t="shared" si="0"/>
        <v>9112936.9708727188</v>
      </c>
      <c r="AK6" s="446">
        <f t="shared" si="0"/>
        <v>9298097.0094089732</v>
      </c>
      <c r="AL6" s="446">
        <f t="shared" si="0"/>
        <v>9491814.0869523548</v>
      </c>
      <c r="AM6" s="446">
        <f t="shared" si="0"/>
        <v>9684071.4905429799</v>
      </c>
      <c r="AN6" s="446">
        <f t="shared" si="0"/>
        <v>9856445.9120944124</v>
      </c>
      <c r="AO6" s="561">
        <f t="shared" si="0"/>
        <v>9856445.9120944124</v>
      </c>
      <c r="AP6" s="446">
        <f t="shared" si="0"/>
        <v>9856445.9120944124</v>
      </c>
      <c r="AQ6" s="446">
        <f t="shared" si="0"/>
        <v>9856445.9120944124</v>
      </c>
      <c r="AR6" s="446">
        <f t="shared" si="0"/>
        <v>9856445.9120944124</v>
      </c>
      <c r="AS6" s="446">
        <f t="shared" si="0"/>
        <v>9856445.9120944124</v>
      </c>
      <c r="AT6" s="446">
        <f t="shared" si="0"/>
        <v>9856445.9120944124</v>
      </c>
      <c r="AU6" s="446">
        <f t="shared" si="0"/>
        <v>9856445.9120944124</v>
      </c>
      <c r="AV6" s="446">
        <f t="shared" si="0"/>
        <v>9856445.9120944124</v>
      </c>
      <c r="AW6" s="446">
        <f t="shared" si="0"/>
        <v>9856445.9120944124</v>
      </c>
      <c r="AX6" s="446">
        <f t="shared" si="0"/>
        <v>9856445.9120944124</v>
      </c>
      <c r="AY6" s="446">
        <f t="shared" si="0"/>
        <v>9856445.9120944124</v>
      </c>
      <c r="AZ6" s="446">
        <f t="shared" si="0"/>
        <v>9856445.9120944124</v>
      </c>
      <c r="BA6" s="446">
        <f t="shared" si="0"/>
        <v>9856445.9120944124</v>
      </c>
      <c r="BB6" s="446">
        <f t="shared" si="0"/>
        <v>9856445.9120944124</v>
      </c>
      <c r="BC6" s="446">
        <f t="shared" si="0"/>
        <v>9856445.9120944124</v>
      </c>
      <c r="BD6" s="446">
        <f t="shared" si="0"/>
        <v>9856445.9120944124</v>
      </c>
      <c r="BE6" s="446">
        <f t="shared" si="0"/>
        <v>9856445.9120944124</v>
      </c>
      <c r="BF6" s="446">
        <f t="shared" si="0"/>
        <v>9856445.9120944124</v>
      </c>
      <c r="BG6" s="446">
        <f t="shared" si="0"/>
        <v>9856445.9120944124</v>
      </c>
      <c r="BH6" s="446">
        <f t="shared" si="0"/>
        <v>9856445.9120944124</v>
      </c>
      <c r="BI6" s="446">
        <f t="shared" si="0"/>
        <v>9856445.9120944124</v>
      </c>
      <c r="BJ6" s="446">
        <f t="shared" si="0"/>
        <v>9856445.9120944124</v>
      </c>
      <c r="BK6" s="446">
        <f t="shared" si="0"/>
        <v>9856445.9120944124</v>
      </c>
    </row>
    <row r="7" spans="1:63" x14ac:dyDescent="0.35">
      <c r="B7" s="405" t="s">
        <v>30</v>
      </c>
      <c r="C7" s="446">
        <f t="shared" ref="C7:R10" si="1">IF(C$4="X",C15+C23,0)</f>
        <v>0</v>
      </c>
      <c r="D7" s="446">
        <f t="shared" si="1"/>
        <v>0</v>
      </c>
      <c r="E7" s="446">
        <f t="shared" si="1"/>
        <v>0.34412602678174997</v>
      </c>
      <c r="F7" s="446">
        <f t="shared" si="1"/>
        <v>594.19753610000055</v>
      </c>
      <c r="G7" s="446">
        <f t="shared" si="1"/>
        <v>8736.126555191735</v>
      </c>
      <c r="H7" s="446">
        <f t="shared" si="1"/>
        <v>32604.534313513876</v>
      </c>
      <c r="I7" s="446">
        <f t="shared" si="1"/>
        <v>80268.39554484954</v>
      </c>
      <c r="J7" s="446">
        <f t="shared" si="1"/>
        <v>133550.07117798761</v>
      </c>
      <c r="K7" s="446">
        <f t="shared" si="1"/>
        <v>205226.49945065699</v>
      </c>
      <c r="L7" s="446">
        <f t="shared" si="1"/>
        <v>267359.6835285353</v>
      </c>
      <c r="M7" s="446">
        <f t="shared" si="1"/>
        <v>332487.08246933098</v>
      </c>
      <c r="N7" s="446">
        <f t="shared" si="1"/>
        <v>422780.34229526907</v>
      </c>
      <c r="O7" s="446">
        <f t="shared" si="1"/>
        <v>527578.19912872068</v>
      </c>
      <c r="P7" s="446">
        <f t="shared" si="1"/>
        <v>611474.36756040063</v>
      </c>
      <c r="Q7" s="446">
        <f t="shared" si="1"/>
        <v>706974.57184137125</v>
      </c>
      <c r="R7" s="446">
        <f t="shared" si="1"/>
        <v>735889.24307525053</v>
      </c>
      <c r="S7" s="446">
        <f t="shared" si="0"/>
        <v>773382.37352799682</v>
      </c>
      <c r="T7" s="446">
        <f t="shared" si="0"/>
        <v>820817.01019069448</v>
      </c>
      <c r="U7" s="511">
        <f>IF(U$4="X",U15+U23,0)</f>
        <v>881385.51214264019</v>
      </c>
      <c r="V7" s="446">
        <f t="shared" si="0"/>
        <v>913499.47100329492</v>
      </c>
      <c r="W7" s="446">
        <f t="shared" si="0"/>
        <v>946927.87755718932</v>
      </c>
      <c r="X7" s="446">
        <f t="shared" si="0"/>
        <v>971880.21277257788</v>
      </c>
      <c r="Y7" s="446">
        <f t="shared" si="0"/>
        <v>992866.43941273645</v>
      </c>
      <c r="Z7" s="446">
        <f t="shared" si="0"/>
        <v>1014466.6212354401</v>
      </c>
      <c r="AA7" s="446">
        <f t="shared" si="0"/>
        <v>1037179.2946069411</v>
      </c>
      <c r="AB7" s="446">
        <f t="shared" si="0"/>
        <v>1055239.9572268978</v>
      </c>
      <c r="AC7" s="446">
        <f t="shared" si="0"/>
        <v>1075617.6259194736</v>
      </c>
      <c r="AD7" s="446">
        <f t="shared" si="0"/>
        <v>1095703.2789076006</v>
      </c>
      <c r="AE7" s="446">
        <f t="shared" si="0"/>
        <v>1121583.5939701602</v>
      </c>
      <c r="AF7" s="446">
        <f t="shared" si="0"/>
        <v>1152916.5727970209</v>
      </c>
      <c r="AG7" s="446">
        <f t="shared" si="0"/>
        <v>1192833.2851460781</v>
      </c>
      <c r="AH7" s="446">
        <f t="shared" si="0"/>
        <v>1224947.2440067327</v>
      </c>
      <c r="AI7" s="446">
        <f t="shared" si="0"/>
        <v>1258375.650560627</v>
      </c>
      <c r="AJ7" s="446">
        <f t="shared" si="0"/>
        <v>1283327.9857760156</v>
      </c>
      <c r="AK7" s="446">
        <f t="shared" si="0"/>
        <v>1304314.2124161741</v>
      </c>
      <c r="AL7" s="446">
        <f t="shared" si="0"/>
        <v>1325914.3942388776</v>
      </c>
      <c r="AM7" s="446">
        <f t="shared" si="0"/>
        <v>1348627.0676103784</v>
      </c>
      <c r="AN7" s="446">
        <f t="shared" si="0"/>
        <v>1366687.7302303354</v>
      </c>
      <c r="AO7" s="561">
        <f t="shared" si="0"/>
        <v>1366687.7302303354</v>
      </c>
      <c r="AP7" s="446">
        <f t="shared" si="0"/>
        <v>1366687.7302303354</v>
      </c>
      <c r="AQ7" s="446">
        <f t="shared" si="0"/>
        <v>1366687.7302303354</v>
      </c>
      <c r="AR7" s="446">
        <f t="shared" si="0"/>
        <v>1366687.7302303354</v>
      </c>
      <c r="AS7" s="446">
        <f t="shared" si="0"/>
        <v>1366687.7302303354</v>
      </c>
      <c r="AT7" s="446">
        <f t="shared" si="0"/>
        <v>1366687.7302303354</v>
      </c>
      <c r="AU7" s="446">
        <f t="shared" si="0"/>
        <v>1366687.7302303354</v>
      </c>
      <c r="AV7" s="446">
        <f t="shared" si="0"/>
        <v>1366687.7302303354</v>
      </c>
      <c r="AW7" s="446">
        <f t="shared" si="0"/>
        <v>1366687.7302303354</v>
      </c>
      <c r="AX7" s="446">
        <f t="shared" si="0"/>
        <v>1366687.7302303354</v>
      </c>
      <c r="AY7" s="446">
        <f t="shared" si="0"/>
        <v>1366687.7302303354</v>
      </c>
      <c r="AZ7" s="446">
        <f t="shared" si="0"/>
        <v>1366687.7302303354</v>
      </c>
      <c r="BA7" s="446">
        <f t="shared" si="0"/>
        <v>1366687.7302303354</v>
      </c>
      <c r="BB7" s="446">
        <f t="shared" si="0"/>
        <v>1366687.7302303354</v>
      </c>
      <c r="BC7" s="446">
        <f t="shared" si="0"/>
        <v>1366687.7302303354</v>
      </c>
      <c r="BD7" s="446">
        <f t="shared" si="0"/>
        <v>1366687.7302303354</v>
      </c>
      <c r="BE7" s="446">
        <f t="shared" si="0"/>
        <v>1366687.7302303354</v>
      </c>
      <c r="BF7" s="446">
        <f t="shared" si="0"/>
        <v>1366687.7302303354</v>
      </c>
      <c r="BG7" s="446">
        <f t="shared" si="0"/>
        <v>1366687.7302303354</v>
      </c>
      <c r="BH7" s="446">
        <f t="shared" si="0"/>
        <v>1366687.7302303354</v>
      </c>
      <c r="BI7" s="446">
        <f t="shared" si="0"/>
        <v>1366687.7302303354</v>
      </c>
      <c r="BJ7" s="446">
        <f t="shared" si="0"/>
        <v>1366687.7302303354</v>
      </c>
      <c r="BK7" s="446">
        <f t="shared" si="0"/>
        <v>1366687.7302303354</v>
      </c>
    </row>
    <row r="8" spans="1:63" x14ac:dyDescent="0.35">
      <c r="B8" s="405" t="s">
        <v>31</v>
      </c>
      <c r="C8" s="446">
        <f t="shared" si="1"/>
        <v>0</v>
      </c>
      <c r="D8" s="446">
        <f t="shared" si="1"/>
        <v>0</v>
      </c>
      <c r="E8" s="446">
        <f t="shared" si="1"/>
        <v>0.38250960519337501</v>
      </c>
      <c r="F8" s="446">
        <f t="shared" si="1"/>
        <v>593.22951400025613</v>
      </c>
      <c r="G8" s="446">
        <f t="shared" si="1"/>
        <v>4381.8877743778867</v>
      </c>
      <c r="H8" s="446">
        <f t="shared" si="1"/>
        <v>22917.698318770781</v>
      </c>
      <c r="I8" s="446">
        <f t="shared" si="1"/>
        <v>66674.812142972922</v>
      </c>
      <c r="J8" s="446">
        <f t="shared" si="1"/>
        <v>125449.28092989697</v>
      </c>
      <c r="K8" s="446">
        <f t="shared" si="1"/>
        <v>208551.90878901957</v>
      </c>
      <c r="L8" s="446">
        <f t="shared" si="1"/>
        <v>268036.83222964482</v>
      </c>
      <c r="M8" s="446">
        <f t="shared" si="1"/>
        <v>334062.76887052809</v>
      </c>
      <c r="N8" s="446">
        <f t="shared" si="1"/>
        <v>442907.44494116073</v>
      </c>
      <c r="O8" s="446">
        <f t="shared" si="1"/>
        <v>580632.09755420999</v>
      </c>
      <c r="P8" s="446">
        <f t="shared" si="1"/>
        <v>694818.40136700822</v>
      </c>
      <c r="Q8" s="446">
        <f t="shared" si="1"/>
        <v>805170.28594676557</v>
      </c>
      <c r="R8" s="446">
        <f t="shared" si="1"/>
        <v>835197.74660695938</v>
      </c>
      <c r="S8" s="446">
        <f t="shared" si="0"/>
        <v>876614.8860722481</v>
      </c>
      <c r="T8" s="446">
        <f t="shared" si="0"/>
        <v>962721.88976911269</v>
      </c>
      <c r="U8" s="511">
        <f t="shared" si="0"/>
        <v>1068381.8626149916</v>
      </c>
      <c r="V8" s="446">
        <f t="shared" si="0"/>
        <v>1136593.5221557668</v>
      </c>
      <c r="W8" s="446">
        <f t="shared" si="0"/>
        <v>1185392.9428362634</v>
      </c>
      <c r="X8" s="446">
        <f t="shared" si="0"/>
        <v>1210000.829555497</v>
      </c>
      <c r="Y8" s="446">
        <f t="shared" si="0"/>
        <v>1231413.8867973408</v>
      </c>
      <c r="Z8" s="446">
        <f t="shared" si="0"/>
        <v>1254410.501231883</v>
      </c>
      <c r="AA8" s="446">
        <f t="shared" si="0"/>
        <v>1279626.5338230128</v>
      </c>
      <c r="AB8" s="446">
        <f t="shared" si="0"/>
        <v>1299999.6674989157</v>
      </c>
      <c r="AC8" s="446">
        <f t="shared" si="0"/>
        <v>1321697.8831374755</v>
      </c>
      <c r="AD8" s="446">
        <f t="shared" si="0"/>
        <v>1341375.6388976895</v>
      </c>
      <c r="AE8" s="446">
        <f t="shared" si="0"/>
        <v>1369072.0062235147</v>
      </c>
      <c r="AF8" s="446">
        <f t="shared" si="0"/>
        <v>1430392.8317572055</v>
      </c>
      <c r="AG8" s="446">
        <f t="shared" si="0"/>
        <v>1506276.3263027617</v>
      </c>
      <c r="AH8" s="446">
        <f t="shared" si="0"/>
        <v>1574487.9858435369</v>
      </c>
      <c r="AI8" s="446">
        <f t="shared" si="0"/>
        <v>1623287.4065240335</v>
      </c>
      <c r="AJ8" s="446">
        <f t="shared" si="0"/>
        <v>1647895.2932432671</v>
      </c>
      <c r="AK8" s="446">
        <f t="shared" si="0"/>
        <v>1669308.3504851109</v>
      </c>
      <c r="AL8" s="446">
        <f t="shared" si="0"/>
        <v>1692304.9649196528</v>
      </c>
      <c r="AM8" s="446">
        <f t="shared" si="0"/>
        <v>1717520.9975107829</v>
      </c>
      <c r="AN8" s="446">
        <f t="shared" si="0"/>
        <v>1737894.1311866858</v>
      </c>
      <c r="AO8" s="561">
        <f t="shared" si="0"/>
        <v>1737894.1311866858</v>
      </c>
      <c r="AP8" s="446">
        <f t="shared" si="0"/>
        <v>1737894.1311866858</v>
      </c>
      <c r="AQ8" s="446">
        <f t="shared" si="0"/>
        <v>1737894.1311866858</v>
      </c>
      <c r="AR8" s="446">
        <f t="shared" si="0"/>
        <v>1737894.1311866858</v>
      </c>
      <c r="AS8" s="446">
        <f t="shared" si="0"/>
        <v>1737894.1311866858</v>
      </c>
      <c r="AT8" s="446">
        <f t="shared" si="0"/>
        <v>1737894.1311866858</v>
      </c>
      <c r="AU8" s="446">
        <f t="shared" si="0"/>
        <v>1737894.1311866858</v>
      </c>
      <c r="AV8" s="446">
        <f t="shared" si="0"/>
        <v>1737894.1311866858</v>
      </c>
      <c r="AW8" s="446">
        <f t="shared" si="0"/>
        <v>1737894.1311866858</v>
      </c>
      <c r="AX8" s="446">
        <f t="shared" si="0"/>
        <v>1737894.1311866858</v>
      </c>
      <c r="AY8" s="446">
        <f t="shared" si="0"/>
        <v>1737894.1311866858</v>
      </c>
      <c r="AZ8" s="446">
        <f t="shared" si="0"/>
        <v>1737894.1311866858</v>
      </c>
      <c r="BA8" s="446">
        <f t="shared" si="0"/>
        <v>1737894.1311866858</v>
      </c>
      <c r="BB8" s="446">
        <f t="shared" si="0"/>
        <v>1737894.1311866858</v>
      </c>
      <c r="BC8" s="446">
        <f t="shared" si="0"/>
        <v>1737894.1311866858</v>
      </c>
      <c r="BD8" s="446">
        <f t="shared" si="0"/>
        <v>1737894.1311866858</v>
      </c>
      <c r="BE8" s="446">
        <f t="shared" si="0"/>
        <v>1737894.1311866858</v>
      </c>
      <c r="BF8" s="446">
        <f t="shared" si="0"/>
        <v>1737894.1311866858</v>
      </c>
      <c r="BG8" s="446">
        <f t="shared" si="0"/>
        <v>1737894.1311866858</v>
      </c>
      <c r="BH8" s="446">
        <f t="shared" si="0"/>
        <v>1737894.1311866858</v>
      </c>
      <c r="BI8" s="446">
        <f t="shared" si="0"/>
        <v>1737894.1311866858</v>
      </c>
      <c r="BJ8" s="446">
        <f t="shared" si="0"/>
        <v>1737894.1311866858</v>
      </c>
      <c r="BK8" s="446">
        <f t="shared" si="0"/>
        <v>1737894.1311866858</v>
      </c>
    </row>
    <row r="9" spans="1:63" x14ac:dyDescent="0.35">
      <c r="B9" s="405" t="s">
        <v>32</v>
      </c>
      <c r="C9" s="446">
        <f t="shared" si="1"/>
        <v>0</v>
      </c>
      <c r="D9" s="446">
        <f t="shared" si="0"/>
        <v>0</v>
      </c>
      <c r="E9" s="446">
        <f t="shared" si="0"/>
        <v>0</v>
      </c>
      <c r="F9" s="446">
        <f t="shared" si="0"/>
        <v>10.498979963866001</v>
      </c>
      <c r="G9" s="446">
        <f t="shared" si="0"/>
        <v>1086.7966656005508</v>
      </c>
      <c r="H9" s="446">
        <f t="shared" si="0"/>
        <v>9295.6432404077714</v>
      </c>
      <c r="I9" s="446">
        <f t="shared" si="0"/>
        <v>27139.73057739222</v>
      </c>
      <c r="J9" s="446">
        <f t="shared" si="0"/>
        <v>46833.241022058886</v>
      </c>
      <c r="K9" s="446">
        <f t="shared" si="0"/>
        <v>68812.714245894167</v>
      </c>
      <c r="L9" s="446">
        <f t="shared" si="0"/>
        <v>82978.121352501941</v>
      </c>
      <c r="M9" s="446">
        <f t="shared" si="0"/>
        <v>95075.729248894699</v>
      </c>
      <c r="N9" s="446">
        <f t="shared" si="0"/>
        <v>116286.76706406177</v>
      </c>
      <c r="O9" s="446">
        <f t="shared" si="0"/>
        <v>147256.63847962196</v>
      </c>
      <c r="P9" s="446">
        <f t="shared" si="0"/>
        <v>170805.37278507475</v>
      </c>
      <c r="Q9" s="446">
        <f t="shared" si="0"/>
        <v>197138.8059970621</v>
      </c>
      <c r="R9" s="446">
        <f t="shared" si="0"/>
        <v>214739.97251005986</v>
      </c>
      <c r="S9" s="446">
        <f t="shared" si="0"/>
        <v>240483.42260238709</v>
      </c>
      <c r="T9" s="446">
        <f t="shared" si="0"/>
        <v>295509.04774160287</v>
      </c>
      <c r="U9" s="511">
        <f t="shared" si="0"/>
        <v>362730.22436853196</v>
      </c>
      <c r="V9" s="446">
        <f t="shared" si="0"/>
        <v>412752.53656274185</v>
      </c>
      <c r="W9" s="446">
        <f t="shared" si="0"/>
        <v>448555.75898787245</v>
      </c>
      <c r="X9" s="446">
        <f t="shared" si="0"/>
        <v>466039.88911541796</v>
      </c>
      <c r="Y9" s="446">
        <f t="shared" si="0"/>
        <v>479807.65411030268</v>
      </c>
      <c r="Z9" s="446">
        <f t="shared" si="0"/>
        <v>492620.28253194765</v>
      </c>
      <c r="AA9" s="446">
        <f t="shared" si="0"/>
        <v>507702.97076322685</v>
      </c>
      <c r="AB9" s="446">
        <f t="shared" si="0"/>
        <v>519531.52506589604</v>
      </c>
      <c r="AC9" s="446">
        <f t="shared" si="0"/>
        <v>532830.16607562732</v>
      </c>
      <c r="AD9" s="446">
        <f t="shared" si="0"/>
        <v>547019.36380989384</v>
      </c>
      <c r="AE9" s="446">
        <f t="shared" si="0"/>
        <v>567945.6792353132</v>
      </c>
      <c r="AF9" s="446">
        <f t="shared" si="0"/>
        <v>613523.11599554191</v>
      </c>
      <c r="AG9" s="446">
        <f t="shared" si="0"/>
        <v>669235.3961647239</v>
      </c>
      <c r="AH9" s="446">
        <f t="shared" si="0"/>
        <v>719257.7083589338</v>
      </c>
      <c r="AI9" s="446">
        <f t="shared" si="0"/>
        <v>755060.93078406446</v>
      </c>
      <c r="AJ9" s="446">
        <f t="shared" si="0"/>
        <v>772545.06091161002</v>
      </c>
      <c r="AK9" s="446">
        <f t="shared" si="0"/>
        <v>786312.82590649475</v>
      </c>
      <c r="AL9" s="446">
        <f t="shared" si="0"/>
        <v>799125.45432813978</v>
      </c>
      <c r="AM9" s="446">
        <f t="shared" si="0"/>
        <v>814208.14255941904</v>
      </c>
      <c r="AN9" s="446">
        <f t="shared" si="0"/>
        <v>826036.69686208828</v>
      </c>
      <c r="AO9" s="561">
        <f t="shared" si="0"/>
        <v>826036.69686208828</v>
      </c>
      <c r="AP9" s="446">
        <f t="shared" si="0"/>
        <v>826036.69686208828</v>
      </c>
      <c r="AQ9" s="446">
        <f t="shared" si="0"/>
        <v>826036.69686208828</v>
      </c>
      <c r="AR9" s="446">
        <f t="shared" si="0"/>
        <v>826036.69686208828</v>
      </c>
      <c r="AS9" s="446">
        <f t="shared" si="0"/>
        <v>826036.69686208828</v>
      </c>
      <c r="AT9" s="446">
        <f t="shared" si="0"/>
        <v>826036.69686208828</v>
      </c>
      <c r="AU9" s="446">
        <f t="shared" si="0"/>
        <v>826036.69686208828</v>
      </c>
      <c r="AV9" s="446">
        <f t="shared" si="0"/>
        <v>826036.69686208828</v>
      </c>
      <c r="AW9" s="446">
        <f t="shared" si="0"/>
        <v>826036.69686208828</v>
      </c>
      <c r="AX9" s="446">
        <f t="shared" si="0"/>
        <v>826036.69686208828</v>
      </c>
      <c r="AY9" s="446">
        <f t="shared" si="0"/>
        <v>826036.69686208828</v>
      </c>
      <c r="AZ9" s="446">
        <f t="shared" si="0"/>
        <v>826036.69686208828</v>
      </c>
      <c r="BA9" s="446">
        <f t="shared" si="0"/>
        <v>826036.69686208828</v>
      </c>
      <c r="BB9" s="446">
        <f t="shared" si="0"/>
        <v>826036.69686208828</v>
      </c>
      <c r="BC9" s="446">
        <f t="shared" si="0"/>
        <v>826036.69686208828</v>
      </c>
      <c r="BD9" s="446">
        <f t="shared" si="0"/>
        <v>826036.69686208828</v>
      </c>
      <c r="BE9" s="446">
        <f t="shared" si="0"/>
        <v>826036.69686208828</v>
      </c>
      <c r="BF9" s="446">
        <f t="shared" si="0"/>
        <v>826036.69686208828</v>
      </c>
      <c r="BG9" s="446">
        <f t="shared" si="0"/>
        <v>826036.69686208828</v>
      </c>
      <c r="BH9" s="446">
        <f t="shared" si="0"/>
        <v>826036.69686208828</v>
      </c>
      <c r="BI9" s="446">
        <f t="shared" si="0"/>
        <v>826036.69686208828</v>
      </c>
      <c r="BJ9" s="446">
        <f t="shared" si="0"/>
        <v>826036.69686208828</v>
      </c>
      <c r="BK9" s="446">
        <f t="shared" si="0"/>
        <v>826036.69686208828</v>
      </c>
    </row>
    <row r="10" spans="1:63" ht="15" thickBot="1" x14ac:dyDescent="0.4">
      <c r="B10" s="447" t="s">
        <v>33</v>
      </c>
      <c r="C10" s="448">
        <f t="shared" si="1"/>
        <v>0</v>
      </c>
      <c r="D10" s="448">
        <f t="shared" si="0"/>
        <v>0</v>
      </c>
      <c r="E10" s="448">
        <f t="shared" si="0"/>
        <v>0</v>
      </c>
      <c r="F10" s="448">
        <f t="shared" si="0"/>
        <v>0</v>
      </c>
      <c r="G10" s="448">
        <f t="shared" si="0"/>
        <v>178.04544936482247</v>
      </c>
      <c r="H10" s="448">
        <f t="shared" si="0"/>
        <v>839.20495745084099</v>
      </c>
      <c r="I10" s="448">
        <f t="shared" si="0"/>
        <v>1717.1955401760708</v>
      </c>
      <c r="J10" s="448">
        <f t="shared" si="0"/>
        <v>2626.4185322947487</v>
      </c>
      <c r="K10" s="448">
        <f t="shared" si="0"/>
        <v>3887.4190388590505</v>
      </c>
      <c r="L10" s="448">
        <f t="shared" si="0"/>
        <v>4885.0197680400361</v>
      </c>
      <c r="M10" s="448">
        <f t="shared" si="0"/>
        <v>6155.0061088806679</v>
      </c>
      <c r="N10" s="448">
        <f t="shared" si="0"/>
        <v>9137.911861673696</v>
      </c>
      <c r="O10" s="448">
        <f t="shared" si="0"/>
        <v>13499.309430283949</v>
      </c>
      <c r="P10" s="448">
        <f t="shared" si="0"/>
        <v>17200.432126657899</v>
      </c>
      <c r="Q10" s="448">
        <f t="shared" si="0"/>
        <v>21253.832461531016</v>
      </c>
      <c r="R10" s="448">
        <f t="shared" si="0"/>
        <v>24452.336358144043</v>
      </c>
      <c r="S10" s="448">
        <f t="shared" si="0"/>
        <v>32140.089288615909</v>
      </c>
      <c r="T10" s="449">
        <f t="shared" si="0"/>
        <v>64729.529260279254</v>
      </c>
      <c r="U10" s="512">
        <f t="shared" si="0"/>
        <v>98806.217703755101</v>
      </c>
      <c r="V10" s="450">
        <f t="shared" si="0"/>
        <v>131838.40615303972</v>
      </c>
      <c r="W10" s="450">
        <f t="shared" si="0"/>
        <v>149160.35015710769</v>
      </c>
      <c r="X10" s="450">
        <f t="shared" si="0"/>
        <v>152614.12839906159</v>
      </c>
      <c r="Y10" s="450">
        <f t="shared" si="0"/>
        <v>155340.05703448958</v>
      </c>
      <c r="Z10" s="450">
        <f t="shared" si="0"/>
        <v>158077.38357823264</v>
      </c>
      <c r="AA10" s="450">
        <f t="shared" si="0"/>
        <v>160980.54333434082</v>
      </c>
      <c r="AB10" s="450">
        <f t="shared" si="0"/>
        <v>163459.38050885824</v>
      </c>
      <c r="AC10" s="450">
        <f t="shared" si="0"/>
        <v>166001.09671109813</v>
      </c>
      <c r="AD10" s="450">
        <f t="shared" si="0"/>
        <v>168884.62457397892</v>
      </c>
      <c r="AE10" s="450">
        <f t="shared" si="0"/>
        <v>175990.49812269091</v>
      </c>
      <c r="AF10" s="450">
        <f t="shared" si="0"/>
        <v>206920.02007511997</v>
      </c>
      <c r="AG10" s="450">
        <f t="shared" ref="AG10:BK10" si="2">IF(AG$4="X",AG18+AG26,0)</f>
        <v>239230.8189218136</v>
      </c>
      <c r="AH10" s="450">
        <f t="shared" si="2"/>
        <v>272263.00737109821</v>
      </c>
      <c r="AI10" s="450">
        <f t="shared" si="2"/>
        <v>289584.95137516619</v>
      </c>
      <c r="AJ10" s="450">
        <f t="shared" si="2"/>
        <v>293038.72961712012</v>
      </c>
      <c r="AK10" s="450">
        <f t="shared" si="2"/>
        <v>295764.65825254814</v>
      </c>
      <c r="AL10" s="450">
        <f t="shared" si="2"/>
        <v>298501.98479629122</v>
      </c>
      <c r="AM10" s="450">
        <f t="shared" si="2"/>
        <v>301405.1445523994</v>
      </c>
      <c r="AN10" s="450">
        <f t="shared" si="2"/>
        <v>303883.98172691686</v>
      </c>
      <c r="AO10" s="562">
        <f t="shared" si="2"/>
        <v>303883.98172691686</v>
      </c>
      <c r="AP10" s="450">
        <f t="shared" si="2"/>
        <v>303883.98172691686</v>
      </c>
      <c r="AQ10" s="450">
        <f t="shared" si="2"/>
        <v>303883.98172691686</v>
      </c>
      <c r="AR10" s="450">
        <f t="shared" si="2"/>
        <v>303883.98172691686</v>
      </c>
      <c r="AS10" s="450">
        <f t="shared" si="2"/>
        <v>303883.98172691686</v>
      </c>
      <c r="AT10" s="450">
        <f t="shared" si="2"/>
        <v>303883.98172691686</v>
      </c>
      <c r="AU10" s="450">
        <f t="shared" si="2"/>
        <v>303883.98172691686</v>
      </c>
      <c r="AV10" s="450">
        <f t="shared" si="2"/>
        <v>303883.98172691686</v>
      </c>
      <c r="AW10" s="450">
        <f t="shared" si="2"/>
        <v>303883.98172691686</v>
      </c>
      <c r="AX10" s="450">
        <f t="shared" si="2"/>
        <v>303883.98172691686</v>
      </c>
      <c r="AY10" s="450">
        <f t="shared" si="2"/>
        <v>303883.98172691686</v>
      </c>
      <c r="AZ10" s="450">
        <f t="shared" si="2"/>
        <v>303883.98172691686</v>
      </c>
      <c r="BA10" s="450">
        <f t="shared" si="2"/>
        <v>303883.98172691686</v>
      </c>
      <c r="BB10" s="450">
        <f t="shared" si="2"/>
        <v>303883.98172691686</v>
      </c>
      <c r="BC10" s="450">
        <f t="shared" si="2"/>
        <v>303883.98172691686</v>
      </c>
      <c r="BD10" s="450">
        <f t="shared" si="2"/>
        <v>303883.98172691686</v>
      </c>
      <c r="BE10" s="450">
        <f t="shared" si="2"/>
        <v>303883.98172691686</v>
      </c>
      <c r="BF10" s="450">
        <f t="shared" si="2"/>
        <v>303883.98172691686</v>
      </c>
      <c r="BG10" s="450">
        <f t="shared" si="2"/>
        <v>303883.98172691686</v>
      </c>
      <c r="BH10" s="450">
        <f t="shared" si="2"/>
        <v>303883.98172691686</v>
      </c>
      <c r="BI10" s="450">
        <f t="shared" si="2"/>
        <v>303883.98172691686</v>
      </c>
      <c r="BJ10" s="450">
        <f t="shared" si="2"/>
        <v>303883.98172691686</v>
      </c>
      <c r="BK10" s="450">
        <f t="shared" si="2"/>
        <v>303883.98172691686</v>
      </c>
    </row>
    <row r="11" spans="1:63" ht="15" thickBot="1" x14ac:dyDescent="0.4">
      <c r="A11" s="1"/>
      <c r="B11" s="250" t="s">
        <v>34</v>
      </c>
      <c r="C11" s="574">
        <f>SUM(C6:C10)</f>
        <v>0</v>
      </c>
      <c r="D11" s="492">
        <f t="shared" ref="D11:BK11" si="3">SUM(D6:D10)</f>
        <v>0</v>
      </c>
      <c r="E11" s="492">
        <f t="shared" si="3"/>
        <v>19801.905155063454</v>
      </c>
      <c r="F11" s="492">
        <f t="shared" si="3"/>
        <v>35812.520587466694</v>
      </c>
      <c r="G11" s="492">
        <f t="shared" si="3"/>
        <v>81361.232755291654</v>
      </c>
      <c r="H11" s="492">
        <f t="shared" si="3"/>
        <v>372411.87853588979</v>
      </c>
      <c r="I11" s="492">
        <f t="shared" si="3"/>
        <v>923023.6802717906</v>
      </c>
      <c r="J11" s="492">
        <f t="shared" si="3"/>
        <v>1589648.1079751947</v>
      </c>
      <c r="K11" s="492">
        <f t="shared" si="3"/>
        <v>2134033.9675220349</v>
      </c>
      <c r="L11" s="492">
        <f t="shared" si="3"/>
        <v>2406056.4787503476</v>
      </c>
      <c r="M11" s="492">
        <f t="shared" si="3"/>
        <v>2821982.8261746541</v>
      </c>
      <c r="N11" s="492">
        <f t="shared" si="3"/>
        <v>3537674.7474139389</v>
      </c>
      <c r="O11" s="492">
        <f t="shared" si="3"/>
        <v>4330319.7753078165</v>
      </c>
      <c r="P11" s="492">
        <f t="shared" si="3"/>
        <v>5013721.708841525</v>
      </c>
      <c r="Q11" s="492">
        <f t="shared" si="3"/>
        <v>5706476.546248368</v>
      </c>
      <c r="R11" s="492">
        <f t="shared" si="3"/>
        <v>5946547.1649802132</v>
      </c>
      <c r="S11" s="492">
        <f t="shared" si="3"/>
        <v>6220011.0137479957</v>
      </c>
      <c r="T11" s="473">
        <f t="shared" si="3"/>
        <v>6810009.2329031983</v>
      </c>
      <c r="U11" s="575">
        <f>SUM(U6:U10)</f>
        <v>7482048.9979452435</v>
      </c>
      <c r="V11" s="506">
        <f>SUM(V6:V10)</f>
        <v>8097858.9543419918</v>
      </c>
      <c r="W11" s="473">
        <f t="shared" si="3"/>
        <v>8608210.6682684701</v>
      </c>
      <c r="X11" s="473">
        <f t="shared" si="3"/>
        <v>8844708.7335681599</v>
      </c>
      <c r="Y11" s="473">
        <f t="shared" si="3"/>
        <v>9088761.749616731</v>
      </c>
      <c r="Z11" s="473">
        <f t="shared" si="3"/>
        <v>9342625.5783827472</v>
      </c>
      <c r="AA11" s="473">
        <f t="shared" si="3"/>
        <v>9600797.5359233897</v>
      </c>
      <c r="AB11" s="473">
        <f t="shared" si="3"/>
        <v>9825913.1452478673</v>
      </c>
      <c r="AC11" s="473">
        <f t="shared" si="3"/>
        <v>10068475.879442537</v>
      </c>
      <c r="AD11" s="473">
        <f t="shared" si="3"/>
        <v>10293964.517314322</v>
      </c>
      <c r="AE11" s="473">
        <f t="shared" si="3"/>
        <v>10550812.100642413</v>
      </c>
      <c r="AF11" s="473">
        <f t="shared" si="3"/>
        <v>11114717.192832645</v>
      </c>
      <c r="AG11" s="473">
        <f t="shared" si="3"/>
        <v>11747084.304797815</v>
      </c>
      <c r="AH11" s="473">
        <f t="shared" si="3"/>
        <v>12362894.261194564</v>
      </c>
      <c r="AI11" s="473">
        <f t="shared" si="3"/>
        <v>12873245.975121042</v>
      </c>
      <c r="AJ11" s="473">
        <f t="shared" si="3"/>
        <v>13109744.040420732</v>
      </c>
      <c r="AK11" s="473">
        <f t="shared" si="3"/>
        <v>13353797.056469301</v>
      </c>
      <c r="AL11" s="473">
        <f t="shared" si="3"/>
        <v>13607660.885235317</v>
      </c>
      <c r="AM11" s="473">
        <f t="shared" si="3"/>
        <v>13865832.84277596</v>
      </c>
      <c r="AN11" s="473">
        <f t="shared" si="3"/>
        <v>14090948.452100439</v>
      </c>
      <c r="AO11" s="563">
        <f t="shared" si="3"/>
        <v>14090948.452100439</v>
      </c>
      <c r="AP11" s="473">
        <f t="shared" si="3"/>
        <v>14090948.452100439</v>
      </c>
      <c r="AQ11" s="473">
        <f t="shared" si="3"/>
        <v>14090948.452100439</v>
      </c>
      <c r="AR11" s="473">
        <f t="shared" si="3"/>
        <v>14090948.452100439</v>
      </c>
      <c r="AS11" s="473">
        <f t="shared" si="3"/>
        <v>14090948.452100439</v>
      </c>
      <c r="AT11" s="473">
        <f t="shared" si="3"/>
        <v>14090948.452100439</v>
      </c>
      <c r="AU11" s="473">
        <f t="shared" si="3"/>
        <v>14090948.452100439</v>
      </c>
      <c r="AV11" s="473">
        <f t="shared" si="3"/>
        <v>14090948.452100439</v>
      </c>
      <c r="AW11" s="473">
        <f t="shared" si="3"/>
        <v>14090948.452100439</v>
      </c>
      <c r="AX11" s="473">
        <f t="shared" si="3"/>
        <v>14090948.452100439</v>
      </c>
      <c r="AY11" s="473">
        <f t="shared" si="3"/>
        <v>14090948.452100439</v>
      </c>
      <c r="AZ11" s="473">
        <f t="shared" si="3"/>
        <v>14090948.452100439</v>
      </c>
      <c r="BA11" s="473">
        <f t="shared" si="3"/>
        <v>14090948.452100439</v>
      </c>
      <c r="BB11" s="473">
        <f t="shared" si="3"/>
        <v>14090948.452100439</v>
      </c>
      <c r="BC11" s="473">
        <f t="shared" si="3"/>
        <v>14090948.452100439</v>
      </c>
      <c r="BD11" s="473">
        <f t="shared" si="3"/>
        <v>14090948.452100439</v>
      </c>
      <c r="BE11" s="473">
        <f t="shared" si="3"/>
        <v>14090948.452100439</v>
      </c>
      <c r="BF11" s="473">
        <f t="shared" si="3"/>
        <v>14090948.452100439</v>
      </c>
      <c r="BG11" s="473">
        <f t="shared" si="3"/>
        <v>14090948.452100439</v>
      </c>
      <c r="BH11" s="473">
        <f t="shared" si="3"/>
        <v>14090948.452100439</v>
      </c>
      <c r="BI11" s="473">
        <f t="shared" si="3"/>
        <v>14090948.452100439</v>
      </c>
      <c r="BJ11" s="473">
        <f t="shared" si="3"/>
        <v>14090948.452100439</v>
      </c>
      <c r="BK11" s="473">
        <f t="shared" si="3"/>
        <v>14090948.452100439</v>
      </c>
    </row>
    <row r="12" spans="1:63" ht="15" thickBot="1" x14ac:dyDescent="0.4">
      <c r="A12" s="1"/>
      <c r="B12" s="455"/>
      <c r="C12" s="456"/>
      <c r="D12" s="456"/>
      <c r="E12" s="457"/>
      <c r="F12" s="457"/>
      <c r="G12" s="457"/>
      <c r="H12" s="457"/>
      <c r="I12" s="457"/>
      <c r="J12" s="457"/>
      <c r="K12" s="457"/>
      <c r="L12" s="457"/>
      <c r="M12" s="457"/>
      <c r="N12" s="457"/>
      <c r="O12" s="457"/>
      <c r="P12" s="457"/>
      <c r="Q12" s="457"/>
      <c r="R12" s="457"/>
      <c r="S12" s="458"/>
      <c r="T12" s="458" t="s">
        <v>150</v>
      </c>
      <c r="U12" s="522">
        <f>SUM(C116:U116)</f>
        <v>7482048.9979452426</v>
      </c>
      <c r="V12" s="458"/>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row>
    <row r="13" spans="1:63" ht="15" thickBot="1" x14ac:dyDescent="0.4">
      <c r="B13" s="250" t="s">
        <v>101</v>
      </c>
      <c r="C13" s="401">
        <f t="shared" ref="C13:BK13" si="4">C5</f>
        <v>43466</v>
      </c>
      <c r="D13" s="401">
        <f t="shared" si="4"/>
        <v>43497</v>
      </c>
      <c r="E13" s="401">
        <f t="shared" si="4"/>
        <v>43525</v>
      </c>
      <c r="F13" s="401">
        <f t="shared" si="4"/>
        <v>43556</v>
      </c>
      <c r="G13" s="401">
        <f t="shared" si="4"/>
        <v>43586</v>
      </c>
      <c r="H13" s="401">
        <f t="shared" si="4"/>
        <v>43617</v>
      </c>
      <c r="I13" s="401">
        <f t="shared" si="4"/>
        <v>43647</v>
      </c>
      <c r="J13" s="401">
        <f t="shared" si="4"/>
        <v>43678</v>
      </c>
      <c r="K13" s="401">
        <f t="shared" si="4"/>
        <v>43709</v>
      </c>
      <c r="L13" s="401">
        <f t="shared" si="4"/>
        <v>43739</v>
      </c>
      <c r="M13" s="401">
        <f t="shared" si="4"/>
        <v>43770</v>
      </c>
      <c r="N13" s="401">
        <f t="shared" si="4"/>
        <v>43800</v>
      </c>
      <c r="O13" s="401">
        <f t="shared" si="4"/>
        <v>43831</v>
      </c>
      <c r="P13" s="401">
        <f t="shared" si="4"/>
        <v>43862</v>
      </c>
      <c r="Q13" s="401">
        <f t="shared" si="4"/>
        <v>43891</v>
      </c>
      <c r="R13" s="401">
        <f t="shared" si="4"/>
        <v>43922</v>
      </c>
      <c r="S13" s="401">
        <f t="shared" si="4"/>
        <v>43952</v>
      </c>
      <c r="T13" s="401">
        <f t="shared" si="4"/>
        <v>43983</v>
      </c>
      <c r="U13" s="514">
        <f t="shared" si="4"/>
        <v>44013</v>
      </c>
      <c r="V13" s="401">
        <f t="shared" si="4"/>
        <v>44044</v>
      </c>
      <c r="W13" s="401">
        <f t="shared" si="4"/>
        <v>44075</v>
      </c>
      <c r="X13" s="401">
        <f t="shared" si="4"/>
        <v>44105</v>
      </c>
      <c r="Y13" s="401">
        <f t="shared" si="4"/>
        <v>44136</v>
      </c>
      <c r="Z13" s="401">
        <f t="shared" si="4"/>
        <v>44166</v>
      </c>
      <c r="AA13" s="401">
        <f t="shared" si="4"/>
        <v>44197</v>
      </c>
      <c r="AB13" s="401">
        <f t="shared" si="4"/>
        <v>44228</v>
      </c>
      <c r="AC13" s="401">
        <f t="shared" si="4"/>
        <v>44256</v>
      </c>
      <c r="AD13" s="401">
        <f t="shared" si="4"/>
        <v>44287</v>
      </c>
      <c r="AE13" s="401">
        <f t="shared" si="4"/>
        <v>44317</v>
      </c>
      <c r="AF13" s="401">
        <f t="shared" si="4"/>
        <v>44348</v>
      </c>
      <c r="AG13" s="401">
        <f t="shared" si="4"/>
        <v>44378</v>
      </c>
      <c r="AH13" s="401">
        <f t="shared" si="4"/>
        <v>44409</v>
      </c>
      <c r="AI13" s="401">
        <f t="shared" si="4"/>
        <v>44440</v>
      </c>
      <c r="AJ13" s="401">
        <f t="shared" si="4"/>
        <v>44470</v>
      </c>
      <c r="AK13" s="401">
        <f t="shared" si="4"/>
        <v>44501</v>
      </c>
      <c r="AL13" s="401">
        <f t="shared" si="4"/>
        <v>44531</v>
      </c>
      <c r="AM13" s="401">
        <f t="shared" si="4"/>
        <v>44562</v>
      </c>
      <c r="AN13" s="401">
        <f t="shared" si="4"/>
        <v>44593</v>
      </c>
      <c r="AO13" s="401">
        <f t="shared" si="4"/>
        <v>44621</v>
      </c>
      <c r="AP13" s="401">
        <f t="shared" si="4"/>
        <v>44652</v>
      </c>
      <c r="AQ13" s="401">
        <f t="shared" si="4"/>
        <v>44682</v>
      </c>
      <c r="AR13" s="401">
        <f t="shared" si="4"/>
        <v>44713</v>
      </c>
      <c r="AS13" s="401">
        <f t="shared" si="4"/>
        <v>44743</v>
      </c>
      <c r="AT13" s="401">
        <f t="shared" si="4"/>
        <v>44774</v>
      </c>
      <c r="AU13" s="401">
        <f t="shared" si="4"/>
        <v>44805</v>
      </c>
      <c r="AV13" s="401">
        <f t="shared" si="4"/>
        <v>44835</v>
      </c>
      <c r="AW13" s="401">
        <f t="shared" si="4"/>
        <v>44866</v>
      </c>
      <c r="AX13" s="401">
        <f t="shared" si="4"/>
        <v>44896</v>
      </c>
      <c r="AY13" s="401">
        <f t="shared" si="4"/>
        <v>44927</v>
      </c>
      <c r="AZ13" s="401">
        <f t="shared" si="4"/>
        <v>44958</v>
      </c>
      <c r="BA13" s="401">
        <f t="shared" si="4"/>
        <v>44986</v>
      </c>
      <c r="BB13" s="401">
        <f t="shared" si="4"/>
        <v>45017</v>
      </c>
      <c r="BC13" s="401">
        <f t="shared" si="4"/>
        <v>45047</v>
      </c>
      <c r="BD13" s="401">
        <f t="shared" si="4"/>
        <v>45078</v>
      </c>
      <c r="BE13" s="401">
        <f t="shared" si="4"/>
        <v>45108</v>
      </c>
      <c r="BF13" s="401">
        <f t="shared" si="4"/>
        <v>45139</v>
      </c>
      <c r="BG13" s="401">
        <f t="shared" si="4"/>
        <v>45170</v>
      </c>
      <c r="BH13" s="401">
        <f t="shared" si="4"/>
        <v>45200</v>
      </c>
      <c r="BI13" s="401">
        <f t="shared" si="4"/>
        <v>45231</v>
      </c>
      <c r="BJ13" s="401">
        <f t="shared" si="4"/>
        <v>45261</v>
      </c>
      <c r="BK13" s="401">
        <f t="shared" si="4"/>
        <v>45292</v>
      </c>
    </row>
    <row r="14" spans="1:63" x14ac:dyDescent="0.35">
      <c r="B14" s="402" t="s">
        <v>29</v>
      </c>
      <c r="C14" s="496">
        <f>C119</f>
        <v>0</v>
      </c>
      <c r="D14" s="496">
        <f>C14+D119</f>
        <v>0</v>
      </c>
      <c r="E14" s="496">
        <f t="shared" ref="E14:U14" si="5">D14+E119</f>
        <v>19801.178519431476</v>
      </c>
      <c r="F14" s="496">
        <f t="shared" si="5"/>
        <v>34614.594557402575</v>
      </c>
      <c r="G14" s="496">
        <f t="shared" si="5"/>
        <v>66978.376310756663</v>
      </c>
      <c r="H14" s="496">
        <f t="shared" si="5"/>
        <v>306754.79770574649</v>
      </c>
      <c r="I14" s="496">
        <f t="shared" si="5"/>
        <v>747223.54646639968</v>
      </c>
      <c r="J14" s="496">
        <f t="shared" si="5"/>
        <v>1280017.7892017635</v>
      </c>
      <c r="K14" s="496">
        <f t="shared" si="5"/>
        <v>1644382.0174432439</v>
      </c>
      <c r="L14" s="496">
        <f t="shared" si="5"/>
        <v>1778465.9117561916</v>
      </c>
      <c r="M14" s="496">
        <f t="shared" si="5"/>
        <v>2047547.8005781113</v>
      </c>
      <c r="N14" s="496">
        <f t="shared" si="5"/>
        <v>2529253.6298250635</v>
      </c>
      <c r="O14" s="496">
        <f t="shared" si="5"/>
        <v>3027157.6756572248</v>
      </c>
      <c r="P14" s="496">
        <f t="shared" si="5"/>
        <v>3470501.9250694714</v>
      </c>
      <c r="Q14" s="496">
        <f t="shared" si="5"/>
        <v>3914602.7120813164</v>
      </c>
      <c r="R14" s="496">
        <f t="shared" si="5"/>
        <v>4071287.124117366</v>
      </c>
      <c r="S14" s="496">
        <f t="shared" si="5"/>
        <v>4229609.7537266146</v>
      </c>
      <c r="T14" s="496">
        <f t="shared" si="5"/>
        <v>4592560.8350527463</v>
      </c>
      <c r="U14" s="515">
        <f t="shared" si="5"/>
        <v>4990515.0983312773</v>
      </c>
      <c r="V14" s="499">
        <f>IF(V$4="x",U14+V93,0)</f>
        <v>5418265.1213437691</v>
      </c>
      <c r="W14" s="499">
        <f t="shared" ref="W14:Z14" si="6">IF(W$4="x",V14+W93,0)</f>
        <v>5789061.8581786091</v>
      </c>
      <c r="X14" s="499">
        <f t="shared" si="6"/>
        <v>5952563.3914054241</v>
      </c>
      <c r="Y14" s="499">
        <f t="shared" si="6"/>
        <v>6134018.5450007617</v>
      </c>
      <c r="Z14" s="499">
        <f t="shared" si="6"/>
        <v>6322661.2558179945</v>
      </c>
      <c r="AA14" s="499">
        <f t="shared" ref="AA14:BK14" si="7">IF(AA$4="x",Z14+AA93,0)</f>
        <v>6509848.9579120521</v>
      </c>
      <c r="AB14" s="499">
        <f t="shared" si="7"/>
        <v>6677794.0585315581</v>
      </c>
      <c r="AC14" s="499">
        <f t="shared" si="7"/>
        <v>6858524.1413341975</v>
      </c>
      <c r="AD14" s="499">
        <f t="shared" si="7"/>
        <v>7024584.8473736178</v>
      </c>
      <c r="AE14" s="499">
        <f t="shared" si="7"/>
        <v>7197760.722014524</v>
      </c>
      <c r="AF14" s="499">
        <f t="shared" si="7"/>
        <v>7588257.9639330311</v>
      </c>
      <c r="AG14" s="499">
        <f t="shared" si="7"/>
        <v>8012134.1563077392</v>
      </c>
      <c r="AH14" s="499">
        <f t="shared" si="7"/>
        <v>8439884.1793202311</v>
      </c>
      <c r="AI14" s="499">
        <f t="shared" si="7"/>
        <v>8810680.9161550701</v>
      </c>
      <c r="AJ14" s="499">
        <f t="shared" si="7"/>
        <v>8974182.4493818842</v>
      </c>
      <c r="AK14" s="499">
        <f t="shared" si="7"/>
        <v>9155637.6029772218</v>
      </c>
      <c r="AL14" s="499">
        <f t="shared" si="7"/>
        <v>9344280.3137944546</v>
      </c>
      <c r="AM14" s="499">
        <f t="shared" si="7"/>
        <v>9531468.0158885121</v>
      </c>
      <c r="AN14" s="499">
        <f t="shared" si="7"/>
        <v>9699413.1165080182</v>
      </c>
      <c r="AO14" s="499">
        <f t="shared" si="7"/>
        <v>9699413.1165080182</v>
      </c>
      <c r="AP14" s="499">
        <f t="shared" si="7"/>
        <v>9699413.1165080182</v>
      </c>
      <c r="AQ14" s="499">
        <f t="shared" si="7"/>
        <v>9699413.1165080182</v>
      </c>
      <c r="AR14" s="499">
        <f t="shared" si="7"/>
        <v>9699413.1165080182</v>
      </c>
      <c r="AS14" s="499">
        <f t="shared" si="7"/>
        <v>9699413.1165080182</v>
      </c>
      <c r="AT14" s="499">
        <f t="shared" si="7"/>
        <v>9699413.1165080182</v>
      </c>
      <c r="AU14" s="499">
        <f t="shared" si="7"/>
        <v>9699413.1165080182</v>
      </c>
      <c r="AV14" s="499">
        <f t="shared" si="7"/>
        <v>9699413.1165080182</v>
      </c>
      <c r="AW14" s="499">
        <f t="shared" si="7"/>
        <v>9699413.1165080182</v>
      </c>
      <c r="AX14" s="499">
        <f t="shared" si="7"/>
        <v>9699413.1165080182</v>
      </c>
      <c r="AY14" s="499">
        <f t="shared" si="7"/>
        <v>9699413.1165080182</v>
      </c>
      <c r="AZ14" s="499">
        <f t="shared" si="7"/>
        <v>9699413.1165080182</v>
      </c>
      <c r="BA14" s="499">
        <f t="shared" si="7"/>
        <v>9699413.1165080182</v>
      </c>
      <c r="BB14" s="499">
        <f t="shared" si="7"/>
        <v>9699413.1165080182</v>
      </c>
      <c r="BC14" s="499">
        <f t="shared" si="7"/>
        <v>9699413.1165080182</v>
      </c>
      <c r="BD14" s="499">
        <f t="shared" si="7"/>
        <v>9699413.1165080182</v>
      </c>
      <c r="BE14" s="499">
        <f t="shared" si="7"/>
        <v>9699413.1165080182</v>
      </c>
      <c r="BF14" s="499">
        <f t="shared" si="7"/>
        <v>9699413.1165080182</v>
      </c>
      <c r="BG14" s="499">
        <f t="shared" si="7"/>
        <v>9699413.1165080182</v>
      </c>
      <c r="BH14" s="499">
        <f t="shared" si="7"/>
        <v>9699413.1165080182</v>
      </c>
      <c r="BI14" s="499">
        <f t="shared" si="7"/>
        <v>9699413.1165080182</v>
      </c>
      <c r="BJ14" s="499">
        <f t="shared" si="7"/>
        <v>9699413.1165080182</v>
      </c>
      <c r="BK14" s="499">
        <f t="shared" si="7"/>
        <v>9699413.1165080182</v>
      </c>
    </row>
    <row r="15" spans="1:63" x14ac:dyDescent="0.35">
      <c r="B15" s="405" t="s">
        <v>30</v>
      </c>
      <c r="C15" s="494">
        <f t="shared" ref="C15" si="8">C120</f>
        <v>0</v>
      </c>
      <c r="D15" s="494">
        <f t="shared" ref="D15:T15" si="9">C15+D120</f>
        <v>0</v>
      </c>
      <c r="E15" s="494">
        <f t="shared" si="9"/>
        <v>0.34412602678174997</v>
      </c>
      <c r="F15" s="494">
        <f t="shared" si="9"/>
        <v>594.19753610000055</v>
      </c>
      <c r="G15" s="494">
        <f t="shared" si="9"/>
        <v>8736.126555191735</v>
      </c>
      <c r="H15" s="494">
        <f t="shared" si="9"/>
        <v>32604.534313513876</v>
      </c>
      <c r="I15" s="494">
        <f t="shared" si="9"/>
        <v>80268.39554484954</v>
      </c>
      <c r="J15" s="494">
        <f t="shared" si="9"/>
        <v>133469.26156312294</v>
      </c>
      <c r="K15" s="494">
        <f t="shared" si="9"/>
        <v>204699.00536013191</v>
      </c>
      <c r="L15" s="494">
        <f t="shared" si="9"/>
        <v>266194.59309549525</v>
      </c>
      <c r="M15" s="494">
        <f t="shared" si="9"/>
        <v>330496.37397524051</v>
      </c>
      <c r="N15" s="494">
        <f t="shared" si="9"/>
        <v>418860.89764862775</v>
      </c>
      <c r="O15" s="494">
        <f t="shared" si="9"/>
        <v>520841.25708415429</v>
      </c>
      <c r="P15" s="494">
        <f t="shared" si="9"/>
        <v>602489.62581448909</v>
      </c>
      <c r="Q15" s="494">
        <f t="shared" si="9"/>
        <v>695417.41545137111</v>
      </c>
      <c r="R15" s="494">
        <f t="shared" si="9"/>
        <v>723200.08110068482</v>
      </c>
      <c r="S15" s="494">
        <f t="shared" si="9"/>
        <v>759234.71895553882</v>
      </c>
      <c r="T15" s="494">
        <f t="shared" si="9"/>
        <v>804930.7988677742</v>
      </c>
      <c r="U15" s="516">
        <f>T15+U120</f>
        <v>863286.796642103</v>
      </c>
      <c r="V15" s="498">
        <f t="shared" ref="V15:Z15" si="10">IF(V$4="x",U15+V94,0)</f>
        <v>893954.34907028906</v>
      </c>
      <c r="W15" s="498">
        <f t="shared" si="10"/>
        <v>925829.70688721526</v>
      </c>
      <c r="X15" s="498">
        <f t="shared" si="10"/>
        <v>949608.15552629612</v>
      </c>
      <c r="Y15" s="498">
        <f t="shared" si="10"/>
        <v>969602.01383940794</v>
      </c>
      <c r="Z15" s="498">
        <f t="shared" si="10"/>
        <v>990182.86669494305</v>
      </c>
      <c r="AA15" s="498">
        <f t="shared" ref="AA15:BK15" si="11">IF(AA$4="x",Z15+AA94,0)</f>
        <v>1011824.7961024825</v>
      </c>
      <c r="AB15" s="498">
        <f t="shared" si="11"/>
        <v>1029034.8057947266</v>
      </c>
      <c r="AC15" s="498">
        <f t="shared" si="11"/>
        <v>1048478.7055372501</v>
      </c>
      <c r="AD15" s="498">
        <f t="shared" si="11"/>
        <v>1067642.903389832</v>
      </c>
      <c r="AE15" s="498">
        <f t="shared" si="11"/>
        <v>1092339.597596871</v>
      </c>
      <c r="AF15" s="498">
        <f t="shared" si="11"/>
        <v>1122256.7447755793</v>
      </c>
      <c r="AG15" s="498">
        <f t="shared" si="11"/>
        <v>1160368.1006336752</v>
      </c>
      <c r="AH15" s="498">
        <f t="shared" si="11"/>
        <v>1191035.6530618612</v>
      </c>
      <c r="AI15" s="498">
        <f t="shared" si="11"/>
        <v>1222911.0108787874</v>
      </c>
      <c r="AJ15" s="498">
        <f t="shared" si="11"/>
        <v>1246689.4595178682</v>
      </c>
      <c r="AK15" s="498">
        <f t="shared" si="11"/>
        <v>1266683.3178309801</v>
      </c>
      <c r="AL15" s="498">
        <f t="shared" si="11"/>
        <v>1287264.170686515</v>
      </c>
      <c r="AM15" s="498">
        <f t="shared" si="11"/>
        <v>1308906.1000940544</v>
      </c>
      <c r="AN15" s="498">
        <f t="shared" si="11"/>
        <v>1326116.1097862986</v>
      </c>
      <c r="AO15" s="498">
        <f t="shared" si="11"/>
        <v>1326116.1097862986</v>
      </c>
      <c r="AP15" s="498">
        <f t="shared" si="11"/>
        <v>1326116.1097862986</v>
      </c>
      <c r="AQ15" s="498">
        <f t="shared" si="11"/>
        <v>1326116.1097862986</v>
      </c>
      <c r="AR15" s="498">
        <f t="shared" si="11"/>
        <v>1326116.1097862986</v>
      </c>
      <c r="AS15" s="498">
        <f t="shared" si="11"/>
        <v>1326116.1097862986</v>
      </c>
      <c r="AT15" s="498">
        <f t="shared" si="11"/>
        <v>1326116.1097862986</v>
      </c>
      <c r="AU15" s="498">
        <f t="shared" si="11"/>
        <v>1326116.1097862986</v>
      </c>
      <c r="AV15" s="498">
        <f t="shared" si="11"/>
        <v>1326116.1097862986</v>
      </c>
      <c r="AW15" s="498">
        <f t="shared" si="11"/>
        <v>1326116.1097862986</v>
      </c>
      <c r="AX15" s="498">
        <f t="shared" si="11"/>
        <v>1326116.1097862986</v>
      </c>
      <c r="AY15" s="498">
        <f t="shared" si="11"/>
        <v>1326116.1097862986</v>
      </c>
      <c r="AZ15" s="498">
        <f t="shared" si="11"/>
        <v>1326116.1097862986</v>
      </c>
      <c r="BA15" s="498">
        <f t="shared" si="11"/>
        <v>1326116.1097862986</v>
      </c>
      <c r="BB15" s="498">
        <f t="shared" si="11"/>
        <v>1326116.1097862986</v>
      </c>
      <c r="BC15" s="498">
        <f t="shared" si="11"/>
        <v>1326116.1097862986</v>
      </c>
      <c r="BD15" s="498">
        <f t="shared" si="11"/>
        <v>1326116.1097862986</v>
      </c>
      <c r="BE15" s="498">
        <f t="shared" si="11"/>
        <v>1326116.1097862986</v>
      </c>
      <c r="BF15" s="498">
        <f t="shared" si="11"/>
        <v>1326116.1097862986</v>
      </c>
      <c r="BG15" s="498">
        <f t="shared" si="11"/>
        <v>1326116.1097862986</v>
      </c>
      <c r="BH15" s="498">
        <f t="shared" si="11"/>
        <v>1326116.1097862986</v>
      </c>
      <c r="BI15" s="498">
        <f t="shared" si="11"/>
        <v>1326116.1097862986</v>
      </c>
      <c r="BJ15" s="498">
        <f t="shared" si="11"/>
        <v>1326116.1097862986</v>
      </c>
      <c r="BK15" s="498">
        <f t="shared" si="11"/>
        <v>1326116.1097862986</v>
      </c>
    </row>
    <row r="16" spans="1:63" x14ac:dyDescent="0.35">
      <c r="B16" s="405" t="s">
        <v>31</v>
      </c>
      <c r="C16" s="494">
        <f t="shared" ref="C16" si="12">C121</f>
        <v>0</v>
      </c>
      <c r="D16" s="494">
        <f t="shared" ref="D16:U16" si="13">C16+D121</f>
        <v>0</v>
      </c>
      <c r="E16" s="494">
        <f t="shared" si="13"/>
        <v>0.38250960519337501</v>
      </c>
      <c r="F16" s="494">
        <f t="shared" si="13"/>
        <v>593.22951400025613</v>
      </c>
      <c r="G16" s="494">
        <f t="shared" si="13"/>
        <v>4381.8877743778867</v>
      </c>
      <c r="H16" s="494">
        <f t="shared" si="13"/>
        <v>22917.698318770781</v>
      </c>
      <c r="I16" s="494">
        <f t="shared" si="13"/>
        <v>66674.812142972922</v>
      </c>
      <c r="J16" s="494">
        <f t="shared" si="13"/>
        <v>125449.28092989697</v>
      </c>
      <c r="K16" s="494">
        <f t="shared" si="13"/>
        <v>208551.90878901957</v>
      </c>
      <c r="L16" s="494">
        <f t="shared" si="13"/>
        <v>267990.56344065635</v>
      </c>
      <c r="M16" s="494">
        <f t="shared" si="13"/>
        <v>333751.90722352377</v>
      </c>
      <c r="N16" s="494">
        <f t="shared" si="13"/>
        <v>441763.04186933179</v>
      </c>
      <c r="O16" s="494">
        <f t="shared" si="13"/>
        <v>578233.02190445596</v>
      </c>
      <c r="P16" s="494">
        <f t="shared" si="13"/>
        <v>691412.0643526417</v>
      </c>
      <c r="Q16" s="494">
        <f t="shared" si="13"/>
        <v>800756.77305894124</v>
      </c>
      <c r="R16" s="494">
        <f t="shared" si="13"/>
        <v>830784.23371913505</v>
      </c>
      <c r="S16" s="494">
        <f t="shared" si="13"/>
        <v>872201.37318442378</v>
      </c>
      <c r="T16" s="494">
        <f t="shared" si="13"/>
        <v>958308.37688128836</v>
      </c>
      <c r="U16" s="516">
        <f t="shared" si="13"/>
        <v>1063968.3497271673</v>
      </c>
      <c r="V16" s="498">
        <f t="shared" ref="V16:Z16" si="14">IF(V$4="x",U16+V95,0)</f>
        <v>1132109.7325434277</v>
      </c>
      <c r="W16" s="498">
        <f t="shared" si="14"/>
        <v>1180839.1666370877</v>
      </c>
      <c r="X16" s="498">
        <f t="shared" si="14"/>
        <v>1205402.2122179549</v>
      </c>
      <c r="Y16" s="498">
        <f t="shared" si="14"/>
        <v>1226779.2269935906</v>
      </c>
      <c r="Z16" s="498">
        <f t="shared" si="14"/>
        <v>1249739.7163568293</v>
      </c>
      <c r="AA16" s="498">
        <f t="shared" ref="AA16:BK16" si="15">IF(AA$4="x",Z16+AA95,0)</f>
        <v>1274915.3051719847</v>
      </c>
      <c r="AB16" s="498">
        <f t="shared" si="15"/>
        <v>1295256.8964639527</v>
      </c>
      <c r="AC16" s="498">
        <f t="shared" si="15"/>
        <v>1316919.6110159317</v>
      </c>
      <c r="AD16" s="498">
        <f t="shared" si="15"/>
        <v>1336562.8071984146</v>
      </c>
      <c r="AE16" s="498">
        <f t="shared" si="15"/>
        <v>1364213.1800242544</v>
      </c>
      <c r="AF16" s="498">
        <f t="shared" si="15"/>
        <v>1425464.6812163864</v>
      </c>
      <c r="AG16" s="498">
        <f t="shared" si="15"/>
        <v>1501263.090533579</v>
      </c>
      <c r="AH16" s="498">
        <f t="shared" si="15"/>
        <v>1569404.4733498394</v>
      </c>
      <c r="AI16" s="498">
        <f t="shared" si="15"/>
        <v>1618133.9074434994</v>
      </c>
      <c r="AJ16" s="498">
        <f t="shared" si="15"/>
        <v>1642696.9530243666</v>
      </c>
      <c r="AK16" s="498">
        <f t="shared" si="15"/>
        <v>1664073.9678000023</v>
      </c>
      <c r="AL16" s="498">
        <f t="shared" si="15"/>
        <v>1687034.457163241</v>
      </c>
      <c r="AM16" s="498">
        <f t="shared" si="15"/>
        <v>1712210.0459783964</v>
      </c>
      <c r="AN16" s="498">
        <f t="shared" si="15"/>
        <v>1732551.6372703644</v>
      </c>
      <c r="AO16" s="498">
        <f t="shared" si="15"/>
        <v>1732551.6372703644</v>
      </c>
      <c r="AP16" s="498">
        <f t="shared" si="15"/>
        <v>1732551.6372703644</v>
      </c>
      <c r="AQ16" s="498">
        <f t="shared" si="15"/>
        <v>1732551.6372703644</v>
      </c>
      <c r="AR16" s="498">
        <f t="shared" si="15"/>
        <v>1732551.6372703644</v>
      </c>
      <c r="AS16" s="498">
        <f t="shared" si="15"/>
        <v>1732551.6372703644</v>
      </c>
      <c r="AT16" s="498">
        <f t="shared" si="15"/>
        <v>1732551.6372703644</v>
      </c>
      <c r="AU16" s="498">
        <f t="shared" si="15"/>
        <v>1732551.6372703644</v>
      </c>
      <c r="AV16" s="498">
        <f t="shared" si="15"/>
        <v>1732551.6372703644</v>
      </c>
      <c r="AW16" s="498">
        <f t="shared" si="15"/>
        <v>1732551.6372703644</v>
      </c>
      <c r="AX16" s="498">
        <f t="shared" si="15"/>
        <v>1732551.6372703644</v>
      </c>
      <c r="AY16" s="498">
        <f t="shared" si="15"/>
        <v>1732551.6372703644</v>
      </c>
      <c r="AZ16" s="498">
        <f t="shared" si="15"/>
        <v>1732551.6372703644</v>
      </c>
      <c r="BA16" s="498">
        <f t="shared" si="15"/>
        <v>1732551.6372703644</v>
      </c>
      <c r="BB16" s="498">
        <f t="shared" si="15"/>
        <v>1732551.6372703644</v>
      </c>
      <c r="BC16" s="498">
        <f t="shared" si="15"/>
        <v>1732551.6372703644</v>
      </c>
      <c r="BD16" s="498">
        <f t="shared" si="15"/>
        <v>1732551.6372703644</v>
      </c>
      <c r="BE16" s="498">
        <f t="shared" si="15"/>
        <v>1732551.6372703644</v>
      </c>
      <c r="BF16" s="498">
        <f t="shared" si="15"/>
        <v>1732551.6372703644</v>
      </c>
      <c r="BG16" s="498">
        <f t="shared" si="15"/>
        <v>1732551.6372703644</v>
      </c>
      <c r="BH16" s="498">
        <f t="shared" si="15"/>
        <v>1732551.6372703644</v>
      </c>
      <c r="BI16" s="498">
        <f t="shared" si="15"/>
        <v>1732551.6372703644</v>
      </c>
      <c r="BJ16" s="498">
        <f t="shared" si="15"/>
        <v>1732551.6372703644</v>
      </c>
      <c r="BK16" s="498">
        <f t="shared" si="15"/>
        <v>1732551.6372703644</v>
      </c>
    </row>
    <row r="17" spans="1:63" x14ac:dyDescent="0.35">
      <c r="B17" s="405" t="s">
        <v>32</v>
      </c>
      <c r="C17" s="494">
        <f t="shared" ref="C17" si="16">C122</f>
        <v>0</v>
      </c>
      <c r="D17" s="494">
        <f t="shared" ref="D17:U17" si="17">C17+D122</f>
        <v>0</v>
      </c>
      <c r="E17" s="494">
        <f t="shared" si="17"/>
        <v>0</v>
      </c>
      <c r="F17" s="494">
        <f t="shared" si="17"/>
        <v>10.498979963866001</v>
      </c>
      <c r="G17" s="494">
        <f t="shared" si="17"/>
        <v>1086.7966656005508</v>
      </c>
      <c r="H17" s="494">
        <f t="shared" si="17"/>
        <v>9295.6432404077714</v>
      </c>
      <c r="I17" s="494">
        <f t="shared" si="17"/>
        <v>27139.73057739222</v>
      </c>
      <c r="J17" s="494">
        <f t="shared" si="17"/>
        <v>46833.241022058886</v>
      </c>
      <c r="K17" s="494">
        <f t="shared" si="17"/>
        <v>68812.714245894167</v>
      </c>
      <c r="L17" s="494">
        <f t="shared" si="17"/>
        <v>82978.121352501941</v>
      </c>
      <c r="M17" s="494">
        <f t="shared" si="17"/>
        <v>95075.729248894699</v>
      </c>
      <c r="N17" s="494">
        <f t="shared" si="17"/>
        <v>116286.76706406177</v>
      </c>
      <c r="O17" s="494">
        <f t="shared" si="17"/>
        <v>147256.63847962196</v>
      </c>
      <c r="P17" s="494">
        <f t="shared" si="17"/>
        <v>170805.37278507475</v>
      </c>
      <c r="Q17" s="494">
        <f t="shared" si="17"/>
        <v>197138.8059970621</v>
      </c>
      <c r="R17" s="494">
        <f t="shared" si="17"/>
        <v>214739.97251005986</v>
      </c>
      <c r="S17" s="494">
        <f t="shared" si="17"/>
        <v>240483.42260238709</v>
      </c>
      <c r="T17" s="494">
        <f t="shared" si="17"/>
        <v>295509.04774160287</v>
      </c>
      <c r="U17" s="516">
        <f t="shared" si="17"/>
        <v>362730.22436853196</v>
      </c>
      <c r="V17" s="498">
        <f t="shared" ref="V17:Z17" si="18">IF(V$4="x",U17+V96,0)</f>
        <v>412752.53656274185</v>
      </c>
      <c r="W17" s="498">
        <f t="shared" si="18"/>
        <v>448555.75898787245</v>
      </c>
      <c r="X17" s="498">
        <f t="shared" si="18"/>
        <v>466039.88911541796</v>
      </c>
      <c r="Y17" s="498">
        <f t="shared" si="18"/>
        <v>479807.65411030268</v>
      </c>
      <c r="Z17" s="498">
        <f t="shared" si="18"/>
        <v>492620.28253194765</v>
      </c>
      <c r="AA17" s="498">
        <f t="shared" ref="AA17:BK17" si="19">IF(AA$4="x",Z17+AA96,0)</f>
        <v>507702.97076322685</v>
      </c>
      <c r="AB17" s="498">
        <f t="shared" si="19"/>
        <v>519531.52506589604</v>
      </c>
      <c r="AC17" s="498">
        <f t="shared" si="19"/>
        <v>532830.16607562732</v>
      </c>
      <c r="AD17" s="498">
        <f t="shared" si="19"/>
        <v>547019.36380989384</v>
      </c>
      <c r="AE17" s="498">
        <f t="shared" si="19"/>
        <v>567945.6792353132</v>
      </c>
      <c r="AF17" s="498">
        <f t="shared" si="19"/>
        <v>613523.11599554191</v>
      </c>
      <c r="AG17" s="498">
        <f t="shared" si="19"/>
        <v>669235.3961647239</v>
      </c>
      <c r="AH17" s="498">
        <f t="shared" si="19"/>
        <v>719257.7083589338</v>
      </c>
      <c r="AI17" s="498">
        <f t="shared" si="19"/>
        <v>755060.93078406446</v>
      </c>
      <c r="AJ17" s="498">
        <f t="shared" si="19"/>
        <v>772545.06091161002</v>
      </c>
      <c r="AK17" s="498">
        <f t="shared" si="19"/>
        <v>786312.82590649475</v>
      </c>
      <c r="AL17" s="498">
        <f t="shared" si="19"/>
        <v>799125.45432813978</v>
      </c>
      <c r="AM17" s="498">
        <f t="shared" si="19"/>
        <v>814208.14255941904</v>
      </c>
      <c r="AN17" s="498">
        <f t="shared" si="19"/>
        <v>826036.69686208828</v>
      </c>
      <c r="AO17" s="498">
        <f t="shared" si="19"/>
        <v>826036.69686208828</v>
      </c>
      <c r="AP17" s="498">
        <f t="shared" si="19"/>
        <v>826036.69686208828</v>
      </c>
      <c r="AQ17" s="498">
        <f t="shared" si="19"/>
        <v>826036.69686208828</v>
      </c>
      <c r="AR17" s="498">
        <f t="shared" si="19"/>
        <v>826036.69686208828</v>
      </c>
      <c r="AS17" s="498">
        <f t="shared" si="19"/>
        <v>826036.69686208828</v>
      </c>
      <c r="AT17" s="498">
        <f t="shared" si="19"/>
        <v>826036.69686208828</v>
      </c>
      <c r="AU17" s="498">
        <f t="shared" si="19"/>
        <v>826036.69686208828</v>
      </c>
      <c r="AV17" s="498">
        <f t="shared" si="19"/>
        <v>826036.69686208828</v>
      </c>
      <c r="AW17" s="498">
        <f t="shared" si="19"/>
        <v>826036.69686208828</v>
      </c>
      <c r="AX17" s="498">
        <f t="shared" si="19"/>
        <v>826036.69686208828</v>
      </c>
      <c r="AY17" s="498">
        <f t="shared" si="19"/>
        <v>826036.69686208828</v>
      </c>
      <c r="AZ17" s="498">
        <f t="shared" si="19"/>
        <v>826036.69686208828</v>
      </c>
      <c r="BA17" s="498">
        <f t="shared" si="19"/>
        <v>826036.69686208828</v>
      </c>
      <c r="BB17" s="498">
        <f t="shared" si="19"/>
        <v>826036.69686208828</v>
      </c>
      <c r="BC17" s="498">
        <f t="shared" si="19"/>
        <v>826036.69686208828</v>
      </c>
      <c r="BD17" s="498">
        <f t="shared" si="19"/>
        <v>826036.69686208828</v>
      </c>
      <c r="BE17" s="498">
        <f t="shared" si="19"/>
        <v>826036.69686208828</v>
      </c>
      <c r="BF17" s="498">
        <f t="shared" si="19"/>
        <v>826036.69686208828</v>
      </c>
      <c r="BG17" s="498">
        <f t="shared" si="19"/>
        <v>826036.69686208828</v>
      </c>
      <c r="BH17" s="498">
        <f t="shared" si="19"/>
        <v>826036.69686208828</v>
      </c>
      <c r="BI17" s="498">
        <f t="shared" si="19"/>
        <v>826036.69686208828</v>
      </c>
      <c r="BJ17" s="498">
        <f t="shared" si="19"/>
        <v>826036.69686208828</v>
      </c>
      <c r="BK17" s="498">
        <f t="shared" si="19"/>
        <v>826036.69686208828</v>
      </c>
    </row>
    <row r="18" spans="1:63" ht="15" thickBot="1" x14ac:dyDescent="0.4">
      <c r="B18" s="406" t="s">
        <v>33</v>
      </c>
      <c r="C18" s="497">
        <f t="shared" ref="C18" si="20">C123</f>
        <v>0</v>
      </c>
      <c r="D18" s="497">
        <f t="shared" ref="D18:U18" si="21">C18+D123</f>
        <v>0</v>
      </c>
      <c r="E18" s="497">
        <f t="shared" si="21"/>
        <v>0</v>
      </c>
      <c r="F18" s="497">
        <f t="shared" si="21"/>
        <v>0</v>
      </c>
      <c r="G18" s="497">
        <f t="shared" si="21"/>
        <v>178.04544936482247</v>
      </c>
      <c r="H18" s="497">
        <f t="shared" si="21"/>
        <v>839.20495745084099</v>
      </c>
      <c r="I18" s="497">
        <f t="shared" si="21"/>
        <v>1717.1955401760708</v>
      </c>
      <c r="J18" s="497">
        <f t="shared" si="21"/>
        <v>2626.4185322947487</v>
      </c>
      <c r="K18" s="497">
        <f t="shared" si="21"/>
        <v>3887.4190388590505</v>
      </c>
      <c r="L18" s="497">
        <f t="shared" si="21"/>
        <v>4885.0197680400361</v>
      </c>
      <c r="M18" s="497">
        <f t="shared" si="21"/>
        <v>6155.0061088806679</v>
      </c>
      <c r="N18" s="497">
        <f t="shared" si="21"/>
        <v>9137.911861673696</v>
      </c>
      <c r="O18" s="497">
        <f t="shared" si="21"/>
        <v>13499.309430283949</v>
      </c>
      <c r="P18" s="497">
        <f t="shared" si="21"/>
        <v>17200.432126657899</v>
      </c>
      <c r="Q18" s="497">
        <f t="shared" si="21"/>
        <v>21253.832461531016</v>
      </c>
      <c r="R18" s="497">
        <f t="shared" si="21"/>
        <v>24452.336358144043</v>
      </c>
      <c r="S18" s="497">
        <f t="shared" si="21"/>
        <v>32140.089288615909</v>
      </c>
      <c r="T18" s="497">
        <f t="shared" si="21"/>
        <v>64729.529260279254</v>
      </c>
      <c r="U18" s="517">
        <f t="shared" si="21"/>
        <v>98806.217703755101</v>
      </c>
      <c r="V18" s="500">
        <f t="shared" ref="V18:Z18" si="22">IF(V$4="x",U18+V97,0)</f>
        <v>131838.40615303972</v>
      </c>
      <c r="W18" s="500">
        <f t="shared" si="22"/>
        <v>149160.35015710769</v>
      </c>
      <c r="X18" s="500">
        <f t="shared" si="22"/>
        <v>152614.12839906159</v>
      </c>
      <c r="Y18" s="500">
        <f t="shared" si="22"/>
        <v>155340.05703448958</v>
      </c>
      <c r="Z18" s="500">
        <f t="shared" si="22"/>
        <v>158077.38357823264</v>
      </c>
      <c r="AA18" s="500">
        <f t="shared" ref="AA18:BK18" si="23">IF(AA$4="x",Z18+AA97,0)</f>
        <v>160980.54333434082</v>
      </c>
      <c r="AB18" s="500">
        <f t="shared" si="23"/>
        <v>163459.38050885824</v>
      </c>
      <c r="AC18" s="500">
        <f t="shared" si="23"/>
        <v>166001.09671109813</v>
      </c>
      <c r="AD18" s="500">
        <f t="shared" si="23"/>
        <v>168884.62457397892</v>
      </c>
      <c r="AE18" s="500">
        <f t="shared" si="23"/>
        <v>175990.49812269091</v>
      </c>
      <c r="AF18" s="500">
        <f t="shared" si="23"/>
        <v>206920.02007511997</v>
      </c>
      <c r="AG18" s="500">
        <f t="shared" si="23"/>
        <v>239230.8189218136</v>
      </c>
      <c r="AH18" s="500">
        <f t="shared" si="23"/>
        <v>272263.00737109821</v>
      </c>
      <c r="AI18" s="500">
        <f t="shared" si="23"/>
        <v>289584.95137516619</v>
      </c>
      <c r="AJ18" s="500">
        <f t="shared" si="23"/>
        <v>293038.72961712012</v>
      </c>
      <c r="AK18" s="500">
        <f t="shared" si="23"/>
        <v>295764.65825254814</v>
      </c>
      <c r="AL18" s="500">
        <f t="shared" si="23"/>
        <v>298501.98479629122</v>
      </c>
      <c r="AM18" s="500">
        <f t="shared" si="23"/>
        <v>301405.1445523994</v>
      </c>
      <c r="AN18" s="500">
        <f t="shared" si="23"/>
        <v>303883.98172691686</v>
      </c>
      <c r="AO18" s="500">
        <f t="shared" si="23"/>
        <v>303883.98172691686</v>
      </c>
      <c r="AP18" s="500">
        <f t="shared" si="23"/>
        <v>303883.98172691686</v>
      </c>
      <c r="AQ18" s="500">
        <f t="shared" si="23"/>
        <v>303883.98172691686</v>
      </c>
      <c r="AR18" s="500">
        <f t="shared" si="23"/>
        <v>303883.98172691686</v>
      </c>
      <c r="AS18" s="500">
        <f t="shared" si="23"/>
        <v>303883.98172691686</v>
      </c>
      <c r="AT18" s="500">
        <f t="shared" si="23"/>
        <v>303883.98172691686</v>
      </c>
      <c r="AU18" s="500">
        <f t="shared" si="23"/>
        <v>303883.98172691686</v>
      </c>
      <c r="AV18" s="500">
        <f t="shared" si="23"/>
        <v>303883.98172691686</v>
      </c>
      <c r="AW18" s="500">
        <f t="shared" si="23"/>
        <v>303883.98172691686</v>
      </c>
      <c r="AX18" s="500">
        <f t="shared" si="23"/>
        <v>303883.98172691686</v>
      </c>
      <c r="AY18" s="500">
        <f t="shared" si="23"/>
        <v>303883.98172691686</v>
      </c>
      <c r="AZ18" s="500">
        <f t="shared" si="23"/>
        <v>303883.98172691686</v>
      </c>
      <c r="BA18" s="500">
        <f t="shared" si="23"/>
        <v>303883.98172691686</v>
      </c>
      <c r="BB18" s="500">
        <f t="shared" si="23"/>
        <v>303883.98172691686</v>
      </c>
      <c r="BC18" s="500">
        <f t="shared" si="23"/>
        <v>303883.98172691686</v>
      </c>
      <c r="BD18" s="500">
        <f t="shared" si="23"/>
        <v>303883.98172691686</v>
      </c>
      <c r="BE18" s="500">
        <f t="shared" si="23"/>
        <v>303883.98172691686</v>
      </c>
      <c r="BF18" s="500">
        <f t="shared" si="23"/>
        <v>303883.98172691686</v>
      </c>
      <c r="BG18" s="500">
        <f t="shared" si="23"/>
        <v>303883.98172691686</v>
      </c>
      <c r="BH18" s="500">
        <f t="shared" si="23"/>
        <v>303883.98172691686</v>
      </c>
      <c r="BI18" s="500">
        <f t="shared" si="23"/>
        <v>303883.98172691686</v>
      </c>
      <c r="BJ18" s="500">
        <f t="shared" si="23"/>
        <v>303883.98172691686</v>
      </c>
      <c r="BK18" s="500">
        <f t="shared" si="23"/>
        <v>303883.98172691686</v>
      </c>
    </row>
    <row r="19" spans="1:63" ht="15" thickBot="1" x14ac:dyDescent="0.4">
      <c r="A19" s="1"/>
      <c r="B19" s="409" t="s">
        <v>34</v>
      </c>
      <c r="C19" s="460">
        <f>SUM(C14:C18)</f>
        <v>0</v>
      </c>
      <c r="D19" s="461">
        <f t="shared" ref="D19:BK19" si="24">SUM(D14:D18)</f>
        <v>0</v>
      </c>
      <c r="E19" s="461">
        <f t="shared" si="24"/>
        <v>19801.905155063454</v>
      </c>
      <c r="F19" s="461">
        <f t="shared" si="24"/>
        <v>35812.520587466694</v>
      </c>
      <c r="G19" s="461">
        <f t="shared" si="24"/>
        <v>81361.232755291654</v>
      </c>
      <c r="H19" s="461">
        <f t="shared" si="24"/>
        <v>372411.87853588979</v>
      </c>
      <c r="I19" s="461">
        <f t="shared" si="24"/>
        <v>923023.6802717906</v>
      </c>
      <c r="J19" s="461">
        <f t="shared" si="24"/>
        <v>1588395.9912491371</v>
      </c>
      <c r="K19" s="461">
        <f t="shared" si="24"/>
        <v>2130333.0648771487</v>
      </c>
      <c r="L19" s="461">
        <f t="shared" si="24"/>
        <v>2400514.2094128854</v>
      </c>
      <c r="M19" s="461">
        <f t="shared" si="24"/>
        <v>2813026.8171346509</v>
      </c>
      <c r="N19" s="461">
        <f t="shared" si="24"/>
        <v>3515302.2482687589</v>
      </c>
      <c r="O19" s="461">
        <f t="shared" si="24"/>
        <v>4286987.9025557404</v>
      </c>
      <c r="P19" s="461">
        <f t="shared" si="24"/>
        <v>4952409.4201483345</v>
      </c>
      <c r="Q19" s="461">
        <f t="shared" si="24"/>
        <v>5629169.5390502224</v>
      </c>
      <c r="R19" s="461">
        <f t="shared" si="24"/>
        <v>5864463.7478053896</v>
      </c>
      <c r="S19" s="461">
        <f t="shared" si="24"/>
        <v>6133669.3577575805</v>
      </c>
      <c r="T19" s="461">
        <f t="shared" si="24"/>
        <v>6716038.5878036916</v>
      </c>
      <c r="U19" s="518">
        <f t="shared" si="24"/>
        <v>7379306.6867728345</v>
      </c>
      <c r="V19" s="460">
        <f t="shared" si="24"/>
        <v>7988920.1456732675</v>
      </c>
      <c r="W19" s="461">
        <f t="shared" si="24"/>
        <v>8493446.8408478927</v>
      </c>
      <c r="X19" s="461">
        <f t="shared" si="24"/>
        <v>8726227.7766641546</v>
      </c>
      <c r="Y19" s="461">
        <f t="shared" si="24"/>
        <v>8965547.4969785511</v>
      </c>
      <c r="Z19" s="461">
        <f t="shared" si="24"/>
        <v>9213281.5049799476</v>
      </c>
      <c r="AA19" s="461">
        <f t="shared" si="24"/>
        <v>9465272.5732840877</v>
      </c>
      <c r="AB19" s="461">
        <f t="shared" si="24"/>
        <v>9685076.666364992</v>
      </c>
      <c r="AC19" s="461">
        <f t="shared" si="24"/>
        <v>9922753.7206741031</v>
      </c>
      <c r="AD19" s="461">
        <f t="shared" si="24"/>
        <v>10144694.546345737</v>
      </c>
      <c r="AE19" s="461">
        <f t="shared" si="24"/>
        <v>10398249.676993653</v>
      </c>
      <c r="AF19" s="461">
        <f t="shared" si="24"/>
        <v>10956422.525995659</v>
      </c>
      <c r="AG19" s="461">
        <f t="shared" si="24"/>
        <v>11582231.562561532</v>
      </c>
      <c r="AH19" s="461">
        <f t="shared" si="24"/>
        <v>12191845.021461964</v>
      </c>
      <c r="AI19" s="461">
        <f t="shared" si="24"/>
        <v>12696371.716636587</v>
      </c>
      <c r="AJ19" s="461">
        <f t="shared" si="24"/>
        <v>12929152.652452851</v>
      </c>
      <c r="AK19" s="461">
        <f t="shared" si="24"/>
        <v>13168472.372767247</v>
      </c>
      <c r="AL19" s="461">
        <f t="shared" si="24"/>
        <v>13416206.380768642</v>
      </c>
      <c r="AM19" s="461">
        <f t="shared" si="24"/>
        <v>13668197.449072782</v>
      </c>
      <c r="AN19" s="461">
        <f t="shared" si="24"/>
        <v>13888001.542153686</v>
      </c>
      <c r="AO19" s="461">
        <f t="shared" si="24"/>
        <v>13888001.542153686</v>
      </c>
      <c r="AP19" s="461">
        <f t="shared" si="24"/>
        <v>13888001.542153686</v>
      </c>
      <c r="AQ19" s="461">
        <f t="shared" si="24"/>
        <v>13888001.542153686</v>
      </c>
      <c r="AR19" s="461">
        <f t="shared" si="24"/>
        <v>13888001.542153686</v>
      </c>
      <c r="AS19" s="461">
        <f t="shared" si="24"/>
        <v>13888001.542153686</v>
      </c>
      <c r="AT19" s="461">
        <f t="shared" si="24"/>
        <v>13888001.542153686</v>
      </c>
      <c r="AU19" s="461">
        <f t="shared" si="24"/>
        <v>13888001.542153686</v>
      </c>
      <c r="AV19" s="461">
        <f t="shared" si="24"/>
        <v>13888001.542153686</v>
      </c>
      <c r="AW19" s="461">
        <f t="shared" si="24"/>
        <v>13888001.542153686</v>
      </c>
      <c r="AX19" s="461">
        <f t="shared" si="24"/>
        <v>13888001.542153686</v>
      </c>
      <c r="AY19" s="461">
        <f t="shared" si="24"/>
        <v>13888001.542153686</v>
      </c>
      <c r="AZ19" s="461">
        <f t="shared" si="24"/>
        <v>13888001.542153686</v>
      </c>
      <c r="BA19" s="461">
        <f t="shared" si="24"/>
        <v>13888001.542153686</v>
      </c>
      <c r="BB19" s="461">
        <f t="shared" si="24"/>
        <v>13888001.542153686</v>
      </c>
      <c r="BC19" s="461">
        <f t="shared" si="24"/>
        <v>13888001.542153686</v>
      </c>
      <c r="BD19" s="461">
        <f t="shared" si="24"/>
        <v>13888001.542153686</v>
      </c>
      <c r="BE19" s="461">
        <f t="shared" si="24"/>
        <v>13888001.542153686</v>
      </c>
      <c r="BF19" s="461">
        <f t="shared" si="24"/>
        <v>13888001.542153686</v>
      </c>
      <c r="BG19" s="461">
        <f t="shared" si="24"/>
        <v>13888001.542153686</v>
      </c>
      <c r="BH19" s="461">
        <f t="shared" si="24"/>
        <v>13888001.542153686</v>
      </c>
      <c r="BI19" s="461">
        <f t="shared" si="24"/>
        <v>13888001.542153686</v>
      </c>
      <c r="BJ19" s="461">
        <f t="shared" si="24"/>
        <v>13888001.542153686</v>
      </c>
      <c r="BK19" s="461">
        <f t="shared" si="24"/>
        <v>13888001.542153686</v>
      </c>
    </row>
    <row r="20" spans="1:63" ht="15" thickBot="1" x14ac:dyDescent="0.4">
      <c r="S20" s="458"/>
      <c r="T20" s="458"/>
      <c r="U20" s="522"/>
    </row>
    <row r="21" spans="1:63" ht="15" thickBot="1" x14ac:dyDescent="0.4">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519">
        <f>' 1M - RES'!U19</f>
        <v>44013</v>
      </c>
      <c r="V21" s="463">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row>
    <row r="22" spans="1:63" x14ac:dyDescent="0.35">
      <c r="B22" s="420" t="s">
        <v>29</v>
      </c>
      <c r="C22" s="493">
        <f>C127</f>
        <v>0</v>
      </c>
      <c r="D22" s="493">
        <f>C22+D127</f>
        <v>0</v>
      </c>
      <c r="E22" s="493">
        <f t="shared" ref="E22:U22" si="25">D22+E127</f>
        <v>0</v>
      </c>
      <c r="F22" s="493">
        <f t="shared" si="25"/>
        <v>0</v>
      </c>
      <c r="G22" s="493">
        <f t="shared" si="25"/>
        <v>0</v>
      </c>
      <c r="H22" s="493">
        <f t="shared" si="25"/>
        <v>0</v>
      </c>
      <c r="I22" s="493">
        <f t="shared" si="25"/>
        <v>0</v>
      </c>
      <c r="J22" s="493">
        <f t="shared" si="25"/>
        <v>1171.3071111929371</v>
      </c>
      <c r="K22" s="493">
        <f t="shared" si="25"/>
        <v>3173.4085543612905</v>
      </c>
      <c r="L22" s="493">
        <f t="shared" si="25"/>
        <v>4330.9101154332775</v>
      </c>
      <c r="M22" s="493">
        <f t="shared" si="25"/>
        <v>6654.4388989079944</v>
      </c>
      <c r="N22" s="493">
        <f t="shared" si="25"/>
        <v>17308.651426709708</v>
      </c>
      <c r="O22" s="493">
        <f t="shared" si="25"/>
        <v>34195.855057755674</v>
      </c>
      <c r="P22" s="493">
        <f t="shared" si="25"/>
        <v>48921.209932912323</v>
      </c>
      <c r="Q22" s="493">
        <f t="shared" si="25"/>
        <v>61336.337920320089</v>
      </c>
      <c r="R22" s="493">
        <f t="shared" si="25"/>
        <v>64980.742312433475</v>
      </c>
      <c r="S22" s="493">
        <f t="shared" si="25"/>
        <v>67780.488530132905</v>
      </c>
      <c r="T22" s="493">
        <f t="shared" si="25"/>
        <v>73670.920888761786</v>
      </c>
      <c r="U22" s="520">
        <f t="shared" si="25"/>
        <v>80230.082784046986</v>
      </c>
      <c r="V22" s="501">
        <f t="shared" ref="V22:Z22" si="26">IF(V$4="x",U22+V101,0)</f>
        <v>84909.897123378978</v>
      </c>
      <c r="W22" s="501">
        <f t="shared" si="26"/>
        <v>89111.880551427792</v>
      </c>
      <c r="X22" s="501">
        <f t="shared" si="26"/>
        <v>91610.282320182014</v>
      </c>
      <c r="Y22" s="501">
        <f t="shared" si="26"/>
        <v>95315.167261099836</v>
      </c>
      <c r="Z22" s="501">
        <f t="shared" si="26"/>
        <v>100389.53398724852</v>
      </c>
      <c r="AA22" s="501">
        <f t="shared" ref="AA22:BK22" si="27">IF(AA$4="x",Z22+AA101,0)</f>
        <v>105459.23548381602</v>
      </c>
      <c r="AB22" s="501">
        <f t="shared" si="27"/>
        <v>109888.55641574202</v>
      </c>
      <c r="AC22" s="501">
        <f t="shared" si="27"/>
        <v>113804.96626466559</v>
      </c>
      <c r="AD22" s="501">
        <f t="shared" si="27"/>
        <v>116396.76375154057</v>
      </c>
      <c r="AE22" s="501">
        <f t="shared" si="27"/>
        <v>118459.60107621065</v>
      </c>
      <c r="AF22" s="501">
        <f t="shared" si="27"/>
        <v>122706.68827472453</v>
      </c>
      <c r="AG22" s="501">
        <f t="shared" si="27"/>
        <v>127374.32195469925</v>
      </c>
      <c r="AH22" s="501">
        <f t="shared" si="27"/>
        <v>132054.13629403122</v>
      </c>
      <c r="AI22" s="501">
        <f t="shared" si="27"/>
        <v>136256.11972208004</v>
      </c>
      <c r="AJ22" s="501">
        <f t="shared" si="27"/>
        <v>138754.52149083428</v>
      </c>
      <c r="AK22" s="501">
        <f t="shared" si="27"/>
        <v>142459.40643175208</v>
      </c>
      <c r="AL22" s="501">
        <f t="shared" si="27"/>
        <v>147533.77315790075</v>
      </c>
      <c r="AM22" s="501">
        <f t="shared" si="27"/>
        <v>152603.47465446824</v>
      </c>
      <c r="AN22" s="501">
        <f t="shared" si="27"/>
        <v>157032.79558639423</v>
      </c>
      <c r="AO22" s="501">
        <f t="shared" si="27"/>
        <v>157032.79558639423</v>
      </c>
      <c r="AP22" s="501">
        <f t="shared" si="27"/>
        <v>157032.79558639423</v>
      </c>
      <c r="AQ22" s="501">
        <f t="shared" si="27"/>
        <v>157032.79558639423</v>
      </c>
      <c r="AR22" s="501">
        <f t="shared" si="27"/>
        <v>157032.79558639423</v>
      </c>
      <c r="AS22" s="501">
        <f t="shared" si="27"/>
        <v>157032.79558639423</v>
      </c>
      <c r="AT22" s="501">
        <f t="shared" si="27"/>
        <v>157032.79558639423</v>
      </c>
      <c r="AU22" s="501">
        <f t="shared" si="27"/>
        <v>157032.79558639423</v>
      </c>
      <c r="AV22" s="501">
        <f t="shared" si="27"/>
        <v>157032.79558639423</v>
      </c>
      <c r="AW22" s="501">
        <f t="shared" si="27"/>
        <v>157032.79558639423</v>
      </c>
      <c r="AX22" s="501">
        <f t="shared" si="27"/>
        <v>157032.79558639423</v>
      </c>
      <c r="AY22" s="501">
        <f t="shared" si="27"/>
        <v>157032.79558639423</v>
      </c>
      <c r="AZ22" s="501">
        <f t="shared" si="27"/>
        <v>157032.79558639423</v>
      </c>
      <c r="BA22" s="501">
        <f t="shared" si="27"/>
        <v>157032.79558639423</v>
      </c>
      <c r="BB22" s="501">
        <f t="shared" si="27"/>
        <v>157032.79558639423</v>
      </c>
      <c r="BC22" s="501">
        <f t="shared" si="27"/>
        <v>157032.79558639423</v>
      </c>
      <c r="BD22" s="501">
        <f t="shared" si="27"/>
        <v>157032.79558639423</v>
      </c>
      <c r="BE22" s="501">
        <f t="shared" si="27"/>
        <v>157032.79558639423</v>
      </c>
      <c r="BF22" s="501">
        <f t="shared" si="27"/>
        <v>157032.79558639423</v>
      </c>
      <c r="BG22" s="501">
        <f t="shared" si="27"/>
        <v>157032.79558639423</v>
      </c>
      <c r="BH22" s="501">
        <f t="shared" si="27"/>
        <v>157032.79558639423</v>
      </c>
      <c r="BI22" s="501">
        <f t="shared" si="27"/>
        <v>157032.79558639423</v>
      </c>
      <c r="BJ22" s="501">
        <f t="shared" si="27"/>
        <v>157032.79558639423</v>
      </c>
      <c r="BK22" s="501">
        <f t="shared" si="27"/>
        <v>157032.79558639423</v>
      </c>
    </row>
    <row r="23" spans="1:63" x14ac:dyDescent="0.35">
      <c r="B23" s="405" t="s">
        <v>30</v>
      </c>
      <c r="C23" s="494">
        <f t="shared" ref="C23" si="28">C128</f>
        <v>0</v>
      </c>
      <c r="D23" s="494">
        <f t="shared" ref="D23:U23" si="29">C23+D128</f>
        <v>0</v>
      </c>
      <c r="E23" s="494">
        <f t="shared" si="29"/>
        <v>0</v>
      </c>
      <c r="F23" s="494">
        <f t="shared" si="29"/>
        <v>0</v>
      </c>
      <c r="G23" s="494">
        <f t="shared" si="29"/>
        <v>0</v>
      </c>
      <c r="H23" s="494">
        <f t="shared" si="29"/>
        <v>0</v>
      </c>
      <c r="I23" s="494">
        <f t="shared" si="29"/>
        <v>0</v>
      </c>
      <c r="J23" s="494">
        <f t="shared" si="29"/>
        <v>80.809614864676035</v>
      </c>
      <c r="K23" s="494">
        <f t="shared" si="29"/>
        <v>527.49409052509498</v>
      </c>
      <c r="L23" s="494">
        <f t="shared" si="29"/>
        <v>1165.0904330400422</v>
      </c>
      <c r="M23" s="494">
        <f t="shared" si="29"/>
        <v>1990.7084940904929</v>
      </c>
      <c r="N23" s="494">
        <f t="shared" si="29"/>
        <v>3919.4446466413328</v>
      </c>
      <c r="O23" s="494">
        <f t="shared" si="29"/>
        <v>6736.9420445663554</v>
      </c>
      <c r="P23" s="494">
        <f t="shared" si="29"/>
        <v>8984.7417459115932</v>
      </c>
      <c r="Q23" s="494">
        <f t="shared" si="29"/>
        <v>11557.156390000138</v>
      </c>
      <c r="R23" s="494">
        <f t="shared" si="29"/>
        <v>12689.161974565704</v>
      </c>
      <c r="S23" s="494">
        <f t="shared" si="29"/>
        <v>14147.654572457977</v>
      </c>
      <c r="T23" s="494">
        <f t="shared" si="29"/>
        <v>15886.21132292029</v>
      </c>
      <c r="U23" s="516">
        <f t="shared" si="29"/>
        <v>18098.715500537241</v>
      </c>
      <c r="V23" s="498">
        <f t="shared" ref="V23:Z23" si="30">IF(V$4="x",U23+V102,0)</f>
        <v>19545.121933005899</v>
      </c>
      <c r="W23" s="498">
        <f t="shared" si="30"/>
        <v>21098.170669974101</v>
      </c>
      <c r="X23" s="498">
        <f t="shared" si="30"/>
        <v>22272.057246281813</v>
      </c>
      <c r="Y23" s="498">
        <f t="shared" si="30"/>
        <v>23264.425573328561</v>
      </c>
      <c r="Z23" s="498">
        <f t="shared" si="30"/>
        <v>24283.754540497055</v>
      </c>
      <c r="AA23" s="498">
        <f t="shared" ref="AA23:BK23" si="31">IF(AA$4="x",Z23+AA102,0)</f>
        <v>25354.498504458574</v>
      </c>
      <c r="AB23" s="498">
        <f t="shared" si="31"/>
        <v>26205.151432171308</v>
      </c>
      <c r="AC23" s="498">
        <f t="shared" si="31"/>
        <v>27138.920382223438</v>
      </c>
      <c r="AD23" s="498">
        <f t="shared" si="31"/>
        <v>28060.375517768472</v>
      </c>
      <c r="AE23" s="498">
        <f t="shared" si="31"/>
        <v>29243.996373289319</v>
      </c>
      <c r="AF23" s="498">
        <f t="shared" si="31"/>
        <v>30659.828021441477</v>
      </c>
      <c r="AG23" s="498">
        <f t="shared" si="31"/>
        <v>32465.1845124028</v>
      </c>
      <c r="AH23" s="498">
        <f t="shared" si="31"/>
        <v>33911.590944871459</v>
      </c>
      <c r="AI23" s="498">
        <f t="shared" si="31"/>
        <v>35464.639681839661</v>
      </c>
      <c r="AJ23" s="498">
        <f t="shared" si="31"/>
        <v>36638.526258147373</v>
      </c>
      <c r="AK23" s="498">
        <f t="shared" si="31"/>
        <v>37630.894585194124</v>
      </c>
      <c r="AL23" s="498">
        <f t="shared" si="31"/>
        <v>38650.223552362615</v>
      </c>
      <c r="AM23" s="498">
        <f t="shared" si="31"/>
        <v>39720.967516324134</v>
      </c>
      <c r="AN23" s="498">
        <f t="shared" si="31"/>
        <v>40571.620444036867</v>
      </c>
      <c r="AO23" s="498">
        <f t="shared" si="31"/>
        <v>40571.620444036867</v>
      </c>
      <c r="AP23" s="498">
        <f t="shared" si="31"/>
        <v>40571.620444036867</v>
      </c>
      <c r="AQ23" s="498">
        <f t="shared" si="31"/>
        <v>40571.620444036867</v>
      </c>
      <c r="AR23" s="498">
        <f t="shared" si="31"/>
        <v>40571.620444036867</v>
      </c>
      <c r="AS23" s="498">
        <f t="shared" si="31"/>
        <v>40571.620444036867</v>
      </c>
      <c r="AT23" s="498">
        <f t="shared" si="31"/>
        <v>40571.620444036867</v>
      </c>
      <c r="AU23" s="498">
        <f t="shared" si="31"/>
        <v>40571.620444036867</v>
      </c>
      <c r="AV23" s="498">
        <f t="shared" si="31"/>
        <v>40571.620444036867</v>
      </c>
      <c r="AW23" s="498">
        <f t="shared" si="31"/>
        <v>40571.620444036867</v>
      </c>
      <c r="AX23" s="498">
        <f t="shared" si="31"/>
        <v>40571.620444036867</v>
      </c>
      <c r="AY23" s="498">
        <f t="shared" si="31"/>
        <v>40571.620444036867</v>
      </c>
      <c r="AZ23" s="498">
        <f t="shared" si="31"/>
        <v>40571.620444036867</v>
      </c>
      <c r="BA23" s="498">
        <f t="shared" si="31"/>
        <v>40571.620444036867</v>
      </c>
      <c r="BB23" s="498">
        <f t="shared" si="31"/>
        <v>40571.620444036867</v>
      </c>
      <c r="BC23" s="498">
        <f t="shared" si="31"/>
        <v>40571.620444036867</v>
      </c>
      <c r="BD23" s="498">
        <f t="shared" si="31"/>
        <v>40571.620444036867</v>
      </c>
      <c r="BE23" s="498">
        <f t="shared" si="31"/>
        <v>40571.620444036867</v>
      </c>
      <c r="BF23" s="498">
        <f t="shared" si="31"/>
        <v>40571.620444036867</v>
      </c>
      <c r="BG23" s="498">
        <f t="shared" si="31"/>
        <v>40571.620444036867</v>
      </c>
      <c r="BH23" s="498">
        <f t="shared" si="31"/>
        <v>40571.620444036867</v>
      </c>
      <c r="BI23" s="498">
        <f t="shared" si="31"/>
        <v>40571.620444036867</v>
      </c>
      <c r="BJ23" s="498">
        <f t="shared" si="31"/>
        <v>40571.620444036867</v>
      </c>
      <c r="BK23" s="498">
        <f t="shared" si="31"/>
        <v>40571.620444036867</v>
      </c>
    </row>
    <row r="24" spans="1:63" x14ac:dyDescent="0.35">
      <c r="B24" s="405" t="s">
        <v>31</v>
      </c>
      <c r="C24" s="494">
        <f t="shared" ref="C24" si="32">C129</f>
        <v>0</v>
      </c>
      <c r="D24" s="494">
        <f t="shared" ref="D24:U24" si="33">C24+D129</f>
        <v>0</v>
      </c>
      <c r="E24" s="494">
        <f t="shared" si="33"/>
        <v>0</v>
      </c>
      <c r="F24" s="494">
        <f t="shared" si="33"/>
        <v>0</v>
      </c>
      <c r="G24" s="494">
        <f t="shared" si="33"/>
        <v>0</v>
      </c>
      <c r="H24" s="494">
        <f t="shared" si="33"/>
        <v>0</v>
      </c>
      <c r="I24" s="494">
        <f t="shared" si="33"/>
        <v>0</v>
      </c>
      <c r="J24" s="494">
        <f t="shared" si="33"/>
        <v>0</v>
      </c>
      <c r="K24" s="494">
        <f t="shared" si="33"/>
        <v>0</v>
      </c>
      <c r="L24" s="494">
        <f t="shared" si="33"/>
        <v>46.268788988483593</v>
      </c>
      <c r="M24" s="494">
        <f t="shared" si="33"/>
        <v>310.86164700434659</v>
      </c>
      <c r="N24" s="494">
        <f t="shared" si="33"/>
        <v>1144.4030718289616</v>
      </c>
      <c r="O24" s="494">
        <f t="shared" si="33"/>
        <v>2399.075649754011</v>
      </c>
      <c r="P24" s="494">
        <f t="shared" si="33"/>
        <v>3406.3370143665102</v>
      </c>
      <c r="Q24" s="494">
        <f t="shared" si="33"/>
        <v>4413.5128878243395</v>
      </c>
      <c r="R24" s="494">
        <f t="shared" si="33"/>
        <v>4413.5128878243395</v>
      </c>
      <c r="S24" s="494">
        <f t="shared" si="33"/>
        <v>4413.5128878243395</v>
      </c>
      <c r="T24" s="494">
        <f t="shared" si="33"/>
        <v>4413.5128878243395</v>
      </c>
      <c r="U24" s="516">
        <f t="shared" si="33"/>
        <v>4413.5128878243395</v>
      </c>
      <c r="V24" s="498">
        <f t="shared" ref="V24:Z24" si="34">IF(V$4="x",U24+V103,0)</f>
        <v>4483.7896123391793</v>
      </c>
      <c r="W24" s="498">
        <f t="shared" si="34"/>
        <v>4553.7761991757998</v>
      </c>
      <c r="X24" s="498">
        <f t="shared" si="34"/>
        <v>4598.6173375421067</v>
      </c>
      <c r="Y24" s="498">
        <f t="shared" si="34"/>
        <v>4634.6598037501853</v>
      </c>
      <c r="Z24" s="498">
        <f t="shared" si="34"/>
        <v>4670.7848750535877</v>
      </c>
      <c r="AA24" s="498">
        <f t="shared" ref="AA24:BK24" si="35">IF(AA$4="x",Z24+AA103,0)</f>
        <v>4711.2286510281701</v>
      </c>
      <c r="AB24" s="498">
        <f t="shared" si="35"/>
        <v>4742.7710349629042</v>
      </c>
      <c r="AC24" s="498">
        <f t="shared" si="35"/>
        <v>4778.2721215436677</v>
      </c>
      <c r="AD24" s="498">
        <f t="shared" si="35"/>
        <v>4812.8316992749069</v>
      </c>
      <c r="AE24" s="498">
        <f t="shared" si="35"/>
        <v>4858.8261992603893</v>
      </c>
      <c r="AF24" s="498">
        <f t="shared" si="35"/>
        <v>4928.1505408190515</v>
      </c>
      <c r="AG24" s="498">
        <f t="shared" si="35"/>
        <v>5013.2357691826392</v>
      </c>
      <c r="AH24" s="498">
        <f t="shared" si="35"/>
        <v>5083.5124936974789</v>
      </c>
      <c r="AI24" s="498">
        <f t="shared" si="35"/>
        <v>5153.4990805340994</v>
      </c>
      <c r="AJ24" s="498">
        <f t="shared" si="35"/>
        <v>5198.3402189004064</v>
      </c>
      <c r="AK24" s="498">
        <f t="shared" si="35"/>
        <v>5234.382685108485</v>
      </c>
      <c r="AL24" s="498">
        <f t="shared" si="35"/>
        <v>5270.5077564118874</v>
      </c>
      <c r="AM24" s="498">
        <f t="shared" si="35"/>
        <v>5310.9515323864698</v>
      </c>
      <c r="AN24" s="498">
        <f t="shared" si="35"/>
        <v>5342.4939163212039</v>
      </c>
      <c r="AO24" s="498">
        <f t="shared" si="35"/>
        <v>5342.4939163212039</v>
      </c>
      <c r="AP24" s="498">
        <f t="shared" si="35"/>
        <v>5342.4939163212039</v>
      </c>
      <c r="AQ24" s="498">
        <f t="shared" si="35"/>
        <v>5342.4939163212039</v>
      </c>
      <c r="AR24" s="498">
        <f t="shared" si="35"/>
        <v>5342.4939163212039</v>
      </c>
      <c r="AS24" s="498">
        <f t="shared" si="35"/>
        <v>5342.4939163212039</v>
      </c>
      <c r="AT24" s="498">
        <f t="shared" si="35"/>
        <v>5342.4939163212039</v>
      </c>
      <c r="AU24" s="498">
        <f t="shared" si="35"/>
        <v>5342.4939163212039</v>
      </c>
      <c r="AV24" s="498">
        <f t="shared" si="35"/>
        <v>5342.4939163212039</v>
      </c>
      <c r="AW24" s="498">
        <f t="shared" si="35"/>
        <v>5342.4939163212039</v>
      </c>
      <c r="AX24" s="498">
        <f t="shared" si="35"/>
        <v>5342.4939163212039</v>
      </c>
      <c r="AY24" s="498">
        <f t="shared" si="35"/>
        <v>5342.4939163212039</v>
      </c>
      <c r="AZ24" s="498">
        <f t="shared" si="35"/>
        <v>5342.4939163212039</v>
      </c>
      <c r="BA24" s="498">
        <f t="shared" si="35"/>
        <v>5342.4939163212039</v>
      </c>
      <c r="BB24" s="498">
        <f t="shared" si="35"/>
        <v>5342.4939163212039</v>
      </c>
      <c r="BC24" s="498">
        <f t="shared" si="35"/>
        <v>5342.4939163212039</v>
      </c>
      <c r="BD24" s="498">
        <f t="shared" si="35"/>
        <v>5342.4939163212039</v>
      </c>
      <c r="BE24" s="498">
        <f t="shared" si="35"/>
        <v>5342.4939163212039</v>
      </c>
      <c r="BF24" s="498">
        <f t="shared" si="35"/>
        <v>5342.4939163212039</v>
      </c>
      <c r="BG24" s="498">
        <f t="shared" si="35"/>
        <v>5342.4939163212039</v>
      </c>
      <c r="BH24" s="498">
        <f t="shared" si="35"/>
        <v>5342.4939163212039</v>
      </c>
      <c r="BI24" s="498">
        <f t="shared" si="35"/>
        <v>5342.4939163212039</v>
      </c>
      <c r="BJ24" s="498">
        <f t="shared" si="35"/>
        <v>5342.4939163212039</v>
      </c>
      <c r="BK24" s="498">
        <f t="shared" si="35"/>
        <v>5342.4939163212039</v>
      </c>
    </row>
    <row r="25" spans="1:63" x14ac:dyDescent="0.35">
      <c r="B25" s="405" t="s">
        <v>32</v>
      </c>
      <c r="C25" s="494">
        <f t="shared" ref="C25" si="36">C130</f>
        <v>0</v>
      </c>
      <c r="D25" s="494">
        <f t="shared" ref="D25:U25" si="37">C25+D130</f>
        <v>0</v>
      </c>
      <c r="E25" s="494">
        <f t="shared" si="37"/>
        <v>0</v>
      </c>
      <c r="F25" s="494">
        <f t="shared" si="37"/>
        <v>0</v>
      </c>
      <c r="G25" s="494">
        <f t="shared" si="37"/>
        <v>0</v>
      </c>
      <c r="H25" s="494">
        <f t="shared" si="37"/>
        <v>0</v>
      </c>
      <c r="I25" s="494">
        <f t="shared" si="37"/>
        <v>0</v>
      </c>
      <c r="J25" s="494">
        <f t="shared" si="37"/>
        <v>0</v>
      </c>
      <c r="K25" s="494">
        <f t="shared" si="37"/>
        <v>0</v>
      </c>
      <c r="L25" s="494">
        <f t="shared" si="37"/>
        <v>0</v>
      </c>
      <c r="M25" s="494">
        <f t="shared" si="37"/>
        <v>0</v>
      </c>
      <c r="N25" s="494">
        <f t="shared" si="37"/>
        <v>0</v>
      </c>
      <c r="O25" s="494">
        <f t="shared" si="37"/>
        <v>0</v>
      </c>
      <c r="P25" s="494">
        <f t="shared" si="37"/>
        <v>0</v>
      </c>
      <c r="Q25" s="494">
        <f t="shared" si="37"/>
        <v>0</v>
      </c>
      <c r="R25" s="494">
        <f t="shared" si="37"/>
        <v>0</v>
      </c>
      <c r="S25" s="494">
        <f t="shared" si="37"/>
        <v>0</v>
      </c>
      <c r="T25" s="494">
        <f t="shared" si="37"/>
        <v>0</v>
      </c>
      <c r="U25" s="516">
        <f t="shared" si="37"/>
        <v>0</v>
      </c>
      <c r="V25" s="498">
        <f t="shared" ref="V25:Z25" si="38">IF(V$4="x",U25+V104,0)</f>
        <v>0</v>
      </c>
      <c r="W25" s="498">
        <f t="shared" si="38"/>
        <v>0</v>
      </c>
      <c r="X25" s="498">
        <f t="shared" si="38"/>
        <v>0</v>
      </c>
      <c r="Y25" s="498">
        <f t="shared" si="38"/>
        <v>0</v>
      </c>
      <c r="Z25" s="498">
        <f t="shared" si="38"/>
        <v>0</v>
      </c>
      <c r="AA25" s="498">
        <f t="shared" ref="AA25:BK25" si="39">IF(AA$4="x",Z25+AA104,0)</f>
        <v>0</v>
      </c>
      <c r="AB25" s="498">
        <f t="shared" si="39"/>
        <v>0</v>
      </c>
      <c r="AC25" s="498">
        <f t="shared" si="39"/>
        <v>0</v>
      </c>
      <c r="AD25" s="498">
        <f t="shared" si="39"/>
        <v>0</v>
      </c>
      <c r="AE25" s="498">
        <f t="shared" si="39"/>
        <v>0</v>
      </c>
      <c r="AF25" s="498">
        <f t="shared" si="39"/>
        <v>0</v>
      </c>
      <c r="AG25" s="498">
        <f t="shared" si="39"/>
        <v>0</v>
      </c>
      <c r="AH25" s="498">
        <f t="shared" si="39"/>
        <v>0</v>
      </c>
      <c r="AI25" s="498">
        <f t="shared" si="39"/>
        <v>0</v>
      </c>
      <c r="AJ25" s="498">
        <f t="shared" si="39"/>
        <v>0</v>
      </c>
      <c r="AK25" s="498">
        <f t="shared" si="39"/>
        <v>0</v>
      </c>
      <c r="AL25" s="498">
        <f t="shared" si="39"/>
        <v>0</v>
      </c>
      <c r="AM25" s="498">
        <f t="shared" si="39"/>
        <v>0</v>
      </c>
      <c r="AN25" s="498">
        <f t="shared" si="39"/>
        <v>0</v>
      </c>
      <c r="AO25" s="498">
        <f t="shared" si="39"/>
        <v>0</v>
      </c>
      <c r="AP25" s="498">
        <f t="shared" si="39"/>
        <v>0</v>
      </c>
      <c r="AQ25" s="498">
        <f t="shared" si="39"/>
        <v>0</v>
      </c>
      <c r="AR25" s="498">
        <f t="shared" si="39"/>
        <v>0</v>
      </c>
      <c r="AS25" s="498">
        <f t="shared" si="39"/>
        <v>0</v>
      </c>
      <c r="AT25" s="498">
        <f t="shared" si="39"/>
        <v>0</v>
      </c>
      <c r="AU25" s="498">
        <f t="shared" si="39"/>
        <v>0</v>
      </c>
      <c r="AV25" s="498">
        <f t="shared" si="39"/>
        <v>0</v>
      </c>
      <c r="AW25" s="498">
        <f t="shared" si="39"/>
        <v>0</v>
      </c>
      <c r="AX25" s="498">
        <f t="shared" si="39"/>
        <v>0</v>
      </c>
      <c r="AY25" s="498">
        <f t="shared" si="39"/>
        <v>0</v>
      </c>
      <c r="AZ25" s="498">
        <f t="shared" si="39"/>
        <v>0</v>
      </c>
      <c r="BA25" s="498">
        <f t="shared" si="39"/>
        <v>0</v>
      </c>
      <c r="BB25" s="498">
        <f t="shared" si="39"/>
        <v>0</v>
      </c>
      <c r="BC25" s="498">
        <f t="shared" si="39"/>
        <v>0</v>
      </c>
      <c r="BD25" s="498">
        <f t="shared" si="39"/>
        <v>0</v>
      </c>
      <c r="BE25" s="498">
        <f t="shared" si="39"/>
        <v>0</v>
      </c>
      <c r="BF25" s="498">
        <f t="shared" si="39"/>
        <v>0</v>
      </c>
      <c r="BG25" s="498">
        <f t="shared" si="39"/>
        <v>0</v>
      </c>
      <c r="BH25" s="498">
        <f t="shared" si="39"/>
        <v>0</v>
      </c>
      <c r="BI25" s="498">
        <f t="shared" si="39"/>
        <v>0</v>
      </c>
      <c r="BJ25" s="498">
        <f t="shared" si="39"/>
        <v>0</v>
      </c>
      <c r="BK25" s="498">
        <f t="shared" si="39"/>
        <v>0</v>
      </c>
    </row>
    <row r="26" spans="1:63" ht="15" thickBot="1" x14ac:dyDescent="0.4">
      <c r="B26" s="406" t="s">
        <v>33</v>
      </c>
      <c r="C26" s="495">
        <f t="shared" ref="C26" si="40">C131</f>
        <v>0</v>
      </c>
      <c r="D26" s="495">
        <f t="shared" ref="D26:U26" si="41">C26+D131</f>
        <v>0</v>
      </c>
      <c r="E26" s="495">
        <f t="shared" si="41"/>
        <v>0</v>
      </c>
      <c r="F26" s="495">
        <f t="shared" si="41"/>
        <v>0</v>
      </c>
      <c r="G26" s="495">
        <f t="shared" si="41"/>
        <v>0</v>
      </c>
      <c r="H26" s="495">
        <f t="shared" si="41"/>
        <v>0</v>
      </c>
      <c r="I26" s="495">
        <f t="shared" si="41"/>
        <v>0</v>
      </c>
      <c r="J26" s="495">
        <f t="shared" si="41"/>
        <v>0</v>
      </c>
      <c r="K26" s="495">
        <f t="shared" si="41"/>
        <v>0</v>
      </c>
      <c r="L26" s="495">
        <f t="shared" si="41"/>
        <v>0</v>
      </c>
      <c r="M26" s="495">
        <f t="shared" si="41"/>
        <v>0</v>
      </c>
      <c r="N26" s="495">
        <f t="shared" si="41"/>
        <v>0</v>
      </c>
      <c r="O26" s="495">
        <f t="shared" si="41"/>
        <v>0</v>
      </c>
      <c r="P26" s="495">
        <f t="shared" si="41"/>
        <v>0</v>
      </c>
      <c r="Q26" s="495">
        <f t="shared" si="41"/>
        <v>0</v>
      </c>
      <c r="R26" s="495">
        <f t="shared" si="41"/>
        <v>0</v>
      </c>
      <c r="S26" s="495">
        <f t="shared" si="41"/>
        <v>0</v>
      </c>
      <c r="T26" s="495">
        <f t="shared" si="41"/>
        <v>0</v>
      </c>
      <c r="U26" s="521">
        <f t="shared" si="41"/>
        <v>0</v>
      </c>
      <c r="V26" s="502">
        <f t="shared" ref="V26:Z26" si="42">IF(V$4="x",U26+V105,0)</f>
        <v>0</v>
      </c>
      <c r="W26" s="502">
        <f t="shared" si="42"/>
        <v>0</v>
      </c>
      <c r="X26" s="502">
        <f t="shared" si="42"/>
        <v>0</v>
      </c>
      <c r="Y26" s="502">
        <f t="shared" si="42"/>
        <v>0</v>
      </c>
      <c r="Z26" s="502">
        <f t="shared" si="42"/>
        <v>0</v>
      </c>
      <c r="AA26" s="502">
        <f t="shared" ref="AA26:BK26" si="43">IF(AA$4="x",Z26+AA105,0)</f>
        <v>0</v>
      </c>
      <c r="AB26" s="502">
        <f t="shared" si="43"/>
        <v>0</v>
      </c>
      <c r="AC26" s="502">
        <f t="shared" si="43"/>
        <v>0</v>
      </c>
      <c r="AD26" s="502">
        <f t="shared" si="43"/>
        <v>0</v>
      </c>
      <c r="AE26" s="502">
        <f t="shared" si="43"/>
        <v>0</v>
      </c>
      <c r="AF26" s="502">
        <f t="shared" si="43"/>
        <v>0</v>
      </c>
      <c r="AG26" s="502">
        <f t="shared" si="43"/>
        <v>0</v>
      </c>
      <c r="AH26" s="502">
        <f t="shared" si="43"/>
        <v>0</v>
      </c>
      <c r="AI26" s="502">
        <f t="shared" si="43"/>
        <v>0</v>
      </c>
      <c r="AJ26" s="502">
        <f t="shared" si="43"/>
        <v>0</v>
      </c>
      <c r="AK26" s="502">
        <f t="shared" si="43"/>
        <v>0</v>
      </c>
      <c r="AL26" s="502">
        <f t="shared" si="43"/>
        <v>0</v>
      </c>
      <c r="AM26" s="502">
        <f t="shared" si="43"/>
        <v>0</v>
      </c>
      <c r="AN26" s="502">
        <f t="shared" si="43"/>
        <v>0</v>
      </c>
      <c r="AO26" s="502">
        <f t="shared" si="43"/>
        <v>0</v>
      </c>
      <c r="AP26" s="502">
        <f t="shared" si="43"/>
        <v>0</v>
      </c>
      <c r="AQ26" s="502">
        <f t="shared" si="43"/>
        <v>0</v>
      </c>
      <c r="AR26" s="502">
        <f t="shared" si="43"/>
        <v>0</v>
      </c>
      <c r="AS26" s="502">
        <f t="shared" si="43"/>
        <v>0</v>
      </c>
      <c r="AT26" s="502">
        <f t="shared" si="43"/>
        <v>0</v>
      </c>
      <c r="AU26" s="502">
        <f t="shared" si="43"/>
        <v>0</v>
      </c>
      <c r="AV26" s="502">
        <f t="shared" si="43"/>
        <v>0</v>
      </c>
      <c r="AW26" s="502">
        <f t="shared" si="43"/>
        <v>0</v>
      </c>
      <c r="AX26" s="502">
        <f t="shared" si="43"/>
        <v>0</v>
      </c>
      <c r="AY26" s="502">
        <f t="shared" si="43"/>
        <v>0</v>
      </c>
      <c r="AZ26" s="502">
        <f t="shared" si="43"/>
        <v>0</v>
      </c>
      <c r="BA26" s="502">
        <f t="shared" si="43"/>
        <v>0</v>
      </c>
      <c r="BB26" s="502">
        <f t="shared" si="43"/>
        <v>0</v>
      </c>
      <c r="BC26" s="502">
        <f t="shared" si="43"/>
        <v>0</v>
      </c>
      <c r="BD26" s="502">
        <f t="shared" si="43"/>
        <v>0</v>
      </c>
      <c r="BE26" s="502">
        <f t="shared" si="43"/>
        <v>0</v>
      </c>
      <c r="BF26" s="502">
        <f t="shared" si="43"/>
        <v>0</v>
      </c>
      <c r="BG26" s="502">
        <f t="shared" si="43"/>
        <v>0</v>
      </c>
      <c r="BH26" s="502">
        <f t="shared" si="43"/>
        <v>0</v>
      </c>
      <c r="BI26" s="502">
        <f t="shared" si="43"/>
        <v>0</v>
      </c>
      <c r="BJ26" s="502">
        <f t="shared" si="43"/>
        <v>0</v>
      </c>
      <c r="BK26" s="502">
        <f t="shared" si="43"/>
        <v>0</v>
      </c>
    </row>
    <row r="27" spans="1:63" ht="15" thickBot="1" x14ac:dyDescent="0.4">
      <c r="A27" s="1"/>
      <c r="B27" s="409" t="s">
        <v>34</v>
      </c>
      <c r="C27" s="468">
        <f>SUM(C22:C26)</f>
        <v>0</v>
      </c>
      <c r="D27" s="453">
        <f t="shared" ref="D27:BK27" si="44">SUM(D22:D26)</f>
        <v>0</v>
      </c>
      <c r="E27" s="453">
        <f t="shared" si="44"/>
        <v>0</v>
      </c>
      <c r="F27" s="453">
        <f t="shared" si="44"/>
        <v>0</v>
      </c>
      <c r="G27" s="453">
        <f t="shared" si="44"/>
        <v>0</v>
      </c>
      <c r="H27" s="453">
        <f t="shared" si="44"/>
        <v>0</v>
      </c>
      <c r="I27" s="453">
        <f t="shared" si="44"/>
        <v>0</v>
      </c>
      <c r="J27" s="453">
        <f t="shared" si="44"/>
        <v>1252.1167260576131</v>
      </c>
      <c r="K27" s="453">
        <f t="shared" si="44"/>
        <v>3700.9026448863856</v>
      </c>
      <c r="L27" s="453">
        <f t="shared" si="44"/>
        <v>5542.2693374618029</v>
      </c>
      <c r="M27" s="453">
        <f t="shared" si="44"/>
        <v>8956.0090400028348</v>
      </c>
      <c r="N27" s="453">
        <f t="shared" si="44"/>
        <v>22372.499145180002</v>
      </c>
      <c r="O27" s="453">
        <f t="shared" si="44"/>
        <v>43331.872752076044</v>
      </c>
      <c r="P27" s="453">
        <f t="shared" si="44"/>
        <v>61312.288693190421</v>
      </c>
      <c r="Q27" s="453">
        <f t="shared" si="44"/>
        <v>77307.007198144565</v>
      </c>
      <c r="R27" s="453">
        <f t="shared" si="44"/>
        <v>82083.417174823524</v>
      </c>
      <c r="S27" s="453">
        <f t="shared" si="44"/>
        <v>86341.655990415224</v>
      </c>
      <c r="T27" s="453">
        <f t="shared" si="44"/>
        <v>93970.645099506422</v>
      </c>
      <c r="U27" s="513">
        <f t="shared" si="44"/>
        <v>102742.31117240856</v>
      </c>
      <c r="V27" s="468">
        <f t="shared" si="44"/>
        <v>108938.80866872406</v>
      </c>
      <c r="W27" s="453">
        <f t="shared" si="44"/>
        <v>114763.8274205777</v>
      </c>
      <c r="X27" s="453">
        <f t="shared" si="44"/>
        <v>118480.95690400593</v>
      </c>
      <c r="Y27" s="453">
        <f t="shared" si="44"/>
        <v>123214.25263817857</v>
      </c>
      <c r="Z27" s="453">
        <f t="shared" si="44"/>
        <v>129344.07340279917</v>
      </c>
      <c r="AA27" s="453">
        <f t="shared" si="44"/>
        <v>135524.96263930277</v>
      </c>
      <c r="AB27" s="453">
        <f t="shared" si="44"/>
        <v>140836.47888287622</v>
      </c>
      <c r="AC27" s="453">
        <f t="shared" si="44"/>
        <v>145722.15876843271</v>
      </c>
      <c r="AD27" s="453">
        <f t="shared" si="44"/>
        <v>149269.97096858395</v>
      </c>
      <c r="AE27" s="453">
        <f t="shared" si="44"/>
        <v>152562.42364876036</v>
      </c>
      <c r="AF27" s="453">
        <f t="shared" si="44"/>
        <v>158294.66683698504</v>
      </c>
      <c r="AG27" s="453">
        <f t="shared" si="44"/>
        <v>164852.74223628468</v>
      </c>
      <c r="AH27" s="453">
        <f t="shared" si="44"/>
        <v>171049.23973260017</v>
      </c>
      <c r="AI27" s="453">
        <f t="shared" si="44"/>
        <v>176874.25848445378</v>
      </c>
      <c r="AJ27" s="453">
        <f t="shared" si="44"/>
        <v>180591.38796788207</v>
      </c>
      <c r="AK27" s="453">
        <f t="shared" si="44"/>
        <v>185324.6837020547</v>
      </c>
      <c r="AL27" s="453">
        <f t="shared" si="44"/>
        <v>191454.50446667525</v>
      </c>
      <c r="AM27" s="453">
        <f t="shared" si="44"/>
        <v>197635.39370317885</v>
      </c>
      <c r="AN27" s="453">
        <f t="shared" si="44"/>
        <v>202946.9099467523</v>
      </c>
      <c r="AO27" s="567">
        <f t="shared" si="44"/>
        <v>202946.9099467523</v>
      </c>
      <c r="AP27" s="567">
        <f t="shared" si="44"/>
        <v>202946.9099467523</v>
      </c>
      <c r="AQ27" s="567">
        <f t="shared" si="44"/>
        <v>202946.9099467523</v>
      </c>
      <c r="AR27" s="567">
        <f t="shared" si="44"/>
        <v>202946.9099467523</v>
      </c>
      <c r="AS27" s="567">
        <f t="shared" si="44"/>
        <v>202946.9099467523</v>
      </c>
      <c r="AT27" s="567">
        <f t="shared" si="44"/>
        <v>202946.9099467523</v>
      </c>
      <c r="AU27" s="453">
        <f t="shared" si="44"/>
        <v>202946.9099467523</v>
      </c>
      <c r="AV27" s="453">
        <f t="shared" si="44"/>
        <v>202946.9099467523</v>
      </c>
      <c r="AW27" s="453">
        <f t="shared" si="44"/>
        <v>202946.9099467523</v>
      </c>
      <c r="AX27" s="453">
        <f t="shared" si="44"/>
        <v>202946.9099467523</v>
      </c>
      <c r="AY27" s="453">
        <f t="shared" si="44"/>
        <v>202946.9099467523</v>
      </c>
      <c r="AZ27" s="453">
        <f t="shared" si="44"/>
        <v>202946.9099467523</v>
      </c>
      <c r="BA27" s="453">
        <f t="shared" si="44"/>
        <v>202946.9099467523</v>
      </c>
      <c r="BB27" s="453">
        <f t="shared" si="44"/>
        <v>202946.9099467523</v>
      </c>
      <c r="BC27" s="453">
        <f t="shared" si="44"/>
        <v>202946.9099467523</v>
      </c>
      <c r="BD27" s="453">
        <f t="shared" si="44"/>
        <v>202946.9099467523</v>
      </c>
      <c r="BE27" s="453">
        <f t="shared" si="44"/>
        <v>202946.9099467523</v>
      </c>
      <c r="BF27" s="453">
        <f t="shared" si="44"/>
        <v>202946.9099467523</v>
      </c>
      <c r="BG27" s="453">
        <f t="shared" si="44"/>
        <v>202946.9099467523</v>
      </c>
      <c r="BH27" s="453">
        <f t="shared" si="44"/>
        <v>202946.9099467523</v>
      </c>
      <c r="BI27" s="453">
        <f t="shared" si="44"/>
        <v>202946.9099467523</v>
      </c>
      <c r="BJ27" s="453">
        <f t="shared" si="44"/>
        <v>202946.9099467523</v>
      </c>
      <c r="BK27" s="453">
        <f t="shared" si="44"/>
        <v>202946.9099467523</v>
      </c>
    </row>
    <row r="28" spans="1:63" ht="15" thickTop="1" x14ac:dyDescent="0.35">
      <c r="A28" s="1"/>
      <c r="B28" s="1"/>
      <c r="C28" s="469"/>
      <c r="D28" s="469"/>
      <c r="E28" s="469"/>
      <c r="F28" s="469"/>
      <c r="G28" s="469"/>
      <c r="H28" s="469"/>
      <c r="I28" s="469"/>
      <c r="J28" s="469"/>
      <c r="K28" s="469"/>
      <c r="L28" s="469"/>
      <c r="M28" s="469"/>
      <c r="N28" s="469"/>
      <c r="O28" s="469"/>
      <c r="P28" s="469"/>
      <c r="Q28" s="469"/>
      <c r="R28" s="469"/>
      <c r="S28" s="470"/>
      <c r="T28" s="470"/>
      <c r="U28" s="522"/>
      <c r="V28" s="469"/>
      <c r="W28" s="469"/>
      <c r="X28" s="469"/>
      <c r="Y28" s="469"/>
      <c r="Z28" s="469"/>
      <c r="AA28" s="469"/>
      <c r="AB28" s="469"/>
      <c r="AC28" s="469"/>
      <c r="AD28" s="469"/>
      <c r="AE28" s="469"/>
      <c r="AF28" s="469"/>
      <c r="AG28" s="469"/>
      <c r="AH28" s="469"/>
      <c r="AI28" s="469"/>
      <c r="AJ28" s="469"/>
      <c r="AK28" s="469"/>
      <c r="AL28" s="469"/>
      <c r="AM28" s="469"/>
      <c r="AN28" s="469"/>
      <c r="AO28" s="568" t="s">
        <v>268</v>
      </c>
      <c r="AP28" s="569"/>
      <c r="AQ28" s="569"/>
      <c r="AR28" s="569"/>
      <c r="AS28" s="569"/>
      <c r="AT28" s="570"/>
      <c r="AU28" s="469"/>
      <c r="AV28" s="469"/>
      <c r="AW28" s="469"/>
      <c r="AX28" s="469"/>
      <c r="AY28" s="469"/>
      <c r="AZ28" s="469"/>
      <c r="BA28" s="469"/>
      <c r="BB28" s="469"/>
      <c r="BC28" s="469"/>
      <c r="BD28" s="469"/>
      <c r="BE28" s="469"/>
      <c r="BF28" s="469"/>
      <c r="BG28" s="469"/>
      <c r="BH28" s="469"/>
      <c r="BI28" s="469"/>
      <c r="BJ28" s="469"/>
      <c r="BK28" s="469"/>
    </row>
    <row r="29" spans="1:63" ht="15" thickBot="1" x14ac:dyDescent="0.4">
      <c r="A29" s="1"/>
      <c r="B29" s="1"/>
      <c r="C29" s="469"/>
      <c r="D29" s="469"/>
      <c r="E29" s="469"/>
      <c r="F29" s="469"/>
      <c r="G29" s="469"/>
      <c r="H29" s="469"/>
      <c r="I29" s="469"/>
      <c r="J29" s="469"/>
      <c r="K29" s="469"/>
      <c r="L29" s="469"/>
      <c r="M29" s="469"/>
      <c r="N29" s="469"/>
      <c r="O29" s="523"/>
      <c r="P29" s="523" t="s">
        <v>186</v>
      </c>
      <c r="Q29" s="523"/>
      <c r="R29" s="469"/>
      <c r="X29" s="469"/>
      <c r="Y29" s="469"/>
      <c r="Z29" s="469"/>
      <c r="AA29" s="469"/>
      <c r="AB29" s="469"/>
      <c r="AC29" s="469"/>
      <c r="AD29" s="469"/>
      <c r="AE29" s="469"/>
      <c r="AF29" s="469"/>
      <c r="AG29" s="469"/>
      <c r="AH29" s="469"/>
      <c r="AI29" s="469"/>
      <c r="AJ29" s="469"/>
      <c r="AK29" s="469"/>
      <c r="AL29" s="469"/>
      <c r="AM29" s="469"/>
      <c r="AN29" s="469"/>
      <c r="AO29" s="571" t="s">
        <v>267</v>
      </c>
      <c r="AP29" s="572"/>
      <c r="AQ29" s="572"/>
      <c r="AR29" s="572"/>
      <c r="AS29" s="572"/>
      <c r="AT29" s="573"/>
      <c r="AU29" s="469"/>
      <c r="AV29" s="469"/>
      <c r="AW29" s="469"/>
      <c r="AX29" s="469"/>
      <c r="AY29" s="469"/>
      <c r="AZ29" s="469"/>
      <c r="BA29" s="469"/>
      <c r="BB29" s="469"/>
      <c r="BC29" s="469"/>
      <c r="BD29" s="469"/>
      <c r="BE29" s="469"/>
      <c r="BF29" s="469"/>
      <c r="BG29" s="469"/>
      <c r="BH29" s="469"/>
      <c r="BI29" s="469"/>
      <c r="BJ29" s="469"/>
      <c r="BK29" s="469"/>
    </row>
    <row r="30" spans="1:63" ht="15" thickTop="1" x14ac:dyDescent="0.35">
      <c r="A30" s="1"/>
      <c r="B30" s="1"/>
      <c r="C30" s="469"/>
      <c r="D30" s="469"/>
      <c r="E30" s="469"/>
      <c r="F30" s="469"/>
      <c r="G30" s="469"/>
      <c r="H30" s="469"/>
      <c r="I30" s="469"/>
      <c r="J30" s="469"/>
      <c r="K30" s="469"/>
      <c r="L30" s="469"/>
      <c r="M30" s="469"/>
      <c r="N30" s="469"/>
      <c r="O30" s="524"/>
      <c r="P30" s="525" t="s">
        <v>177</v>
      </c>
      <c r="Q30" s="524">
        <v>7482048.9979452435</v>
      </c>
      <c r="R30" s="469"/>
      <c r="T30" s="443" t="s">
        <v>183</v>
      </c>
      <c r="U30" s="459">
        <f>SUM($C90:U90)</f>
        <v>7138840.1809586314</v>
      </c>
      <c r="V30" s="459">
        <f>SUM($C90:V90)</f>
        <v>7754650.1373553798</v>
      </c>
      <c r="W30" s="459">
        <f>SUM($C90:W90)</f>
        <v>8265001.8512818571</v>
      </c>
      <c r="X30" s="459">
        <f>SUM($C90:X90)</f>
        <v>8501499.9165815469</v>
      </c>
      <c r="Y30" s="459">
        <f>SUM($C90:Y90)</f>
        <v>8745552.932630118</v>
      </c>
      <c r="Z30" s="459">
        <f>SUM($C90:Z90)</f>
        <v>8999416.7613961324</v>
      </c>
      <c r="AA30" s="459">
        <f>SUM($C90:AA90)</f>
        <v>9257588.7189367767</v>
      </c>
      <c r="AB30" s="459">
        <f>SUM($C90:AB90)</f>
        <v>9482704.3282612562</v>
      </c>
      <c r="AC30" s="459">
        <f>SUM($C90:AC90)</f>
        <v>9725267.0624559261</v>
      </c>
      <c r="AD30" s="459">
        <f>SUM($C90:AD90)</f>
        <v>9950755.7003277093</v>
      </c>
      <c r="AE30" s="459">
        <f>SUM($C90:AE90)</f>
        <v>10207603.283655802</v>
      </c>
      <c r="AF30" s="459">
        <f>SUM($C90:AF90)</f>
        <v>10771508.375846032</v>
      </c>
      <c r="AG30" s="459">
        <f>SUM($C90:AG90)</f>
        <v>11403875.487811204</v>
      </c>
      <c r="AH30" s="459">
        <f>SUM($C90:AH90)</f>
        <v>12019685.444207951</v>
      </c>
      <c r="AI30" s="459">
        <f>SUM($C90:AI90)</f>
        <v>12530037.158134429</v>
      </c>
      <c r="AJ30" s="459">
        <f>SUM($C90:AJ90)</f>
        <v>12766535.223434119</v>
      </c>
      <c r="AK30" s="459">
        <f>SUM($C90:AK90)</f>
        <v>13010588.23948269</v>
      </c>
      <c r="AL30" s="459">
        <f>SUM($C90:AL90)</f>
        <v>13264452.068248704</v>
      </c>
      <c r="AM30" s="459">
        <f>SUM($C90:AM90)</f>
        <v>13522624.025789348</v>
      </c>
      <c r="AN30" s="459">
        <f>SUM($C90:AN90)</f>
        <v>13747739.635113828</v>
      </c>
      <c r="AO30" s="459">
        <f>SUM($C90:AO90)</f>
        <v>13747739.635113828</v>
      </c>
      <c r="AP30" s="459">
        <f>SUM($C90:AP90)</f>
        <v>13747739.635113828</v>
      </c>
      <c r="AQ30" s="459">
        <f>SUM($C90:AQ90)</f>
        <v>13747739.635113828</v>
      </c>
      <c r="AR30" s="459">
        <f>SUM($C90:AR90)</f>
        <v>13747739.635113828</v>
      </c>
      <c r="AS30" s="459">
        <f>SUM($C90:AS90)</f>
        <v>13747739.635113828</v>
      </c>
      <c r="AT30" s="459">
        <f>SUM($C90:AT90)</f>
        <v>13747739.635113828</v>
      </c>
      <c r="AU30" s="459">
        <f>SUM($C90:AU90)</f>
        <v>13747739.635113828</v>
      </c>
      <c r="AV30" s="459">
        <f>SUM($C90:AV90)</f>
        <v>13747739.635113828</v>
      </c>
      <c r="AW30" s="459">
        <f>SUM($C90:AW90)</f>
        <v>13747739.635113828</v>
      </c>
      <c r="AX30" s="459">
        <f>SUM($C90:AX90)</f>
        <v>13747739.635113828</v>
      </c>
      <c r="AY30" s="459">
        <f>SUM($C90:AY90)</f>
        <v>13747739.635113828</v>
      </c>
      <c r="AZ30" s="459">
        <f>SUM($C90:AZ90)</f>
        <v>13747739.635113828</v>
      </c>
      <c r="BA30" s="459">
        <f>SUM($C90:BA90)</f>
        <v>13747739.635113828</v>
      </c>
      <c r="BB30" s="459">
        <f>SUM($C90:BB90)</f>
        <v>13747739.635113828</v>
      </c>
      <c r="BC30" s="459">
        <f>SUM($C90:BC90)</f>
        <v>13747739.635113828</v>
      </c>
      <c r="BD30" s="459">
        <f>SUM($C90:BD90)</f>
        <v>13747739.635113828</v>
      </c>
      <c r="BE30" s="459">
        <f>SUM($C90:BE90)</f>
        <v>13747739.635113828</v>
      </c>
      <c r="BF30" s="459">
        <f>SUM($C90:BF90)</f>
        <v>13747739.635113828</v>
      </c>
      <c r="BG30" s="459">
        <f>SUM($C90:BG90)</f>
        <v>13747739.635113828</v>
      </c>
      <c r="BH30" s="459">
        <f>SUM($C90:BH90)</f>
        <v>13747739.635113828</v>
      </c>
      <c r="BI30" s="459">
        <f>SUM($C90:BI90)</f>
        <v>13747739.635113828</v>
      </c>
      <c r="BJ30" s="459">
        <f>SUM($C90:BJ90)</f>
        <v>13747739.635113828</v>
      </c>
      <c r="BK30" s="459">
        <f>SUM($C90:BK90)</f>
        <v>13747739.635113828</v>
      </c>
    </row>
    <row r="31" spans="1:63" x14ac:dyDescent="0.35">
      <c r="A31" s="1"/>
      <c r="B31" s="1"/>
      <c r="C31" s="469"/>
      <c r="D31" s="469"/>
      <c r="E31" s="469"/>
      <c r="F31" s="469"/>
      <c r="G31" s="469"/>
      <c r="H31" s="469"/>
      <c r="I31" s="469"/>
      <c r="J31" s="469"/>
      <c r="K31" s="469"/>
      <c r="L31" s="469"/>
      <c r="M31" s="469"/>
      <c r="N31" s="469"/>
      <c r="O31" s="524"/>
      <c r="P31" s="525" t="s">
        <v>179</v>
      </c>
      <c r="Q31" s="524">
        <v>-343208.816986611</v>
      </c>
      <c r="R31" s="469"/>
      <c r="T31" s="443" t="s">
        <v>200</v>
      </c>
      <c r="U31" s="459">
        <f t="shared" ref="U31:Z31" si="45">U11</f>
        <v>7482048.9979452435</v>
      </c>
      <c r="V31" s="459">
        <f t="shared" si="45"/>
        <v>8097858.9543419918</v>
      </c>
      <c r="W31" s="459">
        <f t="shared" si="45"/>
        <v>8608210.6682684701</v>
      </c>
      <c r="X31" s="459">
        <f t="shared" si="45"/>
        <v>8844708.7335681599</v>
      </c>
      <c r="Y31" s="459">
        <f t="shared" si="45"/>
        <v>9088761.749616731</v>
      </c>
      <c r="Z31" s="459">
        <f t="shared" si="45"/>
        <v>9342625.5783827472</v>
      </c>
      <c r="AA31" s="459">
        <f t="shared" ref="AA31:AB31" si="46">AA11</f>
        <v>9600797.5359233897</v>
      </c>
      <c r="AB31" s="459">
        <f t="shared" si="46"/>
        <v>9825913.1452478673</v>
      </c>
      <c r="AC31" s="459">
        <f t="shared" ref="AC31:AD31" si="47">AC11</f>
        <v>10068475.879442537</v>
      </c>
      <c r="AD31" s="459">
        <f t="shared" si="47"/>
        <v>10293964.517314322</v>
      </c>
      <c r="AE31" s="459">
        <f t="shared" ref="AE31:AF31" si="48">AE11</f>
        <v>10550812.100642413</v>
      </c>
      <c r="AF31" s="459">
        <f t="shared" si="48"/>
        <v>11114717.192832645</v>
      </c>
      <c r="AG31" s="459">
        <f t="shared" ref="AG31:AH31" si="49">AG11</f>
        <v>11747084.304797815</v>
      </c>
      <c r="AH31" s="459">
        <f t="shared" si="49"/>
        <v>12362894.261194564</v>
      </c>
      <c r="AI31" s="459">
        <f t="shared" ref="AI31:AJ31" si="50">AI11</f>
        <v>12873245.975121042</v>
      </c>
      <c r="AJ31" s="459">
        <f t="shared" si="50"/>
        <v>13109744.040420732</v>
      </c>
      <c r="AK31" s="459">
        <f t="shared" ref="AK31:AL31" si="51">AK11</f>
        <v>13353797.056469301</v>
      </c>
      <c r="AL31" s="459">
        <f t="shared" si="51"/>
        <v>13607660.885235317</v>
      </c>
      <c r="AM31" s="459">
        <f t="shared" ref="AM31:AN31" si="52">AM11</f>
        <v>13865832.84277596</v>
      </c>
      <c r="AN31" s="459">
        <f t="shared" si="52"/>
        <v>14090948.452100439</v>
      </c>
      <c r="AO31" s="459">
        <f t="shared" ref="AO31:BK31" si="53">AO11</f>
        <v>14090948.452100439</v>
      </c>
      <c r="AP31" s="459">
        <f t="shared" si="53"/>
        <v>14090948.452100439</v>
      </c>
      <c r="AQ31" s="459">
        <f t="shared" si="53"/>
        <v>14090948.452100439</v>
      </c>
      <c r="AR31" s="459">
        <f t="shared" si="53"/>
        <v>14090948.452100439</v>
      </c>
      <c r="AS31" s="459">
        <f t="shared" si="53"/>
        <v>14090948.452100439</v>
      </c>
      <c r="AT31" s="459">
        <f t="shared" si="53"/>
        <v>14090948.452100439</v>
      </c>
      <c r="AU31" s="459">
        <f t="shared" si="53"/>
        <v>14090948.452100439</v>
      </c>
      <c r="AV31" s="459">
        <f t="shared" si="53"/>
        <v>14090948.452100439</v>
      </c>
      <c r="AW31" s="459">
        <f t="shared" si="53"/>
        <v>14090948.452100439</v>
      </c>
      <c r="AX31" s="459">
        <f t="shared" si="53"/>
        <v>14090948.452100439</v>
      </c>
      <c r="AY31" s="459">
        <f t="shared" si="53"/>
        <v>14090948.452100439</v>
      </c>
      <c r="AZ31" s="459">
        <f t="shared" si="53"/>
        <v>14090948.452100439</v>
      </c>
      <c r="BA31" s="459">
        <f t="shared" si="53"/>
        <v>14090948.452100439</v>
      </c>
      <c r="BB31" s="459">
        <f t="shared" si="53"/>
        <v>14090948.452100439</v>
      </c>
      <c r="BC31" s="459">
        <f t="shared" si="53"/>
        <v>14090948.452100439</v>
      </c>
      <c r="BD31" s="459">
        <f t="shared" si="53"/>
        <v>14090948.452100439</v>
      </c>
      <c r="BE31" s="459">
        <f t="shared" si="53"/>
        <v>14090948.452100439</v>
      </c>
      <c r="BF31" s="459">
        <f t="shared" si="53"/>
        <v>14090948.452100439</v>
      </c>
      <c r="BG31" s="459">
        <f t="shared" si="53"/>
        <v>14090948.452100439</v>
      </c>
      <c r="BH31" s="459">
        <f t="shared" si="53"/>
        <v>14090948.452100439</v>
      </c>
      <c r="BI31" s="459">
        <f t="shared" si="53"/>
        <v>14090948.452100439</v>
      </c>
      <c r="BJ31" s="459">
        <f t="shared" si="53"/>
        <v>14090948.452100439</v>
      </c>
      <c r="BK31" s="459">
        <f t="shared" si="53"/>
        <v>14090948.452100439</v>
      </c>
    </row>
    <row r="32" spans="1:63" x14ac:dyDescent="0.35">
      <c r="A32" s="1"/>
      <c r="B32" s="1"/>
      <c r="C32" s="469"/>
      <c r="D32" s="469"/>
      <c r="E32" s="469"/>
      <c r="F32" s="469"/>
      <c r="G32" s="469"/>
      <c r="H32" s="469"/>
      <c r="I32" s="469"/>
      <c r="J32" s="469"/>
      <c r="K32" s="469"/>
      <c r="L32" s="469"/>
      <c r="M32" s="469"/>
      <c r="N32" s="469"/>
      <c r="O32" s="236"/>
      <c r="P32" s="443" t="s">
        <v>178</v>
      </c>
      <c r="Q32" s="459">
        <f>V90</f>
        <v>615809.95639674808</v>
      </c>
      <c r="T32" s="443" t="s">
        <v>184</v>
      </c>
      <c r="U32" s="459">
        <f t="shared" ref="U32:Z32" si="54">U30-U31</f>
        <v>-343208.81698661204</v>
      </c>
      <c r="V32" s="459">
        <f t="shared" si="54"/>
        <v>-343208.81698661204</v>
      </c>
      <c r="W32" s="459">
        <f t="shared" si="54"/>
        <v>-343208.81698661298</v>
      </c>
      <c r="X32" s="459">
        <f t="shared" si="54"/>
        <v>-343208.81698661298</v>
      </c>
      <c r="Y32" s="459">
        <f t="shared" si="54"/>
        <v>-343208.81698661298</v>
      </c>
      <c r="Z32" s="459">
        <f t="shared" si="54"/>
        <v>-343208.81698661484</v>
      </c>
      <c r="AA32" s="459">
        <f t="shared" ref="AA32:AB32" si="55">AA30-AA31</f>
        <v>-343208.81698661298</v>
      </c>
      <c r="AB32" s="459">
        <f t="shared" si="55"/>
        <v>-343208.81698661111</v>
      </c>
      <c r="AC32" s="459">
        <f t="shared" ref="AC32:AD32" si="56">AC30-AC31</f>
        <v>-343208.81698661111</v>
      </c>
      <c r="AD32" s="459">
        <f t="shared" si="56"/>
        <v>-343208.81698661298</v>
      </c>
      <c r="AE32" s="459">
        <f t="shared" ref="AE32:AF32" si="57">AE30-AE31</f>
        <v>-343208.81698661111</v>
      </c>
      <c r="AF32" s="459">
        <f t="shared" si="57"/>
        <v>-343208.81698661298</v>
      </c>
      <c r="AG32" s="459">
        <f t="shared" ref="AG32:AH32" si="58">AG30-AG31</f>
        <v>-343208.81698661111</v>
      </c>
      <c r="AH32" s="459">
        <f t="shared" si="58"/>
        <v>-343208.81698661298</v>
      </c>
      <c r="AI32" s="459">
        <f t="shared" ref="AI32:AJ32" si="59">AI30-AI31</f>
        <v>-343208.81698661298</v>
      </c>
      <c r="AJ32" s="459">
        <f t="shared" si="59"/>
        <v>-343208.81698661298</v>
      </c>
      <c r="AK32" s="459">
        <f t="shared" ref="AK32:AL32" si="60">AK30-AK31</f>
        <v>-343208.81698661111</v>
      </c>
      <c r="AL32" s="459">
        <f t="shared" si="60"/>
        <v>-343208.81698661298</v>
      </c>
      <c r="AM32" s="459">
        <f t="shared" ref="AM32:AN32" si="61">AM30-AM31</f>
        <v>-343208.81698661111</v>
      </c>
      <c r="AN32" s="459">
        <f t="shared" si="61"/>
        <v>-343208.81698661111</v>
      </c>
      <c r="AO32" s="459">
        <f t="shared" ref="AO32:BK32" si="62">AO30-AO31</f>
        <v>-343208.81698661111</v>
      </c>
      <c r="AP32" s="459">
        <f t="shared" si="62"/>
        <v>-343208.81698661111</v>
      </c>
      <c r="AQ32" s="459">
        <f t="shared" si="62"/>
        <v>-343208.81698661111</v>
      </c>
      <c r="AR32" s="459">
        <f t="shared" si="62"/>
        <v>-343208.81698661111</v>
      </c>
      <c r="AS32" s="459">
        <f t="shared" si="62"/>
        <v>-343208.81698661111</v>
      </c>
      <c r="AT32" s="459">
        <f t="shared" si="62"/>
        <v>-343208.81698661111</v>
      </c>
      <c r="AU32" s="459">
        <f t="shared" si="62"/>
        <v>-343208.81698661111</v>
      </c>
      <c r="AV32" s="459">
        <f t="shared" si="62"/>
        <v>-343208.81698661111</v>
      </c>
      <c r="AW32" s="459">
        <f t="shared" si="62"/>
        <v>-343208.81698661111</v>
      </c>
      <c r="AX32" s="459">
        <f t="shared" si="62"/>
        <v>-343208.81698661111</v>
      </c>
      <c r="AY32" s="459">
        <f t="shared" si="62"/>
        <v>-343208.81698661111</v>
      </c>
      <c r="AZ32" s="459">
        <f t="shared" si="62"/>
        <v>-343208.81698661111</v>
      </c>
      <c r="BA32" s="459">
        <f t="shared" si="62"/>
        <v>-343208.81698661111</v>
      </c>
      <c r="BB32" s="459">
        <f t="shared" si="62"/>
        <v>-343208.81698661111</v>
      </c>
      <c r="BC32" s="459">
        <f t="shared" si="62"/>
        <v>-343208.81698661111</v>
      </c>
      <c r="BD32" s="459">
        <f t="shared" si="62"/>
        <v>-343208.81698661111</v>
      </c>
      <c r="BE32" s="459">
        <f t="shared" si="62"/>
        <v>-343208.81698661111</v>
      </c>
      <c r="BF32" s="459">
        <f t="shared" si="62"/>
        <v>-343208.81698661111</v>
      </c>
      <c r="BG32" s="459">
        <f t="shared" si="62"/>
        <v>-343208.81698661111</v>
      </c>
      <c r="BH32" s="459">
        <f t="shared" si="62"/>
        <v>-343208.81698661111</v>
      </c>
      <c r="BI32" s="459">
        <f t="shared" si="62"/>
        <v>-343208.81698661111</v>
      </c>
      <c r="BJ32" s="459">
        <f t="shared" si="62"/>
        <v>-343208.81698661111</v>
      </c>
      <c r="BK32" s="459">
        <f t="shared" si="62"/>
        <v>-343208.81698661111</v>
      </c>
    </row>
    <row r="33" spans="1:71" x14ac:dyDescent="0.35">
      <c r="A33" s="1"/>
      <c r="B33" s="1"/>
      <c r="C33" s="469"/>
      <c r="D33" s="469"/>
      <c r="E33" s="469"/>
      <c r="F33" s="469"/>
      <c r="G33" s="469"/>
      <c r="H33" s="469"/>
      <c r="I33" s="469"/>
      <c r="J33" s="469"/>
      <c r="K33" s="469"/>
      <c r="L33" s="469"/>
      <c r="M33" s="469"/>
      <c r="N33" s="469"/>
      <c r="O33" s="236"/>
      <c r="P33" s="443" t="s">
        <v>34</v>
      </c>
      <c r="Q33" s="459">
        <f>Q30+Q31+Q32</f>
        <v>7754650.1373553807</v>
      </c>
      <c r="T33" s="443" t="s">
        <v>185</v>
      </c>
      <c r="U33" s="236" t="b">
        <f t="shared" ref="U33:Z33" si="63">ROUND(U32,2)=ROUND($Q31,2)</f>
        <v>1</v>
      </c>
      <c r="V33" s="236" t="b">
        <f t="shared" si="63"/>
        <v>1</v>
      </c>
      <c r="W33" s="236" t="b">
        <f t="shared" si="63"/>
        <v>1</v>
      </c>
      <c r="X33" s="236" t="b">
        <f t="shared" si="63"/>
        <v>1</v>
      </c>
      <c r="Y33" s="236" t="b">
        <f t="shared" si="63"/>
        <v>1</v>
      </c>
      <c r="Z33" s="236" t="b">
        <f t="shared" si="63"/>
        <v>1</v>
      </c>
      <c r="AA33" s="236" t="b">
        <f t="shared" ref="AA33:AB33" si="64">ROUND(AA32,2)=ROUND($Q31,2)</f>
        <v>1</v>
      </c>
      <c r="AB33" s="236" t="b">
        <f t="shared" si="64"/>
        <v>1</v>
      </c>
      <c r="AC33" s="236" t="b">
        <f t="shared" ref="AC33:AD33" si="65">ROUND(AC32,2)=ROUND($Q31,2)</f>
        <v>1</v>
      </c>
      <c r="AD33" s="236" t="b">
        <f t="shared" si="65"/>
        <v>1</v>
      </c>
      <c r="AE33" s="236" t="b">
        <f t="shared" ref="AE33:AF33" si="66">ROUND(AE32,2)=ROUND($Q31,2)</f>
        <v>1</v>
      </c>
      <c r="AF33" s="236" t="b">
        <f t="shared" si="66"/>
        <v>1</v>
      </c>
      <c r="AG33" s="236" t="b">
        <f t="shared" ref="AG33:AH33" si="67">ROUND(AG32,2)=ROUND($Q31,2)</f>
        <v>1</v>
      </c>
      <c r="AH33" s="236" t="b">
        <f t="shared" si="67"/>
        <v>1</v>
      </c>
      <c r="AI33" s="236" t="b">
        <f t="shared" ref="AI33:AJ33" si="68">ROUND(AI32,2)=ROUND($Q31,2)</f>
        <v>1</v>
      </c>
      <c r="AJ33" s="236" t="b">
        <f t="shared" si="68"/>
        <v>1</v>
      </c>
      <c r="AK33" s="236" t="b">
        <f t="shared" ref="AK33:AL33" si="69">ROUND(AK32,2)=ROUND($Q31,2)</f>
        <v>1</v>
      </c>
      <c r="AL33" s="236" t="b">
        <f t="shared" si="69"/>
        <v>1</v>
      </c>
      <c r="AM33" s="236" t="b">
        <f t="shared" ref="AM33:AN33" si="70">ROUND(AM32,2)=ROUND($Q31,2)</f>
        <v>1</v>
      </c>
      <c r="AN33" s="236" t="b">
        <f t="shared" si="70"/>
        <v>1</v>
      </c>
      <c r="AO33" s="236" t="b">
        <f t="shared" ref="AO33:BK33" si="71">ROUND(AO32,2)=ROUND($Q31,2)</f>
        <v>1</v>
      </c>
      <c r="AP33" s="236" t="b">
        <f t="shared" si="71"/>
        <v>1</v>
      </c>
      <c r="AQ33" s="236" t="b">
        <f t="shared" si="71"/>
        <v>1</v>
      </c>
      <c r="AR33" s="236" t="b">
        <f t="shared" si="71"/>
        <v>1</v>
      </c>
      <c r="AS33" s="236" t="b">
        <f t="shared" si="71"/>
        <v>1</v>
      </c>
      <c r="AT33" s="236" t="b">
        <f t="shared" si="71"/>
        <v>1</v>
      </c>
      <c r="AU33" s="236" t="b">
        <f t="shared" si="71"/>
        <v>1</v>
      </c>
      <c r="AV33" s="236" t="b">
        <f t="shared" si="71"/>
        <v>1</v>
      </c>
      <c r="AW33" s="236" t="b">
        <f t="shared" si="71"/>
        <v>1</v>
      </c>
      <c r="AX33" s="236" t="b">
        <f t="shared" si="71"/>
        <v>1</v>
      </c>
      <c r="AY33" s="236" t="b">
        <f t="shared" si="71"/>
        <v>1</v>
      </c>
      <c r="AZ33" s="236" t="b">
        <f t="shared" si="71"/>
        <v>1</v>
      </c>
      <c r="BA33" s="236" t="b">
        <f t="shared" si="71"/>
        <v>1</v>
      </c>
      <c r="BB33" s="236" t="b">
        <f t="shared" si="71"/>
        <v>1</v>
      </c>
      <c r="BC33" s="236" t="b">
        <f t="shared" si="71"/>
        <v>1</v>
      </c>
      <c r="BD33" s="236" t="b">
        <f t="shared" si="71"/>
        <v>1</v>
      </c>
      <c r="BE33" s="236" t="b">
        <f t="shared" si="71"/>
        <v>1</v>
      </c>
      <c r="BF33" s="236" t="b">
        <f t="shared" si="71"/>
        <v>1</v>
      </c>
      <c r="BG33" s="236" t="b">
        <f t="shared" si="71"/>
        <v>1</v>
      </c>
      <c r="BH33" s="236" t="b">
        <f t="shared" si="71"/>
        <v>1</v>
      </c>
      <c r="BI33" s="236" t="b">
        <f t="shared" si="71"/>
        <v>1</v>
      </c>
      <c r="BJ33" s="236" t="b">
        <f t="shared" si="71"/>
        <v>1</v>
      </c>
      <c r="BK33" s="236" t="b">
        <f t="shared" si="71"/>
        <v>1</v>
      </c>
    </row>
    <row r="34" spans="1:71" s="300" customFormat="1" ht="15" hidden="1" customHeight="1" x14ac:dyDescent="0.35">
      <c r="A34" s="603" t="s">
        <v>42</v>
      </c>
      <c r="B34" s="603"/>
      <c r="C34" s="305" t="s">
        <v>142</v>
      </c>
      <c r="H34" s="304"/>
      <c r="I34" s="304"/>
      <c r="J34" s="304"/>
      <c r="K34" s="304"/>
      <c r="L34" s="304"/>
      <c r="M34" s="304"/>
      <c r="N34" s="306" t="s">
        <v>141</v>
      </c>
      <c r="BM34" s="307" t="s">
        <v>140</v>
      </c>
      <c r="BO34" s="307" t="s">
        <v>146</v>
      </c>
    </row>
    <row r="35" spans="1:71" s="300" customFormat="1" ht="15" hidden="1" customHeight="1" thickBot="1" x14ac:dyDescent="0.4">
      <c r="A35" s="603"/>
      <c r="B35" s="603"/>
      <c r="N35" s="304"/>
      <c r="BM35" s="307"/>
    </row>
    <row r="36" spans="1:71" s="300" customFormat="1" ht="15.75" hidden="1" customHeight="1" thickBot="1" x14ac:dyDescent="0.4">
      <c r="A36" s="604"/>
      <c r="B36" s="604"/>
      <c r="C36" s="308">
        <f t="shared" ref="C36:N36" si="72">C21</f>
        <v>43466</v>
      </c>
      <c r="D36" s="301">
        <f t="shared" si="72"/>
        <v>43497</v>
      </c>
      <c r="E36" s="302">
        <f t="shared" si="72"/>
        <v>43525</v>
      </c>
      <c r="F36" s="302">
        <f t="shared" si="72"/>
        <v>43556</v>
      </c>
      <c r="G36" s="302">
        <f t="shared" si="72"/>
        <v>43586</v>
      </c>
      <c r="H36" s="302">
        <f t="shared" si="72"/>
        <v>43617</v>
      </c>
      <c r="I36" s="302">
        <f t="shared" si="72"/>
        <v>43647</v>
      </c>
      <c r="J36" s="302">
        <f t="shared" si="72"/>
        <v>43678</v>
      </c>
      <c r="K36" s="302">
        <f t="shared" si="72"/>
        <v>43709</v>
      </c>
      <c r="L36" s="302">
        <f t="shared" si="72"/>
        <v>43739</v>
      </c>
      <c r="M36" s="302">
        <f t="shared" si="72"/>
        <v>43770</v>
      </c>
      <c r="N36" s="302">
        <f t="shared" si="72"/>
        <v>43800</v>
      </c>
      <c r="O36" s="302">
        <f t="shared" ref="O36:Y36" si="73">O21</f>
        <v>43831</v>
      </c>
      <c r="P36" s="302">
        <f t="shared" si="73"/>
        <v>43862</v>
      </c>
      <c r="Q36" s="302">
        <f t="shared" si="73"/>
        <v>43891</v>
      </c>
      <c r="R36" s="302">
        <f t="shared" si="73"/>
        <v>43922</v>
      </c>
      <c r="S36" s="302">
        <f t="shared" si="73"/>
        <v>43952</v>
      </c>
      <c r="T36" s="302">
        <f t="shared" si="73"/>
        <v>43983</v>
      </c>
      <c r="U36" s="302">
        <f t="shared" si="73"/>
        <v>44013</v>
      </c>
      <c r="V36" s="302">
        <f t="shared" si="73"/>
        <v>44044</v>
      </c>
      <c r="W36" s="302">
        <f t="shared" si="73"/>
        <v>44075</v>
      </c>
      <c r="X36" s="302">
        <f t="shared" si="73"/>
        <v>44105</v>
      </c>
      <c r="Y36" s="302">
        <f t="shared" si="73"/>
        <v>44136</v>
      </c>
      <c r="Z36" s="302">
        <f t="shared" ref="Z36:BK36" si="74">Z21</f>
        <v>44166</v>
      </c>
      <c r="AA36" s="302">
        <f t="shared" si="74"/>
        <v>44197</v>
      </c>
      <c r="AB36" s="302">
        <f t="shared" si="74"/>
        <v>44228</v>
      </c>
      <c r="AC36" s="302">
        <f t="shared" si="74"/>
        <v>44256</v>
      </c>
      <c r="AD36" s="302">
        <f t="shared" si="74"/>
        <v>44287</v>
      </c>
      <c r="AE36" s="302">
        <f t="shared" si="74"/>
        <v>44317</v>
      </c>
      <c r="AF36" s="302">
        <f t="shared" si="74"/>
        <v>44348</v>
      </c>
      <c r="AG36" s="302">
        <f t="shared" si="74"/>
        <v>44378</v>
      </c>
      <c r="AH36" s="302">
        <f t="shared" si="74"/>
        <v>44409</v>
      </c>
      <c r="AI36" s="302">
        <f t="shared" si="74"/>
        <v>44440</v>
      </c>
      <c r="AJ36" s="302">
        <f t="shared" si="74"/>
        <v>44470</v>
      </c>
      <c r="AK36" s="302">
        <f t="shared" si="74"/>
        <v>44501</v>
      </c>
      <c r="AL36" s="302">
        <f t="shared" si="74"/>
        <v>44531</v>
      </c>
      <c r="AM36" s="302">
        <f t="shared" si="74"/>
        <v>44562</v>
      </c>
      <c r="AN36" s="302">
        <f t="shared" si="74"/>
        <v>44593</v>
      </c>
      <c r="AO36" s="302">
        <f t="shared" si="74"/>
        <v>44621</v>
      </c>
      <c r="AP36" s="302">
        <f t="shared" si="74"/>
        <v>44652</v>
      </c>
      <c r="AQ36" s="302">
        <f t="shared" si="74"/>
        <v>44682</v>
      </c>
      <c r="AR36" s="302">
        <f t="shared" si="74"/>
        <v>44713</v>
      </c>
      <c r="AS36" s="302">
        <f t="shared" si="74"/>
        <v>44743</v>
      </c>
      <c r="AT36" s="302">
        <f t="shared" si="74"/>
        <v>44774</v>
      </c>
      <c r="AU36" s="302">
        <f t="shared" si="74"/>
        <v>44805</v>
      </c>
      <c r="AV36" s="302">
        <f t="shared" si="74"/>
        <v>44835</v>
      </c>
      <c r="AW36" s="302">
        <f t="shared" si="74"/>
        <v>44866</v>
      </c>
      <c r="AX36" s="302">
        <f t="shared" si="74"/>
        <v>44896</v>
      </c>
      <c r="AY36" s="302">
        <f t="shared" si="74"/>
        <v>44927</v>
      </c>
      <c r="AZ36" s="302">
        <f t="shared" si="74"/>
        <v>44958</v>
      </c>
      <c r="BA36" s="302">
        <f t="shared" si="74"/>
        <v>44986</v>
      </c>
      <c r="BB36" s="302">
        <f t="shared" si="74"/>
        <v>45017</v>
      </c>
      <c r="BC36" s="302">
        <f t="shared" si="74"/>
        <v>45047</v>
      </c>
      <c r="BD36" s="302">
        <f t="shared" si="74"/>
        <v>45078</v>
      </c>
      <c r="BE36" s="302">
        <f t="shared" si="74"/>
        <v>45108</v>
      </c>
      <c r="BF36" s="302">
        <f t="shared" si="74"/>
        <v>45139</v>
      </c>
      <c r="BG36" s="302">
        <f t="shared" si="74"/>
        <v>45170</v>
      </c>
      <c r="BH36" s="302">
        <f t="shared" si="74"/>
        <v>45200</v>
      </c>
      <c r="BI36" s="302">
        <f t="shared" si="74"/>
        <v>45231</v>
      </c>
      <c r="BJ36" s="302">
        <f t="shared" si="74"/>
        <v>45261</v>
      </c>
      <c r="BK36" s="302">
        <f t="shared" si="74"/>
        <v>45292</v>
      </c>
      <c r="BM36" s="309">
        <v>43800</v>
      </c>
      <c r="BN36" s="309">
        <v>43831</v>
      </c>
      <c r="BO36" s="309">
        <v>43862</v>
      </c>
      <c r="BP36" s="309">
        <v>43891</v>
      </c>
      <c r="BQ36" s="309">
        <v>43922</v>
      </c>
      <c r="BR36" s="309">
        <v>43952</v>
      </c>
      <c r="BS36" s="309">
        <v>43983</v>
      </c>
    </row>
    <row r="37" spans="1:71" s="300" customFormat="1" hidden="1" x14ac:dyDescent="0.35">
      <c r="A37" s="597" t="s">
        <v>30</v>
      </c>
      <c r="B37" s="310" t="s">
        <v>40</v>
      </c>
      <c r="C37" s="311"/>
      <c r="D37" s="311"/>
      <c r="E37" s="311">
        <v>0.84536082474226804</v>
      </c>
      <c r="F37" s="311">
        <v>0.75272385601921821</v>
      </c>
      <c r="G37" s="311">
        <v>0.95780123358764602</v>
      </c>
      <c r="H37" s="311">
        <v>0.97</v>
      </c>
      <c r="I37" s="311">
        <v>0.99</v>
      </c>
      <c r="J37" s="311">
        <v>0.98</v>
      </c>
      <c r="K37" s="311">
        <v>0.92</v>
      </c>
      <c r="L37" s="311">
        <v>0.98</v>
      </c>
      <c r="M37" s="312">
        <v>0.94</v>
      </c>
      <c r="N37" s="313">
        <f>SUM(BM37:BS37)/SUM(BM39:BS39)</f>
        <v>0.95935358259585402</v>
      </c>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M37" s="315">
        <f>6627514+(62474*6627514/(6627514+316684))</f>
        <v>6687138.9285570486</v>
      </c>
      <c r="BN37" s="300">
        <f>854613+(9682*0/(854613+0))</f>
        <v>854613</v>
      </c>
    </row>
    <row r="38" spans="1:71" s="300" customFormat="1" hidden="1" x14ac:dyDescent="0.35">
      <c r="A38" s="597"/>
      <c r="B38" s="316" t="s">
        <v>38</v>
      </c>
      <c r="C38" s="317"/>
      <c r="D38" s="317"/>
      <c r="E38" s="317">
        <v>0.15463917525773196</v>
      </c>
      <c r="F38" s="317">
        <v>0.2472761439807819</v>
      </c>
      <c r="G38" s="317">
        <v>4.3379823016996354E-2</v>
      </c>
      <c r="H38" s="317">
        <v>0.03</v>
      </c>
      <c r="I38" s="317">
        <v>0.01</v>
      </c>
      <c r="J38" s="317">
        <v>0.02</v>
      </c>
      <c r="K38" s="317">
        <v>0.08</v>
      </c>
      <c r="L38" s="317">
        <v>0.02</v>
      </c>
      <c r="M38" s="317">
        <v>0.06</v>
      </c>
      <c r="N38" s="318">
        <f>SUM(BM38:BS38)/SUM(BM39:BS39)</f>
        <v>4.0646417404145936E-2</v>
      </c>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7"/>
      <c r="AR38" s="317"/>
      <c r="AS38" s="317"/>
      <c r="AT38" s="317"/>
      <c r="AU38" s="317"/>
      <c r="AV38" s="317"/>
      <c r="AW38" s="317"/>
      <c r="AX38" s="317"/>
      <c r="AY38" s="317"/>
      <c r="AZ38" s="317"/>
      <c r="BA38" s="317"/>
      <c r="BB38" s="317"/>
      <c r="BC38" s="317"/>
      <c r="BD38" s="317"/>
      <c r="BE38" s="317"/>
      <c r="BF38" s="317"/>
      <c r="BG38" s="317"/>
      <c r="BH38" s="317"/>
      <c r="BI38" s="317"/>
      <c r="BJ38" s="317"/>
      <c r="BK38" s="317"/>
      <c r="BM38" s="315">
        <f>316684+(62474*316684/(6627514+316684))</f>
        <v>319533.07144295139</v>
      </c>
      <c r="BN38" s="300">
        <f>0+(9682*0/(854613+0))</f>
        <v>0</v>
      </c>
    </row>
    <row r="39" spans="1:71" s="324" customFormat="1" ht="15" hidden="1" thickBot="1" x14ac:dyDescent="0.4">
      <c r="A39" s="598"/>
      <c r="B39" s="320" t="s">
        <v>34</v>
      </c>
      <c r="C39" s="321"/>
      <c r="D39" s="321"/>
      <c r="E39" s="321">
        <f>SUM(E37:E38)</f>
        <v>1</v>
      </c>
      <c r="F39" s="321">
        <f>SUM(F37:F38)</f>
        <v>1</v>
      </c>
      <c r="G39" s="321">
        <f>SUM(G37:G38)</f>
        <v>1.0011810566046424</v>
      </c>
      <c r="H39" s="321">
        <f>SUM(H37:H38)</f>
        <v>1</v>
      </c>
      <c r="I39" s="321">
        <f>SUM(I37:I38)</f>
        <v>1</v>
      </c>
      <c r="J39" s="321">
        <f t="shared" ref="J39:N39" si="75">SUM(J37:J38)</f>
        <v>1</v>
      </c>
      <c r="K39" s="321">
        <f t="shared" si="75"/>
        <v>1</v>
      </c>
      <c r="L39" s="321">
        <f t="shared" si="75"/>
        <v>1</v>
      </c>
      <c r="M39" s="321">
        <f t="shared" si="75"/>
        <v>1</v>
      </c>
      <c r="N39" s="322">
        <f t="shared" si="75"/>
        <v>1</v>
      </c>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M39" s="325">
        <f>SUM(BM37:BM38)</f>
        <v>7006672</v>
      </c>
      <c r="BN39" s="324">
        <f>SUM(BN37:BN38)</f>
        <v>854613</v>
      </c>
    </row>
    <row r="40" spans="1:71" s="300" customFormat="1" hidden="1" x14ac:dyDescent="0.35">
      <c r="A40" s="596" t="s">
        <v>31</v>
      </c>
      <c r="B40" s="326" t="s">
        <v>40</v>
      </c>
      <c r="C40" s="311"/>
      <c r="D40" s="311"/>
      <c r="E40" s="311">
        <v>1</v>
      </c>
      <c r="F40" s="311">
        <v>0.86279469420245647</v>
      </c>
      <c r="G40" s="311">
        <v>0.90134716573325169</v>
      </c>
      <c r="H40" s="311">
        <v>0.86</v>
      </c>
      <c r="I40" s="311">
        <v>0.96</v>
      </c>
      <c r="J40" s="311">
        <v>0.92</v>
      </c>
      <c r="K40" s="311">
        <v>0.93</v>
      </c>
      <c r="L40" s="311">
        <v>0.87</v>
      </c>
      <c r="M40" s="327">
        <v>0.88</v>
      </c>
      <c r="N40" s="313">
        <f>SUM(BM40:BS40)/SUM(BM42:BS42)</f>
        <v>0.89614685234561242</v>
      </c>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M40" s="315">
        <v>18783719</v>
      </c>
      <c r="BN40" s="300">
        <v>1434398</v>
      </c>
    </row>
    <row r="41" spans="1:71" s="300" customFormat="1" hidden="1" x14ac:dyDescent="0.35">
      <c r="A41" s="597"/>
      <c r="B41" s="316" t="s">
        <v>38</v>
      </c>
      <c r="C41" s="317"/>
      <c r="D41" s="317"/>
      <c r="E41" s="317">
        <v>0</v>
      </c>
      <c r="F41" s="317">
        <v>0.1372053057975435</v>
      </c>
      <c r="G41" s="317">
        <v>9.8652834266748354E-2</v>
      </c>
      <c r="H41" s="317">
        <v>0.14000000000000001</v>
      </c>
      <c r="I41" s="317">
        <v>0.04</v>
      </c>
      <c r="J41" s="317">
        <v>0.08</v>
      </c>
      <c r="K41" s="317">
        <v>7.0000000000000007E-2</v>
      </c>
      <c r="L41" s="317">
        <v>0.13</v>
      </c>
      <c r="M41" s="317">
        <v>0.12</v>
      </c>
      <c r="N41" s="318">
        <f>SUM(BM41:BS41)/SUM(BM42:BS42)</f>
        <v>0.10385314765438752</v>
      </c>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M41" s="315">
        <v>2086653</v>
      </c>
      <c r="BN41" s="300">
        <v>256395</v>
      </c>
    </row>
    <row r="42" spans="1:71" s="324" customFormat="1" ht="15" hidden="1" thickBot="1" x14ac:dyDescent="0.4">
      <c r="A42" s="598"/>
      <c r="B42" s="320" t="s">
        <v>34</v>
      </c>
      <c r="C42" s="321"/>
      <c r="D42" s="321"/>
      <c r="E42" s="321">
        <f t="shared" ref="E42:N42" si="76">SUM(E40:E41)</f>
        <v>1</v>
      </c>
      <c r="F42" s="321">
        <f t="shared" si="76"/>
        <v>1</v>
      </c>
      <c r="G42" s="321">
        <f t="shared" si="76"/>
        <v>1</v>
      </c>
      <c r="H42" s="321">
        <f t="shared" si="76"/>
        <v>1</v>
      </c>
      <c r="I42" s="321">
        <f t="shared" si="76"/>
        <v>1</v>
      </c>
      <c r="J42" s="321">
        <f t="shared" si="76"/>
        <v>1</v>
      </c>
      <c r="K42" s="321">
        <f t="shared" si="76"/>
        <v>1</v>
      </c>
      <c r="L42" s="321">
        <f t="shared" si="76"/>
        <v>1</v>
      </c>
      <c r="M42" s="321">
        <f t="shared" si="76"/>
        <v>1</v>
      </c>
      <c r="N42" s="322">
        <f t="shared" si="76"/>
        <v>1</v>
      </c>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M42" s="325">
        <f>SUM(BM40:BM41)</f>
        <v>20870372</v>
      </c>
      <c r="BN42" s="324">
        <f>SUM(BN40:BN41)</f>
        <v>1690793</v>
      </c>
    </row>
    <row r="43" spans="1:71" s="300" customFormat="1" hidden="1" x14ac:dyDescent="0.35">
      <c r="A43" s="596" t="s">
        <v>32</v>
      </c>
      <c r="B43" s="326" t="s">
        <v>40</v>
      </c>
      <c r="C43" s="311"/>
      <c r="D43" s="311"/>
      <c r="E43" s="311">
        <v>0</v>
      </c>
      <c r="F43" s="311">
        <v>1</v>
      </c>
      <c r="G43" s="311">
        <v>0.49746830072061499</v>
      </c>
      <c r="H43" s="311">
        <v>0.71</v>
      </c>
      <c r="I43" s="311">
        <v>0</v>
      </c>
      <c r="J43" s="311">
        <v>0.36</v>
      </c>
      <c r="K43" s="311">
        <v>0.95</v>
      </c>
      <c r="L43" s="311">
        <v>0.59</v>
      </c>
      <c r="M43" s="327">
        <v>0.6</v>
      </c>
      <c r="N43" s="313">
        <f>SUM(BM43:BS43)/SUM(BM45:BS45)</f>
        <v>0.7466235437345462</v>
      </c>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M43" s="315">
        <v>7650085</v>
      </c>
      <c r="BN43" s="300">
        <v>600306</v>
      </c>
    </row>
    <row r="44" spans="1:71" s="300" customFormat="1" hidden="1" x14ac:dyDescent="0.35">
      <c r="A44" s="597"/>
      <c r="B44" s="316" t="s">
        <v>38</v>
      </c>
      <c r="C44" s="317"/>
      <c r="D44" s="317"/>
      <c r="E44" s="317">
        <v>0</v>
      </c>
      <c r="F44" s="317">
        <v>0</v>
      </c>
      <c r="G44" s="317">
        <v>0.50253169927938501</v>
      </c>
      <c r="H44" s="317">
        <v>0.28999999999999998</v>
      </c>
      <c r="I44" s="317">
        <v>1</v>
      </c>
      <c r="J44" s="317">
        <v>0.64</v>
      </c>
      <c r="K44" s="317">
        <v>0.05</v>
      </c>
      <c r="L44" s="317">
        <v>0.41</v>
      </c>
      <c r="M44" s="317">
        <v>0.4</v>
      </c>
      <c r="N44" s="318">
        <f>SUM(BM44:BS44)/SUM(BM45:BS45)</f>
        <v>0.2533764562654538</v>
      </c>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M44" s="315">
        <v>796871</v>
      </c>
      <c r="BN44" s="300">
        <v>2003007</v>
      </c>
    </row>
    <row r="45" spans="1:71" s="324" customFormat="1" ht="15" hidden="1" thickBot="1" x14ac:dyDescent="0.4">
      <c r="A45" s="598"/>
      <c r="B45" s="320" t="s">
        <v>34</v>
      </c>
      <c r="C45" s="321"/>
      <c r="D45" s="321"/>
      <c r="E45" s="321">
        <f t="shared" ref="E45:N45" si="77">SUM(E43:E44)</f>
        <v>0</v>
      </c>
      <c r="F45" s="321">
        <f t="shared" si="77"/>
        <v>1</v>
      </c>
      <c r="G45" s="321">
        <f t="shared" si="77"/>
        <v>1</v>
      </c>
      <c r="H45" s="321">
        <f t="shared" si="77"/>
        <v>1</v>
      </c>
      <c r="I45" s="321">
        <f t="shared" si="77"/>
        <v>1</v>
      </c>
      <c r="J45" s="321">
        <f t="shared" si="77"/>
        <v>1</v>
      </c>
      <c r="K45" s="321">
        <f t="shared" si="77"/>
        <v>1</v>
      </c>
      <c r="L45" s="321">
        <f t="shared" si="77"/>
        <v>1</v>
      </c>
      <c r="M45" s="321">
        <f t="shared" si="77"/>
        <v>1</v>
      </c>
      <c r="N45" s="322">
        <f t="shared" si="77"/>
        <v>1</v>
      </c>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M45" s="325">
        <f>SUM(BM43:BM44)</f>
        <v>8446956</v>
      </c>
      <c r="BN45" s="324">
        <f>SUM(BN43:BN44)</f>
        <v>2603313</v>
      </c>
    </row>
    <row r="46" spans="1:71" s="300" customFormat="1" hidden="1" x14ac:dyDescent="0.35">
      <c r="A46" s="596" t="s">
        <v>33</v>
      </c>
      <c r="B46" s="326" t="s">
        <v>40</v>
      </c>
      <c r="C46" s="311"/>
      <c r="D46" s="311"/>
      <c r="E46" s="317">
        <v>0</v>
      </c>
      <c r="F46" s="317">
        <v>0</v>
      </c>
      <c r="G46" s="311">
        <v>1</v>
      </c>
      <c r="H46" s="311">
        <v>1</v>
      </c>
      <c r="I46" s="311">
        <v>0</v>
      </c>
      <c r="J46" s="311">
        <v>0.86</v>
      </c>
      <c r="K46" s="311">
        <v>1</v>
      </c>
      <c r="L46" s="311">
        <v>1</v>
      </c>
      <c r="M46" s="327">
        <v>0.2</v>
      </c>
      <c r="N46" s="313">
        <f>SUM(BM46:BS46)/SUM(BM48:BS48)</f>
        <v>0.50357829349608507</v>
      </c>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M46" s="315">
        <v>1431966</v>
      </c>
      <c r="BN46" s="300">
        <v>144648</v>
      </c>
    </row>
    <row r="47" spans="1:71" s="300" customFormat="1" hidden="1" x14ac:dyDescent="0.35">
      <c r="A47" s="597"/>
      <c r="B47" s="316" t="s">
        <v>38</v>
      </c>
      <c r="C47" s="317"/>
      <c r="D47" s="317"/>
      <c r="E47" s="317">
        <v>0</v>
      </c>
      <c r="F47" s="317">
        <v>0</v>
      </c>
      <c r="G47" s="317">
        <v>0</v>
      </c>
      <c r="H47" s="317">
        <v>0</v>
      </c>
      <c r="I47" s="317">
        <v>0</v>
      </c>
      <c r="J47" s="317">
        <v>0.14000000000000001</v>
      </c>
      <c r="K47" s="317">
        <v>0</v>
      </c>
      <c r="L47" s="317">
        <v>0</v>
      </c>
      <c r="M47" s="317">
        <v>0.8</v>
      </c>
      <c r="N47" s="318">
        <f>SUM(BM47:BS47)/SUM(BM48:BS48)</f>
        <v>0.49642170650391493</v>
      </c>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M47" s="315">
        <v>1554208</v>
      </c>
      <c r="BN47" s="300">
        <v>0</v>
      </c>
    </row>
    <row r="48" spans="1:71" s="324" customFormat="1" ht="15" hidden="1" thickBot="1" x14ac:dyDescent="0.4">
      <c r="A48" s="598"/>
      <c r="B48" s="320" t="s">
        <v>34</v>
      </c>
      <c r="C48" s="321"/>
      <c r="D48" s="321"/>
      <c r="E48" s="321">
        <f t="shared" ref="E48:N48" si="78">SUM(E46:E47)</f>
        <v>0</v>
      </c>
      <c r="F48" s="321">
        <f t="shared" si="78"/>
        <v>0</v>
      </c>
      <c r="G48" s="321">
        <f t="shared" si="78"/>
        <v>1</v>
      </c>
      <c r="H48" s="321">
        <f t="shared" si="78"/>
        <v>1</v>
      </c>
      <c r="I48" s="321">
        <f t="shared" si="78"/>
        <v>0</v>
      </c>
      <c r="J48" s="321">
        <f t="shared" si="78"/>
        <v>1</v>
      </c>
      <c r="K48" s="321">
        <f t="shared" si="78"/>
        <v>1</v>
      </c>
      <c r="L48" s="321">
        <f t="shared" si="78"/>
        <v>1</v>
      </c>
      <c r="M48" s="321">
        <f t="shared" si="78"/>
        <v>1</v>
      </c>
      <c r="N48" s="322">
        <f t="shared" si="78"/>
        <v>1</v>
      </c>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M48" s="325">
        <f>SUM(BM46:BM47)</f>
        <v>2986174</v>
      </c>
      <c r="BN48" s="324">
        <f>SUM(BN46:BN47)</f>
        <v>144648</v>
      </c>
    </row>
    <row r="49" spans="1:66" s="300" customFormat="1" hidden="1" x14ac:dyDescent="0.35">
      <c r="A49" s="596" t="s">
        <v>41</v>
      </c>
      <c r="B49" s="310" t="s">
        <v>40</v>
      </c>
      <c r="C49" s="327"/>
      <c r="D49" s="327"/>
      <c r="E49" s="327">
        <v>0.96343757897988413</v>
      </c>
      <c r="F49" s="327">
        <v>0.88588809174024052</v>
      </c>
      <c r="G49" s="327">
        <v>0.86</v>
      </c>
      <c r="H49" s="327">
        <v>0.85</v>
      </c>
      <c r="I49" s="328">
        <v>0.88</v>
      </c>
      <c r="J49" s="327">
        <v>0.89</v>
      </c>
      <c r="K49" s="327">
        <v>0.89</v>
      </c>
      <c r="L49" s="327">
        <v>0.9</v>
      </c>
      <c r="M49" s="327">
        <v>0.85</v>
      </c>
      <c r="N49" s="329">
        <f>SUM(BM49:BS49)/SUM(BM51:BS51)</f>
        <v>0.84268811591790538</v>
      </c>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M49" s="315">
        <f>BM37+BM40+BM43+BM46</f>
        <v>34552908.928557053</v>
      </c>
      <c r="BN49" s="300">
        <f>BN37+BN40+BN43+BN46</f>
        <v>3033965</v>
      </c>
    </row>
    <row r="50" spans="1:66" s="300" customFormat="1" hidden="1" x14ac:dyDescent="0.35">
      <c r="A50" s="597"/>
      <c r="B50" s="316" t="s">
        <v>38</v>
      </c>
      <c r="C50" s="317"/>
      <c r="D50" s="317"/>
      <c r="E50" s="317">
        <v>3.6562421020115886E-2</v>
      </c>
      <c r="F50" s="317">
        <v>0.11411190825975952</v>
      </c>
      <c r="G50" s="317">
        <v>0.14000000000000001</v>
      </c>
      <c r="H50" s="317">
        <v>0.15</v>
      </c>
      <c r="I50" s="328">
        <v>0.12</v>
      </c>
      <c r="J50" s="317">
        <v>0.11</v>
      </c>
      <c r="K50" s="317">
        <v>0.11</v>
      </c>
      <c r="L50" s="317">
        <v>0.1</v>
      </c>
      <c r="M50" s="317">
        <v>0.15</v>
      </c>
      <c r="N50" s="318">
        <f>SUM(BM50:BS50)/SUM(BM51:BS51)</f>
        <v>0.15731188408209451</v>
      </c>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M50" s="315">
        <f>BM38+BM41+BM44+BM47</f>
        <v>4757265.0714429514</v>
      </c>
      <c r="BN50" s="300">
        <f>BN38+BN41+BN44+BN47</f>
        <v>2259402</v>
      </c>
    </row>
    <row r="51" spans="1:66" s="324" customFormat="1" ht="15" hidden="1" thickBot="1" x14ac:dyDescent="0.4">
      <c r="A51" s="598"/>
      <c r="B51" s="320" t="s">
        <v>34</v>
      </c>
      <c r="C51" s="321"/>
      <c r="D51" s="321"/>
      <c r="E51" s="471">
        <f t="shared" ref="E51:N51" si="79">SUM(E49:E50)</f>
        <v>1</v>
      </c>
      <c r="F51" s="471">
        <f t="shared" si="79"/>
        <v>1</v>
      </c>
      <c r="G51" s="471">
        <f t="shared" si="79"/>
        <v>1</v>
      </c>
      <c r="H51" s="471">
        <f t="shared" si="79"/>
        <v>1</v>
      </c>
      <c r="I51" s="321">
        <f t="shared" si="79"/>
        <v>1</v>
      </c>
      <c r="J51" s="321">
        <f t="shared" si="79"/>
        <v>1</v>
      </c>
      <c r="K51" s="321">
        <f t="shared" si="79"/>
        <v>1</v>
      </c>
      <c r="L51" s="321">
        <f t="shared" si="79"/>
        <v>1</v>
      </c>
      <c r="M51" s="321">
        <f t="shared" si="79"/>
        <v>1</v>
      </c>
      <c r="N51" s="322">
        <f t="shared" si="79"/>
        <v>0.99999999999999989</v>
      </c>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M51" s="325">
        <f>SUM(BM49:BM50)</f>
        <v>39310174.000000007</v>
      </c>
      <c r="BN51" s="324">
        <f>SUM(BN49:BN50)</f>
        <v>5293367</v>
      </c>
    </row>
    <row r="52" spans="1:66" hidden="1" x14ac:dyDescent="0.35">
      <c r="E52" s="472"/>
      <c r="F52" s="472"/>
      <c r="G52" s="472"/>
      <c r="H52" s="472"/>
    </row>
    <row r="53" spans="1:66" hidden="1" x14ac:dyDescent="0.35"/>
    <row r="54" spans="1:66" x14ac:dyDescent="0.35">
      <c r="A54" s="599" t="s">
        <v>37</v>
      </c>
      <c r="B54" s="599"/>
      <c r="C54" s="236" t="s">
        <v>143</v>
      </c>
    </row>
    <row r="55" spans="1:66" ht="15" thickBot="1" x14ac:dyDescent="0.4">
      <c r="A55" s="599"/>
      <c r="B55" s="599"/>
    </row>
    <row r="56" spans="1:66" ht="15" thickBot="1" x14ac:dyDescent="0.4">
      <c r="B56" s="250" t="s">
        <v>36</v>
      </c>
      <c r="C56" s="401">
        <f>C5</f>
        <v>43466</v>
      </c>
      <c r="D56" s="401">
        <f t="shared" ref="D56:BK56" si="80">D5</f>
        <v>43497</v>
      </c>
      <c r="E56" s="401">
        <f t="shared" si="80"/>
        <v>43525</v>
      </c>
      <c r="F56" s="401">
        <f t="shared" si="80"/>
        <v>43556</v>
      </c>
      <c r="G56" s="401">
        <f t="shared" si="80"/>
        <v>43586</v>
      </c>
      <c r="H56" s="401">
        <f t="shared" si="80"/>
        <v>43617</v>
      </c>
      <c r="I56" s="401">
        <f t="shared" si="80"/>
        <v>43647</v>
      </c>
      <c r="J56" s="401">
        <f t="shared" si="80"/>
        <v>43678</v>
      </c>
      <c r="K56" s="401">
        <f t="shared" si="80"/>
        <v>43709</v>
      </c>
      <c r="L56" s="401">
        <f t="shared" si="80"/>
        <v>43739</v>
      </c>
      <c r="M56" s="401">
        <f t="shared" si="80"/>
        <v>43770</v>
      </c>
      <c r="N56" s="401">
        <f t="shared" si="80"/>
        <v>43800</v>
      </c>
      <c r="O56" s="401">
        <f t="shared" si="80"/>
        <v>43831</v>
      </c>
      <c r="P56" s="401">
        <f t="shared" si="80"/>
        <v>43862</v>
      </c>
      <c r="Q56" s="401">
        <f t="shared" si="80"/>
        <v>43891</v>
      </c>
      <c r="R56" s="401">
        <f t="shared" si="80"/>
        <v>43922</v>
      </c>
      <c r="S56" s="401">
        <f t="shared" si="80"/>
        <v>43952</v>
      </c>
      <c r="T56" s="401">
        <f t="shared" si="80"/>
        <v>43983</v>
      </c>
      <c r="U56" s="401">
        <f t="shared" si="80"/>
        <v>44013</v>
      </c>
      <c r="V56" s="401">
        <f t="shared" si="80"/>
        <v>44044</v>
      </c>
      <c r="W56" s="401">
        <f t="shared" si="80"/>
        <v>44075</v>
      </c>
      <c r="X56" s="401">
        <f t="shared" si="80"/>
        <v>44105</v>
      </c>
      <c r="Y56" s="401">
        <f t="shared" si="80"/>
        <v>44136</v>
      </c>
      <c r="Z56" s="401">
        <f t="shared" si="80"/>
        <v>44166</v>
      </c>
      <c r="AA56" s="401">
        <f t="shared" si="80"/>
        <v>44197</v>
      </c>
      <c r="AB56" s="401">
        <f t="shared" si="80"/>
        <v>44228</v>
      </c>
      <c r="AC56" s="401">
        <f t="shared" si="80"/>
        <v>44256</v>
      </c>
      <c r="AD56" s="401">
        <f t="shared" si="80"/>
        <v>44287</v>
      </c>
      <c r="AE56" s="401">
        <f t="shared" si="80"/>
        <v>44317</v>
      </c>
      <c r="AF56" s="401">
        <f t="shared" si="80"/>
        <v>44348</v>
      </c>
      <c r="AG56" s="401">
        <f t="shared" si="80"/>
        <v>44378</v>
      </c>
      <c r="AH56" s="401">
        <f t="shared" si="80"/>
        <v>44409</v>
      </c>
      <c r="AI56" s="401">
        <f t="shared" si="80"/>
        <v>44440</v>
      </c>
      <c r="AJ56" s="401">
        <f t="shared" si="80"/>
        <v>44470</v>
      </c>
      <c r="AK56" s="401">
        <f t="shared" si="80"/>
        <v>44501</v>
      </c>
      <c r="AL56" s="401">
        <f t="shared" si="80"/>
        <v>44531</v>
      </c>
      <c r="AM56" s="401">
        <f t="shared" si="80"/>
        <v>44562</v>
      </c>
      <c r="AN56" s="401">
        <f t="shared" si="80"/>
        <v>44593</v>
      </c>
      <c r="AO56" s="401">
        <f t="shared" si="80"/>
        <v>44621</v>
      </c>
      <c r="AP56" s="401">
        <f t="shared" si="80"/>
        <v>44652</v>
      </c>
      <c r="AQ56" s="401">
        <f t="shared" si="80"/>
        <v>44682</v>
      </c>
      <c r="AR56" s="401">
        <f t="shared" si="80"/>
        <v>44713</v>
      </c>
      <c r="AS56" s="401">
        <f t="shared" si="80"/>
        <v>44743</v>
      </c>
      <c r="AT56" s="401">
        <f t="shared" si="80"/>
        <v>44774</v>
      </c>
      <c r="AU56" s="401">
        <f t="shared" si="80"/>
        <v>44805</v>
      </c>
      <c r="AV56" s="401">
        <f t="shared" si="80"/>
        <v>44835</v>
      </c>
      <c r="AW56" s="401">
        <f t="shared" si="80"/>
        <v>44866</v>
      </c>
      <c r="AX56" s="401">
        <f t="shared" si="80"/>
        <v>44896</v>
      </c>
      <c r="AY56" s="401">
        <f t="shared" si="80"/>
        <v>44927</v>
      </c>
      <c r="AZ56" s="401">
        <f t="shared" si="80"/>
        <v>44958</v>
      </c>
      <c r="BA56" s="401">
        <f t="shared" si="80"/>
        <v>44986</v>
      </c>
      <c r="BB56" s="401">
        <f t="shared" si="80"/>
        <v>45017</v>
      </c>
      <c r="BC56" s="401">
        <f t="shared" si="80"/>
        <v>45047</v>
      </c>
      <c r="BD56" s="401">
        <f t="shared" si="80"/>
        <v>45078</v>
      </c>
      <c r="BE56" s="401">
        <f t="shared" si="80"/>
        <v>45108</v>
      </c>
      <c r="BF56" s="401">
        <f t="shared" si="80"/>
        <v>45139</v>
      </c>
      <c r="BG56" s="401">
        <f t="shared" si="80"/>
        <v>45170</v>
      </c>
      <c r="BH56" s="401">
        <f t="shared" si="80"/>
        <v>45200</v>
      </c>
      <c r="BI56" s="401">
        <f t="shared" si="80"/>
        <v>45231</v>
      </c>
      <c r="BJ56" s="401">
        <f t="shared" si="80"/>
        <v>45261</v>
      </c>
      <c r="BK56" s="401">
        <f t="shared" si="80"/>
        <v>45292</v>
      </c>
    </row>
    <row r="57" spans="1:66" x14ac:dyDescent="0.35">
      <c r="B57" s="402" t="s">
        <v>29</v>
      </c>
      <c r="C57" s="403">
        <f t="shared" ref="C57:BK60" si="81">SUM(C65,C73)</f>
        <v>0</v>
      </c>
      <c r="D57" s="403">
        <f t="shared" si="81"/>
        <v>0</v>
      </c>
      <c r="E57" s="403">
        <f t="shared" si="81"/>
        <v>177939.82943108046</v>
      </c>
      <c r="F57" s="403">
        <f t="shared" si="81"/>
        <v>3562539.5598943182</v>
      </c>
      <c r="G57" s="403">
        <f t="shared" si="81"/>
        <v>8719405.0732087009</v>
      </c>
      <c r="H57" s="403">
        <f t="shared" si="81"/>
        <v>8536753.014205182</v>
      </c>
      <c r="I57" s="403">
        <f t="shared" si="81"/>
        <v>11079470.256171741</v>
      </c>
      <c r="J57" s="403">
        <f t="shared" si="81"/>
        <v>9978449.332093155</v>
      </c>
      <c r="K57" s="403">
        <f t="shared" si="81"/>
        <v>8664433.510105608</v>
      </c>
      <c r="L57" s="403">
        <f t="shared" si="81"/>
        <v>17453659.151854474</v>
      </c>
      <c r="M57" s="403">
        <f t="shared" si="81"/>
        <v>44641971.694395021</v>
      </c>
      <c r="N57" s="403">
        <f t="shared" si="81"/>
        <v>41812720.455628231</v>
      </c>
      <c r="O57" s="403">
        <f t="shared" si="81"/>
        <v>0</v>
      </c>
      <c r="P57" s="403">
        <f t="shared" si="81"/>
        <v>0</v>
      </c>
      <c r="Q57" s="403">
        <f t="shared" si="81"/>
        <v>0</v>
      </c>
      <c r="R57" s="403">
        <f t="shared" si="81"/>
        <v>0</v>
      </c>
      <c r="S57" s="403">
        <f t="shared" si="81"/>
        <v>0</v>
      </c>
      <c r="T57" s="403">
        <f t="shared" si="81"/>
        <v>0</v>
      </c>
      <c r="U57" s="403">
        <f t="shared" si="81"/>
        <v>0</v>
      </c>
      <c r="V57" s="403">
        <f t="shared" si="81"/>
        <v>0</v>
      </c>
      <c r="W57" s="403">
        <f t="shared" si="81"/>
        <v>0</v>
      </c>
      <c r="X57" s="403">
        <f t="shared" si="81"/>
        <v>0</v>
      </c>
      <c r="Y57" s="403">
        <f t="shared" si="81"/>
        <v>0</v>
      </c>
      <c r="Z57" s="403">
        <f t="shared" si="81"/>
        <v>0</v>
      </c>
      <c r="AA57" s="403">
        <f t="shared" si="81"/>
        <v>0</v>
      </c>
      <c r="AB57" s="403">
        <f t="shared" si="81"/>
        <v>0</v>
      </c>
      <c r="AC57" s="403">
        <f t="shared" si="81"/>
        <v>0</v>
      </c>
      <c r="AD57" s="403">
        <f t="shared" si="81"/>
        <v>0</v>
      </c>
      <c r="AE57" s="403">
        <f t="shared" si="81"/>
        <v>0</v>
      </c>
      <c r="AF57" s="403">
        <f t="shared" si="81"/>
        <v>0</v>
      </c>
      <c r="AG57" s="403">
        <f t="shared" si="81"/>
        <v>0</v>
      </c>
      <c r="AH57" s="403">
        <f t="shared" si="81"/>
        <v>0</v>
      </c>
      <c r="AI57" s="403">
        <f t="shared" si="81"/>
        <v>0</v>
      </c>
      <c r="AJ57" s="403">
        <f t="shared" si="81"/>
        <v>0</v>
      </c>
      <c r="AK57" s="403">
        <f t="shared" si="81"/>
        <v>0</v>
      </c>
      <c r="AL57" s="403">
        <f t="shared" si="81"/>
        <v>0</v>
      </c>
      <c r="AM57" s="403">
        <f t="shared" si="81"/>
        <v>0</v>
      </c>
      <c r="AN57" s="403">
        <f t="shared" si="81"/>
        <v>0</v>
      </c>
      <c r="AO57" s="403">
        <f t="shared" si="81"/>
        <v>0</v>
      </c>
      <c r="AP57" s="403">
        <f t="shared" si="81"/>
        <v>0</v>
      </c>
      <c r="AQ57" s="403">
        <f t="shared" si="81"/>
        <v>0</v>
      </c>
      <c r="AR57" s="403">
        <f t="shared" si="81"/>
        <v>0</v>
      </c>
      <c r="AS57" s="403">
        <f t="shared" si="81"/>
        <v>0</v>
      </c>
      <c r="AT57" s="403">
        <f t="shared" si="81"/>
        <v>0</v>
      </c>
      <c r="AU57" s="403">
        <f t="shared" si="81"/>
        <v>0</v>
      </c>
      <c r="AV57" s="403">
        <f t="shared" si="81"/>
        <v>0</v>
      </c>
      <c r="AW57" s="403">
        <f t="shared" si="81"/>
        <v>0</v>
      </c>
      <c r="AX57" s="403">
        <f t="shared" si="81"/>
        <v>0</v>
      </c>
      <c r="AY57" s="403">
        <f t="shared" si="81"/>
        <v>0</v>
      </c>
      <c r="AZ57" s="403">
        <f t="shared" si="81"/>
        <v>0</v>
      </c>
      <c r="BA57" s="403">
        <f t="shared" si="81"/>
        <v>0</v>
      </c>
      <c r="BB57" s="403">
        <f t="shared" si="81"/>
        <v>0</v>
      </c>
      <c r="BC57" s="403">
        <f t="shared" si="81"/>
        <v>0</v>
      </c>
      <c r="BD57" s="403">
        <f t="shared" si="81"/>
        <v>0</v>
      </c>
      <c r="BE57" s="403">
        <f t="shared" si="81"/>
        <v>0</v>
      </c>
      <c r="BF57" s="403">
        <f t="shared" si="81"/>
        <v>0</v>
      </c>
      <c r="BG57" s="403">
        <f t="shared" si="81"/>
        <v>0</v>
      </c>
      <c r="BH57" s="403">
        <f t="shared" si="81"/>
        <v>0</v>
      </c>
      <c r="BI57" s="403">
        <f t="shared" si="81"/>
        <v>0</v>
      </c>
      <c r="BJ57" s="403">
        <f t="shared" si="81"/>
        <v>0</v>
      </c>
      <c r="BK57" s="403">
        <f t="shared" si="81"/>
        <v>0</v>
      </c>
    </row>
    <row r="58" spans="1:66" x14ac:dyDescent="0.35">
      <c r="B58" s="405" t="s">
        <v>30</v>
      </c>
      <c r="C58" s="403">
        <f t="shared" si="81"/>
        <v>0</v>
      </c>
      <c r="D58" s="403">
        <f t="shared" si="81"/>
        <v>0</v>
      </c>
      <c r="E58" s="403">
        <f t="shared" si="81"/>
        <v>59008.869203788563</v>
      </c>
      <c r="F58" s="403">
        <f t="shared" si="81"/>
        <v>984951.39747460675</v>
      </c>
      <c r="G58" s="403">
        <f t="shared" si="81"/>
        <v>1871856.3275270909</v>
      </c>
      <c r="H58" s="403">
        <f t="shared" si="81"/>
        <v>1982056.3489849328</v>
      </c>
      <c r="I58" s="403">
        <f t="shared" si="81"/>
        <v>2385624.2548165834</v>
      </c>
      <c r="J58" s="403">
        <f t="shared" si="81"/>
        <v>2355541.4653945426</v>
      </c>
      <c r="K58" s="403">
        <f t="shared" si="81"/>
        <v>2857991.859706617</v>
      </c>
      <c r="L58" s="403">
        <f t="shared" si="81"/>
        <v>2425282.1873406847</v>
      </c>
      <c r="M58" s="403">
        <f t="shared" si="81"/>
        <v>4146498.0142122186</v>
      </c>
      <c r="N58" s="403">
        <f t="shared" si="81"/>
        <v>6198002.2004282763</v>
      </c>
      <c r="O58" s="403">
        <f t="shared" si="81"/>
        <v>0</v>
      </c>
      <c r="P58" s="403">
        <f t="shared" si="81"/>
        <v>0</v>
      </c>
      <c r="Q58" s="403">
        <f t="shared" si="81"/>
        <v>0</v>
      </c>
      <c r="R58" s="403">
        <f t="shared" si="81"/>
        <v>0</v>
      </c>
      <c r="S58" s="403">
        <f t="shared" si="81"/>
        <v>0</v>
      </c>
      <c r="T58" s="403">
        <f t="shared" si="81"/>
        <v>0</v>
      </c>
      <c r="U58" s="403">
        <f t="shared" si="81"/>
        <v>0</v>
      </c>
      <c r="V58" s="403">
        <f t="shared" si="81"/>
        <v>0</v>
      </c>
      <c r="W58" s="403">
        <f t="shared" si="81"/>
        <v>0</v>
      </c>
      <c r="X58" s="403">
        <f t="shared" si="81"/>
        <v>0</v>
      </c>
      <c r="Y58" s="403">
        <f t="shared" si="81"/>
        <v>0</v>
      </c>
      <c r="Z58" s="403">
        <f t="shared" si="81"/>
        <v>0</v>
      </c>
      <c r="AA58" s="403">
        <f t="shared" si="81"/>
        <v>0</v>
      </c>
      <c r="AB58" s="403">
        <f t="shared" si="81"/>
        <v>0</v>
      </c>
      <c r="AC58" s="403">
        <f t="shared" si="81"/>
        <v>0</v>
      </c>
      <c r="AD58" s="403">
        <f t="shared" si="81"/>
        <v>0</v>
      </c>
      <c r="AE58" s="403">
        <f t="shared" si="81"/>
        <v>0</v>
      </c>
      <c r="AF58" s="403">
        <f t="shared" si="81"/>
        <v>0</v>
      </c>
      <c r="AG58" s="403">
        <f t="shared" si="81"/>
        <v>0</v>
      </c>
      <c r="AH58" s="403">
        <f t="shared" si="81"/>
        <v>0</v>
      </c>
      <c r="AI58" s="403">
        <f t="shared" si="81"/>
        <v>0</v>
      </c>
      <c r="AJ58" s="403">
        <f t="shared" si="81"/>
        <v>0</v>
      </c>
      <c r="AK58" s="403">
        <f t="shared" si="81"/>
        <v>0</v>
      </c>
      <c r="AL58" s="403">
        <f t="shared" si="81"/>
        <v>0</v>
      </c>
      <c r="AM58" s="403">
        <f t="shared" si="81"/>
        <v>0</v>
      </c>
      <c r="AN58" s="403">
        <f t="shared" si="81"/>
        <v>0</v>
      </c>
      <c r="AO58" s="403">
        <f t="shared" si="81"/>
        <v>0</v>
      </c>
      <c r="AP58" s="403">
        <f t="shared" si="81"/>
        <v>0</v>
      </c>
      <c r="AQ58" s="403">
        <f t="shared" si="81"/>
        <v>0</v>
      </c>
      <c r="AR58" s="403">
        <f t="shared" si="81"/>
        <v>0</v>
      </c>
      <c r="AS58" s="403">
        <f t="shared" si="81"/>
        <v>0</v>
      </c>
      <c r="AT58" s="403">
        <f t="shared" si="81"/>
        <v>0</v>
      </c>
      <c r="AU58" s="403">
        <f t="shared" si="81"/>
        <v>0</v>
      </c>
      <c r="AV58" s="403">
        <f t="shared" si="81"/>
        <v>0</v>
      </c>
      <c r="AW58" s="403">
        <f t="shared" si="81"/>
        <v>0</v>
      </c>
      <c r="AX58" s="403">
        <f t="shared" si="81"/>
        <v>0</v>
      </c>
      <c r="AY58" s="403">
        <f t="shared" si="81"/>
        <v>0</v>
      </c>
      <c r="AZ58" s="403">
        <f t="shared" si="81"/>
        <v>0</v>
      </c>
      <c r="BA58" s="403">
        <f t="shared" si="81"/>
        <v>0</v>
      </c>
      <c r="BB58" s="403">
        <f t="shared" si="81"/>
        <v>0</v>
      </c>
      <c r="BC58" s="403">
        <f t="shared" si="81"/>
        <v>0</v>
      </c>
      <c r="BD58" s="403">
        <f t="shared" si="81"/>
        <v>0</v>
      </c>
      <c r="BE58" s="403">
        <f t="shared" si="81"/>
        <v>0</v>
      </c>
      <c r="BF58" s="403">
        <f t="shared" si="81"/>
        <v>0</v>
      </c>
      <c r="BG58" s="403">
        <f t="shared" si="81"/>
        <v>0</v>
      </c>
      <c r="BH58" s="403">
        <f t="shared" si="81"/>
        <v>0</v>
      </c>
      <c r="BI58" s="403">
        <f t="shared" si="81"/>
        <v>0</v>
      </c>
      <c r="BJ58" s="403">
        <f t="shared" si="81"/>
        <v>0</v>
      </c>
      <c r="BK58" s="403">
        <f t="shared" si="81"/>
        <v>0</v>
      </c>
    </row>
    <row r="59" spans="1:66" x14ac:dyDescent="0.35">
      <c r="B59" s="405" t="s">
        <v>31</v>
      </c>
      <c r="C59" s="403">
        <f t="shared" si="81"/>
        <v>0</v>
      </c>
      <c r="D59" s="403">
        <f t="shared" si="81"/>
        <v>0</v>
      </c>
      <c r="E59" s="403">
        <f t="shared" si="81"/>
        <v>131130.40232611424</v>
      </c>
      <c r="F59" s="403">
        <f t="shared" si="81"/>
        <v>655556.75198070565</v>
      </c>
      <c r="G59" s="403">
        <f t="shared" si="81"/>
        <v>1303386.1443566282</v>
      </c>
      <c r="H59" s="403">
        <f t="shared" si="81"/>
        <v>3106237.9522120277</v>
      </c>
      <c r="I59" s="403">
        <f t="shared" si="81"/>
        <v>3046676.1703783884</v>
      </c>
      <c r="J59" s="403">
        <f t="shared" si="81"/>
        <v>5064622.5093357256</v>
      </c>
      <c r="K59" s="403">
        <f t="shared" si="81"/>
        <v>7435394.9460403956</v>
      </c>
      <c r="L59" s="403">
        <f t="shared" si="81"/>
        <v>4298130.3666540682</v>
      </c>
      <c r="M59" s="403">
        <f t="shared" si="81"/>
        <v>9987134.6133366954</v>
      </c>
      <c r="N59" s="403">
        <f t="shared" si="81"/>
        <v>20215193.291837685</v>
      </c>
      <c r="O59" s="403">
        <f t="shared" si="81"/>
        <v>0</v>
      </c>
      <c r="P59" s="403">
        <f t="shared" si="81"/>
        <v>0</v>
      </c>
      <c r="Q59" s="403">
        <f t="shared" si="81"/>
        <v>0</v>
      </c>
      <c r="R59" s="403">
        <f t="shared" si="81"/>
        <v>0</v>
      </c>
      <c r="S59" s="403">
        <f t="shared" si="81"/>
        <v>0</v>
      </c>
      <c r="T59" s="403">
        <f t="shared" si="81"/>
        <v>0</v>
      </c>
      <c r="U59" s="403">
        <f t="shared" si="81"/>
        <v>0</v>
      </c>
      <c r="V59" s="403">
        <f t="shared" si="81"/>
        <v>0</v>
      </c>
      <c r="W59" s="403">
        <f t="shared" si="81"/>
        <v>0</v>
      </c>
      <c r="X59" s="403">
        <f t="shared" si="81"/>
        <v>0</v>
      </c>
      <c r="Y59" s="403">
        <f t="shared" si="81"/>
        <v>0</v>
      </c>
      <c r="Z59" s="403">
        <f t="shared" si="81"/>
        <v>0</v>
      </c>
      <c r="AA59" s="403">
        <f t="shared" si="81"/>
        <v>0</v>
      </c>
      <c r="AB59" s="403">
        <f t="shared" si="81"/>
        <v>0</v>
      </c>
      <c r="AC59" s="403">
        <f t="shared" si="81"/>
        <v>0</v>
      </c>
      <c r="AD59" s="403">
        <f t="shared" si="81"/>
        <v>0</v>
      </c>
      <c r="AE59" s="403">
        <f t="shared" si="81"/>
        <v>0</v>
      </c>
      <c r="AF59" s="403">
        <f t="shared" si="81"/>
        <v>0</v>
      </c>
      <c r="AG59" s="403">
        <f t="shared" si="81"/>
        <v>0</v>
      </c>
      <c r="AH59" s="403">
        <f t="shared" si="81"/>
        <v>0</v>
      </c>
      <c r="AI59" s="403">
        <f t="shared" si="81"/>
        <v>0</v>
      </c>
      <c r="AJ59" s="403">
        <f t="shared" si="81"/>
        <v>0</v>
      </c>
      <c r="AK59" s="403">
        <f t="shared" si="81"/>
        <v>0</v>
      </c>
      <c r="AL59" s="403">
        <f t="shared" si="81"/>
        <v>0</v>
      </c>
      <c r="AM59" s="403">
        <f t="shared" si="81"/>
        <v>0</v>
      </c>
      <c r="AN59" s="403">
        <f t="shared" si="81"/>
        <v>0</v>
      </c>
      <c r="AO59" s="403">
        <f t="shared" si="81"/>
        <v>0</v>
      </c>
      <c r="AP59" s="403">
        <f t="shared" si="81"/>
        <v>0</v>
      </c>
      <c r="AQ59" s="403">
        <f t="shared" si="81"/>
        <v>0</v>
      </c>
      <c r="AR59" s="403">
        <f t="shared" si="81"/>
        <v>0</v>
      </c>
      <c r="AS59" s="403">
        <f t="shared" si="81"/>
        <v>0</v>
      </c>
      <c r="AT59" s="403">
        <f t="shared" si="81"/>
        <v>0</v>
      </c>
      <c r="AU59" s="403">
        <f t="shared" si="81"/>
        <v>0</v>
      </c>
      <c r="AV59" s="403">
        <f t="shared" si="81"/>
        <v>0</v>
      </c>
      <c r="AW59" s="403">
        <f t="shared" si="81"/>
        <v>0</v>
      </c>
      <c r="AX59" s="403">
        <f t="shared" si="81"/>
        <v>0</v>
      </c>
      <c r="AY59" s="403">
        <f t="shared" si="81"/>
        <v>0</v>
      </c>
      <c r="AZ59" s="403">
        <f t="shared" si="81"/>
        <v>0</v>
      </c>
      <c r="BA59" s="403">
        <f t="shared" si="81"/>
        <v>0</v>
      </c>
      <c r="BB59" s="403">
        <f t="shared" si="81"/>
        <v>0</v>
      </c>
      <c r="BC59" s="403">
        <f t="shared" si="81"/>
        <v>0</v>
      </c>
      <c r="BD59" s="403">
        <f t="shared" si="81"/>
        <v>0</v>
      </c>
      <c r="BE59" s="403">
        <f t="shared" si="81"/>
        <v>0</v>
      </c>
      <c r="BF59" s="403">
        <f t="shared" si="81"/>
        <v>0</v>
      </c>
      <c r="BG59" s="403">
        <f t="shared" si="81"/>
        <v>0</v>
      </c>
      <c r="BH59" s="403">
        <f t="shared" si="81"/>
        <v>0</v>
      </c>
      <c r="BI59" s="403">
        <f t="shared" si="81"/>
        <v>0</v>
      </c>
      <c r="BJ59" s="403">
        <f t="shared" si="81"/>
        <v>0</v>
      </c>
      <c r="BK59" s="403">
        <f t="shared" si="81"/>
        <v>0</v>
      </c>
    </row>
    <row r="60" spans="1:66" x14ac:dyDescent="0.35">
      <c r="B60" s="405" t="s">
        <v>32</v>
      </c>
      <c r="C60" s="403">
        <f t="shared" si="81"/>
        <v>0</v>
      </c>
      <c r="D60" s="403">
        <f t="shared" si="81"/>
        <v>0</v>
      </c>
      <c r="E60" s="403">
        <f t="shared" si="81"/>
        <v>0</v>
      </c>
      <c r="F60" s="403">
        <f t="shared" si="81"/>
        <v>195685.20019971029</v>
      </c>
      <c r="G60" s="403">
        <f t="shared" si="81"/>
        <v>532015.66398946359</v>
      </c>
      <c r="H60" s="403">
        <f t="shared" si="81"/>
        <v>1195755.0662132709</v>
      </c>
      <c r="I60" s="403">
        <f t="shared" si="81"/>
        <v>678080.6823034758</v>
      </c>
      <c r="J60" s="403">
        <f t="shared" si="81"/>
        <v>647049.83930782927</v>
      </c>
      <c r="K60" s="403">
        <f t="shared" si="81"/>
        <v>1840447.561554431</v>
      </c>
      <c r="L60" s="403">
        <f t="shared" si="81"/>
        <v>404680.20172037015</v>
      </c>
      <c r="M60" s="403">
        <f t="shared" si="81"/>
        <v>991290.1061275925</v>
      </c>
      <c r="N60" s="403">
        <f t="shared" si="81"/>
        <v>7946043.8277574582</v>
      </c>
      <c r="O60" s="403">
        <f t="shared" si="81"/>
        <v>0</v>
      </c>
      <c r="P60" s="403">
        <f t="shared" si="81"/>
        <v>0</v>
      </c>
      <c r="Q60" s="403">
        <f t="shared" si="81"/>
        <v>0</v>
      </c>
      <c r="R60" s="403">
        <f t="shared" si="81"/>
        <v>0</v>
      </c>
      <c r="S60" s="403">
        <f t="shared" si="81"/>
        <v>0</v>
      </c>
      <c r="T60" s="403">
        <f t="shared" si="81"/>
        <v>0</v>
      </c>
      <c r="U60" s="403">
        <f t="shared" si="81"/>
        <v>0</v>
      </c>
      <c r="V60" s="403">
        <f t="shared" si="81"/>
        <v>0</v>
      </c>
      <c r="W60" s="403">
        <f t="shared" si="81"/>
        <v>0</v>
      </c>
      <c r="X60" s="403">
        <f t="shared" si="81"/>
        <v>0</v>
      </c>
      <c r="Y60" s="403">
        <f t="shared" si="81"/>
        <v>0</v>
      </c>
      <c r="Z60" s="403">
        <f t="shared" si="81"/>
        <v>0</v>
      </c>
      <c r="AA60" s="403">
        <f t="shared" si="81"/>
        <v>0</v>
      </c>
      <c r="AB60" s="403">
        <f t="shared" si="81"/>
        <v>0</v>
      </c>
      <c r="AC60" s="403">
        <f t="shared" si="81"/>
        <v>0</v>
      </c>
      <c r="AD60" s="403">
        <f t="shared" si="81"/>
        <v>0</v>
      </c>
      <c r="AE60" s="403">
        <f t="shared" si="81"/>
        <v>0</v>
      </c>
      <c r="AF60" s="403">
        <f t="shared" si="81"/>
        <v>0</v>
      </c>
      <c r="AG60" s="403">
        <f t="shared" si="81"/>
        <v>0</v>
      </c>
      <c r="AH60" s="403">
        <f t="shared" si="81"/>
        <v>0</v>
      </c>
      <c r="AI60" s="403">
        <f t="shared" si="81"/>
        <v>0</v>
      </c>
      <c r="AJ60" s="403">
        <f t="shared" si="81"/>
        <v>0</v>
      </c>
      <c r="AK60" s="403">
        <f t="shared" si="81"/>
        <v>0</v>
      </c>
      <c r="AL60" s="403">
        <f t="shared" si="81"/>
        <v>0</v>
      </c>
      <c r="AM60" s="403">
        <f t="shared" si="81"/>
        <v>0</v>
      </c>
      <c r="AN60" s="403">
        <f t="shared" si="81"/>
        <v>0</v>
      </c>
      <c r="AO60" s="403">
        <f t="shared" si="81"/>
        <v>0</v>
      </c>
      <c r="AP60" s="403">
        <f t="shared" si="81"/>
        <v>0</v>
      </c>
      <c r="AQ60" s="403">
        <f t="shared" si="81"/>
        <v>0</v>
      </c>
      <c r="AR60" s="403">
        <f t="shared" si="81"/>
        <v>0</v>
      </c>
      <c r="AS60" s="403">
        <f t="shared" si="81"/>
        <v>0</v>
      </c>
      <c r="AT60" s="403">
        <f t="shared" si="81"/>
        <v>0</v>
      </c>
      <c r="AU60" s="403">
        <f t="shared" si="81"/>
        <v>0</v>
      </c>
      <c r="AV60" s="403">
        <f t="shared" si="81"/>
        <v>0</v>
      </c>
      <c r="AW60" s="403">
        <f t="shared" si="81"/>
        <v>0</v>
      </c>
      <c r="AX60" s="403">
        <f t="shared" si="81"/>
        <v>0</v>
      </c>
      <c r="AY60" s="403">
        <f t="shared" si="81"/>
        <v>0</v>
      </c>
      <c r="AZ60" s="403">
        <f t="shared" si="81"/>
        <v>0</v>
      </c>
      <c r="BA60" s="403">
        <f t="shared" si="81"/>
        <v>0</v>
      </c>
      <c r="BB60" s="403">
        <f t="shared" si="81"/>
        <v>0</v>
      </c>
      <c r="BC60" s="403">
        <f t="shared" si="81"/>
        <v>0</v>
      </c>
      <c r="BD60" s="403">
        <f t="shared" si="81"/>
        <v>0</v>
      </c>
      <c r="BE60" s="403">
        <f t="shared" si="81"/>
        <v>0</v>
      </c>
      <c r="BF60" s="403">
        <f t="shared" si="81"/>
        <v>0</v>
      </c>
      <c r="BG60" s="403">
        <f t="shared" si="81"/>
        <v>0</v>
      </c>
      <c r="BH60" s="403">
        <f t="shared" si="81"/>
        <v>0</v>
      </c>
      <c r="BI60" s="403">
        <f t="shared" si="81"/>
        <v>0</v>
      </c>
      <c r="BJ60" s="403">
        <f t="shared" si="81"/>
        <v>0</v>
      </c>
      <c r="BK60" s="403">
        <f t="shared" si="81"/>
        <v>0</v>
      </c>
    </row>
    <row r="61" spans="1:66" ht="15" thickBot="1" x14ac:dyDescent="0.4">
      <c r="B61" s="406" t="s">
        <v>33</v>
      </c>
      <c r="C61" s="407">
        <f t="shared" ref="C61:BK61" si="82">SUM(C69,C77)</f>
        <v>0</v>
      </c>
      <c r="D61" s="407">
        <f t="shared" si="82"/>
        <v>0</v>
      </c>
      <c r="E61" s="407">
        <f t="shared" si="82"/>
        <v>0</v>
      </c>
      <c r="F61" s="407">
        <f t="shared" si="82"/>
        <v>105817.63611918641</v>
      </c>
      <c r="G61" s="407">
        <f t="shared" si="82"/>
        <v>61021.208716039313</v>
      </c>
      <c r="H61" s="407">
        <f t="shared" si="82"/>
        <v>32256.701662712214</v>
      </c>
      <c r="I61" s="407">
        <f t="shared" si="82"/>
        <v>0</v>
      </c>
      <c r="J61" s="407">
        <f t="shared" si="82"/>
        <v>99714.495996913887</v>
      </c>
      <c r="K61" s="407">
        <f t="shared" si="82"/>
        <v>44090.838513858624</v>
      </c>
      <c r="L61" s="407">
        <f t="shared" si="82"/>
        <v>408313.82939085976</v>
      </c>
      <c r="M61" s="407">
        <f t="shared" si="82"/>
        <v>698934.24445103738</v>
      </c>
      <c r="N61" s="407">
        <f t="shared" si="82"/>
        <v>3140976.1248702863</v>
      </c>
      <c r="O61" s="407">
        <f t="shared" si="82"/>
        <v>0</v>
      </c>
      <c r="P61" s="407">
        <f t="shared" si="82"/>
        <v>0</v>
      </c>
      <c r="Q61" s="407">
        <f t="shared" si="82"/>
        <v>0</v>
      </c>
      <c r="R61" s="407">
        <f t="shared" si="82"/>
        <v>0</v>
      </c>
      <c r="S61" s="407">
        <f t="shared" si="82"/>
        <v>0</v>
      </c>
      <c r="T61" s="407">
        <f t="shared" si="82"/>
        <v>0</v>
      </c>
      <c r="U61" s="407">
        <f t="shared" si="82"/>
        <v>0</v>
      </c>
      <c r="V61" s="407">
        <f t="shared" si="82"/>
        <v>0</v>
      </c>
      <c r="W61" s="407">
        <f t="shared" si="82"/>
        <v>0</v>
      </c>
      <c r="X61" s="407">
        <f t="shared" si="82"/>
        <v>0</v>
      </c>
      <c r="Y61" s="407">
        <f t="shared" si="82"/>
        <v>0</v>
      </c>
      <c r="Z61" s="407">
        <f t="shared" si="82"/>
        <v>0</v>
      </c>
      <c r="AA61" s="407">
        <f t="shared" si="82"/>
        <v>0</v>
      </c>
      <c r="AB61" s="407">
        <f t="shared" si="82"/>
        <v>0</v>
      </c>
      <c r="AC61" s="407">
        <f t="shared" si="82"/>
        <v>0</v>
      </c>
      <c r="AD61" s="407">
        <f t="shared" si="82"/>
        <v>0</v>
      </c>
      <c r="AE61" s="407">
        <f t="shared" si="82"/>
        <v>0</v>
      </c>
      <c r="AF61" s="407">
        <f t="shared" si="82"/>
        <v>0</v>
      </c>
      <c r="AG61" s="407">
        <f t="shared" si="82"/>
        <v>0</v>
      </c>
      <c r="AH61" s="407">
        <f t="shared" si="82"/>
        <v>0</v>
      </c>
      <c r="AI61" s="407">
        <f t="shared" si="82"/>
        <v>0</v>
      </c>
      <c r="AJ61" s="407">
        <f t="shared" si="82"/>
        <v>0</v>
      </c>
      <c r="AK61" s="407">
        <f t="shared" si="82"/>
        <v>0</v>
      </c>
      <c r="AL61" s="407">
        <f t="shared" si="82"/>
        <v>0</v>
      </c>
      <c r="AM61" s="407">
        <f t="shared" si="82"/>
        <v>0</v>
      </c>
      <c r="AN61" s="407">
        <f t="shared" si="82"/>
        <v>0</v>
      </c>
      <c r="AO61" s="407">
        <f t="shared" si="82"/>
        <v>0</v>
      </c>
      <c r="AP61" s="407">
        <f t="shared" si="82"/>
        <v>0</v>
      </c>
      <c r="AQ61" s="407">
        <f t="shared" si="82"/>
        <v>0</v>
      </c>
      <c r="AR61" s="407">
        <f t="shared" si="82"/>
        <v>0</v>
      </c>
      <c r="AS61" s="407">
        <f t="shared" si="82"/>
        <v>0</v>
      </c>
      <c r="AT61" s="407">
        <f t="shared" si="82"/>
        <v>0</v>
      </c>
      <c r="AU61" s="407">
        <f t="shared" si="82"/>
        <v>0</v>
      </c>
      <c r="AV61" s="407">
        <f t="shared" si="82"/>
        <v>0</v>
      </c>
      <c r="AW61" s="407">
        <f t="shared" si="82"/>
        <v>0</v>
      </c>
      <c r="AX61" s="407">
        <f t="shared" si="82"/>
        <v>0</v>
      </c>
      <c r="AY61" s="407">
        <f t="shared" si="82"/>
        <v>0</v>
      </c>
      <c r="AZ61" s="407">
        <f t="shared" si="82"/>
        <v>0</v>
      </c>
      <c r="BA61" s="407">
        <f t="shared" si="82"/>
        <v>0</v>
      </c>
      <c r="BB61" s="407">
        <f t="shared" si="82"/>
        <v>0</v>
      </c>
      <c r="BC61" s="407">
        <f t="shared" si="82"/>
        <v>0</v>
      </c>
      <c r="BD61" s="407">
        <f t="shared" si="82"/>
        <v>0</v>
      </c>
      <c r="BE61" s="407">
        <f t="shared" si="82"/>
        <v>0</v>
      </c>
      <c r="BF61" s="407">
        <f t="shared" si="82"/>
        <v>0</v>
      </c>
      <c r="BG61" s="407">
        <f t="shared" si="82"/>
        <v>0</v>
      </c>
      <c r="BH61" s="407">
        <f t="shared" si="82"/>
        <v>0</v>
      </c>
      <c r="BI61" s="407">
        <f t="shared" si="82"/>
        <v>0</v>
      </c>
      <c r="BJ61" s="407">
        <f t="shared" si="82"/>
        <v>0</v>
      </c>
      <c r="BK61" s="407">
        <f t="shared" si="82"/>
        <v>0</v>
      </c>
    </row>
    <row r="62" spans="1:66" ht="15" thickBot="1" x14ac:dyDescent="0.4">
      <c r="B62" s="409" t="s">
        <v>34</v>
      </c>
      <c r="C62" s="410">
        <f>SUM(C57:C61)</f>
        <v>0</v>
      </c>
      <c r="D62" s="411">
        <f t="shared" ref="D62:BK62" si="83">SUM(D57:D61)</f>
        <v>0</v>
      </c>
      <c r="E62" s="411">
        <f t="shared" si="83"/>
        <v>368079.10096098325</v>
      </c>
      <c r="F62" s="411">
        <f t="shared" si="83"/>
        <v>5504550.5456685275</v>
      </c>
      <c r="G62" s="411">
        <f t="shared" si="83"/>
        <v>12487684.417797923</v>
      </c>
      <c r="H62" s="411">
        <f t="shared" si="83"/>
        <v>14853059.083278125</v>
      </c>
      <c r="I62" s="411">
        <f t="shared" si="83"/>
        <v>17189851.363670189</v>
      </c>
      <c r="J62" s="411">
        <f t="shared" si="83"/>
        <v>18145377.64212817</v>
      </c>
      <c r="K62" s="411">
        <f t="shared" si="83"/>
        <v>20842358.71592091</v>
      </c>
      <c r="L62" s="411">
        <f t="shared" si="83"/>
        <v>24990065.73696046</v>
      </c>
      <c r="M62" s="411">
        <f t="shared" si="83"/>
        <v>60465828.672522567</v>
      </c>
      <c r="N62" s="411">
        <f t="shared" si="83"/>
        <v>79312935.900521934</v>
      </c>
      <c r="O62" s="411">
        <f t="shared" si="83"/>
        <v>0</v>
      </c>
      <c r="P62" s="411">
        <f t="shared" si="83"/>
        <v>0</v>
      </c>
      <c r="Q62" s="411">
        <f t="shared" si="83"/>
        <v>0</v>
      </c>
      <c r="R62" s="411">
        <f t="shared" si="83"/>
        <v>0</v>
      </c>
      <c r="S62" s="411">
        <f t="shared" si="83"/>
        <v>0</v>
      </c>
      <c r="T62" s="411">
        <f t="shared" si="83"/>
        <v>0</v>
      </c>
      <c r="U62" s="411">
        <f t="shared" si="83"/>
        <v>0</v>
      </c>
      <c r="V62" s="411">
        <f t="shared" si="83"/>
        <v>0</v>
      </c>
      <c r="W62" s="411">
        <f t="shared" si="83"/>
        <v>0</v>
      </c>
      <c r="X62" s="411">
        <f t="shared" si="83"/>
        <v>0</v>
      </c>
      <c r="Y62" s="411">
        <f t="shared" si="83"/>
        <v>0</v>
      </c>
      <c r="Z62" s="411">
        <f t="shared" si="83"/>
        <v>0</v>
      </c>
      <c r="AA62" s="411">
        <f t="shared" si="83"/>
        <v>0</v>
      </c>
      <c r="AB62" s="411">
        <f t="shared" si="83"/>
        <v>0</v>
      </c>
      <c r="AC62" s="411">
        <f t="shared" si="83"/>
        <v>0</v>
      </c>
      <c r="AD62" s="411">
        <f t="shared" si="83"/>
        <v>0</v>
      </c>
      <c r="AE62" s="411">
        <f t="shared" si="83"/>
        <v>0</v>
      </c>
      <c r="AF62" s="411">
        <f t="shared" si="83"/>
        <v>0</v>
      </c>
      <c r="AG62" s="411">
        <f t="shared" si="83"/>
        <v>0</v>
      </c>
      <c r="AH62" s="411">
        <f t="shared" si="83"/>
        <v>0</v>
      </c>
      <c r="AI62" s="411">
        <f t="shared" si="83"/>
        <v>0</v>
      </c>
      <c r="AJ62" s="411">
        <f t="shared" si="83"/>
        <v>0</v>
      </c>
      <c r="AK62" s="411">
        <f t="shared" si="83"/>
        <v>0</v>
      </c>
      <c r="AL62" s="411">
        <f t="shared" si="83"/>
        <v>0</v>
      </c>
      <c r="AM62" s="411">
        <f t="shared" si="83"/>
        <v>0</v>
      </c>
      <c r="AN62" s="411">
        <f t="shared" si="83"/>
        <v>0</v>
      </c>
      <c r="AO62" s="411">
        <f t="shared" si="83"/>
        <v>0</v>
      </c>
      <c r="AP62" s="411">
        <f t="shared" si="83"/>
        <v>0</v>
      </c>
      <c r="AQ62" s="411">
        <f t="shared" si="83"/>
        <v>0</v>
      </c>
      <c r="AR62" s="411">
        <f t="shared" si="83"/>
        <v>0</v>
      </c>
      <c r="AS62" s="411">
        <f t="shared" si="83"/>
        <v>0</v>
      </c>
      <c r="AT62" s="411">
        <f t="shared" si="83"/>
        <v>0</v>
      </c>
      <c r="AU62" s="411">
        <f t="shared" si="83"/>
        <v>0</v>
      </c>
      <c r="AV62" s="411">
        <f t="shared" si="83"/>
        <v>0</v>
      </c>
      <c r="AW62" s="411">
        <f t="shared" si="83"/>
        <v>0</v>
      </c>
      <c r="AX62" s="411">
        <f t="shared" si="83"/>
        <v>0</v>
      </c>
      <c r="AY62" s="411">
        <f t="shared" si="83"/>
        <v>0</v>
      </c>
      <c r="AZ62" s="411">
        <f t="shared" si="83"/>
        <v>0</v>
      </c>
      <c r="BA62" s="411">
        <f t="shared" si="83"/>
        <v>0</v>
      </c>
      <c r="BB62" s="411">
        <f t="shared" si="83"/>
        <v>0</v>
      </c>
      <c r="BC62" s="411">
        <f t="shared" si="83"/>
        <v>0</v>
      </c>
      <c r="BD62" s="411">
        <f t="shared" si="83"/>
        <v>0</v>
      </c>
      <c r="BE62" s="411">
        <f t="shared" si="83"/>
        <v>0</v>
      </c>
      <c r="BF62" s="411">
        <f t="shared" si="83"/>
        <v>0</v>
      </c>
      <c r="BG62" s="411">
        <f t="shared" si="83"/>
        <v>0</v>
      </c>
      <c r="BH62" s="411">
        <f t="shared" si="83"/>
        <v>0</v>
      </c>
      <c r="BI62" s="411">
        <f t="shared" si="83"/>
        <v>0</v>
      </c>
      <c r="BJ62" s="411">
        <f t="shared" si="83"/>
        <v>0</v>
      </c>
      <c r="BK62" s="411">
        <f t="shared" si="83"/>
        <v>0</v>
      </c>
    </row>
    <row r="63" spans="1:66" ht="15" thickBot="1" x14ac:dyDescent="0.4">
      <c r="C63" s="413"/>
      <c r="D63" s="413"/>
      <c r="E63" s="413"/>
      <c r="F63" s="413"/>
      <c r="G63" s="413"/>
      <c r="H63" s="413"/>
      <c r="I63" s="413"/>
      <c r="J63" s="413"/>
      <c r="K63" s="413"/>
      <c r="L63" s="413"/>
      <c r="M63" s="414" t="s">
        <v>160</v>
      </c>
      <c r="N63" s="415" t="b">
        <f>SUM(' 1M - RES'!C16:N16,'2M - SGS'!C19:N19,'3M - LGS'!C19:N19,'4M - SPS'!C19:N19,'11M - LPS'!C19:N19,' LI 1M - RES'!C16:N16,'LI 2M - SGS'!C19:N19,'LI 3M - LGS'!C19:N19,'LI 4M - SPS'!C19:N19,'LI 11M - LPS'!C19:N19,'Biz DRENE'!C19:N19,'Biz DRENE'!C37:N37,'Biz DRENE'!C55:N55,'Biz DRENE'!C73:N73,'Res DRENE'!C17:N17)=SUM(C62:N62)</f>
        <v>1</v>
      </c>
      <c r="O63" s="413"/>
      <c r="P63" s="413"/>
      <c r="Q63" s="413"/>
      <c r="R63" s="413"/>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row>
    <row r="64" spans="1:66" ht="15" thickBot="1" x14ac:dyDescent="0.4">
      <c r="B64" s="250" t="s">
        <v>137</v>
      </c>
      <c r="C64" s="401">
        <f>C56</f>
        <v>43466</v>
      </c>
      <c r="D64" s="401">
        <f t="shared" ref="D64:BK64" si="84">D56</f>
        <v>43497</v>
      </c>
      <c r="E64" s="401">
        <f t="shared" si="84"/>
        <v>43525</v>
      </c>
      <c r="F64" s="401">
        <f t="shared" si="84"/>
        <v>43556</v>
      </c>
      <c r="G64" s="401">
        <f t="shared" si="84"/>
        <v>43586</v>
      </c>
      <c r="H64" s="401">
        <f t="shared" si="84"/>
        <v>43617</v>
      </c>
      <c r="I64" s="401">
        <f t="shared" si="84"/>
        <v>43647</v>
      </c>
      <c r="J64" s="401">
        <f t="shared" si="84"/>
        <v>43678</v>
      </c>
      <c r="K64" s="401">
        <f t="shared" si="84"/>
        <v>43709</v>
      </c>
      <c r="L64" s="401">
        <f t="shared" si="84"/>
        <v>43739</v>
      </c>
      <c r="M64" s="401">
        <f t="shared" si="84"/>
        <v>43770</v>
      </c>
      <c r="N64" s="401">
        <f t="shared" si="84"/>
        <v>43800</v>
      </c>
      <c r="O64" s="401">
        <f t="shared" si="84"/>
        <v>43831</v>
      </c>
      <c r="P64" s="401">
        <f t="shared" si="84"/>
        <v>43862</v>
      </c>
      <c r="Q64" s="401">
        <f t="shared" si="84"/>
        <v>43891</v>
      </c>
      <c r="R64" s="401">
        <f t="shared" si="84"/>
        <v>43922</v>
      </c>
      <c r="S64" s="401">
        <f t="shared" si="84"/>
        <v>43952</v>
      </c>
      <c r="T64" s="401">
        <f t="shared" si="84"/>
        <v>43983</v>
      </c>
      <c r="U64" s="401">
        <f t="shared" si="84"/>
        <v>44013</v>
      </c>
      <c r="V64" s="401">
        <f t="shared" si="84"/>
        <v>44044</v>
      </c>
      <c r="W64" s="401">
        <f t="shared" si="84"/>
        <v>44075</v>
      </c>
      <c r="X64" s="401">
        <f t="shared" si="84"/>
        <v>44105</v>
      </c>
      <c r="Y64" s="401">
        <f t="shared" si="84"/>
        <v>44136</v>
      </c>
      <c r="Z64" s="401">
        <f t="shared" si="84"/>
        <v>44166</v>
      </c>
      <c r="AA64" s="401">
        <f t="shared" si="84"/>
        <v>44197</v>
      </c>
      <c r="AB64" s="401">
        <f t="shared" si="84"/>
        <v>44228</v>
      </c>
      <c r="AC64" s="401">
        <f t="shared" si="84"/>
        <v>44256</v>
      </c>
      <c r="AD64" s="401">
        <f t="shared" si="84"/>
        <v>44287</v>
      </c>
      <c r="AE64" s="401">
        <f t="shared" si="84"/>
        <v>44317</v>
      </c>
      <c r="AF64" s="401">
        <f t="shared" si="84"/>
        <v>44348</v>
      </c>
      <c r="AG64" s="401">
        <f t="shared" si="84"/>
        <v>44378</v>
      </c>
      <c r="AH64" s="401">
        <f t="shared" si="84"/>
        <v>44409</v>
      </c>
      <c r="AI64" s="401">
        <f t="shared" si="84"/>
        <v>44440</v>
      </c>
      <c r="AJ64" s="401">
        <f t="shared" si="84"/>
        <v>44470</v>
      </c>
      <c r="AK64" s="401">
        <f t="shared" si="84"/>
        <v>44501</v>
      </c>
      <c r="AL64" s="401">
        <f t="shared" si="84"/>
        <v>44531</v>
      </c>
      <c r="AM64" s="401">
        <f t="shared" si="84"/>
        <v>44562</v>
      </c>
      <c r="AN64" s="401">
        <f t="shared" si="84"/>
        <v>44593</v>
      </c>
      <c r="AO64" s="401">
        <f t="shared" si="84"/>
        <v>44621</v>
      </c>
      <c r="AP64" s="401">
        <f t="shared" si="84"/>
        <v>44652</v>
      </c>
      <c r="AQ64" s="401">
        <f t="shared" si="84"/>
        <v>44682</v>
      </c>
      <c r="AR64" s="401">
        <f t="shared" si="84"/>
        <v>44713</v>
      </c>
      <c r="AS64" s="401">
        <f t="shared" si="84"/>
        <v>44743</v>
      </c>
      <c r="AT64" s="401">
        <f t="shared" si="84"/>
        <v>44774</v>
      </c>
      <c r="AU64" s="401">
        <f t="shared" si="84"/>
        <v>44805</v>
      </c>
      <c r="AV64" s="401">
        <f t="shared" si="84"/>
        <v>44835</v>
      </c>
      <c r="AW64" s="401">
        <f t="shared" si="84"/>
        <v>44866</v>
      </c>
      <c r="AX64" s="401">
        <f t="shared" si="84"/>
        <v>44896</v>
      </c>
      <c r="AY64" s="401">
        <f t="shared" si="84"/>
        <v>44927</v>
      </c>
      <c r="AZ64" s="401">
        <f t="shared" si="84"/>
        <v>44958</v>
      </c>
      <c r="BA64" s="401">
        <f t="shared" si="84"/>
        <v>44986</v>
      </c>
      <c r="BB64" s="401">
        <f t="shared" si="84"/>
        <v>45017</v>
      </c>
      <c r="BC64" s="401">
        <f t="shared" si="84"/>
        <v>45047</v>
      </c>
      <c r="BD64" s="401">
        <f t="shared" si="84"/>
        <v>45078</v>
      </c>
      <c r="BE64" s="401">
        <f t="shared" si="84"/>
        <v>45108</v>
      </c>
      <c r="BF64" s="401">
        <f t="shared" si="84"/>
        <v>45139</v>
      </c>
      <c r="BG64" s="401">
        <f t="shared" si="84"/>
        <v>45170</v>
      </c>
      <c r="BH64" s="401">
        <f t="shared" si="84"/>
        <v>45200</v>
      </c>
      <c r="BI64" s="401">
        <f t="shared" si="84"/>
        <v>45231</v>
      </c>
      <c r="BJ64" s="401">
        <f t="shared" si="84"/>
        <v>45261</v>
      </c>
      <c r="BK64" s="401">
        <f t="shared" si="84"/>
        <v>45292</v>
      </c>
    </row>
    <row r="65" spans="2:63" x14ac:dyDescent="0.35">
      <c r="B65" s="402" t="s">
        <v>29</v>
      </c>
      <c r="C65" s="403">
        <f>' 1M - RES'!C16+'Res DRENE'!C17</f>
        <v>0</v>
      </c>
      <c r="D65" s="403">
        <f>' 1M - RES'!D16+'Res DRENE'!D17</f>
        <v>0</v>
      </c>
      <c r="E65" s="403">
        <f>' 1M - RES'!E16+'Res DRENE'!E17</f>
        <v>177939.82943108046</v>
      </c>
      <c r="F65" s="403">
        <f>' 1M - RES'!F16+'Res DRENE'!F17</f>
        <v>3562539.5598943182</v>
      </c>
      <c r="G65" s="403">
        <f>' 1M - RES'!G16+'Res DRENE'!G17</f>
        <v>8667528.9089630954</v>
      </c>
      <c r="H65" s="403">
        <f>' 1M - RES'!H16+'Res DRENE'!H17</f>
        <v>8469165.4704827908</v>
      </c>
      <c r="I65" s="403">
        <f>' 1M - RES'!I16+'Res DRENE'!I17</f>
        <v>10871585.994295193</v>
      </c>
      <c r="J65" s="403">
        <f>' 1M - RES'!J16+'Res DRENE'!J17</f>
        <v>9756327.3088361137</v>
      </c>
      <c r="K65" s="403">
        <f>' 1M - RES'!K16+'Res DRENE'!K17</f>
        <v>8378119.9114591097</v>
      </c>
      <c r="L65" s="403">
        <f>' 1M - RES'!L16+'Res DRENE'!L17</f>
        <v>17151660.201875307</v>
      </c>
      <c r="M65" s="403">
        <f>' 1M - RES'!M16+'Res DRENE'!M17</f>
        <v>43896167.689584166</v>
      </c>
      <c r="N65" s="403">
        <f>' 1M - RES'!N16+'Res DRENE'!N17</f>
        <v>40553668.612537287</v>
      </c>
      <c r="O65" s="403">
        <f>' 1M - RES'!O16+'Res DRENE'!O17</f>
        <v>0</v>
      </c>
      <c r="P65" s="403">
        <f>' 1M - RES'!P16+'Res DRENE'!P17</f>
        <v>0</v>
      </c>
      <c r="Q65" s="403">
        <f>' 1M - RES'!Q16+'Res DRENE'!Q17</f>
        <v>0</v>
      </c>
      <c r="R65" s="403">
        <f>' 1M - RES'!R16+'Res DRENE'!R17</f>
        <v>0</v>
      </c>
      <c r="S65" s="403">
        <f>' 1M - RES'!S16+'Res DRENE'!S17</f>
        <v>0</v>
      </c>
      <c r="T65" s="403">
        <f>' 1M - RES'!T16+'Res DRENE'!T17</f>
        <v>0</v>
      </c>
      <c r="U65" s="403">
        <f>' 1M - RES'!U16+'Res DRENE'!U17</f>
        <v>0</v>
      </c>
      <c r="V65" s="403">
        <f>' 1M - RES'!V16+'Res DRENE'!V17</f>
        <v>0</v>
      </c>
      <c r="W65" s="403">
        <f>' 1M - RES'!W16+'Res DRENE'!W17</f>
        <v>0</v>
      </c>
      <c r="X65" s="403">
        <f>' 1M - RES'!X16+'Res DRENE'!X17</f>
        <v>0</v>
      </c>
      <c r="Y65" s="403">
        <f>' 1M - RES'!Y16+'Res DRENE'!Y17</f>
        <v>0</v>
      </c>
      <c r="Z65" s="403">
        <f>' 1M - RES'!Z16+'Res DRENE'!Z17</f>
        <v>0</v>
      </c>
      <c r="AA65" s="403">
        <f>' 1M - RES'!AA16+'Res DRENE'!AA17</f>
        <v>0</v>
      </c>
      <c r="AB65" s="403">
        <f>' 1M - RES'!AB16+'Res DRENE'!AB17</f>
        <v>0</v>
      </c>
      <c r="AC65" s="403">
        <f>' 1M - RES'!AC16+'Res DRENE'!AC17</f>
        <v>0</v>
      </c>
      <c r="AD65" s="403">
        <f>' 1M - RES'!AD16+'Res DRENE'!AD17</f>
        <v>0</v>
      </c>
      <c r="AE65" s="403">
        <f>' 1M - RES'!AE16+'Res DRENE'!AE17</f>
        <v>0</v>
      </c>
      <c r="AF65" s="403">
        <f>' 1M - RES'!AF16+'Res DRENE'!AF17</f>
        <v>0</v>
      </c>
      <c r="AG65" s="403">
        <f>' 1M - RES'!AG16+'Res DRENE'!AG17</f>
        <v>0</v>
      </c>
      <c r="AH65" s="403">
        <f>' 1M - RES'!AH16+'Res DRENE'!AH17</f>
        <v>0</v>
      </c>
      <c r="AI65" s="403">
        <f>' 1M - RES'!AI16+'Res DRENE'!AI17</f>
        <v>0</v>
      </c>
      <c r="AJ65" s="403">
        <f>' 1M - RES'!AJ16+'Res DRENE'!AJ17</f>
        <v>0</v>
      </c>
      <c r="AK65" s="403">
        <f>' 1M - RES'!AK16+'Res DRENE'!AK17</f>
        <v>0</v>
      </c>
      <c r="AL65" s="403">
        <f>' 1M - RES'!AL16+'Res DRENE'!AL17</f>
        <v>0</v>
      </c>
      <c r="AM65" s="403">
        <f>' 1M - RES'!AM16+'Res DRENE'!AM17</f>
        <v>0</v>
      </c>
      <c r="AN65" s="403">
        <f>' 1M - RES'!AN16+'Res DRENE'!AN17</f>
        <v>0</v>
      </c>
      <c r="AO65" s="403">
        <f>' 1M - RES'!AO16+'Res DRENE'!AO17</f>
        <v>0</v>
      </c>
      <c r="AP65" s="403">
        <f>' 1M - RES'!AP16+'Res DRENE'!AP17</f>
        <v>0</v>
      </c>
      <c r="AQ65" s="403">
        <f>' 1M - RES'!AQ16+'Res DRENE'!AQ17</f>
        <v>0</v>
      </c>
      <c r="AR65" s="403">
        <f>' 1M - RES'!AR16+'Res DRENE'!AR17</f>
        <v>0</v>
      </c>
      <c r="AS65" s="403">
        <f>' 1M - RES'!AS16+'Res DRENE'!AS17</f>
        <v>0</v>
      </c>
      <c r="AT65" s="403">
        <f>' 1M - RES'!AT16+'Res DRENE'!AT17</f>
        <v>0</v>
      </c>
      <c r="AU65" s="403">
        <f>' 1M - RES'!AU16+'Res DRENE'!AU17</f>
        <v>0</v>
      </c>
      <c r="AV65" s="403">
        <f>' 1M - RES'!AV16+'Res DRENE'!AV17</f>
        <v>0</v>
      </c>
      <c r="AW65" s="403">
        <f>' 1M - RES'!AW16+'Res DRENE'!AW17</f>
        <v>0</v>
      </c>
      <c r="AX65" s="403">
        <f>' 1M - RES'!AX16+'Res DRENE'!AX17</f>
        <v>0</v>
      </c>
      <c r="AY65" s="403">
        <f>' 1M - RES'!AY16+'Res DRENE'!AY17</f>
        <v>0</v>
      </c>
      <c r="AZ65" s="403">
        <f>' 1M - RES'!AZ16+'Res DRENE'!AZ17</f>
        <v>0</v>
      </c>
      <c r="BA65" s="403">
        <f>' 1M - RES'!BA16+'Res DRENE'!BA17</f>
        <v>0</v>
      </c>
      <c r="BB65" s="403">
        <f>' 1M - RES'!BB16+'Res DRENE'!BB17</f>
        <v>0</v>
      </c>
      <c r="BC65" s="403">
        <f>' 1M - RES'!BC16+'Res DRENE'!BC17</f>
        <v>0</v>
      </c>
      <c r="BD65" s="403">
        <f>' 1M - RES'!BD16+'Res DRENE'!BD17</f>
        <v>0</v>
      </c>
      <c r="BE65" s="403">
        <f>' 1M - RES'!BE16+'Res DRENE'!BE17</f>
        <v>0</v>
      </c>
      <c r="BF65" s="403">
        <f>' 1M - RES'!BF16+'Res DRENE'!BF17</f>
        <v>0</v>
      </c>
      <c r="BG65" s="403">
        <f>' 1M - RES'!BG16+'Res DRENE'!BG17</f>
        <v>0</v>
      </c>
      <c r="BH65" s="403">
        <f>' 1M - RES'!BH16+'Res DRENE'!BH17</f>
        <v>0</v>
      </c>
      <c r="BI65" s="403">
        <f>' 1M - RES'!BI16+'Res DRENE'!BI17</f>
        <v>0</v>
      </c>
      <c r="BJ65" s="403">
        <f>' 1M - RES'!BJ16+'Res DRENE'!BJ17</f>
        <v>0</v>
      </c>
      <c r="BK65" s="403">
        <f>' 1M - RES'!BK16+'Res DRENE'!BK17</f>
        <v>0</v>
      </c>
    </row>
    <row r="66" spans="2:63" x14ac:dyDescent="0.35">
      <c r="B66" s="405" t="s">
        <v>30</v>
      </c>
      <c r="C66" s="403">
        <f>'2M - SGS'!C19+'Biz DRENE'!C19</f>
        <v>0</v>
      </c>
      <c r="D66" s="403">
        <f>'2M - SGS'!D19+'Biz DRENE'!D19</f>
        <v>0</v>
      </c>
      <c r="E66" s="403">
        <f>'2M - SGS'!E19+'Biz DRENE'!E19</f>
        <v>59008.869203788563</v>
      </c>
      <c r="F66" s="403">
        <f>'2M - SGS'!F19+'Biz DRENE'!F19</f>
        <v>984951.39747460675</v>
      </c>
      <c r="G66" s="403">
        <f>'2M - SGS'!G19+'Biz DRENE'!G19</f>
        <v>1871856.3275270909</v>
      </c>
      <c r="H66" s="403">
        <f>'2M - SGS'!H19+'Biz DRENE'!H19</f>
        <v>1982056.3489849328</v>
      </c>
      <c r="I66" s="403">
        <f>'2M - SGS'!I19+'Biz DRENE'!I19</f>
        <v>2385624.2548165834</v>
      </c>
      <c r="J66" s="403">
        <f>'2M - SGS'!J19+'Biz DRENE'!J19</f>
        <v>2327162.508946402</v>
      </c>
      <c r="K66" s="403">
        <f>'2M - SGS'!K19+'Biz DRENE'!K19</f>
        <v>2766163.3878056593</v>
      </c>
      <c r="L66" s="403">
        <f>'2M - SGS'!L19+'Biz DRENE'!L19</f>
        <v>2362422.8039665506</v>
      </c>
      <c r="M66" s="403">
        <f>'2M - SGS'!M19+'Biz DRENE'!M19</f>
        <v>3946100.6700284015</v>
      </c>
      <c r="N66" s="403">
        <f>'2M - SGS'!N19+'Biz DRENE'!N19</f>
        <v>5879086.7980031222</v>
      </c>
      <c r="O66" s="403">
        <f>'2M - SGS'!O19</f>
        <v>0</v>
      </c>
      <c r="P66" s="403">
        <f>'2M - SGS'!P19</f>
        <v>0</v>
      </c>
      <c r="Q66" s="403">
        <f>'2M - SGS'!Q19</f>
        <v>0</v>
      </c>
      <c r="R66" s="403">
        <f>'2M - SGS'!R19</f>
        <v>0</v>
      </c>
      <c r="S66" s="403">
        <f>'2M - SGS'!S19</f>
        <v>0</v>
      </c>
      <c r="T66" s="403">
        <f>'2M - SGS'!T19</f>
        <v>0</v>
      </c>
      <c r="U66" s="403">
        <f>'2M - SGS'!U19</f>
        <v>0</v>
      </c>
      <c r="V66" s="403">
        <f>'2M - SGS'!V19</f>
        <v>0</v>
      </c>
      <c r="W66" s="403">
        <f>'2M - SGS'!W19</f>
        <v>0</v>
      </c>
      <c r="X66" s="403">
        <f>'2M - SGS'!X19</f>
        <v>0</v>
      </c>
      <c r="Y66" s="403">
        <f>'2M - SGS'!Y19</f>
        <v>0</v>
      </c>
      <c r="Z66" s="403">
        <f>'2M - SGS'!Z19</f>
        <v>0</v>
      </c>
      <c r="AA66" s="403">
        <f>'2M - SGS'!AA19</f>
        <v>0</v>
      </c>
      <c r="AB66" s="403">
        <f>'2M - SGS'!AB19</f>
        <v>0</v>
      </c>
      <c r="AC66" s="403">
        <f>'2M - SGS'!AC19</f>
        <v>0</v>
      </c>
      <c r="AD66" s="403">
        <f>'2M - SGS'!AD19</f>
        <v>0</v>
      </c>
      <c r="AE66" s="403">
        <f>'2M - SGS'!AE19</f>
        <v>0</v>
      </c>
      <c r="AF66" s="403">
        <f>'2M - SGS'!AF19</f>
        <v>0</v>
      </c>
      <c r="AG66" s="403">
        <f>'2M - SGS'!AG19</f>
        <v>0</v>
      </c>
      <c r="AH66" s="403">
        <f>'2M - SGS'!AH19</f>
        <v>0</v>
      </c>
      <c r="AI66" s="403">
        <f>'2M - SGS'!AI19</f>
        <v>0</v>
      </c>
      <c r="AJ66" s="403">
        <f>'2M - SGS'!AJ19</f>
        <v>0</v>
      </c>
      <c r="AK66" s="403">
        <f>'2M - SGS'!AK19</f>
        <v>0</v>
      </c>
      <c r="AL66" s="403">
        <f>'2M - SGS'!AL19</f>
        <v>0</v>
      </c>
      <c r="AM66" s="403">
        <f>'2M - SGS'!AM19</f>
        <v>0</v>
      </c>
      <c r="AN66" s="403">
        <f>'2M - SGS'!AN19</f>
        <v>0</v>
      </c>
      <c r="AO66" s="403">
        <f>'2M - SGS'!AO19</f>
        <v>0</v>
      </c>
      <c r="AP66" s="403">
        <f>'2M - SGS'!AP19</f>
        <v>0</v>
      </c>
      <c r="AQ66" s="403">
        <f>'2M - SGS'!AQ19</f>
        <v>0</v>
      </c>
      <c r="AR66" s="403">
        <f>'2M - SGS'!AR19</f>
        <v>0</v>
      </c>
      <c r="AS66" s="403">
        <f>'2M - SGS'!AS19</f>
        <v>0</v>
      </c>
      <c r="AT66" s="403">
        <f>'2M - SGS'!AT19</f>
        <v>0</v>
      </c>
      <c r="AU66" s="403">
        <f>'2M - SGS'!AU19</f>
        <v>0</v>
      </c>
      <c r="AV66" s="403">
        <f>'2M - SGS'!AV19</f>
        <v>0</v>
      </c>
      <c r="AW66" s="403">
        <f>'2M - SGS'!AW19</f>
        <v>0</v>
      </c>
      <c r="AX66" s="403">
        <f>'2M - SGS'!AX19</f>
        <v>0</v>
      </c>
      <c r="AY66" s="403">
        <f>'2M - SGS'!AY19</f>
        <v>0</v>
      </c>
      <c r="AZ66" s="403">
        <f>'2M - SGS'!AZ19</f>
        <v>0</v>
      </c>
      <c r="BA66" s="403">
        <f>'2M - SGS'!BA19</f>
        <v>0</v>
      </c>
      <c r="BB66" s="403">
        <f>'2M - SGS'!BB19</f>
        <v>0</v>
      </c>
      <c r="BC66" s="403">
        <f>'2M - SGS'!BC19</f>
        <v>0</v>
      </c>
      <c r="BD66" s="403">
        <f>'2M - SGS'!BD19</f>
        <v>0</v>
      </c>
      <c r="BE66" s="403">
        <f>'2M - SGS'!BE19</f>
        <v>0</v>
      </c>
      <c r="BF66" s="403">
        <f>'2M - SGS'!BF19</f>
        <v>0</v>
      </c>
      <c r="BG66" s="403">
        <f>'2M - SGS'!BG19</f>
        <v>0</v>
      </c>
      <c r="BH66" s="403">
        <f>'2M - SGS'!BH19</f>
        <v>0</v>
      </c>
      <c r="BI66" s="403">
        <f>'2M - SGS'!BI19</f>
        <v>0</v>
      </c>
      <c r="BJ66" s="403">
        <f>'2M - SGS'!BJ19</f>
        <v>0</v>
      </c>
      <c r="BK66" s="403">
        <f>'2M - SGS'!BK19</f>
        <v>0</v>
      </c>
    </row>
    <row r="67" spans="2:63" x14ac:dyDescent="0.35">
      <c r="B67" s="405" t="s">
        <v>31</v>
      </c>
      <c r="C67" s="249">
        <f>'3M - LGS'!C19+'Biz DRENE'!C37</f>
        <v>0</v>
      </c>
      <c r="D67" s="249">
        <f>'3M - LGS'!D19+'Biz DRENE'!D37</f>
        <v>0</v>
      </c>
      <c r="E67" s="249">
        <f>'3M - LGS'!E19+'Biz DRENE'!E37</f>
        <v>131130.40232611424</v>
      </c>
      <c r="F67" s="249">
        <f>'3M - LGS'!F19+'Biz DRENE'!F37</f>
        <v>655556.75198070565</v>
      </c>
      <c r="G67" s="249">
        <f>'3M - LGS'!G19+'Biz DRENE'!G37</f>
        <v>1303386.1443566282</v>
      </c>
      <c r="H67" s="249">
        <f>'3M - LGS'!H19+'Biz DRENE'!H37</f>
        <v>3106237.9522120277</v>
      </c>
      <c r="I67" s="249">
        <f>'3M - LGS'!I19+'Biz DRENE'!I37</f>
        <v>3046676.1703783884</v>
      </c>
      <c r="J67" s="249">
        <f>'3M - LGS'!J19+'Biz DRENE'!J37</f>
        <v>5064622.5093357256</v>
      </c>
      <c r="K67" s="249">
        <f>'3M - LGS'!K19+'Biz DRENE'!K37</f>
        <v>7435394.9460403956</v>
      </c>
      <c r="L67" s="249">
        <f>'3M - LGS'!L19+'Biz DRENE'!L37</f>
        <v>4262514.0386465536</v>
      </c>
      <c r="M67" s="249">
        <f>'3M - LGS'!M19+'Biz DRENE'!M37</f>
        <v>9804378.3431443796</v>
      </c>
      <c r="N67" s="249">
        <f>'3M - LGS'!N19+'Biz DRENE'!N37</f>
        <v>19897049.167761754</v>
      </c>
      <c r="O67" s="403">
        <f>'3M - LGS'!O19</f>
        <v>0</v>
      </c>
      <c r="P67" s="403">
        <f>'3M - LGS'!P19</f>
        <v>0</v>
      </c>
      <c r="Q67" s="403">
        <f>'3M - LGS'!Q19</f>
        <v>0</v>
      </c>
      <c r="R67" s="403">
        <f>'3M - LGS'!R19</f>
        <v>0</v>
      </c>
      <c r="S67" s="403">
        <f>'3M - LGS'!S19</f>
        <v>0</v>
      </c>
      <c r="T67" s="403">
        <f>'3M - LGS'!T19</f>
        <v>0</v>
      </c>
      <c r="U67" s="403">
        <f>'3M - LGS'!U19</f>
        <v>0</v>
      </c>
      <c r="V67" s="403">
        <f>'3M - LGS'!V19</f>
        <v>0</v>
      </c>
      <c r="W67" s="403">
        <f>'3M - LGS'!W19</f>
        <v>0</v>
      </c>
      <c r="X67" s="403">
        <f>'3M - LGS'!X19</f>
        <v>0</v>
      </c>
      <c r="Y67" s="403">
        <f>'3M - LGS'!Y19</f>
        <v>0</v>
      </c>
      <c r="Z67" s="403">
        <f>'3M - LGS'!Z19</f>
        <v>0</v>
      </c>
      <c r="AA67" s="403">
        <f>'3M - LGS'!AA19</f>
        <v>0</v>
      </c>
      <c r="AB67" s="403">
        <f>'3M - LGS'!AB19</f>
        <v>0</v>
      </c>
      <c r="AC67" s="403">
        <f>'3M - LGS'!AC19</f>
        <v>0</v>
      </c>
      <c r="AD67" s="403">
        <f>'3M - LGS'!AD19</f>
        <v>0</v>
      </c>
      <c r="AE67" s="403">
        <f>'3M - LGS'!AE19</f>
        <v>0</v>
      </c>
      <c r="AF67" s="403">
        <f>'3M - LGS'!AF19</f>
        <v>0</v>
      </c>
      <c r="AG67" s="403">
        <f>'3M - LGS'!AG19</f>
        <v>0</v>
      </c>
      <c r="AH67" s="403">
        <f>'3M - LGS'!AH19</f>
        <v>0</v>
      </c>
      <c r="AI67" s="403">
        <f>'3M - LGS'!AI19</f>
        <v>0</v>
      </c>
      <c r="AJ67" s="403">
        <f>'3M - LGS'!AJ19</f>
        <v>0</v>
      </c>
      <c r="AK67" s="403">
        <f>'3M - LGS'!AK19</f>
        <v>0</v>
      </c>
      <c r="AL67" s="403">
        <f>'3M - LGS'!AL19</f>
        <v>0</v>
      </c>
      <c r="AM67" s="403">
        <f>'3M - LGS'!AM19</f>
        <v>0</v>
      </c>
      <c r="AN67" s="403">
        <f>'3M - LGS'!AN19</f>
        <v>0</v>
      </c>
      <c r="AO67" s="403">
        <f>'3M - LGS'!AO19</f>
        <v>0</v>
      </c>
      <c r="AP67" s="403">
        <f>'3M - LGS'!AP19</f>
        <v>0</v>
      </c>
      <c r="AQ67" s="403">
        <f>'3M - LGS'!AQ19</f>
        <v>0</v>
      </c>
      <c r="AR67" s="403">
        <f>'3M - LGS'!AR19</f>
        <v>0</v>
      </c>
      <c r="AS67" s="403">
        <f>'3M - LGS'!AS19</f>
        <v>0</v>
      </c>
      <c r="AT67" s="403">
        <f>'3M - LGS'!AT19</f>
        <v>0</v>
      </c>
      <c r="AU67" s="403">
        <f>'3M - LGS'!AU19</f>
        <v>0</v>
      </c>
      <c r="AV67" s="403">
        <f>'3M - LGS'!AV19</f>
        <v>0</v>
      </c>
      <c r="AW67" s="403">
        <f>'3M - LGS'!AW19</f>
        <v>0</v>
      </c>
      <c r="AX67" s="403">
        <f>'3M - LGS'!AX19</f>
        <v>0</v>
      </c>
      <c r="AY67" s="403">
        <f>'3M - LGS'!AY19</f>
        <v>0</v>
      </c>
      <c r="AZ67" s="403">
        <f>'3M - LGS'!AZ19</f>
        <v>0</v>
      </c>
      <c r="BA67" s="403">
        <f>'3M - LGS'!BA19</f>
        <v>0</v>
      </c>
      <c r="BB67" s="403">
        <f>'3M - LGS'!BB19</f>
        <v>0</v>
      </c>
      <c r="BC67" s="403">
        <f>'3M - LGS'!BC19</f>
        <v>0</v>
      </c>
      <c r="BD67" s="403">
        <f>'3M - LGS'!BD19</f>
        <v>0</v>
      </c>
      <c r="BE67" s="403">
        <f>'3M - LGS'!BE19</f>
        <v>0</v>
      </c>
      <c r="BF67" s="403">
        <f>'3M - LGS'!BF19</f>
        <v>0</v>
      </c>
      <c r="BG67" s="403">
        <f>'3M - LGS'!BG19</f>
        <v>0</v>
      </c>
      <c r="BH67" s="403">
        <f>'3M - LGS'!BH19</f>
        <v>0</v>
      </c>
      <c r="BI67" s="403">
        <f>'3M - LGS'!BI19</f>
        <v>0</v>
      </c>
      <c r="BJ67" s="403">
        <f>'3M - LGS'!BJ19</f>
        <v>0</v>
      </c>
      <c r="BK67" s="403">
        <f>'3M - LGS'!BK19</f>
        <v>0</v>
      </c>
    </row>
    <row r="68" spans="2:63" x14ac:dyDescent="0.35">
      <c r="B68" s="405" t="s">
        <v>32</v>
      </c>
      <c r="C68" s="249">
        <f>'4M - SPS'!C19+'Biz DRENE'!C55</f>
        <v>0</v>
      </c>
      <c r="D68" s="249">
        <f>'4M - SPS'!D19+'Biz DRENE'!D55</f>
        <v>0</v>
      </c>
      <c r="E68" s="249">
        <f>'4M - SPS'!E19+'Biz DRENE'!E55</f>
        <v>0</v>
      </c>
      <c r="F68" s="249">
        <f>'4M - SPS'!F19+'Biz DRENE'!F55</f>
        <v>195685.20019971029</v>
      </c>
      <c r="G68" s="249">
        <f>'4M - SPS'!G19+'Biz DRENE'!G55</f>
        <v>532015.66398946359</v>
      </c>
      <c r="H68" s="249">
        <f>'4M - SPS'!H19+'Biz DRENE'!H55</f>
        <v>1195755.0662132709</v>
      </c>
      <c r="I68" s="249">
        <f>'4M - SPS'!I19+'Biz DRENE'!I55</f>
        <v>678080.6823034758</v>
      </c>
      <c r="J68" s="249">
        <f>'4M - SPS'!J19+'Biz DRENE'!J55</f>
        <v>647049.83930782927</v>
      </c>
      <c r="K68" s="249">
        <f>'4M - SPS'!K19+'Biz DRENE'!K55</f>
        <v>1840447.561554431</v>
      </c>
      <c r="L68" s="249">
        <f>'4M - SPS'!L19+'Biz DRENE'!L55</f>
        <v>404680.20172037015</v>
      </c>
      <c r="M68" s="249">
        <f>'4M - SPS'!M19+'Biz DRENE'!M55</f>
        <v>991290.1061275925</v>
      </c>
      <c r="N68" s="249">
        <f>'4M - SPS'!N19+'Biz DRENE'!N55</f>
        <v>7946043.8277574582</v>
      </c>
      <c r="O68" s="403">
        <f>'4M - SPS'!O19</f>
        <v>0</v>
      </c>
      <c r="P68" s="403">
        <f>'4M - SPS'!P19</f>
        <v>0</v>
      </c>
      <c r="Q68" s="403">
        <f>'4M - SPS'!Q19</f>
        <v>0</v>
      </c>
      <c r="R68" s="403">
        <f>'4M - SPS'!R19</f>
        <v>0</v>
      </c>
      <c r="S68" s="403">
        <f>'4M - SPS'!S19</f>
        <v>0</v>
      </c>
      <c r="T68" s="403">
        <f>'4M - SPS'!T19</f>
        <v>0</v>
      </c>
      <c r="U68" s="403">
        <f>'4M - SPS'!U19</f>
        <v>0</v>
      </c>
      <c r="V68" s="403">
        <f>'4M - SPS'!V19</f>
        <v>0</v>
      </c>
      <c r="W68" s="403">
        <f>'4M - SPS'!W19</f>
        <v>0</v>
      </c>
      <c r="X68" s="403">
        <f>'4M - SPS'!X19</f>
        <v>0</v>
      </c>
      <c r="Y68" s="403">
        <f>'4M - SPS'!Y19</f>
        <v>0</v>
      </c>
      <c r="Z68" s="403">
        <f>'4M - SPS'!Z19</f>
        <v>0</v>
      </c>
      <c r="AA68" s="403">
        <f>'4M - SPS'!AA19</f>
        <v>0</v>
      </c>
      <c r="AB68" s="403">
        <f>'4M - SPS'!AB19</f>
        <v>0</v>
      </c>
      <c r="AC68" s="403">
        <f>'4M - SPS'!AC19</f>
        <v>0</v>
      </c>
      <c r="AD68" s="403">
        <f>'4M - SPS'!AD19</f>
        <v>0</v>
      </c>
      <c r="AE68" s="403">
        <f>'4M - SPS'!AE19</f>
        <v>0</v>
      </c>
      <c r="AF68" s="403">
        <f>'4M - SPS'!AF19</f>
        <v>0</v>
      </c>
      <c r="AG68" s="403">
        <f>'4M - SPS'!AG19</f>
        <v>0</v>
      </c>
      <c r="AH68" s="403">
        <f>'4M - SPS'!AH19</f>
        <v>0</v>
      </c>
      <c r="AI68" s="403">
        <f>'4M - SPS'!AI19</f>
        <v>0</v>
      </c>
      <c r="AJ68" s="403">
        <f>'4M - SPS'!AJ19</f>
        <v>0</v>
      </c>
      <c r="AK68" s="403">
        <f>'4M - SPS'!AK19</f>
        <v>0</v>
      </c>
      <c r="AL68" s="403">
        <f>'4M - SPS'!AL19</f>
        <v>0</v>
      </c>
      <c r="AM68" s="403">
        <f>'4M - SPS'!AM19</f>
        <v>0</v>
      </c>
      <c r="AN68" s="403">
        <f>'4M - SPS'!AN19</f>
        <v>0</v>
      </c>
      <c r="AO68" s="403">
        <f>'4M - SPS'!AO19</f>
        <v>0</v>
      </c>
      <c r="AP68" s="403">
        <f>'4M - SPS'!AP19</f>
        <v>0</v>
      </c>
      <c r="AQ68" s="403">
        <f>'4M - SPS'!AQ19</f>
        <v>0</v>
      </c>
      <c r="AR68" s="403">
        <f>'4M - SPS'!AR19</f>
        <v>0</v>
      </c>
      <c r="AS68" s="403">
        <f>'4M - SPS'!AS19</f>
        <v>0</v>
      </c>
      <c r="AT68" s="403">
        <f>'4M - SPS'!AT19</f>
        <v>0</v>
      </c>
      <c r="AU68" s="403">
        <f>'4M - SPS'!AU19</f>
        <v>0</v>
      </c>
      <c r="AV68" s="403">
        <f>'4M - SPS'!AV19</f>
        <v>0</v>
      </c>
      <c r="AW68" s="403">
        <f>'4M - SPS'!AW19</f>
        <v>0</v>
      </c>
      <c r="AX68" s="403">
        <f>'4M - SPS'!AX19</f>
        <v>0</v>
      </c>
      <c r="AY68" s="403">
        <f>'4M - SPS'!AY19</f>
        <v>0</v>
      </c>
      <c r="AZ68" s="403">
        <f>'4M - SPS'!AZ19</f>
        <v>0</v>
      </c>
      <c r="BA68" s="403">
        <f>'4M - SPS'!BA19</f>
        <v>0</v>
      </c>
      <c r="BB68" s="403">
        <f>'4M - SPS'!BB19</f>
        <v>0</v>
      </c>
      <c r="BC68" s="403">
        <f>'4M - SPS'!BC19</f>
        <v>0</v>
      </c>
      <c r="BD68" s="403">
        <f>'4M - SPS'!BD19</f>
        <v>0</v>
      </c>
      <c r="BE68" s="403">
        <f>'4M - SPS'!BE19</f>
        <v>0</v>
      </c>
      <c r="BF68" s="403">
        <f>'4M - SPS'!BF19</f>
        <v>0</v>
      </c>
      <c r="BG68" s="403">
        <f>'4M - SPS'!BG19</f>
        <v>0</v>
      </c>
      <c r="BH68" s="403">
        <f>'4M - SPS'!BH19</f>
        <v>0</v>
      </c>
      <c r="BI68" s="403">
        <f>'4M - SPS'!BI19</f>
        <v>0</v>
      </c>
      <c r="BJ68" s="403">
        <f>'4M - SPS'!BJ19</f>
        <v>0</v>
      </c>
      <c r="BK68" s="403">
        <f>'4M - SPS'!BK19</f>
        <v>0</v>
      </c>
    </row>
    <row r="69" spans="2:63" ht="15" thickBot="1" x14ac:dyDescent="0.4">
      <c r="B69" s="406" t="s">
        <v>33</v>
      </c>
      <c r="C69" s="249">
        <f>'11M - LPS'!C19+'Biz DRENE'!C73</f>
        <v>0</v>
      </c>
      <c r="D69" s="249">
        <f>'11M - LPS'!D19+'Biz DRENE'!D73</f>
        <v>0</v>
      </c>
      <c r="E69" s="249">
        <f>'11M - LPS'!E19+'Biz DRENE'!E73</f>
        <v>0</v>
      </c>
      <c r="F69" s="249">
        <f>'11M - LPS'!F19+'Biz DRENE'!F73</f>
        <v>105817.63611918641</v>
      </c>
      <c r="G69" s="249">
        <f>'11M - LPS'!G19+'Biz DRENE'!G73</f>
        <v>61021.208716039313</v>
      </c>
      <c r="H69" s="249">
        <f>'11M - LPS'!H19+'Biz DRENE'!H73</f>
        <v>32256.701662712214</v>
      </c>
      <c r="I69" s="249">
        <f>'11M - LPS'!I19+'Biz DRENE'!I73</f>
        <v>0</v>
      </c>
      <c r="J69" s="249">
        <f>'11M - LPS'!J19+'Biz DRENE'!J73</f>
        <v>99714.495996913887</v>
      </c>
      <c r="K69" s="249">
        <f>'11M - LPS'!K19+'Biz DRENE'!K73</f>
        <v>44090.838513858624</v>
      </c>
      <c r="L69" s="249">
        <f>'11M - LPS'!L19+'Biz DRENE'!L73</f>
        <v>408313.82939085976</v>
      </c>
      <c r="M69" s="249">
        <f>'11M - LPS'!M19+'Biz DRENE'!M73</f>
        <v>698934.24445103738</v>
      </c>
      <c r="N69" s="249">
        <f>'11M - LPS'!N19+'Biz DRENE'!N73</f>
        <v>3140976.1248702863</v>
      </c>
      <c r="O69" s="403">
        <f>'11M - LPS'!O19</f>
        <v>0</v>
      </c>
      <c r="P69" s="403">
        <f>'11M - LPS'!P19</f>
        <v>0</v>
      </c>
      <c r="Q69" s="403">
        <f>'11M - LPS'!Q19</f>
        <v>0</v>
      </c>
      <c r="R69" s="403">
        <f>'11M - LPS'!R19</f>
        <v>0</v>
      </c>
      <c r="S69" s="403">
        <f>'11M - LPS'!S19</f>
        <v>0</v>
      </c>
      <c r="T69" s="403">
        <f>'11M - LPS'!T19</f>
        <v>0</v>
      </c>
      <c r="U69" s="403">
        <f>'11M - LPS'!U19</f>
        <v>0</v>
      </c>
      <c r="V69" s="403">
        <f>'11M - LPS'!V19</f>
        <v>0</v>
      </c>
      <c r="W69" s="403">
        <f>'11M - LPS'!W19</f>
        <v>0</v>
      </c>
      <c r="X69" s="403">
        <f>'11M - LPS'!X19</f>
        <v>0</v>
      </c>
      <c r="Y69" s="403">
        <f>'11M - LPS'!Y19</f>
        <v>0</v>
      </c>
      <c r="Z69" s="403">
        <f>'11M - LPS'!Z19</f>
        <v>0</v>
      </c>
      <c r="AA69" s="403">
        <f>'11M - LPS'!AA19</f>
        <v>0</v>
      </c>
      <c r="AB69" s="403">
        <f>'11M - LPS'!AB19</f>
        <v>0</v>
      </c>
      <c r="AC69" s="403">
        <f>'11M - LPS'!AC19</f>
        <v>0</v>
      </c>
      <c r="AD69" s="403">
        <f>'11M - LPS'!AD19</f>
        <v>0</v>
      </c>
      <c r="AE69" s="403">
        <f>'11M - LPS'!AE19</f>
        <v>0</v>
      </c>
      <c r="AF69" s="403">
        <f>'11M - LPS'!AF19</f>
        <v>0</v>
      </c>
      <c r="AG69" s="403">
        <f>'11M - LPS'!AG19</f>
        <v>0</v>
      </c>
      <c r="AH69" s="403">
        <f>'11M - LPS'!AH19</f>
        <v>0</v>
      </c>
      <c r="AI69" s="403">
        <f>'11M - LPS'!AI19</f>
        <v>0</v>
      </c>
      <c r="AJ69" s="403">
        <f>'11M - LPS'!AJ19</f>
        <v>0</v>
      </c>
      <c r="AK69" s="403">
        <f>'11M - LPS'!AK19</f>
        <v>0</v>
      </c>
      <c r="AL69" s="403">
        <f>'11M - LPS'!AL19</f>
        <v>0</v>
      </c>
      <c r="AM69" s="403">
        <f>'11M - LPS'!AM19</f>
        <v>0</v>
      </c>
      <c r="AN69" s="403">
        <f>'11M - LPS'!AN19</f>
        <v>0</v>
      </c>
      <c r="AO69" s="403">
        <f>'11M - LPS'!AO19</f>
        <v>0</v>
      </c>
      <c r="AP69" s="403">
        <f>'11M - LPS'!AP19</f>
        <v>0</v>
      </c>
      <c r="AQ69" s="403">
        <f>'11M - LPS'!AQ19</f>
        <v>0</v>
      </c>
      <c r="AR69" s="403">
        <f>'11M - LPS'!AR19</f>
        <v>0</v>
      </c>
      <c r="AS69" s="403">
        <f>'11M - LPS'!AS19</f>
        <v>0</v>
      </c>
      <c r="AT69" s="403">
        <f>'11M - LPS'!AT19</f>
        <v>0</v>
      </c>
      <c r="AU69" s="403">
        <f>'11M - LPS'!AU19</f>
        <v>0</v>
      </c>
      <c r="AV69" s="403">
        <f>'11M - LPS'!AV19</f>
        <v>0</v>
      </c>
      <c r="AW69" s="403">
        <f>'11M - LPS'!AW19</f>
        <v>0</v>
      </c>
      <c r="AX69" s="403">
        <f>'11M - LPS'!AX19</f>
        <v>0</v>
      </c>
      <c r="AY69" s="403">
        <f>'11M - LPS'!AY19</f>
        <v>0</v>
      </c>
      <c r="AZ69" s="403">
        <f>'11M - LPS'!AZ19</f>
        <v>0</v>
      </c>
      <c r="BA69" s="403">
        <f>'11M - LPS'!BA19</f>
        <v>0</v>
      </c>
      <c r="BB69" s="403">
        <f>'11M - LPS'!BB19</f>
        <v>0</v>
      </c>
      <c r="BC69" s="403">
        <f>'11M - LPS'!BC19</f>
        <v>0</v>
      </c>
      <c r="BD69" s="403">
        <f>'11M - LPS'!BD19</f>
        <v>0</v>
      </c>
      <c r="BE69" s="403">
        <f>'11M - LPS'!BE19</f>
        <v>0</v>
      </c>
      <c r="BF69" s="403">
        <f>'11M - LPS'!BF19</f>
        <v>0</v>
      </c>
      <c r="BG69" s="403">
        <f>'11M - LPS'!BG19</f>
        <v>0</v>
      </c>
      <c r="BH69" s="403">
        <f>'11M - LPS'!BH19</f>
        <v>0</v>
      </c>
      <c r="BI69" s="403">
        <f>'11M - LPS'!BI19</f>
        <v>0</v>
      </c>
      <c r="BJ69" s="403">
        <f>'11M - LPS'!BJ19</f>
        <v>0</v>
      </c>
      <c r="BK69" s="403">
        <f>'11M - LPS'!BK19</f>
        <v>0</v>
      </c>
    </row>
    <row r="70" spans="2:63" ht="15" thickBot="1" x14ac:dyDescent="0.4">
      <c r="B70" s="409" t="s">
        <v>34</v>
      </c>
      <c r="C70" s="416">
        <f>SUM(C65:C69)</f>
        <v>0</v>
      </c>
      <c r="D70" s="416">
        <f t="shared" ref="D70:BK70" si="85">SUM(D65:D69)</f>
        <v>0</v>
      </c>
      <c r="E70" s="416">
        <f t="shared" si="85"/>
        <v>368079.10096098325</v>
      </c>
      <c r="F70" s="416">
        <f t="shared" si="85"/>
        <v>5504550.5456685275</v>
      </c>
      <c r="G70" s="416">
        <f t="shared" si="85"/>
        <v>12435808.253552318</v>
      </c>
      <c r="H70" s="416">
        <f t="shared" si="85"/>
        <v>14785471.539555734</v>
      </c>
      <c r="I70" s="416">
        <f t="shared" si="85"/>
        <v>16981967.101793639</v>
      </c>
      <c r="J70" s="416">
        <f t="shared" si="85"/>
        <v>17894876.662422985</v>
      </c>
      <c r="K70" s="416">
        <f t="shared" si="85"/>
        <v>20464216.645373456</v>
      </c>
      <c r="L70" s="416">
        <f t="shared" si="85"/>
        <v>24589591.075599644</v>
      </c>
      <c r="M70" s="416">
        <f t="shared" si="85"/>
        <v>59336871.053335577</v>
      </c>
      <c r="N70" s="416">
        <f t="shared" si="85"/>
        <v>77416824.530929908</v>
      </c>
      <c r="O70" s="416">
        <f t="shared" si="85"/>
        <v>0</v>
      </c>
      <c r="P70" s="416">
        <f t="shared" si="85"/>
        <v>0</v>
      </c>
      <c r="Q70" s="416">
        <f t="shared" si="85"/>
        <v>0</v>
      </c>
      <c r="R70" s="416">
        <f t="shared" si="85"/>
        <v>0</v>
      </c>
      <c r="S70" s="416">
        <f t="shared" si="85"/>
        <v>0</v>
      </c>
      <c r="T70" s="416">
        <f t="shared" si="85"/>
        <v>0</v>
      </c>
      <c r="U70" s="416">
        <f t="shared" si="85"/>
        <v>0</v>
      </c>
      <c r="V70" s="416">
        <f t="shared" si="85"/>
        <v>0</v>
      </c>
      <c r="W70" s="416">
        <f t="shared" si="85"/>
        <v>0</v>
      </c>
      <c r="X70" s="416">
        <f t="shared" si="85"/>
        <v>0</v>
      </c>
      <c r="Y70" s="416">
        <f t="shared" si="85"/>
        <v>0</v>
      </c>
      <c r="Z70" s="416">
        <f t="shared" si="85"/>
        <v>0</v>
      </c>
      <c r="AA70" s="416">
        <f t="shared" si="85"/>
        <v>0</v>
      </c>
      <c r="AB70" s="416">
        <f t="shared" si="85"/>
        <v>0</v>
      </c>
      <c r="AC70" s="416">
        <f t="shared" si="85"/>
        <v>0</v>
      </c>
      <c r="AD70" s="416">
        <f t="shared" si="85"/>
        <v>0</v>
      </c>
      <c r="AE70" s="416">
        <f t="shared" si="85"/>
        <v>0</v>
      </c>
      <c r="AF70" s="416">
        <f t="shared" si="85"/>
        <v>0</v>
      </c>
      <c r="AG70" s="416">
        <f t="shared" si="85"/>
        <v>0</v>
      </c>
      <c r="AH70" s="416">
        <f t="shared" si="85"/>
        <v>0</v>
      </c>
      <c r="AI70" s="416">
        <f t="shared" si="85"/>
        <v>0</v>
      </c>
      <c r="AJ70" s="416">
        <f t="shared" si="85"/>
        <v>0</v>
      </c>
      <c r="AK70" s="416">
        <f t="shared" si="85"/>
        <v>0</v>
      </c>
      <c r="AL70" s="416">
        <f t="shared" si="85"/>
        <v>0</v>
      </c>
      <c r="AM70" s="416">
        <f t="shared" si="85"/>
        <v>0</v>
      </c>
      <c r="AN70" s="416">
        <f t="shared" si="85"/>
        <v>0</v>
      </c>
      <c r="AO70" s="416">
        <f t="shared" si="85"/>
        <v>0</v>
      </c>
      <c r="AP70" s="416">
        <f t="shared" si="85"/>
        <v>0</v>
      </c>
      <c r="AQ70" s="416">
        <f t="shared" si="85"/>
        <v>0</v>
      </c>
      <c r="AR70" s="416">
        <f t="shared" si="85"/>
        <v>0</v>
      </c>
      <c r="AS70" s="416">
        <f t="shared" si="85"/>
        <v>0</v>
      </c>
      <c r="AT70" s="416">
        <f t="shared" si="85"/>
        <v>0</v>
      </c>
      <c r="AU70" s="416">
        <f t="shared" si="85"/>
        <v>0</v>
      </c>
      <c r="AV70" s="416">
        <f t="shared" si="85"/>
        <v>0</v>
      </c>
      <c r="AW70" s="416">
        <f t="shared" si="85"/>
        <v>0</v>
      </c>
      <c r="AX70" s="416">
        <f t="shared" si="85"/>
        <v>0</v>
      </c>
      <c r="AY70" s="416">
        <f t="shared" si="85"/>
        <v>0</v>
      </c>
      <c r="AZ70" s="416">
        <f t="shared" si="85"/>
        <v>0</v>
      </c>
      <c r="BA70" s="416">
        <f t="shared" si="85"/>
        <v>0</v>
      </c>
      <c r="BB70" s="416">
        <f t="shared" si="85"/>
        <v>0</v>
      </c>
      <c r="BC70" s="416">
        <f t="shared" si="85"/>
        <v>0</v>
      </c>
      <c r="BD70" s="416">
        <f t="shared" si="85"/>
        <v>0</v>
      </c>
      <c r="BE70" s="416">
        <f t="shared" si="85"/>
        <v>0</v>
      </c>
      <c r="BF70" s="416">
        <f t="shared" si="85"/>
        <v>0</v>
      </c>
      <c r="BG70" s="416">
        <f t="shared" si="85"/>
        <v>0</v>
      </c>
      <c r="BH70" s="416">
        <f t="shared" si="85"/>
        <v>0</v>
      </c>
      <c r="BI70" s="416">
        <f t="shared" si="85"/>
        <v>0</v>
      </c>
      <c r="BJ70" s="416">
        <f t="shared" si="85"/>
        <v>0</v>
      </c>
      <c r="BK70" s="416">
        <f t="shared" si="85"/>
        <v>0</v>
      </c>
    </row>
    <row r="71" spans="2:63" ht="15" thickBot="1" x14ac:dyDescent="0.4">
      <c r="C71" s="413"/>
      <c r="D71" s="413"/>
      <c r="E71" s="418"/>
      <c r="F71" s="418"/>
      <c r="G71" s="418"/>
      <c r="H71" s="418"/>
      <c r="I71" s="418"/>
      <c r="J71" s="418"/>
      <c r="K71" s="418"/>
      <c r="L71" s="418"/>
      <c r="M71" s="418"/>
      <c r="N71" s="418"/>
      <c r="O71" s="413"/>
      <c r="P71" s="413"/>
      <c r="Q71" s="413"/>
      <c r="R71" s="413"/>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row>
    <row r="72" spans="2:63" ht="15" thickBot="1" x14ac:dyDescent="0.4">
      <c r="B72" s="419" t="s">
        <v>136</v>
      </c>
      <c r="C72" s="401">
        <f>C64</f>
        <v>43466</v>
      </c>
      <c r="D72" s="401">
        <f t="shared" ref="D72:BK72" si="86">D64</f>
        <v>43497</v>
      </c>
      <c r="E72" s="401">
        <f t="shared" si="86"/>
        <v>43525</v>
      </c>
      <c r="F72" s="401">
        <f t="shared" si="86"/>
        <v>43556</v>
      </c>
      <c r="G72" s="401">
        <f t="shared" si="86"/>
        <v>43586</v>
      </c>
      <c r="H72" s="401">
        <f t="shared" si="86"/>
        <v>43617</v>
      </c>
      <c r="I72" s="401">
        <f t="shared" si="86"/>
        <v>43647</v>
      </c>
      <c r="J72" s="401">
        <f t="shared" si="86"/>
        <v>43678</v>
      </c>
      <c r="K72" s="401">
        <f t="shared" si="86"/>
        <v>43709</v>
      </c>
      <c r="L72" s="401">
        <f t="shared" si="86"/>
        <v>43739</v>
      </c>
      <c r="M72" s="401">
        <f t="shared" si="86"/>
        <v>43770</v>
      </c>
      <c r="N72" s="401">
        <f t="shared" si="86"/>
        <v>43800</v>
      </c>
      <c r="O72" s="401">
        <f t="shared" si="86"/>
        <v>43831</v>
      </c>
      <c r="P72" s="401">
        <f t="shared" si="86"/>
        <v>43862</v>
      </c>
      <c r="Q72" s="401">
        <f t="shared" si="86"/>
        <v>43891</v>
      </c>
      <c r="R72" s="401">
        <f t="shared" si="86"/>
        <v>43922</v>
      </c>
      <c r="S72" s="401">
        <f t="shared" si="86"/>
        <v>43952</v>
      </c>
      <c r="T72" s="401">
        <f t="shared" si="86"/>
        <v>43983</v>
      </c>
      <c r="U72" s="401">
        <f t="shared" si="86"/>
        <v>44013</v>
      </c>
      <c r="V72" s="401">
        <f t="shared" si="86"/>
        <v>44044</v>
      </c>
      <c r="W72" s="401">
        <f t="shared" si="86"/>
        <v>44075</v>
      </c>
      <c r="X72" s="401">
        <f t="shared" si="86"/>
        <v>44105</v>
      </c>
      <c r="Y72" s="401">
        <f t="shared" si="86"/>
        <v>44136</v>
      </c>
      <c r="Z72" s="401">
        <f t="shared" si="86"/>
        <v>44166</v>
      </c>
      <c r="AA72" s="401">
        <f t="shared" si="86"/>
        <v>44197</v>
      </c>
      <c r="AB72" s="401">
        <f t="shared" si="86"/>
        <v>44228</v>
      </c>
      <c r="AC72" s="401">
        <f t="shared" si="86"/>
        <v>44256</v>
      </c>
      <c r="AD72" s="401">
        <f t="shared" si="86"/>
        <v>44287</v>
      </c>
      <c r="AE72" s="401">
        <f t="shared" si="86"/>
        <v>44317</v>
      </c>
      <c r="AF72" s="401">
        <f t="shared" si="86"/>
        <v>44348</v>
      </c>
      <c r="AG72" s="401">
        <f t="shared" si="86"/>
        <v>44378</v>
      </c>
      <c r="AH72" s="401">
        <f t="shared" si="86"/>
        <v>44409</v>
      </c>
      <c r="AI72" s="401">
        <f t="shared" si="86"/>
        <v>44440</v>
      </c>
      <c r="AJ72" s="401">
        <f t="shared" si="86"/>
        <v>44470</v>
      </c>
      <c r="AK72" s="401">
        <f t="shared" si="86"/>
        <v>44501</v>
      </c>
      <c r="AL72" s="401">
        <f t="shared" si="86"/>
        <v>44531</v>
      </c>
      <c r="AM72" s="401">
        <f t="shared" si="86"/>
        <v>44562</v>
      </c>
      <c r="AN72" s="401">
        <f t="shared" si="86"/>
        <v>44593</v>
      </c>
      <c r="AO72" s="401">
        <f t="shared" si="86"/>
        <v>44621</v>
      </c>
      <c r="AP72" s="401">
        <f t="shared" si="86"/>
        <v>44652</v>
      </c>
      <c r="AQ72" s="401">
        <f t="shared" si="86"/>
        <v>44682</v>
      </c>
      <c r="AR72" s="401">
        <f t="shared" si="86"/>
        <v>44713</v>
      </c>
      <c r="AS72" s="401">
        <f t="shared" si="86"/>
        <v>44743</v>
      </c>
      <c r="AT72" s="401">
        <f t="shared" si="86"/>
        <v>44774</v>
      </c>
      <c r="AU72" s="401">
        <f t="shared" si="86"/>
        <v>44805</v>
      </c>
      <c r="AV72" s="401">
        <f t="shared" si="86"/>
        <v>44835</v>
      </c>
      <c r="AW72" s="401">
        <f t="shared" si="86"/>
        <v>44866</v>
      </c>
      <c r="AX72" s="401">
        <f t="shared" si="86"/>
        <v>44896</v>
      </c>
      <c r="AY72" s="401">
        <f t="shared" si="86"/>
        <v>44927</v>
      </c>
      <c r="AZ72" s="401">
        <f t="shared" si="86"/>
        <v>44958</v>
      </c>
      <c r="BA72" s="401">
        <f t="shared" si="86"/>
        <v>44986</v>
      </c>
      <c r="BB72" s="401">
        <f t="shared" si="86"/>
        <v>45017</v>
      </c>
      <c r="BC72" s="401">
        <f t="shared" si="86"/>
        <v>45047</v>
      </c>
      <c r="BD72" s="401">
        <f t="shared" si="86"/>
        <v>45078</v>
      </c>
      <c r="BE72" s="401">
        <f t="shared" si="86"/>
        <v>45108</v>
      </c>
      <c r="BF72" s="401">
        <f t="shared" si="86"/>
        <v>45139</v>
      </c>
      <c r="BG72" s="401">
        <f t="shared" si="86"/>
        <v>45170</v>
      </c>
      <c r="BH72" s="401">
        <f t="shared" si="86"/>
        <v>45200</v>
      </c>
      <c r="BI72" s="401">
        <f t="shared" si="86"/>
        <v>45231</v>
      </c>
      <c r="BJ72" s="401">
        <f t="shared" si="86"/>
        <v>45261</v>
      </c>
      <c r="BK72" s="401">
        <f t="shared" si="86"/>
        <v>45292</v>
      </c>
    </row>
    <row r="73" spans="2:63" x14ac:dyDescent="0.35">
      <c r="B73" s="420" t="s">
        <v>29</v>
      </c>
      <c r="C73" s="403">
        <f>' LI 1M - RES'!C16</f>
        <v>0</v>
      </c>
      <c r="D73" s="403">
        <f>' LI 1M - RES'!D16</f>
        <v>0</v>
      </c>
      <c r="E73" s="403">
        <f>' LI 1M - RES'!E16</f>
        <v>0</v>
      </c>
      <c r="F73" s="403">
        <f>' LI 1M - RES'!F16</f>
        <v>0</v>
      </c>
      <c r="G73" s="403">
        <f>' LI 1M - RES'!G16</f>
        <v>51876.164245605469</v>
      </c>
      <c r="H73" s="403">
        <f>' LI 1M - RES'!H16</f>
        <v>67587.543722391129</v>
      </c>
      <c r="I73" s="403">
        <f>' LI 1M - RES'!I16</f>
        <v>207884.26187654698</v>
      </c>
      <c r="J73" s="403">
        <f>' LI 1M - RES'!J16</f>
        <v>222122.02325704184</v>
      </c>
      <c r="K73" s="403">
        <f>' LI 1M - RES'!K16</f>
        <v>286313.5986464991</v>
      </c>
      <c r="L73" s="403">
        <f>' LI 1M - RES'!L16</f>
        <v>301998.949979169</v>
      </c>
      <c r="M73" s="403">
        <f>' LI 1M - RES'!M16</f>
        <v>745804.00481085549</v>
      </c>
      <c r="N73" s="403">
        <f>' LI 1M - RES'!N16</f>
        <v>1259051.8430909445</v>
      </c>
      <c r="O73" s="403">
        <f>' LI 1M - RES'!O16</f>
        <v>0</v>
      </c>
      <c r="P73" s="403">
        <f>' LI 1M - RES'!P16</f>
        <v>0</v>
      </c>
      <c r="Q73" s="403">
        <f>' LI 1M - RES'!Q16</f>
        <v>0</v>
      </c>
      <c r="R73" s="403">
        <f>' LI 1M - RES'!R16</f>
        <v>0</v>
      </c>
      <c r="S73" s="403">
        <f>' LI 1M - RES'!S16</f>
        <v>0</v>
      </c>
      <c r="T73" s="403">
        <f>' LI 1M - RES'!T16</f>
        <v>0</v>
      </c>
      <c r="U73" s="403">
        <f>' LI 1M - RES'!U16</f>
        <v>0</v>
      </c>
      <c r="V73" s="403">
        <f>' LI 1M - RES'!V16</f>
        <v>0</v>
      </c>
      <c r="W73" s="403">
        <f>' LI 1M - RES'!W16</f>
        <v>0</v>
      </c>
      <c r="X73" s="403">
        <f>' LI 1M - RES'!X16</f>
        <v>0</v>
      </c>
      <c r="Y73" s="403">
        <f>' LI 1M - RES'!Y16</f>
        <v>0</v>
      </c>
      <c r="Z73" s="403">
        <f>' LI 1M - RES'!Z16</f>
        <v>0</v>
      </c>
      <c r="AA73" s="403">
        <f>' LI 1M - RES'!AA16</f>
        <v>0</v>
      </c>
      <c r="AB73" s="403">
        <f>' LI 1M - RES'!AB16</f>
        <v>0</v>
      </c>
      <c r="AC73" s="403">
        <f>' LI 1M - RES'!AC16</f>
        <v>0</v>
      </c>
      <c r="AD73" s="403">
        <f>' LI 1M - RES'!AD16</f>
        <v>0</v>
      </c>
      <c r="AE73" s="403">
        <f>' LI 1M - RES'!AE16</f>
        <v>0</v>
      </c>
      <c r="AF73" s="403">
        <f>' LI 1M - RES'!AF16</f>
        <v>0</v>
      </c>
      <c r="AG73" s="403">
        <f>' LI 1M - RES'!AG16</f>
        <v>0</v>
      </c>
      <c r="AH73" s="403">
        <f>' LI 1M - RES'!AH16</f>
        <v>0</v>
      </c>
      <c r="AI73" s="403">
        <f>' LI 1M - RES'!AI16</f>
        <v>0</v>
      </c>
      <c r="AJ73" s="403">
        <f>' LI 1M - RES'!AJ16</f>
        <v>0</v>
      </c>
      <c r="AK73" s="403">
        <f>' LI 1M - RES'!AK16</f>
        <v>0</v>
      </c>
      <c r="AL73" s="403">
        <f>' LI 1M - RES'!AL16</f>
        <v>0</v>
      </c>
      <c r="AM73" s="403">
        <f>' LI 1M - RES'!AM16</f>
        <v>0</v>
      </c>
      <c r="AN73" s="403">
        <f>' LI 1M - RES'!AN16</f>
        <v>0</v>
      </c>
      <c r="AO73" s="403">
        <f>' LI 1M - RES'!AO16</f>
        <v>0</v>
      </c>
      <c r="AP73" s="403">
        <f>' LI 1M - RES'!AP16</f>
        <v>0</v>
      </c>
      <c r="AQ73" s="403">
        <f>' LI 1M - RES'!AQ16</f>
        <v>0</v>
      </c>
      <c r="AR73" s="403">
        <f>' LI 1M - RES'!AR16</f>
        <v>0</v>
      </c>
      <c r="AS73" s="403">
        <f>' LI 1M - RES'!AS16</f>
        <v>0</v>
      </c>
      <c r="AT73" s="403">
        <f>' LI 1M - RES'!AT16</f>
        <v>0</v>
      </c>
      <c r="AU73" s="403">
        <f>' LI 1M - RES'!AU16</f>
        <v>0</v>
      </c>
      <c r="AV73" s="403">
        <f>' LI 1M - RES'!AV16</f>
        <v>0</v>
      </c>
      <c r="AW73" s="403">
        <f>' LI 1M - RES'!AW16</f>
        <v>0</v>
      </c>
      <c r="AX73" s="403">
        <f>' LI 1M - RES'!AX16</f>
        <v>0</v>
      </c>
      <c r="AY73" s="403">
        <f>' LI 1M - RES'!AY16</f>
        <v>0</v>
      </c>
      <c r="AZ73" s="403">
        <f>' LI 1M - RES'!AZ16</f>
        <v>0</v>
      </c>
      <c r="BA73" s="403">
        <f>' LI 1M - RES'!BA16</f>
        <v>0</v>
      </c>
      <c r="BB73" s="403">
        <f>' LI 1M - RES'!BB16</f>
        <v>0</v>
      </c>
      <c r="BC73" s="403">
        <f>' LI 1M - RES'!BC16</f>
        <v>0</v>
      </c>
      <c r="BD73" s="403">
        <f>' LI 1M - RES'!BD16</f>
        <v>0</v>
      </c>
      <c r="BE73" s="403">
        <f>' LI 1M - RES'!BE16</f>
        <v>0</v>
      </c>
      <c r="BF73" s="403">
        <f>' LI 1M - RES'!BF16</f>
        <v>0</v>
      </c>
      <c r="BG73" s="403">
        <f>' LI 1M - RES'!BG16</f>
        <v>0</v>
      </c>
      <c r="BH73" s="403">
        <f>' LI 1M - RES'!BH16</f>
        <v>0</v>
      </c>
      <c r="BI73" s="403">
        <f>' LI 1M - RES'!BI16</f>
        <v>0</v>
      </c>
      <c r="BJ73" s="403">
        <f>' LI 1M - RES'!BJ16</f>
        <v>0</v>
      </c>
      <c r="BK73" s="403">
        <f>' LI 1M - RES'!BK16</f>
        <v>0</v>
      </c>
    </row>
    <row r="74" spans="2:63" x14ac:dyDescent="0.35">
      <c r="B74" s="405" t="s">
        <v>30</v>
      </c>
      <c r="C74" s="421">
        <f>'LI 2M - SGS'!C19</f>
        <v>0</v>
      </c>
      <c r="D74" s="421">
        <f>'LI 2M - SGS'!D19</f>
        <v>0</v>
      </c>
      <c r="E74" s="421">
        <f>'LI 2M - SGS'!E19</f>
        <v>0</v>
      </c>
      <c r="F74" s="421">
        <f>'LI 2M - SGS'!F19</f>
        <v>0</v>
      </c>
      <c r="G74" s="421">
        <f>'LI 2M - SGS'!G19</f>
        <v>0</v>
      </c>
      <c r="H74" s="421">
        <f>'LI 2M - SGS'!H19</f>
        <v>0</v>
      </c>
      <c r="I74" s="421">
        <f>'LI 2M - SGS'!I19</f>
        <v>0</v>
      </c>
      <c r="J74" s="421">
        <f>'LI 2M - SGS'!J19</f>
        <v>28378.956448140496</v>
      </c>
      <c r="K74" s="421">
        <f>'LI 2M - SGS'!K19</f>
        <v>91828.471900957622</v>
      </c>
      <c r="L74" s="421">
        <f>'LI 2M - SGS'!L19</f>
        <v>62859.383374134006</v>
      </c>
      <c r="M74" s="421">
        <f>'LI 2M - SGS'!M19</f>
        <v>200397.3441838171</v>
      </c>
      <c r="N74" s="421">
        <f>'LI 2M - SGS'!N19</f>
        <v>318915.402425154</v>
      </c>
      <c r="O74" s="421">
        <f>'LI 2M - SGS'!O19</f>
        <v>0</v>
      </c>
      <c r="P74" s="421">
        <f>'LI 2M - SGS'!P19</f>
        <v>0</v>
      </c>
      <c r="Q74" s="421">
        <f>'LI 2M - SGS'!Q19</f>
        <v>0</v>
      </c>
      <c r="R74" s="421">
        <f>'LI 2M - SGS'!R19</f>
        <v>0</v>
      </c>
      <c r="S74" s="421">
        <f>'LI 2M - SGS'!S19</f>
        <v>0</v>
      </c>
      <c r="T74" s="421">
        <f>'LI 2M - SGS'!T19</f>
        <v>0</v>
      </c>
      <c r="U74" s="421">
        <f>'LI 2M - SGS'!U19</f>
        <v>0</v>
      </c>
      <c r="V74" s="421">
        <f>'LI 2M - SGS'!V19</f>
        <v>0</v>
      </c>
      <c r="W74" s="421">
        <f>'LI 2M - SGS'!W19</f>
        <v>0</v>
      </c>
      <c r="X74" s="421">
        <f>'LI 2M - SGS'!X19</f>
        <v>0</v>
      </c>
      <c r="Y74" s="421">
        <f>'LI 2M - SGS'!Y19</f>
        <v>0</v>
      </c>
      <c r="Z74" s="421">
        <f>'LI 2M - SGS'!Z19</f>
        <v>0</v>
      </c>
      <c r="AA74" s="421">
        <f>'LI 2M - SGS'!AA19</f>
        <v>0</v>
      </c>
      <c r="AB74" s="421">
        <f>'LI 2M - SGS'!AB19</f>
        <v>0</v>
      </c>
      <c r="AC74" s="421">
        <f>'LI 2M - SGS'!AC19</f>
        <v>0</v>
      </c>
      <c r="AD74" s="421">
        <f>'LI 2M - SGS'!AD19</f>
        <v>0</v>
      </c>
      <c r="AE74" s="421">
        <f>'LI 2M - SGS'!AE19</f>
        <v>0</v>
      </c>
      <c r="AF74" s="421">
        <f>'LI 2M - SGS'!AF19</f>
        <v>0</v>
      </c>
      <c r="AG74" s="421">
        <f>'LI 2M - SGS'!AG19</f>
        <v>0</v>
      </c>
      <c r="AH74" s="421">
        <f>'LI 2M - SGS'!AH19</f>
        <v>0</v>
      </c>
      <c r="AI74" s="421">
        <f>'LI 2M - SGS'!AI19</f>
        <v>0</v>
      </c>
      <c r="AJ74" s="421">
        <f>'LI 2M - SGS'!AJ19</f>
        <v>0</v>
      </c>
      <c r="AK74" s="421">
        <f>'LI 2M - SGS'!AK19</f>
        <v>0</v>
      </c>
      <c r="AL74" s="421">
        <f>'LI 2M - SGS'!AL19</f>
        <v>0</v>
      </c>
      <c r="AM74" s="421">
        <f>'LI 2M - SGS'!AM19</f>
        <v>0</v>
      </c>
      <c r="AN74" s="421">
        <f>'LI 2M - SGS'!AN19</f>
        <v>0</v>
      </c>
      <c r="AO74" s="421">
        <f>'LI 2M - SGS'!AO19</f>
        <v>0</v>
      </c>
      <c r="AP74" s="421">
        <f>'LI 2M - SGS'!AP19</f>
        <v>0</v>
      </c>
      <c r="AQ74" s="421">
        <f>'LI 2M - SGS'!AQ19</f>
        <v>0</v>
      </c>
      <c r="AR74" s="421">
        <f>'LI 2M - SGS'!AR19</f>
        <v>0</v>
      </c>
      <c r="AS74" s="421">
        <f>'LI 2M - SGS'!AS19</f>
        <v>0</v>
      </c>
      <c r="AT74" s="421">
        <f>'LI 2M - SGS'!AT19</f>
        <v>0</v>
      </c>
      <c r="AU74" s="421">
        <f>'LI 2M - SGS'!AU19</f>
        <v>0</v>
      </c>
      <c r="AV74" s="421">
        <f>'LI 2M - SGS'!AV19</f>
        <v>0</v>
      </c>
      <c r="AW74" s="421">
        <f>'LI 2M - SGS'!AW19</f>
        <v>0</v>
      </c>
      <c r="AX74" s="421">
        <f>'LI 2M - SGS'!AX19</f>
        <v>0</v>
      </c>
      <c r="AY74" s="421">
        <f>'LI 2M - SGS'!AY19</f>
        <v>0</v>
      </c>
      <c r="AZ74" s="421">
        <f>'LI 2M - SGS'!AZ19</f>
        <v>0</v>
      </c>
      <c r="BA74" s="421">
        <f>'LI 2M - SGS'!BA19</f>
        <v>0</v>
      </c>
      <c r="BB74" s="421">
        <f>'LI 2M - SGS'!BB19</f>
        <v>0</v>
      </c>
      <c r="BC74" s="421">
        <f>'LI 2M - SGS'!BC19</f>
        <v>0</v>
      </c>
      <c r="BD74" s="421">
        <f>'LI 2M - SGS'!BD19</f>
        <v>0</v>
      </c>
      <c r="BE74" s="421">
        <f>'LI 2M - SGS'!BE19</f>
        <v>0</v>
      </c>
      <c r="BF74" s="421">
        <f>'LI 2M - SGS'!BF19</f>
        <v>0</v>
      </c>
      <c r="BG74" s="421">
        <f>'LI 2M - SGS'!BG19</f>
        <v>0</v>
      </c>
      <c r="BH74" s="421">
        <f>'LI 2M - SGS'!BH19</f>
        <v>0</v>
      </c>
      <c r="BI74" s="421">
        <f>'LI 2M - SGS'!BI19</f>
        <v>0</v>
      </c>
      <c r="BJ74" s="421">
        <f>'LI 2M - SGS'!BJ19</f>
        <v>0</v>
      </c>
      <c r="BK74" s="421">
        <f>'LI 2M - SGS'!BK19</f>
        <v>0</v>
      </c>
    </row>
    <row r="75" spans="2:63" x14ac:dyDescent="0.35">
      <c r="B75" s="405" t="s">
        <v>31</v>
      </c>
      <c r="C75" s="421">
        <f>'LI 3M - LGS'!C19</f>
        <v>0</v>
      </c>
      <c r="D75" s="421">
        <f>'LI 3M - LGS'!D19</f>
        <v>0</v>
      </c>
      <c r="E75" s="421">
        <f>'LI 3M - LGS'!E19</f>
        <v>0</v>
      </c>
      <c r="F75" s="421">
        <f>'LI 3M - LGS'!F19</f>
        <v>0</v>
      </c>
      <c r="G75" s="421">
        <f>'LI 3M - LGS'!G19</f>
        <v>0</v>
      </c>
      <c r="H75" s="421">
        <f>'LI 3M - LGS'!H19</f>
        <v>0</v>
      </c>
      <c r="I75" s="421">
        <f>'LI 3M - LGS'!I19</f>
        <v>0</v>
      </c>
      <c r="J75" s="421">
        <f>'LI 3M - LGS'!J19</f>
        <v>0</v>
      </c>
      <c r="K75" s="421">
        <f>'LI 3M - LGS'!K19</f>
        <v>0</v>
      </c>
      <c r="L75" s="421">
        <f>'LI 3M - LGS'!L19</f>
        <v>35616.328007514676</v>
      </c>
      <c r="M75" s="421">
        <f>'LI 3M - LGS'!M19</f>
        <v>182756.27019231668</v>
      </c>
      <c r="N75" s="421">
        <f>'LI 3M - LGS'!N19</f>
        <v>318144.12407593103</v>
      </c>
      <c r="O75" s="421">
        <f>'LI 3M - LGS'!O19</f>
        <v>0</v>
      </c>
      <c r="P75" s="421">
        <f>'LI 3M - LGS'!P19</f>
        <v>0</v>
      </c>
      <c r="Q75" s="421">
        <f>'LI 3M - LGS'!Q19</f>
        <v>0</v>
      </c>
      <c r="R75" s="421">
        <f>'LI 3M - LGS'!R19</f>
        <v>0</v>
      </c>
      <c r="S75" s="421">
        <f>'LI 3M - LGS'!S19</f>
        <v>0</v>
      </c>
      <c r="T75" s="421">
        <f>'LI 3M - LGS'!T19</f>
        <v>0</v>
      </c>
      <c r="U75" s="421">
        <f>'LI 3M - LGS'!U19</f>
        <v>0</v>
      </c>
      <c r="V75" s="421">
        <f>'LI 3M - LGS'!V19</f>
        <v>0</v>
      </c>
      <c r="W75" s="421">
        <f>'LI 3M - LGS'!W19</f>
        <v>0</v>
      </c>
      <c r="X75" s="421">
        <f>'LI 3M - LGS'!X19</f>
        <v>0</v>
      </c>
      <c r="Y75" s="421">
        <f>'LI 3M - LGS'!Y19</f>
        <v>0</v>
      </c>
      <c r="Z75" s="421">
        <f>'LI 3M - LGS'!Z19</f>
        <v>0</v>
      </c>
      <c r="AA75" s="421">
        <f>'LI 3M - LGS'!AA19</f>
        <v>0</v>
      </c>
      <c r="AB75" s="421">
        <f>'LI 3M - LGS'!AB19</f>
        <v>0</v>
      </c>
      <c r="AC75" s="421">
        <f>'LI 3M - LGS'!AC19</f>
        <v>0</v>
      </c>
      <c r="AD75" s="421">
        <f>'LI 3M - LGS'!AD19</f>
        <v>0</v>
      </c>
      <c r="AE75" s="421">
        <f>'LI 3M - LGS'!AE19</f>
        <v>0</v>
      </c>
      <c r="AF75" s="421">
        <f>'LI 3M - LGS'!AF19</f>
        <v>0</v>
      </c>
      <c r="AG75" s="421">
        <f>'LI 3M - LGS'!AG19</f>
        <v>0</v>
      </c>
      <c r="AH75" s="421">
        <f>'LI 3M - LGS'!AH19</f>
        <v>0</v>
      </c>
      <c r="AI75" s="421">
        <f>'LI 3M - LGS'!AI19</f>
        <v>0</v>
      </c>
      <c r="AJ75" s="421">
        <f>'LI 3M - LGS'!AJ19</f>
        <v>0</v>
      </c>
      <c r="AK75" s="421">
        <f>'LI 3M - LGS'!AK19</f>
        <v>0</v>
      </c>
      <c r="AL75" s="421">
        <f>'LI 3M - LGS'!AL19</f>
        <v>0</v>
      </c>
      <c r="AM75" s="421">
        <f>'LI 3M - LGS'!AM19</f>
        <v>0</v>
      </c>
      <c r="AN75" s="421">
        <f>'LI 3M - LGS'!AN19</f>
        <v>0</v>
      </c>
      <c r="AO75" s="421">
        <f>'LI 3M - LGS'!AO19</f>
        <v>0</v>
      </c>
      <c r="AP75" s="421">
        <f>'LI 3M - LGS'!AP19</f>
        <v>0</v>
      </c>
      <c r="AQ75" s="421">
        <f>'LI 3M - LGS'!AQ19</f>
        <v>0</v>
      </c>
      <c r="AR75" s="421">
        <f>'LI 3M - LGS'!AR19</f>
        <v>0</v>
      </c>
      <c r="AS75" s="421">
        <f>'LI 3M - LGS'!AS19</f>
        <v>0</v>
      </c>
      <c r="AT75" s="421">
        <f>'LI 3M - LGS'!AT19</f>
        <v>0</v>
      </c>
      <c r="AU75" s="421">
        <f>'LI 3M - LGS'!AU19</f>
        <v>0</v>
      </c>
      <c r="AV75" s="421">
        <f>'LI 3M - LGS'!AV19</f>
        <v>0</v>
      </c>
      <c r="AW75" s="421">
        <f>'LI 3M - LGS'!AW19</f>
        <v>0</v>
      </c>
      <c r="AX75" s="421">
        <f>'LI 3M - LGS'!AX19</f>
        <v>0</v>
      </c>
      <c r="AY75" s="421">
        <f>'LI 3M - LGS'!AY19</f>
        <v>0</v>
      </c>
      <c r="AZ75" s="421">
        <f>'LI 3M - LGS'!AZ19</f>
        <v>0</v>
      </c>
      <c r="BA75" s="421">
        <f>'LI 3M - LGS'!BA19</f>
        <v>0</v>
      </c>
      <c r="BB75" s="421">
        <f>'LI 3M - LGS'!BB19</f>
        <v>0</v>
      </c>
      <c r="BC75" s="421">
        <f>'LI 3M - LGS'!BC19</f>
        <v>0</v>
      </c>
      <c r="BD75" s="421">
        <f>'LI 3M - LGS'!BD19</f>
        <v>0</v>
      </c>
      <c r="BE75" s="421">
        <f>'LI 3M - LGS'!BE19</f>
        <v>0</v>
      </c>
      <c r="BF75" s="421">
        <f>'LI 3M - LGS'!BF19</f>
        <v>0</v>
      </c>
      <c r="BG75" s="421">
        <f>'LI 3M - LGS'!BG19</f>
        <v>0</v>
      </c>
      <c r="BH75" s="421">
        <f>'LI 3M - LGS'!BH19</f>
        <v>0</v>
      </c>
      <c r="BI75" s="421">
        <f>'LI 3M - LGS'!BI19</f>
        <v>0</v>
      </c>
      <c r="BJ75" s="421">
        <f>'LI 3M - LGS'!BJ19</f>
        <v>0</v>
      </c>
      <c r="BK75" s="421">
        <f>'LI 3M - LGS'!BK19</f>
        <v>0</v>
      </c>
    </row>
    <row r="76" spans="2:63" x14ac:dyDescent="0.35">
      <c r="B76" s="405" t="s">
        <v>32</v>
      </c>
      <c r="C76" s="421">
        <f>'LI 4M - SPS'!C19</f>
        <v>0</v>
      </c>
      <c r="D76" s="421">
        <f>'LI 4M - SPS'!D19</f>
        <v>0</v>
      </c>
      <c r="E76" s="421">
        <f>'LI 4M - SPS'!E19</f>
        <v>0</v>
      </c>
      <c r="F76" s="421">
        <f>'LI 4M - SPS'!F19</f>
        <v>0</v>
      </c>
      <c r="G76" s="421">
        <f>'LI 4M - SPS'!G19</f>
        <v>0</v>
      </c>
      <c r="H76" s="421">
        <f>'LI 4M - SPS'!H19</f>
        <v>0</v>
      </c>
      <c r="I76" s="421">
        <f>'LI 4M - SPS'!I19</f>
        <v>0</v>
      </c>
      <c r="J76" s="421">
        <f>'LI 4M - SPS'!J19</f>
        <v>0</v>
      </c>
      <c r="K76" s="421">
        <f>'LI 4M - SPS'!K19</f>
        <v>0</v>
      </c>
      <c r="L76" s="421">
        <f>'LI 4M - SPS'!L19</f>
        <v>0</v>
      </c>
      <c r="M76" s="421">
        <f>'LI 4M - SPS'!M19</f>
        <v>0</v>
      </c>
      <c r="N76" s="421">
        <f>'LI 4M - SPS'!N19</f>
        <v>0</v>
      </c>
      <c r="O76" s="421">
        <f>'LI 4M - SPS'!O19</f>
        <v>0</v>
      </c>
      <c r="P76" s="421">
        <f>'LI 4M - SPS'!P19</f>
        <v>0</v>
      </c>
      <c r="Q76" s="421">
        <f>'LI 4M - SPS'!Q19</f>
        <v>0</v>
      </c>
      <c r="R76" s="421">
        <f>'LI 4M - SPS'!R19</f>
        <v>0</v>
      </c>
      <c r="S76" s="421">
        <f>'LI 4M - SPS'!S19</f>
        <v>0</v>
      </c>
      <c r="T76" s="421">
        <f>'LI 4M - SPS'!T19</f>
        <v>0</v>
      </c>
      <c r="U76" s="421">
        <f>'LI 4M - SPS'!U19</f>
        <v>0</v>
      </c>
      <c r="V76" s="421">
        <f>'LI 4M - SPS'!V19</f>
        <v>0</v>
      </c>
      <c r="W76" s="421">
        <f>'LI 4M - SPS'!W19</f>
        <v>0</v>
      </c>
      <c r="X76" s="421">
        <f>'LI 4M - SPS'!X19</f>
        <v>0</v>
      </c>
      <c r="Y76" s="421">
        <f>'LI 4M - SPS'!Y19</f>
        <v>0</v>
      </c>
      <c r="Z76" s="421">
        <f>'LI 4M - SPS'!Z19</f>
        <v>0</v>
      </c>
      <c r="AA76" s="421">
        <f>'LI 4M - SPS'!AA19</f>
        <v>0</v>
      </c>
      <c r="AB76" s="421">
        <f>'LI 4M - SPS'!AB19</f>
        <v>0</v>
      </c>
      <c r="AC76" s="421">
        <f>'LI 4M - SPS'!AC19</f>
        <v>0</v>
      </c>
      <c r="AD76" s="421">
        <f>'LI 4M - SPS'!AD19</f>
        <v>0</v>
      </c>
      <c r="AE76" s="421">
        <f>'LI 4M - SPS'!AE19</f>
        <v>0</v>
      </c>
      <c r="AF76" s="421">
        <f>'LI 4M - SPS'!AF19</f>
        <v>0</v>
      </c>
      <c r="AG76" s="421">
        <f>'LI 4M - SPS'!AG19</f>
        <v>0</v>
      </c>
      <c r="AH76" s="421">
        <f>'LI 4M - SPS'!AH19</f>
        <v>0</v>
      </c>
      <c r="AI76" s="421">
        <f>'LI 4M - SPS'!AI19</f>
        <v>0</v>
      </c>
      <c r="AJ76" s="421">
        <f>'LI 4M - SPS'!AJ19</f>
        <v>0</v>
      </c>
      <c r="AK76" s="421">
        <f>'LI 4M - SPS'!AK19</f>
        <v>0</v>
      </c>
      <c r="AL76" s="421">
        <f>'LI 4M - SPS'!AL19</f>
        <v>0</v>
      </c>
      <c r="AM76" s="421">
        <f>'LI 4M - SPS'!AM19</f>
        <v>0</v>
      </c>
      <c r="AN76" s="421">
        <f>'LI 4M - SPS'!AN19</f>
        <v>0</v>
      </c>
      <c r="AO76" s="421">
        <f>'LI 4M - SPS'!AO19</f>
        <v>0</v>
      </c>
      <c r="AP76" s="421">
        <f>'LI 4M - SPS'!AP19</f>
        <v>0</v>
      </c>
      <c r="AQ76" s="421">
        <f>'LI 4M - SPS'!AQ19</f>
        <v>0</v>
      </c>
      <c r="AR76" s="421">
        <f>'LI 4M - SPS'!AR19</f>
        <v>0</v>
      </c>
      <c r="AS76" s="421">
        <f>'LI 4M - SPS'!AS19</f>
        <v>0</v>
      </c>
      <c r="AT76" s="421">
        <f>'LI 4M - SPS'!AT19</f>
        <v>0</v>
      </c>
      <c r="AU76" s="421">
        <f>'LI 4M - SPS'!AU19</f>
        <v>0</v>
      </c>
      <c r="AV76" s="421">
        <f>'LI 4M - SPS'!AV19</f>
        <v>0</v>
      </c>
      <c r="AW76" s="421">
        <f>'LI 4M - SPS'!AW19</f>
        <v>0</v>
      </c>
      <c r="AX76" s="421">
        <f>'LI 4M - SPS'!AX19</f>
        <v>0</v>
      </c>
      <c r="AY76" s="421">
        <f>'LI 4M - SPS'!AY19</f>
        <v>0</v>
      </c>
      <c r="AZ76" s="421">
        <f>'LI 4M - SPS'!AZ19</f>
        <v>0</v>
      </c>
      <c r="BA76" s="421">
        <f>'LI 4M - SPS'!BA19</f>
        <v>0</v>
      </c>
      <c r="BB76" s="421">
        <f>'LI 4M - SPS'!BB19</f>
        <v>0</v>
      </c>
      <c r="BC76" s="421">
        <f>'LI 4M - SPS'!BC19</f>
        <v>0</v>
      </c>
      <c r="BD76" s="421">
        <f>'LI 4M - SPS'!BD19</f>
        <v>0</v>
      </c>
      <c r="BE76" s="421">
        <f>'LI 4M - SPS'!BE19</f>
        <v>0</v>
      </c>
      <c r="BF76" s="421">
        <f>'LI 4M - SPS'!BF19</f>
        <v>0</v>
      </c>
      <c r="BG76" s="421">
        <f>'LI 4M - SPS'!BG19</f>
        <v>0</v>
      </c>
      <c r="BH76" s="421">
        <f>'LI 4M - SPS'!BH19</f>
        <v>0</v>
      </c>
      <c r="BI76" s="421">
        <f>'LI 4M - SPS'!BI19</f>
        <v>0</v>
      </c>
      <c r="BJ76" s="421">
        <f>'LI 4M - SPS'!BJ19</f>
        <v>0</v>
      </c>
      <c r="BK76" s="421">
        <f>'LI 4M - SPS'!BK19</f>
        <v>0</v>
      </c>
    </row>
    <row r="77" spans="2:63" ht="15" thickBot="1" x14ac:dyDescent="0.4">
      <c r="B77" s="406" t="s">
        <v>33</v>
      </c>
      <c r="C77" s="422">
        <f>'LI 11M - LPS'!C19</f>
        <v>0</v>
      </c>
      <c r="D77" s="422">
        <f>'LI 11M - LPS'!D19</f>
        <v>0</v>
      </c>
      <c r="E77" s="422">
        <f>'LI 11M - LPS'!E19</f>
        <v>0</v>
      </c>
      <c r="F77" s="422">
        <f>'LI 11M - LPS'!F19</f>
        <v>0</v>
      </c>
      <c r="G77" s="422">
        <f>'LI 11M - LPS'!G19</f>
        <v>0</v>
      </c>
      <c r="H77" s="422">
        <f>'LI 11M - LPS'!H19</f>
        <v>0</v>
      </c>
      <c r="I77" s="422">
        <f>'LI 11M - LPS'!I19</f>
        <v>0</v>
      </c>
      <c r="J77" s="422">
        <f>'LI 11M - LPS'!J19</f>
        <v>0</v>
      </c>
      <c r="K77" s="422">
        <f>'LI 11M - LPS'!K19</f>
        <v>0</v>
      </c>
      <c r="L77" s="422">
        <f>'LI 11M - LPS'!L19</f>
        <v>0</v>
      </c>
      <c r="M77" s="422">
        <f>'LI 11M - LPS'!M19</f>
        <v>0</v>
      </c>
      <c r="N77" s="422">
        <f>'LI 11M - LPS'!N19</f>
        <v>0</v>
      </c>
      <c r="O77" s="422">
        <f>'LI 11M - LPS'!O19</f>
        <v>0</v>
      </c>
      <c r="P77" s="422">
        <f>'LI 11M - LPS'!P19</f>
        <v>0</v>
      </c>
      <c r="Q77" s="422">
        <f>'LI 11M - LPS'!Q19</f>
        <v>0</v>
      </c>
      <c r="R77" s="422">
        <f>'LI 11M - LPS'!R19</f>
        <v>0</v>
      </c>
      <c r="S77" s="422">
        <f>'LI 11M - LPS'!S19</f>
        <v>0</v>
      </c>
      <c r="T77" s="422">
        <f>'LI 11M - LPS'!T19</f>
        <v>0</v>
      </c>
      <c r="U77" s="422">
        <f>'LI 11M - LPS'!U19</f>
        <v>0</v>
      </c>
      <c r="V77" s="422">
        <f>'LI 11M - LPS'!V19</f>
        <v>0</v>
      </c>
      <c r="W77" s="422">
        <f>'LI 11M - LPS'!W19</f>
        <v>0</v>
      </c>
      <c r="X77" s="422">
        <f>'LI 11M - LPS'!X19</f>
        <v>0</v>
      </c>
      <c r="Y77" s="422">
        <f>'LI 11M - LPS'!Y19</f>
        <v>0</v>
      </c>
      <c r="Z77" s="422">
        <f>'LI 11M - LPS'!Z19</f>
        <v>0</v>
      </c>
      <c r="AA77" s="422">
        <f>'LI 11M - LPS'!AA19</f>
        <v>0</v>
      </c>
      <c r="AB77" s="422">
        <f>'LI 11M - LPS'!AB19</f>
        <v>0</v>
      </c>
      <c r="AC77" s="422">
        <f>'LI 11M - LPS'!AC19</f>
        <v>0</v>
      </c>
      <c r="AD77" s="422">
        <f>'LI 11M - LPS'!AD19</f>
        <v>0</v>
      </c>
      <c r="AE77" s="422">
        <f>'LI 11M - LPS'!AE19</f>
        <v>0</v>
      </c>
      <c r="AF77" s="422">
        <f>'LI 11M - LPS'!AF19</f>
        <v>0</v>
      </c>
      <c r="AG77" s="422">
        <f>'LI 11M - LPS'!AG19</f>
        <v>0</v>
      </c>
      <c r="AH77" s="422">
        <f>'LI 11M - LPS'!AH19</f>
        <v>0</v>
      </c>
      <c r="AI77" s="422">
        <f>'LI 11M - LPS'!AI19</f>
        <v>0</v>
      </c>
      <c r="AJ77" s="422">
        <f>'LI 11M - LPS'!AJ19</f>
        <v>0</v>
      </c>
      <c r="AK77" s="422">
        <f>'LI 11M - LPS'!AK19</f>
        <v>0</v>
      </c>
      <c r="AL77" s="422">
        <f>'LI 11M - LPS'!AL19</f>
        <v>0</v>
      </c>
      <c r="AM77" s="422">
        <f>'LI 11M - LPS'!AM19</f>
        <v>0</v>
      </c>
      <c r="AN77" s="422">
        <f>'LI 11M - LPS'!AN19</f>
        <v>0</v>
      </c>
      <c r="AO77" s="422">
        <f>'LI 11M - LPS'!AO19</f>
        <v>0</v>
      </c>
      <c r="AP77" s="422">
        <f>'LI 11M - LPS'!AP19</f>
        <v>0</v>
      </c>
      <c r="AQ77" s="422">
        <f>'LI 11M - LPS'!AQ19</f>
        <v>0</v>
      </c>
      <c r="AR77" s="422">
        <f>'LI 11M - LPS'!AR19</f>
        <v>0</v>
      </c>
      <c r="AS77" s="422">
        <f>'LI 11M - LPS'!AS19</f>
        <v>0</v>
      </c>
      <c r="AT77" s="422">
        <f>'LI 11M - LPS'!AT19</f>
        <v>0</v>
      </c>
      <c r="AU77" s="422">
        <f>'LI 11M - LPS'!AU19</f>
        <v>0</v>
      </c>
      <c r="AV77" s="422">
        <f>'LI 11M - LPS'!AV19</f>
        <v>0</v>
      </c>
      <c r="AW77" s="422">
        <f>'LI 11M - LPS'!AW19</f>
        <v>0</v>
      </c>
      <c r="AX77" s="422">
        <f>'LI 11M - LPS'!AX19</f>
        <v>0</v>
      </c>
      <c r="AY77" s="422">
        <f>'LI 11M - LPS'!AY19</f>
        <v>0</v>
      </c>
      <c r="AZ77" s="422">
        <f>'LI 11M - LPS'!AZ19</f>
        <v>0</v>
      </c>
      <c r="BA77" s="422">
        <f>'LI 11M - LPS'!BA19</f>
        <v>0</v>
      </c>
      <c r="BB77" s="422">
        <f>'LI 11M - LPS'!BB19</f>
        <v>0</v>
      </c>
      <c r="BC77" s="422">
        <f>'LI 11M - LPS'!BC19</f>
        <v>0</v>
      </c>
      <c r="BD77" s="422">
        <f>'LI 11M - LPS'!BD19</f>
        <v>0</v>
      </c>
      <c r="BE77" s="422">
        <f>'LI 11M - LPS'!BE19</f>
        <v>0</v>
      </c>
      <c r="BF77" s="422">
        <f>'LI 11M - LPS'!BF19</f>
        <v>0</v>
      </c>
      <c r="BG77" s="422">
        <f>'LI 11M - LPS'!BG19</f>
        <v>0</v>
      </c>
      <c r="BH77" s="422">
        <f>'LI 11M - LPS'!BH19</f>
        <v>0</v>
      </c>
      <c r="BI77" s="422">
        <f>'LI 11M - LPS'!BI19</f>
        <v>0</v>
      </c>
      <c r="BJ77" s="422">
        <f>'LI 11M - LPS'!BJ19</f>
        <v>0</v>
      </c>
      <c r="BK77" s="422">
        <f>'LI 11M - LPS'!BK19</f>
        <v>0</v>
      </c>
    </row>
    <row r="78" spans="2:63" ht="15" thickBot="1" x14ac:dyDescent="0.4">
      <c r="B78" s="409" t="s">
        <v>34</v>
      </c>
      <c r="C78" s="416">
        <f>SUM(C73:C77)</f>
        <v>0</v>
      </c>
      <c r="D78" s="416">
        <f t="shared" ref="D78:BK78" si="87">SUM(D73:D77)</f>
        <v>0</v>
      </c>
      <c r="E78" s="416">
        <f t="shared" si="87"/>
        <v>0</v>
      </c>
      <c r="F78" s="416">
        <f t="shared" si="87"/>
        <v>0</v>
      </c>
      <c r="G78" s="416">
        <f t="shared" si="87"/>
        <v>51876.164245605469</v>
      </c>
      <c r="H78" s="416">
        <f t="shared" si="87"/>
        <v>67587.543722391129</v>
      </c>
      <c r="I78" s="416">
        <f t="shared" si="87"/>
        <v>207884.26187654698</v>
      </c>
      <c r="J78" s="416">
        <f t="shared" si="87"/>
        <v>250500.97970518234</v>
      </c>
      <c r="K78" s="416">
        <f t="shared" si="87"/>
        <v>378142.07054745674</v>
      </c>
      <c r="L78" s="416">
        <f t="shared" si="87"/>
        <v>400474.66136081773</v>
      </c>
      <c r="M78" s="416">
        <f t="shared" si="87"/>
        <v>1128957.6191869893</v>
      </c>
      <c r="N78" s="416">
        <f t="shared" si="87"/>
        <v>1896111.3695920296</v>
      </c>
      <c r="O78" s="416">
        <f t="shared" si="87"/>
        <v>0</v>
      </c>
      <c r="P78" s="416">
        <f t="shared" si="87"/>
        <v>0</v>
      </c>
      <c r="Q78" s="416">
        <f t="shared" si="87"/>
        <v>0</v>
      </c>
      <c r="R78" s="416">
        <f t="shared" si="87"/>
        <v>0</v>
      </c>
      <c r="S78" s="416">
        <f t="shared" si="87"/>
        <v>0</v>
      </c>
      <c r="T78" s="416">
        <f t="shared" si="87"/>
        <v>0</v>
      </c>
      <c r="U78" s="416">
        <f t="shared" si="87"/>
        <v>0</v>
      </c>
      <c r="V78" s="416">
        <f t="shared" si="87"/>
        <v>0</v>
      </c>
      <c r="W78" s="416">
        <f t="shared" si="87"/>
        <v>0</v>
      </c>
      <c r="X78" s="416">
        <f t="shared" si="87"/>
        <v>0</v>
      </c>
      <c r="Y78" s="416">
        <f t="shared" si="87"/>
        <v>0</v>
      </c>
      <c r="Z78" s="416">
        <f t="shared" si="87"/>
        <v>0</v>
      </c>
      <c r="AA78" s="416">
        <f t="shared" si="87"/>
        <v>0</v>
      </c>
      <c r="AB78" s="416">
        <f t="shared" si="87"/>
        <v>0</v>
      </c>
      <c r="AC78" s="416">
        <f t="shared" si="87"/>
        <v>0</v>
      </c>
      <c r="AD78" s="416">
        <f t="shared" si="87"/>
        <v>0</v>
      </c>
      <c r="AE78" s="416">
        <f t="shared" si="87"/>
        <v>0</v>
      </c>
      <c r="AF78" s="416">
        <f t="shared" si="87"/>
        <v>0</v>
      </c>
      <c r="AG78" s="416">
        <f t="shared" si="87"/>
        <v>0</v>
      </c>
      <c r="AH78" s="416">
        <f t="shared" si="87"/>
        <v>0</v>
      </c>
      <c r="AI78" s="416">
        <f t="shared" si="87"/>
        <v>0</v>
      </c>
      <c r="AJ78" s="416">
        <f t="shared" si="87"/>
        <v>0</v>
      </c>
      <c r="AK78" s="416">
        <f t="shared" si="87"/>
        <v>0</v>
      </c>
      <c r="AL78" s="416">
        <f t="shared" si="87"/>
        <v>0</v>
      </c>
      <c r="AM78" s="416">
        <f t="shared" si="87"/>
        <v>0</v>
      </c>
      <c r="AN78" s="416">
        <f t="shared" si="87"/>
        <v>0</v>
      </c>
      <c r="AO78" s="416">
        <f t="shared" si="87"/>
        <v>0</v>
      </c>
      <c r="AP78" s="416">
        <f t="shared" si="87"/>
        <v>0</v>
      </c>
      <c r="AQ78" s="416">
        <f t="shared" si="87"/>
        <v>0</v>
      </c>
      <c r="AR78" s="416">
        <f t="shared" si="87"/>
        <v>0</v>
      </c>
      <c r="AS78" s="416">
        <f t="shared" si="87"/>
        <v>0</v>
      </c>
      <c r="AT78" s="416">
        <f t="shared" si="87"/>
        <v>0</v>
      </c>
      <c r="AU78" s="416">
        <f t="shared" si="87"/>
        <v>0</v>
      </c>
      <c r="AV78" s="416">
        <f t="shared" si="87"/>
        <v>0</v>
      </c>
      <c r="AW78" s="416">
        <f t="shared" si="87"/>
        <v>0</v>
      </c>
      <c r="AX78" s="416">
        <f t="shared" si="87"/>
        <v>0</v>
      </c>
      <c r="AY78" s="416">
        <f t="shared" si="87"/>
        <v>0</v>
      </c>
      <c r="AZ78" s="416">
        <f t="shared" si="87"/>
        <v>0</v>
      </c>
      <c r="BA78" s="416">
        <f t="shared" si="87"/>
        <v>0</v>
      </c>
      <c r="BB78" s="416">
        <f t="shared" si="87"/>
        <v>0</v>
      </c>
      <c r="BC78" s="416">
        <f t="shared" si="87"/>
        <v>0</v>
      </c>
      <c r="BD78" s="416">
        <f t="shared" si="87"/>
        <v>0</v>
      </c>
      <c r="BE78" s="416">
        <f t="shared" si="87"/>
        <v>0</v>
      </c>
      <c r="BF78" s="416">
        <f t="shared" si="87"/>
        <v>0</v>
      </c>
      <c r="BG78" s="416">
        <f t="shared" si="87"/>
        <v>0</v>
      </c>
      <c r="BH78" s="416">
        <f t="shared" si="87"/>
        <v>0</v>
      </c>
      <c r="BI78" s="416">
        <f t="shared" si="87"/>
        <v>0</v>
      </c>
      <c r="BJ78" s="416">
        <f t="shared" si="87"/>
        <v>0</v>
      </c>
      <c r="BK78" s="416">
        <f t="shared" si="87"/>
        <v>0</v>
      </c>
    </row>
    <row r="79" spans="2:63" s="343" customFormat="1" x14ac:dyDescent="0.35">
      <c r="N79" s="438" t="s">
        <v>166</v>
      </c>
      <c r="O79" s="439">
        <f>SUM(C62:N62)</f>
        <v>254159791.1794298</v>
      </c>
    </row>
    <row r="80" spans="2:63" s="343" customFormat="1" x14ac:dyDescent="0.35">
      <c r="N80" s="438" t="s">
        <v>167</v>
      </c>
      <c r="O80" s="440">
        <f>'RES kWh ENTRY'!O44</f>
        <v>15240737.226455599</v>
      </c>
    </row>
    <row r="81" spans="1:65" s="343" customFormat="1" x14ac:dyDescent="0.35">
      <c r="N81" s="438" t="s">
        <v>168</v>
      </c>
      <c r="O81" s="439">
        <f>SUM(O79:O80)</f>
        <v>269400528.4058854</v>
      </c>
    </row>
    <row r="82" spans="1:65" s="343" customFormat="1" ht="18" customHeight="1" x14ac:dyDescent="0.35">
      <c r="A82" s="600" t="s">
        <v>176</v>
      </c>
      <c r="B82" s="600"/>
      <c r="C82" s="395" t="s">
        <v>144</v>
      </c>
    </row>
    <row r="83" spans="1:65" s="343" customFormat="1" ht="15" thickBot="1" x14ac:dyDescent="0.4">
      <c r="A83" s="600"/>
      <c r="B83" s="600"/>
      <c r="V83" s="487" t="s">
        <v>180</v>
      </c>
      <c r="W83" s="487"/>
    </row>
    <row r="84" spans="1:65" s="343" customFormat="1" ht="15" thickBot="1" x14ac:dyDescent="0.4">
      <c r="B84" s="372" t="s">
        <v>36</v>
      </c>
      <c r="C84" s="474">
        <f t="shared" ref="C84:AH84" si="88">C56</f>
        <v>43466</v>
      </c>
      <c r="D84" s="474">
        <f t="shared" si="88"/>
        <v>43497</v>
      </c>
      <c r="E84" s="474">
        <f t="shared" si="88"/>
        <v>43525</v>
      </c>
      <c r="F84" s="474">
        <f t="shared" si="88"/>
        <v>43556</v>
      </c>
      <c r="G84" s="474">
        <f t="shared" si="88"/>
        <v>43586</v>
      </c>
      <c r="H84" s="474">
        <f t="shared" si="88"/>
        <v>43617</v>
      </c>
      <c r="I84" s="474">
        <f t="shared" si="88"/>
        <v>43647</v>
      </c>
      <c r="J84" s="474">
        <f t="shared" si="88"/>
        <v>43678</v>
      </c>
      <c r="K84" s="474">
        <f t="shared" si="88"/>
        <v>43709</v>
      </c>
      <c r="L84" s="474">
        <f t="shared" si="88"/>
        <v>43739</v>
      </c>
      <c r="M84" s="474">
        <f t="shared" si="88"/>
        <v>43770</v>
      </c>
      <c r="N84" s="474">
        <f t="shared" si="88"/>
        <v>43800</v>
      </c>
      <c r="O84" s="474">
        <f t="shared" si="88"/>
        <v>43831</v>
      </c>
      <c r="P84" s="474">
        <f t="shared" si="88"/>
        <v>43862</v>
      </c>
      <c r="Q84" s="474">
        <f t="shared" si="88"/>
        <v>43891</v>
      </c>
      <c r="R84" s="474">
        <f t="shared" si="88"/>
        <v>43922</v>
      </c>
      <c r="S84" s="474">
        <f t="shared" si="88"/>
        <v>43952</v>
      </c>
      <c r="T84" s="474">
        <f t="shared" si="88"/>
        <v>43983</v>
      </c>
      <c r="U84" s="474">
        <f t="shared" si="88"/>
        <v>44013</v>
      </c>
      <c r="V84" s="373">
        <f t="shared" si="88"/>
        <v>44044</v>
      </c>
      <c r="W84" s="373">
        <f t="shared" si="88"/>
        <v>44075</v>
      </c>
      <c r="X84" s="373">
        <f t="shared" si="88"/>
        <v>44105</v>
      </c>
      <c r="Y84" s="373">
        <f t="shared" si="88"/>
        <v>44136</v>
      </c>
      <c r="Z84" s="373">
        <f t="shared" si="88"/>
        <v>44166</v>
      </c>
      <c r="AA84" s="373">
        <f t="shared" si="88"/>
        <v>44197</v>
      </c>
      <c r="AB84" s="373">
        <f t="shared" si="88"/>
        <v>44228</v>
      </c>
      <c r="AC84" s="373">
        <f t="shared" si="88"/>
        <v>44256</v>
      </c>
      <c r="AD84" s="373">
        <f t="shared" si="88"/>
        <v>44287</v>
      </c>
      <c r="AE84" s="373">
        <f t="shared" si="88"/>
        <v>44317</v>
      </c>
      <c r="AF84" s="373">
        <f t="shared" si="88"/>
        <v>44348</v>
      </c>
      <c r="AG84" s="373">
        <f t="shared" si="88"/>
        <v>44378</v>
      </c>
      <c r="AH84" s="373">
        <f t="shared" si="88"/>
        <v>44409</v>
      </c>
      <c r="AI84" s="373">
        <f t="shared" ref="AI84:BK84" si="89">AI56</f>
        <v>44440</v>
      </c>
      <c r="AJ84" s="373">
        <f t="shared" si="89"/>
        <v>44470</v>
      </c>
      <c r="AK84" s="373">
        <f t="shared" si="89"/>
        <v>44501</v>
      </c>
      <c r="AL84" s="373">
        <f t="shared" si="89"/>
        <v>44531</v>
      </c>
      <c r="AM84" s="373">
        <f t="shared" si="89"/>
        <v>44562</v>
      </c>
      <c r="AN84" s="373">
        <f t="shared" si="89"/>
        <v>44593</v>
      </c>
      <c r="AO84" s="373">
        <f t="shared" si="89"/>
        <v>44621</v>
      </c>
      <c r="AP84" s="373">
        <f t="shared" si="89"/>
        <v>44652</v>
      </c>
      <c r="AQ84" s="373">
        <f t="shared" si="89"/>
        <v>44682</v>
      </c>
      <c r="AR84" s="373">
        <f t="shared" si="89"/>
        <v>44713</v>
      </c>
      <c r="AS84" s="373">
        <f t="shared" si="89"/>
        <v>44743</v>
      </c>
      <c r="AT84" s="373">
        <f t="shared" si="89"/>
        <v>44774</v>
      </c>
      <c r="AU84" s="373">
        <f t="shared" si="89"/>
        <v>44805</v>
      </c>
      <c r="AV84" s="373">
        <f t="shared" si="89"/>
        <v>44835</v>
      </c>
      <c r="AW84" s="373">
        <f t="shared" si="89"/>
        <v>44866</v>
      </c>
      <c r="AX84" s="373">
        <f t="shared" si="89"/>
        <v>44896</v>
      </c>
      <c r="AY84" s="373">
        <f t="shared" si="89"/>
        <v>44927</v>
      </c>
      <c r="AZ84" s="373">
        <f t="shared" si="89"/>
        <v>44958</v>
      </c>
      <c r="BA84" s="373">
        <f t="shared" si="89"/>
        <v>44986</v>
      </c>
      <c r="BB84" s="373">
        <f t="shared" si="89"/>
        <v>45017</v>
      </c>
      <c r="BC84" s="373">
        <f t="shared" si="89"/>
        <v>45047</v>
      </c>
      <c r="BD84" s="373">
        <f t="shared" si="89"/>
        <v>45078</v>
      </c>
      <c r="BE84" s="373">
        <f t="shared" si="89"/>
        <v>45108</v>
      </c>
      <c r="BF84" s="373">
        <f t="shared" si="89"/>
        <v>45139</v>
      </c>
      <c r="BG84" s="373">
        <f t="shared" si="89"/>
        <v>45170</v>
      </c>
      <c r="BH84" s="373">
        <f t="shared" si="89"/>
        <v>45200</v>
      </c>
      <c r="BI84" s="373">
        <f t="shared" si="89"/>
        <v>45231</v>
      </c>
      <c r="BJ84" s="373">
        <f t="shared" si="89"/>
        <v>45261</v>
      </c>
      <c r="BK84" s="373">
        <f t="shared" si="89"/>
        <v>45292</v>
      </c>
      <c r="BL84" s="396"/>
      <c r="BM84" s="396"/>
    </row>
    <row r="85" spans="1:65" s="343" customFormat="1" x14ac:dyDescent="0.35">
      <c r="B85" s="382" t="s">
        <v>29</v>
      </c>
      <c r="C85" s="475">
        <f>IF(C$4="X",C93+C101,0)</f>
        <v>0</v>
      </c>
      <c r="D85" s="475">
        <f t="shared" ref="D85:BK89" si="90">IF(D$4="X",D93+D101,0)</f>
        <v>0</v>
      </c>
      <c r="E85" s="475">
        <f t="shared" si="90"/>
        <v>36200.977826608876</v>
      </c>
      <c r="F85" s="475">
        <f t="shared" si="90"/>
        <v>24019.399103718995</v>
      </c>
      <c r="G85" s="475">
        <f t="shared" si="90"/>
        <v>41953.286052785028</v>
      </c>
      <c r="H85" s="475">
        <f t="shared" si="90"/>
        <v>276006.5660637492</v>
      </c>
      <c r="I85" s="475">
        <f t="shared" si="90"/>
        <v>468870.07779637951</v>
      </c>
      <c r="J85" s="475">
        <f t="shared" si="90"/>
        <v>558809.94007117907</v>
      </c>
      <c r="K85" s="475">
        <f t="shared" si="90"/>
        <v>379458.78604653093</v>
      </c>
      <c r="L85" s="475">
        <f t="shared" si="90"/>
        <v>133220.33877614996</v>
      </c>
      <c r="M85" s="475">
        <f t="shared" si="90"/>
        <v>266824.30935981456</v>
      </c>
      <c r="N85" s="475">
        <f t="shared" si="90"/>
        <v>476339.33798230364</v>
      </c>
      <c r="O85" s="475">
        <f t="shared" si="90"/>
        <v>469905.70008762507</v>
      </c>
      <c r="P85" s="475">
        <f t="shared" si="90"/>
        <v>419362.83835562493</v>
      </c>
      <c r="Q85" s="475">
        <f t="shared" si="90"/>
        <v>426405.7877491496</v>
      </c>
      <c r="R85" s="475">
        <f t="shared" si="90"/>
        <v>168652.50352629495</v>
      </c>
      <c r="S85" s="475">
        <f t="shared" si="90"/>
        <v>175238.71196557599</v>
      </c>
      <c r="T85" s="475">
        <f t="shared" si="90"/>
        <v>394744.32911702077</v>
      </c>
      <c r="U85" s="475">
        <f t="shared" si="90"/>
        <v>428543.82605468272</v>
      </c>
      <c r="V85" s="446">
        <f>IF(V$4="X",V93+V101,0)</f>
        <v>432429.83735182369</v>
      </c>
      <c r="W85" s="446">
        <f t="shared" si="90"/>
        <v>374998.72026288835</v>
      </c>
      <c r="X85" s="446">
        <f t="shared" si="90"/>
        <v>165999.93499556888</v>
      </c>
      <c r="Y85" s="446">
        <f t="shared" si="90"/>
        <v>185160.03853625577</v>
      </c>
      <c r="Z85" s="446">
        <f t="shared" si="90"/>
        <v>193717.0775433816</v>
      </c>
      <c r="AA85" s="376">
        <f t="shared" si="90"/>
        <v>192257.40359062501</v>
      </c>
      <c r="AB85" s="376">
        <f t="shared" si="90"/>
        <v>172374.42155143255</v>
      </c>
      <c r="AC85" s="376">
        <f t="shared" si="90"/>
        <v>184646.49265156282</v>
      </c>
      <c r="AD85" s="376">
        <f t="shared" si="90"/>
        <v>168652.50352629495</v>
      </c>
      <c r="AE85" s="376">
        <f t="shared" si="90"/>
        <v>175238.71196557599</v>
      </c>
      <c r="AF85" s="376">
        <f t="shared" si="90"/>
        <v>394744.32911702077</v>
      </c>
      <c r="AG85" s="376">
        <f t="shared" si="90"/>
        <v>428543.82605468272</v>
      </c>
      <c r="AH85" s="376">
        <f t="shared" si="90"/>
        <v>432429.83735182369</v>
      </c>
      <c r="AI85" s="376">
        <f t="shared" si="90"/>
        <v>374998.72026288835</v>
      </c>
      <c r="AJ85" s="376">
        <f t="shared" si="90"/>
        <v>165999.93499556888</v>
      </c>
      <c r="AK85" s="376">
        <f t="shared" si="90"/>
        <v>185160.03853625577</v>
      </c>
      <c r="AL85" s="376">
        <f t="shared" si="90"/>
        <v>193717.0775433816</v>
      </c>
      <c r="AM85" s="376">
        <f t="shared" si="90"/>
        <v>192257.40359062501</v>
      </c>
      <c r="AN85" s="376">
        <f t="shared" si="90"/>
        <v>172374.42155143255</v>
      </c>
      <c r="AO85" s="376">
        <f t="shared" si="90"/>
        <v>0</v>
      </c>
      <c r="AP85" s="376">
        <f t="shared" si="90"/>
        <v>0</v>
      </c>
      <c r="AQ85" s="376">
        <f t="shared" si="90"/>
        <v>0</v>
      </c>
      <c r="AR85" s="376">
        <f t="shared" si="90"/>
        <v>0</v>
      </c>
      <c r="AS85" s="376">
        <f t="shared" si="90"/>
        <v>0</v>
      </c>
      <c r="AT85" s="376">
        <f t="shared" si="90"/>
        <v>0</v>
      </c>
      <c r="AU85" s="376">
        <f t="shared" si="90"/>
        <v>0</v>
      </c>
      <c r="AV85" s="376">
        <f t="shared" si="90"/>
        <v>0</v>
      </c>
      <c r="AW85" s="376">
        <f t="shared" si="90"/>
        <v>0</v>
      </c>
      <c r="AX85" s="376">
        <f t="shared" si="90"/>
        <v>0</v>
      </c>
      <c r="AY85" s="376">
        <f t="shared" si="90"/>
        <v>0</v>
      </c>
      <c r="AZ85" s="376">
        <f t="shared" si="90"/>
        <v>0</v>
      </c>
      <c r="BA85" s="376">
        <f t="shared" si="90"/>
        <v>0</v>
      </c>
      <c r="BB85" s="376">
        <f t="shared" si="90"/>
        <v>0</v>
      </c>
      <c r="BC85" s="376">
        <f t="shared" si="90"/>
        <v>0</v>
      </c>
      <c r="BD85" s="376">
        <f t="shared" si="90"/>
        <v>0</v>
      </c>
      <c r="BE85" s="376">
        <f t="shared" si="90"/>
        <v>0</v>
      </c>
      <c r="BF85" s="376">
        <f t="shared" si="90"/>
        <v>0</v>
      </c>
      <c r="BG85" s="376">
        <f t="shared" si="90"/>
        <v>0</v>
      </c>
      <c r="BH85" s="376">
        <f t="shared" si="90"/>
        <v>0</v>
      </c>
      <c r="BI85" s="376">
        <f t="shared" si="90"/>
        <v>0</v>
      </c>
      <c r="BJ85" s="376">
        <f t="shared" si="90"/>
        <v>0</v>
      </c>
      <c r="BK85" s="376">
        <f t="shared" si="90"/>
        <v>0</v>
      </c>
    </row>
    <row r="86" spans="1:65" s="343" customFormat="1" x14ac:dyDescent="0.35">
      <c r="B86" s="377" t="s">
        <v>30</v>
      </c>
      <c r="C86" s="475">
        <f t="shared" ref="C86:L89" si="91">IF(C$4="X",C94+C102,0)</f>
        <v>0</v>
      </c>
      <c r="D86" s="475">
        <f t="shared" si="91"/>
        <v>0</v>
      </c>
      <c r="E86" s="475">
        <f t="shared" si="91"/>
        <v>94.543976298023125</v>
      </c>
      <c r="F86" s="475">
        <f t="shared" si="91"/>
        <v>1837.388187675678</v>
      </c>
      <c r="G86" s="475">
        <f t="shared" si="91"/>
        <v>8298.1416915710015</v>
      </c>
      <c r="H86" s="475">
        <f t="shared" si="91"/>
        <v>20416.94650133156</v>
      </c>
      <c r="I86" s="475">
        <f t="shared" si="91"/>
        <v>40518.389887690653</v>
      </c>
      <c r="J86" s="475">
        <f t="shared" si="91"/>
        <v>45260.082916681429</v>
      </c>
      <c r="K86" s="475">
        <f t="shared" si="91"/>
        <v>61898.814261624248</v>
      </c>
      <c r="L86" s="475">
        <f t="shared" si="91"/>
        <v>53484.931545595304</v>
      </c>
      <c r="M86" s="475">
        <f t="shared" si="90"/>
        <v>56611.309030816454</v>
      </c>
      <c r="N86" s="475">
        <f t="shared" si="90"/>
        <v>78105.151185614086</v>
      </c>
      <c r="O86" s="475">
        <f t="shared" si="90"/>
        <v>88597.485770559855</v>
      </c>
      <c r="P86" s="475">
        <f t="shared" si="90"/>
        <v>70902.470748223219</v>
      </c>
      <c r="Q86" s="475">
        <f t="shared" si="90"/>
        <v>80671.052217057935</v>
      </c>
      <c r="R86" s="475">
        <f t="shared" si="90"/>
        <v>20085.6529881268</v>
      </c>
      <c r="S86" s="475">
        <f t="shared" si="90"/>
        <v>25880.315062559755</v>
      </c>
      <c r="T86" s="475">
        <f t="shared" si="90"/>
        <v>31332.978826860417</v>
      </c>
      <c r="U86" s="475">
        <f t="shared" si="90"/>
        <v>39916.712349057307</v>
      </c>
      <c r="V86" s="446">
        <f t="shared" si="90"/>
        <v>32113.958860654686</v>
      </c>
      <c r="W86" s="446">
        <f t="shared" si="90"/>
        <v>33428.406553894354</v>
      </c>
      <c r="X86" s="446">
        <f t="shared" si="90"/>
        <v>24952.335215388626</v>
      </c>
      <c r="Y86" s="446">
        <f t="shared" si="90"/>
        <v>20986.226640158595</v>
      </c>
      <c r="Z86" s="446">
        <f t="shared" si="90"/>
        <v>21600.181822703558</v>
      </c>
      <c r="AA86" s="376">
        <f t="shared" si="90"/>
        <v>22712.673371500947</v>
      </c>
      <c r="AB86" s="376">
        <f t="shared" si="90"/>
        <v>18060.662619956856</v>
      </c>
      <c r="AC86" s="376">
        <f t="shared" si="90"/>
        <v>20377.66869257572</v>
      </c>
      <c r="AD86" s="376">
        <f t="shared" si="90"/>
        <v>20085.6529881268</v>
      </c>
      <c r="AE86" s="376">
        <f t="shared" si="90"/>
        <v>25880.315062559755</v>
      </c>
      <c r="AF86" s="376">
        <f t="shared" si="90"/>
        <v>31332.978826860417</v>
      </c>
      <c r="AG86" s="376">
        <f t="shared" si="90"/>
        <v>39916.712349057307</v>
      </c>
      <c r="AH86" s="376">
        <f t="shared" si="90"/>
        <v>32113.958860654686</v>
      </c>
      <c r="AI86" s="376">
        <f t="shared" si="90"/>
        <v>33428.406553894354</v>
      </c>
      <c r="AJ86" s="376">
        <f t="shared" si="90"/>
        <v>24952.335215388626</v>
      </c>
      <c r="AK86" s="376">
        <f t="shared" si="90"/>
        <v>20986.226640158595</v>
      </c>
      <c r="AL86" s="376">
        <f t="shared" si="90"/>
        <v>21600.181822703558</v>
      </c>
      <c r="AM86" s="376">
        <f t="shared" si="90"/>
        <v>22712.673371500947</v>
      </c>
      <c r="AN86" s="376">
        <f t="shared" si="90"/>
        <v>18060.662619956856</v>
      </c>
      <c r="AO86" s="376">
        <f t="shared" si="90"/>
        <v>0</v>
      </c>
      <c r="AP86" s="376">
        <f t="shared" si="90"/>
        <v>0</v>
      </c>
      <c r="AQ86" s="376">
        <f t="shared" si="90"/>
        <v>0</v>
      </c>
      <c r="AR86" s="376">
        <f t="shared" si="90"/>
        <v>0</v>
      </c>
      <c r="AS86" s="376">
        <f t="shared" si="90"/>
        <v>0</v>
      </c>
      <c r="AT86" s="376">
        <f t="shared" si="90"/>
        <v>0</v>
      </c>
      <c r="AU86" s="376">
        <f t="shared" si="90"/>
        <v>0</v>
      </c>
      <c r="AV86" s="376">
        <f t="shared" si="90"/>
        <v>0</v>
      </c>
      <c r="AW86" s="376">
        <f t="shared" si="90"/>
        <v>0</v>
      </c>
      <c r="AX86" s="376">
        <f t="shared" si="90"/>
        <v>0</v>
      </c>
      <c r="AY86" s="376">
        <f t="shared" si="90"/>
        <v>0</v>
      </c>
      <c r="AZ86" s="376">
        <f t="shared" si="90"/>
        <v>0</v>
      </c>
      <c r="BA86" s="376">
        <f t="shared" si="90"/>
        <v>0</v>
      </c>
      <c r="BB86" s="376">
        <f t="shared" si="90"/>
        <v>0</v>
      </c>
      <c r="BC86" s="376">
        <f t="shared" si="90"/>
        <v>0</v>
      </c>
      <c r="BD86" s="376">
        <f t="shared" si="90"/>
        <v>0</v>
      </c>
      <c r="BE86" s="376">
        <f t="shared" si="90"/>
        <v>0</v>
      </c>
      <c r="BF86" s="376">
        <f t="shared" si="90"/>
        <v>0</v>
      </c>
      <c r="BG86" s="376">
        <f t="shared" si="90"/>
        <v>0</v>
      </c>
      <c r="BH86" s="376">
        <f t="shared" si="90"/>
        <v>0</v>
      </c>
      <c r="BI86" s="376">
        <f t="shared" si="90"/>
        <v>0</v>
      </c>
      <c r="BJ86" s="376">
        <f t="shared" si="90"/>
        <v>0</v>
      </c>
      <c r="BK86" s="376">
        <f t="shared" si="90"/>
        <v>0</v>
      </c>
    </row>
    <row r="87" spans="1:65" s="343" customFormat="1" x14ac:dyDescent="0.35">
      <c r="B87" s="377" t="s">
        <v>31</v>
      </c>
      <c r="C87" s="475">
        <f t="shared" si="91"/>
        <v>0</v>
      </c>
      <c r="D87" s="475">
        <f t="shared" si="91"/>
        <v>0</v>
      </c>
      <c r="E87" s="475">
        <f t="shared" si="91"/>
        <v>114.69630429767348</v>
      </c>
      <c r="F87" s="475">
        <f t="shared" si="91"/>
        <v>908.80700270850468</v>
      </c>
      <c r="G87" s="475">
        <f t="shared" si="91"/>
        <v>3663.2934946120813</v>
      </c>
      <c r="H87" s="475">
        <f t="shared" si="91"/>
        <v>16460.25084641073</v>
      </c>
      <c r="I87" s="475">
        <f t="shared" si="91"/>
        <v>38736.740269092195</v>
      </c>
      <c r="J87" s="475">
        <f t="shared" si="91"/>
        <v>52195.526601168232</v>
      </c>
      <c r="K87" s="475">
        <f t="shared" si="91"/>
        <v>72744.898955942801</v>
      </c>
      <c r="L87" s="475">
        <f t="shared" si="91"/>
        <v>50943.488513683209</v>
      </c>
      <c r="M87" s="475">
        <f t="shared" si="90"/>
        <v>55765.951875718252</v>
      </c>
      <c r="N87" s="475">
        <f t="shared" si="90"/>
        <v>91530.14052340413</v>
      </c>
      <c r="O87" s="475">
        <f t="shared" si="90"/>
        <v>116800.05454237302</v>
      </c>
      <c r="P87" s="475">
        <f t="shared" si="90"/>
        <v>96800.469992886952</v>
      </c>
      <c r="Q87" s="475">
        <f t="shared" si="90"/>
        <v>93367.036712600122</v>
      </c>
      <c r="R87" s="475">
        <f t="shared" si="90"/>
        <v>19677.755760214121</v>
      </c>
      <c r="S87" s="475">
        <f t="shared" si="90"/>
        <v>27696.367325825384</v>
      </c>
      <c r="T87" s="475">
        <f t="shared" si="90"/>
        <v>61320.825533690622</v>
      </c>
      <c r="U87" s="475">
        <f t="shared" si="90"/>
        <v>75883.494545556256</v>
      </c>
      <c r="V87" s="446">
        <f t="shared" si="90"/>
        <v>68211.659540775217</v>
      </c>
      <c r="W87" s="446">
        <f t="shared" si="90"/>
        <v>48799.420680496529</v>
      </c>
      <c r="X87" s="446">
        <f t="shared" si="90"/>
        <v>24607.886719233484</v>
      </c>
      <c r="Y87" s="446">
        <f t="shared" si="90"/>
        <v>21413.057241843722</v>
      </c>
      <c r="Z87" s="446">
        <f t="shared" si="90"/>
        <v>22996.614434542047</v>
      </c>
      <c r="AA87" s="376">
        <f t="shared" si="90"/>
        <v>25216.03259113009</v>
      </c>
      <c r="AB87" s="376">
        <f t="shared" si="90"/>
        <v>20373.133675902693</v>
      </c>
      <c r="AC87" s="376">
        <f t="shared" si="90"/>
        <v>21698.215638559683</v>
      </c>
      <c r="AD87" s="376">
        <f t="shared" si="90"/>
        <v>19677.755760214121</v>
      </c>
      <c r="AE87" s="376">
        <f t="shared" si="90"/>
        <v>27696.367325825384</v>
      </c>
      <c r="AF87" s="376">
        <f t="shared" si="90"/>
        <v>61320.825533690622</v>
      </c>
      <c r="AG87" s="376">
        <f t="shared" si="90"/>
        <v>75883.494545556256</v>
      </c>
      <c r="AH87" s="376">
        <f t="shared" si="90"/>
        <v>68211.659540775217</v>
      </c>
      <c r="AI87" s="376">
        <f t="shared" si="90"/>
        <v>48799.420680496529</v>
      </c>
      <c r="AJ87" s="376">
        <f t="shared" si="90"/>
        <v>24607.886719233484</v>
      </c>
      <c r="AK87" s="376">
        <f t="shared" si="90"/>
        <v>21413.057241843722</v>
      </c>
      <c r="AL87" s="376">
        <f t="shared" si="90"/>
        <v>22996.614434542047</v>
      </c>
      <c r="AM87" s="376">
        <f t="shared" si="90"/>
        <v>25216.03259113009</v>
      </c>
      <c r="AN87" s="376">
        <f t="shared" si="90"/>
        <v>20373.133675902693</v>
      </c>
      <c r="AO87" s="376">
        <f t="shared" si="90"/>
        <v>0</v>
      </c>
      <c r="AP87" s="376">
        <f t="shared" si="90"/>
        <v>0</v>
      </c>
      <c r="AQ87" s="376">
        <f t="shared" si="90"/>
        <v>0</v>
      </c>
      <c r="AR87" s="376">
        <f t="shared" si="90"/>
        <v>0</v>
      </c>
      <c r="AS87" s="376">
        <f t="shared" si="90"/>
        <v>0</v>
      </c>
      <c r="AT87" s="376">
        <f t="shared" si="90"/>
        <v>0</v>
      </c>
      <c r="AU87" s="376">
        <f t="shared" si="90"/>
        <v>0</v>
      </c>
      <c r="AV87" s="376">
        <f t="shared" si="90"/>
        <v>0</v>
      </c>
      <c r="AW87" s="376">
        <f t="shared" si="90"/>
        <v>0</v>
      </c>
      <c r="AX87" s="376">
        <f t="shared" si="90"/>
        <v>0</v>
      </c>
      <c r="AY87" s="376">
        <f t="shared" si="90"/>
        <v>0</v>
      </c>
      <c r="AZ87" s="376">
        <f t="shared" si="90"/>
        <v>0</v>
      </c>
      <c r="BA87" s="376">
        <f t="shared" si="90"/>
        <v>0</v>
      </c>
      <c r="BB87" s="376">
        <f t="shared" si="90"/>
        <v>0</v>
      </c>
      <c r="BC87" s="376">
        <f t="shared" si="90"/>
        <v>0</v>
      </c>
      <c r="BD87" s="376">
        <f t="shared" si="90"/>
        <v>0</v>
      </c>
      <c r="BE87" s="376">
        <f t="shared" si="90"/>
        <v>0</v>
      </c>
      <c r="BF87" s="376">
        <f t="shared" si="90"/>
        <v>0</v>
      </c>
      <c r="BG87" s="376">
        <f t="shared" si="90"/>
        <v>0</v>
      </c>
      <c r="BH87" s="376">
        <f t="shared" si="90"/>
        <v>0</v>
      </c>
      <c r="BI87" s="376">
        <f t="shared" si="90"/>
        <v>0</v>
      </c>
      <c r="BJ87" s="376">
        <f t="shared" si="90"/>
        <v>0</v>
      </c>
      <c r="BK87" s="376">
        <f t="shared" si="90"/>
        <v>0</v>
      </c>
    </row>
    <row r="88" spans="1:65" s="343" customFormat="1" x14ac:dyDescent="0.35">
      <c r="B88" s="377" t="s">
        <v>32</v>
      </c>
      <c r="C88" s="475">
        <f t="shared" si="91"/>
        <v>0</v>
      </c>
      <c r="D88" s="475">
        <f t="shared" si="91"/>
        <v>0</v>
      </c>
      <c r="E88" s="475">
        <f t="shared" si="91"/>
        <v>0</v>
      </c>
      <c r="F88" s="475">
        <f t="shared" si="91"/>
        <v>188.77842187430667</v>
      </c>
      <c r="G88" s="475">
        <f t="shared" si="91"/>
        <v>1146.634776936073</v>
      </c>
      <c r="H88" s="475">
        <f t="shared" si="91"/>
        <v>6480.5680035637897</v>
      </c>
      <c r="I88" s="475">
        <f t="shared" si="91"/>
        <v>14694.432284275646</v>
      </c>
      <c r="J88" s="475">
        <f t="shared" si="91"/>
        <v>18391.233639859634</v>
      </c>
      <c r="K88" s="475">
        <f t="shared" si="91"/>
        <v>18506.065853877717</v>
      </c>
      <c r="L88" s="475">
        <f t="shared" si="91"/>
        <v>11531.135144809756</v>
      </c>
      <c r="M88" s="475">
        <f t="shared" si="90"/>
        <v>10135.16628316608</v>
      </c>
      <c r="N88" s="475">
        <f t="shared" si="90"/>
        <v>17228.15102396263</v>
      </c>
      <c r="O88" s="475">
        <f t="shared" si="90"/>
        <v>26322.98727568247</v>
      </c>
      <c r="P88" s="475">
        <f t="shared" si="90"/>
        <v>20015.581868288267</v>
      </c>
      <c r="Q88" s="475">
        <f t="shared" si="90"/>
        <v>22386.342875428643</v>
      </c>
      <c r="R88" s="475">
        <f t="shared" si="90"/>
        <v>14189.19773426648</v>
      </c>
      <c r="S88" s="475">
        <f t="shared" si="90"/>
        <v>20926.315425419314</v>
      </c>
      <c r="T88" s="475">
        <f t="shared" si="90"/>
        <v>45577.436760228731</v>
      </c>
      <c r="U88" s="475">
        <f t="shared" si="90"/>
        <v>55712.280169181948</v>
      </c>
      <c r="V88" s="446">
        <f t="shared" si="90"/>
        <v>50022.312194209902</v>
      </c>
      <c r="W88" s="446">
        <f t="shared" si="90"/>
        <v>35803.222425130618</v>
      </c>
      <c r="X88" s="446">
        <f t="shared" si="90"/>
        <v>17484.130127545519</v>
      </c>
      <c r="Y88" s="446">
        <f t="shared" si="90"/>
        <v>13767.764994884734</v>
      </c>
      <c r="Z88" s="446">
        <f t="shared" si="90"/>
        <v>12812.628421644973</v>
      </c>
      <c r="AA88" s="376">
        <f t="shared" si="90"/>
        <v>15082.688231279211</v>
      </c>
      <c r="AB88" s="376">
        <f t="shared" si="90"/>
        <v>11828.554302669199</v>
      </c>
      <c r="AC88" s="376">
        <f t="shared" si="90"/>
        <v>13298.641009731315</v>
      </c>
      <c r="AD88" s="376">
        <f t="shared" si="90"/>
        <v>14189.19773426648</v>
      </c>
      <c r="AE88" s="376">
        <f t="shared" si="90"/>
        <v>20926.315425419314</v>
      </c>
      <c r="AF88" s="376">
        <f t="shared" si="90"/>
        <v>45577.436760228731</v>
      </c>
      <c r="AG88" s="376">
        <f t="shared" si="90"/>
        <v>55712.280169181948</v>
      </c>
      <c r="AH88" s="376">
        <f t="shared" si="90"/>
        <v>50022.312194209902</v>
      </c>
      <c r="AI88" s="376">
        <f t="shared" si="90"/>
        <v>35803.222425130618</v>
      </c>
      <c r="AJ88" s="376">
        <f t="shared" si="90"/>
        <v>17484.130127545519</v>
      </c>
      <c r="AK88" s="376">
        <f t="shared" si="90"/>
        <v>13767.764994884734</v>
      </c>
      <c r="AL88" s="376">
        <f t="shared" si="90"/>
        <v>12812.628421644973</v>
      </c>
      <c r="AM88" s="376">
        <f t="shared" si="90"/>
        <v>15082.688231279211</v>
      </c>
      <c r="AN88" s="376">
        <f t="shared" si="90"/>
        <v>11828.554302669199</v>
      </c>
      <c r="AO88" s="376">
        <f t="shared" si="90"/>
        <v>0</v>
      </c>
      <c r="AP88" s="376">
        <f t="shared" si="90"/>
        <v>0</v>
      </c>
      <c r="AQ88" s="376">
        <f t="shared" si="90"/>
        <v>0</v>
      </c>
      <c r="AR88" s="376">
        <f t="shared" si="90"/>
        <v>0</v>
      </c>
      <c r="AS88" s="376">
        <f t="shared" si="90"/>
        <v>0</v>
      </c>
      <c r="AT88" s="376">
        <f t="shared" si="90"/>
        <v>0</v>
      </c>
      <c r="AU88" s="376">
        <f t="shared" si="90"/>
        <v>0</v>
      </c>
      <c r="AV88" s="376">
        <f t="shared" si="90"/>
        <v>0</v>
      </c>
      <c r="AW88" s="376">
        <f t="shared" si="90"/>
        <v>0</v>
      </c>
      <c r="AX88" s="376">
        <f t="shared" si="90"/>
        <v>0</v>
      </c>
      <c r="AY88" s="376">
        <f t="shared" si="90"/>
        <v>0</v>
      </c>
      <c r="AZ88" s="376">
        <f t="shared" si="90"/>
        <v>0</v>
      </c>
      <c r="BA88" s="376">
        <f t="shared" si="90"/>
        <v>0</v>
      </c>
      <c r="BB88" s="376">
        <f t="shared" si="90"/>
        <v>0</v>
      </c>
      <c r="BC88" s="376">
        <f t="shared" si="90"/>
        <v>0</v>
      </c>
      <c r="BD88" s="376">
        <f t="shared" si="90"/>
        <v>0</v>
      </c>
      <c r="BE88" s="376">
        <f t="shared" si="90"/>
        <v>0</v>
      </c>
      <c r="BF88" s="376">
        <f t="shared" si="90"/>
        <v>0</v>
      </c>
      <c r="BG88" s="376">
        <f t="shared" si="90"/>
        <v>0</v>
      </c>
      <c r="BH88" s="376">
        <f t="shared" si="90"/>
        <v>0</v>
      </c>
      <c r="BI88" s="376">
        <f t="shared" si="90"/>
        <v>0</v>
      </c>
      <c r="BJ88" s="376">
        <f t="shared" si="90"/>
        <v>0</v>
      </c>
      <c r="BK88" s="376">
        <f t="shared" si="90"/>
        <v>0</v>
      </c>
    </row>
    <row r="89" spans="1:65" s="343" customFormat="1" ht="15" thickBot="1" x14ac:dyDescent="0.4">
      <c r="B89" s="384" t="s">
        <v>33</v>
      </c>
      <c r="C89" s="488">
        <f t="shared" si="91"/>
        <v>0</v>
      </c>
      <c r="D89" s="488">
        <f t="shared" si="91"/>
        <v>0</v>
      </c>
      <c r="E89" s="488">
        <f t="shared" si="91"/>
        <v>0</v>
      </c>
      <c r="F89" s="488">
        <f t="shared" si="91"/>
        <v>84.163254373063452</v>
      </c>
      <c r="G89" s="488">
        <f t="shared" si="91"/>
        <v>247.25255058175938</v>
      </c>
      <c r="H89" s="488">
        <f t="shared" si="91"/>
        <v>561.82039292093668</v>
      </c>
      <c r="I89" s="488">
        <f t="shared" si="91"/>
        <v>746.07263169449072</v>
      </c>
      <c r="J89" s="488">
        <f t="shared" si="91"/>
        <v>772.04012966735002</v>
      </c>
      <c r="K89" s="488">
        <f t="shared" si="91"/>
        <v>1070.3042873912964</v>
      </c>
      <c r="L89" s="488">
        <f t="shared" si="91"/>
        <v>849.55647997043945</v>
      </c>
      <c r="M89" s="488">
        <f t="shared" si="90"/>
        <v>1096.1697092584996</v>
      </c>
      <c r="N89" s="488">
        <f t="shared" si="90"/>
        <v>2594.0687723858014</v>
      </c>
      <c r="O89" s="488">
        <f t="shared" si="90"/>
        <v>3995.893544604553</v>
      </c>
      <c r="P89" s="488">
        <f t="shared" si="90"/>
        <v>3400.6534935487507</v>
      </c>
      <c r="Q89" s="488">
        <f t="shared" si="90"/>
        <v>3681.2740779752367</v>
      </c>
      <c r="R89" s="488">
        <f t="shared" si="90"/>
        <v>2883.5278628807901</v>
      </c>
      <c r="S89" s="488">
        <f t="shared" si="90"/>
        <v>7105.8735487119975</v>
      </c>
      <c r="T89" s="488">
        <f t="shared" si="90"/>
        <v>30929.521952429044</v>
      </c>
      <c r="U89" s="488">
        <f t="shared" si="90"/>
        <v>32310.798846693633</v>
      </c>
      <c r="V89" s="448">
        <f t="shared" si="90"/>
        <v>33032.188449284622</v>
      </c>
      <c r="W89" s="448">
        <f t="shared" si="90"/>
        <v>17321.944004067987</v>
      </c>
      <c r="X89" s="448">
        <f t="shared" si="90"/>
        <v>3453.7782419539076</v>
      </c>
      <c r="Y89" s="448">
        <f t="shared" si="90"/>
        <v>2725.9286354279971</v>
      </c>
      <c r="Z89" s="448">
        <f t="shared" si="90"/>
        <v>2737.3265437430637</v>
      </c>
      <c r="AA89" s="489">
        <f t="shared" si="90"/>
        <v>2903.159756108174</v>
      </c>
      <c r="AB89" s="489">
        <f t="shared" si="90"/>
        <v>2478.8371745174309</v>
      </c>
      <c r="AC89" s="489">
        <f t="shared" si="90"/>
        <v>2541.7162022398729</v>
      </c>
      <c r="AD89" s="489">
        <f t="shared" si="90"/>
        <v>2883.5278628807901</v>
      </c>
      <c r="AE89" s="489">
        <f t="shared" si="90"/>
        <v>7105.8735487119975</v>
      </c>
      <c r="AF89" s="489">
        <f t="shared" si="90"/>
        <v>30929.521952429044</v>
      </c>
      <c r="AG89" s="489">
        <f t="shared" si="90"/>
        <v>32310.798846693633</v>
      </c>
      <c r="AH89" s="489">
        <f t="shared" si="90"/>
        <v>33032.188449284622</v>
      </c>
      <c r="AI89" s="489">
        <f t="shared" si="90"/>
        <v>17321.944004067987</v>
      </c>
      <c r="AJ89" s="489">
        <f t="shared" si="90"/>
        <v>3453.7782419539076</v>
      </c>
      <c r="AK89" s="489">
        <f t="shared" si="90"/>
        <v>2725.9286354279971</v>
      </c>
      <c r="AL89" s="489">
        <f t="shared" si="90"/>
        <v>2737.3265437430637</v>
      </c>
      <c r="AM89" s="489">
        <f t="shared" ref="AM89:BK89" si="92">IF(AM$4="X",AM97+AM105,0)</f>
        <v>2903.159756108174</v>
      </c>
      <c r="AN89" s="489">
        <f t="shared" si="92"/>
        <v>2478.8371745174309</v>
      </c>
      <c r="AO89" s="489">
        <f t="shared" si="92"/>
        <v>0</v>
      </c>
      <c r="AP89" s="489">
        <f t="shared" si="92"/>
        <v>0</v>
      </c>
      <c r="AQ89" s="489">
        <f t="shared" si="92"/>
        <v>0</v>
      </c>
      <c r="AR89" s="489">
        <f t="shared" si="92"/>
        <v>0</v>
      </c>
      <c r="AS89" s="489">
        <f t="shared" si="92"/>
        <v>0</v>
      </c>
      <c r="AT89" s="489">
        <f t="shared" si="92"/>
        <v>0</v>
      </c>
      <c r="AU89" s="489">
        <f t="shared" si="92"/>
        <v>0</v>
      </c>
      <c r="AV89" s="489">
        <f t="shared" si="92"/>
        <v>0</v>
      </c>
      <c r="AW89" s="489">
        <f t="shared" si="92"/>
        <v>0</v>
      </c>
      <c r="AX89" s="489">
        <f t="shared" si="92"/>
        <v>0</v>
      </c>
      <c r="AY89" s="489">
        <f t="shared" si="92"/>
        <v>0</v>
      </c>
      <c r="AZ89" s="489">
        <f t="shared" si="92"/>
        <v>0</v>
      </c>
      <c r="BA89" s="489">
        <f t="shared" si="92"/>
        <v>0</v>
      </c>
      <c r="BB89" s="489">
        <f t="shared" si="92"/>
        <v>0</v>
      </c>
      <c r="BC89" s="489">
        <f t="shared" si="92"/>
        <v>0</v>
      </c>
      <c r="BD89" s="489">
        <f t="shared" si="92"/>
        <v>0</v>
      </c>
      <c r="BE89" s="489">
        <f t="shared" si="92"/>
        <v>0</v>
      </c>
      <c r="BF89" s="489">
        <f t="shared" si="92"/>
        <v>0</v>
      </c>
      <c r="BG89" s="489">
        <f t="shared" si="92"/>
        <v>0</v>
      </c>
      <c r="BH89" s="489">
        <f t="shared" si="92"/>
        <v>0</v>
      </c>
      <c r="BI89" s="489">
        <f t="shared" si="92"/>
        <v>0</v>
      </c>
      <c r="BJ89" s="489">
        <f t="shared" si="92"/>
        <v>0</v>
      </c>
      <c r="BK89" s="489">
        <f t="shared" si="92"/>
        <v>0</v>
      </c>
    </row>
    <row r="90" spans="1:65" s="379" customFormat="1" ht="15" thickBot="1" x14ac:dyDescent="0.4">
      <c r="B90" s="385" t="s">
        <v>34</v>
      </c>
      <c r="C90" s="490">
        <f>SUM(C85:C89)</f>
        <v>0</v>
      </c>
      <c r="D90" s="491">
        <f t="shared" ref="D90:BK90" si="93">SUM(D85:D89)</f>
        <v>0</v>
      </c>
      <c r="E90" s="491">
        <f t="shared" si="93"/>
        <v>36410.218107204571</v>
      </c>
      <c r="F90" s="491">
        <f t="shared" si="93"/>
        <v>27038.535970350549</v>
      </c>
      <c r="G90" s="491">
        <f t="shared" si="93"/>
        <v>55308.608566485942</v>
      </c>
      <c r="H90" s="491">
        <f t="shared" si="93"/>
        <v>319926.15180797625</v>
      </c>
      <c r="I90" s="491">
        <f t="shared" si="93"/>
        <v>563565.71286913252</v>
      </c>
      <c r="J90" s="491">
        <f t="shared" si="93"/>
        <v>675428.82335855567</v>
      </c>
      <c r="K90" s="491">
        <f t="shared" si="93"/>
        <v>533678.86940536695</v>
      </c>
      <c r="L90" s="491">
        <f t="shared" si="93"/>
        <v>250029.45046020864</v>
      </c>
      <c r="M90" s="491">
        <f t="shared" si="93"/>
        <v>390432.90625877387</v>
      </c>
      <c r="N90" s="491">
        <f t="shared" si="93"/>
        <v>665796.84948767035</v>
      </c>
      <c r="O90" s="491">
        <f t="shared" si="93"/>
        <v>705622.12122084503</v>
      </c>
      <c r="P90" s="491">
        <f t="shared" si="93"/>
        <v>610482.01445857214</v>
      </c>
      <c r="Q90" s="491">
        <f t="shared" si="93"/>
        <v>626511.49363221147</v>
      </c>
      <c r="R90" s="491">
        <f t="shared" si="93"/>
        <v>225488.63787178314</v>
      </c>
      <c r="S90" s="491">
        <f t="shared" si="93"/>
        <v>256847.58332809244</v>
      </c>
      <c r="T90" s="491">
        <f t="shared" si="93"/>
        <v>563905.09219022968</v>
      </c>
      <c r="U90" s="491">
        <f t="shared" si="93"/>
        <v>632367.11196517188</v>
      </c>
      <c r="V90" s="492">
        <f>SUM(V85:V89)</f>
        <v>615809.95639674808</v>
      </c>
      <c r="W90" s="492">
        <f t="shared" si="93"/>
        <v>510351.71392647782</v>
      </c>
      <c r="X90" s="492">
        <f t="shared" si="93"/>
        <v>236498.06529969038</v>
      </c>
      <c r="Y90" s="492">
        <f t="shared" si="93"/>
        <v>244053.0160485708</v>
      </c>
      <c r="Z90" s="492">
        <f t="shared" si="93"/>
        <v>253863.82876601524</v>
      </c>
      <c r="AA90" s="492">
        <f t="shared" si="93"/>
        <v>258171.95754064343</v>
      </c>
      <c r="AB90" s="492">
        <f t="shared" si="93"/>
        <v>225115.60932447872</v>
      </c>
      <c r="AC90" s="492">
        <f t="shared" si="93"/>
        <v>242562.73419466941</v>
      </c>
      <c r="AD90" s="492">
        <f t="shared" si="93"/>
        <v>225488.63787178314</v>
      </c>
      <c r="AE90" s="492">
        <f t="shared" si="93"/>
        <v>256847.58332809244</v>
      </c>
      <c r="AF90" s="492">
        <f t="shared" si="93"/>
        <v>563905.09219022968</v>
      </c>
      <c r="AG90" s="492">
        <f t="shared" si="93"/>
        <v>632367.11196517188</v>
      </c>
      <c r="AH90" s="492">
        <f t="shared" si="93"/>
        <v>615809.95639674808</v>
      </c>
      <c r="AI90" s="492">
        <f t="shared" si="93"/>
        <v>510351.71392647782</v>
      </c>
      <c r="AJ90" s="492">
        <f t="shared" si="93"/>
        <v>236498.06529969038</v>
      </c>
      <c r="AK90" s="492">
        <f t="shared" si="93"/>
        <v>244053.0160485708</v>
      </c>
      <c r="AL90" s="492">
        <f t="shared" si="93"/>
        <v>253863.82876601524</v>
      </c>
      <c r="AM90" s="492">
        <f t="shared" si="93"/>
        <v>258171.95754064343</v>
      </c>
      <c r="AN90" s="492">
        <f t="shared" si="93"/>
        <v>225115.60932447872</v>
      </c>
      <c r="AO90" s="492">
        <f t="shared" si="93"/>
        <v>0</v>
      </c>
      <c r="AP90" s="492">
        <f t="shared" si="93"/>
        <v>0</v>
      </c>
      <c r="AQ90" s="492">
        <f t="shared" si="93"/>
        <v>0</v>
      </c>
      <c r="AR90" s="492">
        <f t="shared" si="93"/>
        <v>0</v>
      </c>
      <c r="AS90" s="492">
        <f t="shared" si="93"/>
        <v>0</v>
      </c>
      <c r="AT90" s="492">
        <f t="shared" si="93"/>
        <v>0</v>
      </c>
      <c r="AU90" s="492">
        <f t="shared" si="93"/>
        <v>0</v>
      </c>
      <c r="AV90" s="492">
        <f t="shared" si="93"/>
        <v>0</v>
      </c>
      <c r="AW90" s="492">
        <f t="shared" si="93"/>
        <v>0</v>
      </c>
      <c r="AX90" s="492">
        <f t="shared" si="93"/>
        <v>0</v>
      </c>
      <c r="AY90" s="492">
        <f t="shared" si="93"/>
        <v>0</v>
      </c>
      <c r="AZ90" s="492">
        <f t="shared" si="93"/>
        <v>0</v>
      </c>
      <c r="BA90" s="492">
        <f t="shared" si="93"/>
        <v>0</v>
      </c>
      <c r="BB90" s="492">
        <f t="shared" si="93"/>
        <v>0</v>
      </c>
      <c r="BC90" s="492">
        <f t="shared" si="93"/>
        <v>0</v>
      </c>
      <c r="BD90" s="492">
        <f t="shared" si="93"/>
        <v>0</v>
      </c>
      <c r="BE90" s="492">
        <f t="shared" si="93"/>
        <v>0</v>
      </c>
      <c r="BF90" s="492">
        <f t="shared" si="93"/>
        <v>0</v>
      </c>
      <c r="BG90" s="492">
        <f t="shared" si="93"/>
        <v>0</v>
      </c>
      <c r="BH90" s="492">
        <f t="shared" si="93"/>
        <v>0</v>
      </c>
      <c r="BI90" s="492">
        <f t="shared" si="93"/>
        <v>0</v>
      </c>
      <c r="BJ90" s="492">
        <f t="shared" si="93"/>
        <v>0</v>
      </c>
      <c r="BK90" s="492">
        <f t="shared" si="93"/>
        <v>0</v>
      </c>
    </row>
    <row r="91" spans="1:65" s="343" customFormat="1" ht="15" thickBot="1" x14ac:dyDescent="0.4">
      <c r="C91" s="478"/>
      <c r="D91" s="478"/>
      <c r="E91" s="478"/>
      <c r="F91" s="478"/>
      <c r="G91" s="478"/>
      <c r="H91" s="478"/>
      <c r="I91" s="478"/>
      <c r="J91" s="478"/>
      <c r="K91" s="478"/>
      <c r="L91" s="478"/>
      <c r="M91" s="478"/>
      <c r="N91" s="478"/>
      <c r="O91" s="478"/>
      <c r="P91" s="478"/>
      <c r="Q91" s="478"/>
      <c r="R91" s="478"/>
      <c r="S91" s="478"/>
      <c r="T91" s="478"/>
      <c r="U91" s="478"/>
    </row>
    <row r="92" spans="1:65" s="343" customFormat="1" ht="15" thickBot="1" x14ac:dyDescent="0.4">
      <c r="B92" s="372" t="s">
        <v>137</v>
      </c>
      <c r="C92" s="474">
        <f>C84</f>
        <v>43466</v>
      </c>
      <c r="D92" s="474">
        <f t="shared" ref="D92:BK92" si="94">D84</f>
        <v>43497</v>
      </c>
      <c r="E92" s="474">
        <f t="shared" si="94"/>
        <v>43525</v>
      </c>
      <c r="F92" s="474">
        <f t="shared" si="94"/>
        <v>43556</v>
      </c>
      <c r="G92" s="474">
        <f t="shared" si="94"/>
        <v>43586</v>
      </c>
      <c r="H92" s="474">
        <f t="shared" si="94"/>
        <v>43617</v>
      </c>
      <c r="I92" s="474">
        <f t="shared" si="94"/>
        <v>43647</v>
      </c>
      <c r="J92" s="474">
        <f t="shared" si="94"/>
        <v>43678</v>
      </c>
      <c r="K92" s="474">
        <f t="shared" si="94"/>
        <v>43709</v>
      </c>
      <c r="L92" s="474">
        <f t="shared" si="94"/>
        <v>43739</v>
      </c>
      <c r="M92" s="474">
        <f t="shared" si="94"/>
        <v>43770</v>
      </c>
      <c r="N92" s="474">
        <f t="shared" si="94"/>
        <v>43800</v>
      </c>
      <c r="O92" s="474">
        <f t="shared" si="94"/>
        <v>43831</v>
      </c>
      <c r="P92" s="474">
        <f t="shared" si="94"/>
        <v>43862</v>
      </c>
      <c r="Q92" s="474">
        <f t="shared" si="94"/>
        <v>43891</v>
      </c>
      <c r="R92" s="474">
        <f t="shared" si="94"/>
        <v>43922</v>
      </c>
      <c r="S92" s="474">
        <f t="shared" si="94"/>
        <v>43952</v>
      </c>
      <c r="T92" s="474">
        <f t="shared" si="94"/>
        <v>43983</v>
      </c>
      <c r="U92" s="474">
        <f t="shared" si="94"/>
        <v>44013</v>
      </c>
      <c r="V92" s="373">
        <f t="shared" si="94"/>
        <v>44044</v>
      </c>
      <c r="W92" s="373">
        <f t="shared" si="94"/>
        <v>44075</v>
      </c>
      <c r="X92" s="373">
        <f t="shared" si="94"/>
        <v>44105</v>
      </c>
      <c r="Y92" s="373">
        <f t="shared" si="94"/>
        <v>44136</v>
      </c>
      <c r="Z92" s="373">
        <f t="shared" si="94"/>
        <v>44166</v>
      </c>
      <c r="AA92" s="373">
        <f t="shared" si="94"/>
        <v>44197</v>
      </c>
      <c r="AB92" s="373">
        <f t="shared" si="94"/>
        <v>44228</v>
      </c>
      <c r="AC92" s="373">
        <f t="shared" si="94"/>
        <v>44256</v>
      </c>
      <c r="AD92" s="373">
        <f t="shared" si="94"/>
        <v>44287</v>
      </c>
      <c r="AE92" s="373">
        <f t="shared" si="94"/>
        <v>44317</v>
      </c>
      <c r="AF92" s="373">
        <f t="shared" si="94"/>
        <v>44348</v>
      </c>
      <c r="AG92" s="373">
        <f t="shared" si="94"/>
        <v>44378</v>
      </c>
      <c r="AH92" s="373">
        <f t="shared" si="94"/>
        <v>44409</v>
      </c>
      <c r="AI92" s="373">
        <f t="shared" si="94"/>
        <v>44440</v>
      </c>
      <c r="AJ92" s="373">
        <f t="shared" si="94"/>
        <v>44470</v>
      </c>
      <c r="AK92" s="373">
        <f t="shared" si="94"/>
        <v>44501</v>
      </c>
      <c r="AL92" s="373">
        <f t="shared" si="94"/>
        <v>44531</v>
      </c>
      <c r="AM92" s="373">
        <f t="shared" si="94"/>
        <v>44562</v>
      </c>
      <c r="AN92" s="373">
        <f t="shared" si="94"/>
        <v>44593</v>
      </c>
      <c r="AO92" s="373">
        <f t="shared" si="94"/>
        <v>44621</v>
      </c>
      <c r="AP92" s="373">
        <f t="shared" si="94"/>
        <v>44652</v>
      </c>
      <c r="AQ92" s="373">
        <f t="shared" si="94"/>
        <v>44682</v>
      </c>
      <c r="AR92" s="373">
        <f t="shared" si="94"/>
        <v>44713</v>
      </c>
      <c r="AS92" s="373">
        <f t="shared" si="94"/>
        <v>44743</v>
      </c>
      <c r="AT92" s="373">
        <f t="shared" si="94"/>
        <v>44774</v>
      </c>
      <c r="AU92" s="373">
        <f t="shared" si="94"/>
        <v>44805</v>
      </c>
      <c r="AV92" s="373">
        <f t="shared" si="94"/>
        <v>44835</v>
      </c>
      <c r="AW92" s="373">
        <f t="shared" si="94"/>
        <v>44866</v>
      </c>
      <c r="AX92" s="373">
        <f t="shared" si="94"/>
        <v>44896</v>
      </c>
      <c r="AY92" s="373">
        <f t="shared" si="94"/>
        <v>44927</v>
      </c>
      <c r="AZ92" s="373">
        <f t="shared" si="94"/>
        <v>44958</v>
      </c>
      <c r="BA92" s="373">
        <f t="shared" si="94"/>
        <v>44986</v>
      </c>
      <c r="BB92" s="373">
        <f t="shared" si="94"/>
        <v>45017</v>
      </c>
      <c r="BC92" s="373">
        <f t="shared" si="94"/>
        <v>45047</v>
      </c>
      <c r="BD92" s="373">
        <f t="shared" si="94"/>
        <v>45078</v>
      </c>
      <c r="BE92" s="373">
        <f t="shared" si="94"/>
        <v>45108</v>
      </c>
      <c r="BF92" s="373">
        <f t="shared" si="94"/>
        <v>45139</v>
      </c>
      <c r="BG92" s="373">
        <f t="shared" si="94"/>
        <v>45170</v>
      </c>
      <c r="BH92" s="373">
        <f t="shared" si="94"/>
        <v>45200</v>
      </c>
      <c r="BI92" s="373">
        <f t="shared" si="94"/>
        <v>45231</v>
      </c>
      <c r="BJ92" s="373">
        <f t="shared" si="94"/>
        <v>45261</v>
      </c>
      <c r="BK92" s="373">
        <f t="shared" si="94"/>
        <v>45292</v>
      </c>
    </row>
    <row r="93" spans="1:65" s="343" customFormat="1" x14ac:dyDescent="0.35">
      <c r="B93" s="382" t="s">
        <v>29</v>
      </c>
      <c r="C93" s="479">
        <f>IF(C$4="X",' 1M - RES'!C61,0)</f>
        <v>0</v>
      </c>
      <c r="D93" s="479">
        <f>IF(D$4="X",' 1M - RES'!D61,0)</f>
        <v>0</v>
      </c>
      <c r="E93" s="479">
        <f>IF(E$4="X",' 1M - RES'!E61+'Res DRENE'!E21,0)</f>
        <v>36200.977826608876</v>
      </c>
      <c r="F93" s="479">
        <f>IF(F$4="X",' 1M - RES'!F61+'Res DRENE'!F21,0)</f>
        <v>24019.399103718995</v>
      </c>
      <c r="G93" s="479">
        <f>IF(G$4="X",' 1M - RES'!G61+'Res DRENE'!G21,0)</f>
        <v>41876.338962195281</v>
      </c>
      <c r="H93" s="479">
        <f>IF(H$4="X",' 1M - RES'!H61+'Res DRENE'!H21,0)</f>
        <v>275558.20749525697</v>
      </c>
      <c r="I93" s="479">
        <f>IF(I$4="X",' 1M - RES'!I61+'Res DRENE'!I21,0)</f>
        <v>467388.76230750838</v>
      </c>
      <c r="J93" s="479">
        <f>IF(J$4="X",' 1M - RES'!J61+'Res DRENE'!J21,0)</f>
        <v>555537.99664904247</v>
      </c>
      <c r="K93" s="479">
        <f>IF(K$4="X",' 1M - RES'!K61+'Res DRENE'!K21,0)</f>
        <v>375942.78595754149</v>
      </c>
      <c r="L93" s="479">
        <f>IF(L$4="X",' 1M - RES'!L61+'Res DRENE'!L21,0)</f>
        <v>131272.16583699413</v>
      </c>
      <c r="M93" s="479">
        <f>IF(M$4="X",' 1M - RES'!M61+'Res DRENE'!M21,0)</f>
        <v>262411.47866046149</v>
      </c>
      <c r="N93" s="479">
        <f>IF(N$4="X",' 1M - RES'!N61+'Res DRENE'!N21,0)</f>
        <v>465378.43996546679</v>
      </c>
      <c r="O93" s="479">
        <f>IF(O$4="X",' 1M - RES'!O61+'Res DRENE'!O21,0)</f>
        <v>456306.01709415525</v>
      </c>
      <c r="P93" s="479">
        <f>IF(P$4="X",' 1M - RES'!P61+'Res DRENE'!P21,0)</f>
        <v>407500.1506839238</v>
      </c>
      <c r="Q93" s="479">
        <f>IF(Q$4="X",' 1M - RES'!Q61+'Res DRENE'!Q21,0)</f>
        <v>416376.91628563352</v>
      </c>
      <c r="R93" s="479">
        <f>IF(R$4="X",' 1M - RES'!R61+'Res DRENE'!R21,0)</f>
        <v>166060.70603941998</v>
      </c>
      <c r="S93" s="479">
        <f>IF(S$4="X",' 1M - RES'!S61+'Res DRENE'!S21,0)</f>
        <v>173175.87464090591</v>
      </c>
      <c r="T93" s="479">
        <f>IF(T$4="X",' 1M - RES'!T61+'Res DRENE'!T21,0)</f>
        <v>390497.24191850686</v>
      </c>
      <c r="U93" s="479">
        <f>IF(U$4="X",' 1M - RES'!U61+'Res DRENE'!U21,0)</f>
        <v>423876.19237470801</v>
      </c>
      <c r="V93" s="499">
        <f>IF(V$4="X",' 1M - RES'!V61+'Res DRENE'!V21,0)</f>
        <v>427750.0230124917</v>
      </c>
      <c r="W93" s="499">
        <f>IF(W$4="X",' 1M - RES'!W61+'Res DRENE'!W21,0)</f>
        <v>370796.73683483951</v>
      </c>
      <c r="X93" s="499">
        <f>IF(X$4="X",' 1M - RES'!X61+'Res DRENE'!X21,0)</f>
        <v>163501.53322681464</v>
      </c>
      <c r="Y93" s="499">
        <f>IF(Y$4="X",' 1M - RES'!Y61+'Res DRENE'!Y21,0)</f>
        <v>181455.15359533796</v>
      </c>
      <c r="Z93" s="499">
        <f>IF(Z$4="X",' 1M - RES'!Z61+'Res DRENE'!Z21,0)</f>
        <v>188642.71081723293</v>
      </c>
      <c r="AA93" s="499">
        <f>IF(AA$4="X",' 1M - RES'!AA61+'Res DRENE'!AA21,0)</f>
        <v>187187.70209405752</v>
      </c>
      <c r="AB93" s="499">
        <f>IF(AB$4="X",' 1M - RES'!AB61+'Res DRENE'!AB21,0)</f>
        <v>167945.10061950656</v>
      </c>
      <c r="AC93" s="499">
        <f>IF(AC$4="X",' 1M - RES'!AC61+'Res DRENE'!AC21,0)</f>
        <v>180730.08280263926</v>
      </c>
      <c r="AD93" s="499">
        <f>IF(AD$4="X",' 1M - RES'!AD61+'Res DRENE'!AD21,0)</f>
        <v>166060.70603941998</v>
      </c>
      <c r="AE93" s="499">
        <f>IF(AE$4="X",' 1M - RES'!AE61+'Res DRENE'!AE21,0)</f>
        <v>173175.87464090591</v>
      </c>
      <c r="AF93" s="499">
        <f>IF(AF$4="X",' 1M - RES'!AF61+'Res DRENE'!AF21,0)</f>
        <v>390497.24191850686</v>
      </c>
      <c r="AG93" s="499">
        <f>IF(AG$4="X",' 1M - RES'!AG61+'Res DRENE'!AG21,0)</f>
        <v>423876.19237470801</v>
      </c>
      <c r="AH93" s="499">
        <f>IF(AH$4="X",' 1M - RES'!AH61+'Res DRENE'!AH21,0)</f>
        <v>427750.0230124917</v>
      </c>
      <c r="AI93" s="499">
        <f>IF(AI$4="X",' 1M - RES'!AI61+'Res DRENE'!AI21,0)</f>
        <v>370796.73683483951</v>
      </c>
      <c r="AJ93" s="499">
        <f>IF(AJ$4="X",' 1M - RES'!AJ61+'Res DRENE'!AJ21,0)</f>
        <v>163501.53322681464</v>
      </c>
      <c r="AK93" s="499">
        <f>IF(AK$4="X",' 1M - RES'!AK61+'Res DRENE'!AK21,0)</f>
        <v>181455.15359533796</v>
      </c>
      <c r="AL93" s="499">
        <f>IF(AL$4="X",' 1M - RES'!AL61+'Res DRENE'!AL21,0)</f>
        <v>188642.71081723293</v>
      </c>
      <c r="AM93" s="499">
        <f>IF(AM$4="X",' 1M - RES'!AM61+'Res DRENE'!AM21,0)</f>
        <v>187187.70209405752</v>
      </c>
      <c r="AN93" s="499">
        <f>IF(AN$4="X",' 1M - RES'!AN61+'Res DRENE'!AN21,0)</f>
        <v>167945.10061950656</v>
      </c>
      <c r="AO93" s="499">
        <f>IF(AO$4="X",' 1M - RES'!AO61+'Res DRENE'!AO21,0)</f>
        <v>0</v>
      </c>
      <c r="AP93" s="499">
        <f>IF(AP$4="X",' 1M - RES'!AP61+'Res DRENE'!AP21,0)</f>
        <v>0</v>
      </c>
      <c r="AQ93" s="499">
        <f>IF(AQ$4="X",' 1M - RES'!AQ61+'Res DRENE'!AQ21,0)</f>
        <v>0</v>
      </c>
      <c r="AR93" s="499">
        <f>IF(AR$4="X",' 1M - RES'!AR61+'Res DRENE'!AR21,0)</f>
        <v>0</v>
      </c>
      <c r="AS93" s="499">
        <f>IF(AS$4="X",' 1M - RES'!AS61+'Res DRENE'!AS21,0)</f>
        <v>0</v>
      </c>
      <c r="AT93" s="499">
        <f>IF(AT$4="X",' 1M - RES'!AT61+'Res DRENE'!AT21,0)</f>
        <v>0</v>
      </c>
      <c r="AU93" s="499">
        <f>IF(AU$4="X",' 1M - RES'!AU61+'Res DRENE'!AU21,0)</f>
        <v>0</v>
      </c>
      <c r="AV93" s="499">
        <f>IF(AV$4="X",' 1M - RES'!AV61+'Res DRENE'!AV21,0)</f>
        <v>0</v>
      </c>
      <c r="AW93" s="499">
        <f>IF(AW$4="X",' 1M - RES'!AW61+'Res DRENE'!AW21,0)</f>
        <v>0</v>
      </c>
      <c r="AX93" s="499">
        <f>IF(AX$4="X",' 1M - RES'!AX61+'Res DRENE'!AX21,0)</f>
        <v>0</v>
      </c>
      <c r="AY93" s="499">
        <f>IF(AY$4="X",' 1M - RES'!AY61+'Res DRENE'!AY21,0)</f>
        <v>0</v>
      </c>
      <c r="AZ93" s="499">
        <f>IF(AZ$4="X",' 1M - RES'!AZ61+'Res DRENE'!AZ21,0)</f>
        <v>0</v>
      </c>
      <c r="BA93" s="499">
        <f>IF(BA$4="X",' 1M - RES'!BA61+'Res DRENE'!BA21,0)</f>
        <v>0</v>
      </c>
      <c r="BB93" s="499">
        <f>IF(BB$4="X",' 1M - RES'!BB61+'Res DRENE'!BB21,0)</f>
        <v>0</v>
      </c>
      <c r="BC93" s="499">
        <f>IF(BC$4="X",' 1M - RES'!BC61+'Res DRENE'!BC21,0)</f>
        <v>0</v>
      </c>
      <c r="BD93" s="499">
        <f>IF(BD$4="X",' 1M - RES'!BD61+'Res DRENE'!BD21,0)</f>
        <v>0</v>
      </c>
      <c r="BE93" s="499">
        <f>IF(BE$4="X",' 1M - RES'!BE61+'Res DRENE'!BE21,0)</f>
        <v>0</v>
      </c>
      <c r="BF93" s="499">
        <f>IF(BF$4="X",' 1M - RES'!BF61+'Res DRENE'!BF21,0)</f>
        <v>0</v>
      </c>
      <c r="BG93" s="499">
        <f>IF(BG$4="X",' 1M - RES'!BG61+'Res DRENE'!BG21,0)</f>
        <v>0</v>
      </c>
      <c r="BH93" s="499">
        <f>IF(BH$4="X",' 1M - RES'!BH61+'Res DRENE'!BH21,0)</f>
        <v>0</v>
      </c>
      <c r="BI93" s="499">
        <f>IF(BI$4="X",' 1M - RES'!BI61+'Res DRENE'!BI21,0)</f>
        <v>0</v>
      </c>
      <c r="BJ93" s="499">
        <f>IF(BJ$4="X",' 1M - RES'!BJ61+'Res DRENE'!BJ21,0)</f>
        <v>0</v>
      </c>
      <c r="BK93" s="499">
        <f>IF(BK$4="X",' 1M - RES'!BK61+'Res DRENE'!BK21,0)</f>
        <v>0</v>
      </c>
    </row>
    <row r="94" spans="1:65" s="343" customFormat="1" x14ac:dyDescent="0.35">
      <c r="B94" s="377" t="s">
        <v>30</v>
      </c>
      <c r="C94" s="475">
        <f>IF(C$4="X",'2M - SGS'!C73+'Biz DRENE'!C77,0)</f>
        <v>0</v>
      </c>
      <c r="D94" s="475">
        <f>IF(D$4="X",'2M - SGS'!D73+'Biz DRENE'!D77,0)</f>
        <v>0</v>
      </c>
      <c r="E94" s="475">
        <f>IF(E$4="X",'2M - SGS'!E73+'Biz DRENE'!E77,0)</f>
        <v>94.543976298023125</v>
      </c>
      <c r="F94" s="475">
        <f>IF(F$4="X",'2M - SGS'!F73+'Biz DRENE'!F77,0)</f>
        <v>1837.388187675678</v>
      </c>
      <c r="G94" s="475">
        <f>IF(G$4="X",'2M - SGS'!G73+'Biz DRENE'!G77,0)</f>
        <v>8298.1416915710015</v>
      </c>
      <c r="H94" s="475">
        <f>IF(H$4="X",'2M - SGS'!H73+'Biz DRENE'!H77,0)</f>
        <v>20416.94650133156</v>
      </c>
      <c r="I94" s="475">
        <f>IF(I$4="X",'2M - SGS'!I73+'Biz DRENE'!I77,0)</f>
        <v>40518.389887690653</v>
      </c>
      <c r="J94" s="475">
        <f>IF(J$4="X",'2M - SGS'!J73+'Biz DRENE'!J77,0)</f>
        <v>45184.779095877471</v>
      </c>
      <c r="K94" s="475">
        <f>IF(K$4="X",'2M - SGS'!K73+'Biz DRENE'!K77,0)</f>
        <v>61482.563698280144</v>
      </c>
      <c r="L94" s="475">
        <f>IF(L$4="X",'2M - SGS'!L73+'Biz DRENE'!L77,0)</f>
        <v>52890.776496070474</v>
      </c>
      <c r="M94" s="475">
        <f>IF(M$4="X",'2M - SGS'!M73+'Biz DRENE'!M77,0)</f>
        <v>55664.177314108732</v>
      </c>
      <c r="N94" s="475">
        <f>IF(N$4="X",'2M - SGS'!N73+'Biz DRENE'!N77,0)</f>
        <v>76195.354823729518</v>
      </c>
      <c r="O94" s="475">
        <f>IF(O$4="X",'2M - SGS'!O73+'Biz DRENE'!O77,0)</f>
        <v>86122.8616156895</v>
      </c>
      <c r="P94" s="475">
        <f>IF(P$4="X",'2M - SGS'!P73+'Biz DRENE'!P77,0)</f>
        <v>68927.910695732251</v>
      </c>
      <c r="Q94" s="475">
        <f>IF(Q$4="X",'2M - SGS'!Q73+'Biz DRENE'!Q77,0)</f>
        <v>78440.009711592473</v>
      </c>
      <c r="R94" s="475">
        <f>IF(R$4="X",'2M - SGS'!R73+'Biz DRENE'!R77,0)</f>
        <v>19164.197852581765</v>
      </c>
      <c r="S94" s="475">
        <f>IF(S$4="X",'2M - SGS'!S73+'Biz DRENE'!S77,0)</f>
        <v>24696.694207038909</v>
      </c>
      <c r="T94" s="475">
        <f>IF(T$4="X",'2M - SGS'!T73+'Biz DRENE'!T77,0)</f>
        <v>29917.147178708259</v>
      </c>
      <c r="U94" s="475">
        <f>IF(U$4="X",'2M - SGS'!U73+'Biz DRENE'!U77,0)</f>
        <v>38111.355858095987</v>
      </c>
      <c r="V94" s="498">
        <f>IF(V$4="X",'2M - SGS'!V73+'Biz DRENE'!V77,0)</f>
        <v>30667.552428186027</v>
      </c>
      <c r="W94" s="498">
        <f>IF(W$4="X",'2M - SGS'!W73+'Biz DRENE'!W77,0)</f>
        <v>31875.357816926153</v>
      </c>
      <c r="X94" s="498">
        <f>IF(X$4="X",'2M - SGS'!X73+'Biz DRENE'!X77,0)</f>
        <v>23778.448639080914</v>
      </c>
      <c r="Y94" s="498">
        <f>IF(Y$4="X",'2M - SGS'!Y73+'Biz DRENE'!Y77,0)</f>
        <v>19993.858313111847</v>
      </c>
      <c r="Z94" s="498">
        <f>IF(Z$4="X",'2M - SGS'!Z73+'Biz DRENE'!Z77,0)</f>
        <v>20580.852855535064</v>
      </c>
      <c r="AA94" s="498">
        <f>IF(AA$4="X",'2M - SGS'!AA73+'Biz DRENE'!AA77,0)</f>
        <v>21641.929407539428</v>
      </c>
      <c r="AB94" s="498">
        <f>IF(AB$4="X",'2M - SGS'!AB73+'Biz DRENE'!AB77,0)</f>
        <v>17210.009692244123</v>
      </c>
      <c r="AC94" s="498">
        <f>IF(AC$4="X",'2M - SGS'!AC73+'Biz DRENE'!AC77,0)</f>
        <v>19443.89974252359</v>
      </c>
      <c r="AD94" s="498">
        <f>IF(AD$4="X",'2M - SGS'!AD73+'Biz DRENE'!AD77,0)</f>
        <v>19164.197852581765</v>
      </c>
      <c r="AE94" s="498">
        <f>IF(AE$4="X",'2M - SGS'!AE73+'Biz DRENE'!AE77,0)</f>
        <v>24696.694207038909</v>
      </c>
      <c r="AF94" s="498">
        <f>IF(AF$4="X",'2M - SGS'!AF73+'Biz DRENE'!AF77,0)</f>
        <v>29917.147178708259</v>
      </c>
      <c r="AG94" s="498">
        <f>IF(AG$4="X",'2M - SGS'!AG73+'Biz DRENE'!AG77,0)</f>
        <v>38111.355858095987</v>
      </c>
      <c r="AH94" s="498">
        <f>IF(AH$4="X",'2M - SGS'!AH73+'Biz DRENE'!AH77,0)</f>
        <v>30667.552428186027</v>
      </c>
      <c r="AI94" s="498">
        <f>IF(AI$4="X",'2M - SGS'!AI73+'Biz DRENE'!AI77,0)</f>
        <v>31875.357816926153</v>
      </c>
      <c r="AJ94" s="498">
        <f>IF(AJ$4="X",'2M - SGS'!AJ73+'Biz DRENE'!AJ77,0)</f>
        <v>23778.448639080914</v>
      </c>
      <c r="AK94" s="498">
        <f>IF(AK$4="X",'2M - SGS'!AK73+'Biz DRENE'!AK77,0)</f>
        <v>19993.858313111847</v>
      </c>
      <c r="AL94" s="498">
        <f>IF(AL$4="X",'2M - SGS'!AL73+'Biz DRENE'!AL77,0)</f>
        <v>20580.852855535064</v>
      </c>
      <c r="AM94" s="498">
        <f>IF(AM$4="X",'2M - SGS'!AM73+'Biz DRENE'!AM77,0)</f>
        <v>21641.929407539428</v>
      </c>
      <c r="AN94" s="498">
        <f>IF(AN$4="X",'2M - SGS'!AN73+'Biz DRENE'!AN77,0)</f>
        <v>17210.009692244123</v>
      </c>
      <c r="AO94" s="498">
        <f>IF(AO$4="X",'2M - SGS'!AO73+'Biz DRENE'!AO77,0)</f>
        <v>0</v>
      </c>
      <c r="AP94" s="498">
        <f>IF(AP$4="X",'2M - SGS'!AP73+'Biz DRENE'!AP77,0)</f>
        <v>0</v>
      </c>
      <c r="AQ94" s="498">
        <f>IF(AQ$4="X",'2M - SGS'!AQ73+'Biz DRENE'!AQ77,0)</f>
        <v>0</v>
      </c>
      <c r="AR94" s="498">
        <f>IF(AR$4="X",'2M - SGS'!AR73+'Biz DRENE'!AR77,0)</f>
        <v>0</v>
      </c>
      <c r="AS94" s="498">
        <f>IF(AS$4="X",'2M - SGS'!AS73+'Biz DRENE'!AS77,0)</f>
        <v>0</v>
      </c>
      <c r="AT94" s="498">
        <f>IF(AT$4="X",'2M - SGS'!AT73+'Biz DRENE'!AT77,0)</f>
        <v>0</v>
      </c>
      <c r="AU94" s="498">
        <f>IF(AU$4="X",'2M - SGS'!AU73+'Biz DRENE'!AU77,0)</f>
        <v>0</v>
      </c>
      <c r="AV94" s="498">
        <f>IF(AV$4="X",'2M - SGS'!AV73+'Biz DRENE'!AV77,0)</f>
        <v>0</v>
      </c>
      <c r="AW94" s="498">
        <f>IF(AW$4="X",'2M - SGS'!AW73+'Biz DRENE'!AW77,0)</f>
        <v>0</v>
      </c>
      <c r="AX94" s="498">
        <f>IF(AX$4="X",'2M - SGS'!AX73+'Biz DRENE'!AX77,0)</f>
        <v>0</v>
      </c>
      <c r="AY94" s="498">
        <f>IF(AY$4="X",'2M - SGS'!AY73+'Biz DRENE'!AY77,0)</f>
        <v>0</v>
      </c>
      <c r="AZ94" s="498">
        <f>IF(AZ$4="X",'2M - SGS'!AZ73+'Biz DRENE'!AZ77,0)</f>
        <v>0</v>
      </c>
      <c r="BA94" s="498">
        <f>IF(BA$4="X",'2M - SGS'!BA73+'Biz DRENE'!BA77,0)</f>
        <v>0</v>
      </c>
      <c r="BB94" s="498">
        <f>IF(BB$4="X",'2M - SGS'!BB73+'Biz DRENE'!BB77,0)</f>
        <v>0</v>
      </c>
      <c r="BC94" s="498">
        <f>IF(BC$4="X",'2M - SGS'!BC73+'Biz DRENE'!BC77,0)</f>
        <v>0</v>
      </c>
      <c r="BD94" s="498">
        <f>IF(BD$4="X",'2M - SGS'!BD73+'Biz DRENE'!BD77,0)</f>
        <v>0</v>
      </c>
      <c r="BE94" s="498">
        <f>IF(BE$4="X",'2M - SGS'!BE73+'Biz DRENE'!BE77,0)</f>
        <v>0</v>
      </c>
      <c r="BF94" s="498">
        <f>IF(BF$4="X",'2M - SGS'!BF73+'Biz DRENE'!BF77,0)</f>
        <v>0</v>
      </c>
      <c r="BG94" s="498">
        <f>IF(BG$4="X",'2M - SGS'!BG73+'Biz DRENE'!BG77,0)</f>
        <v>0</v>
      </c>
      <c r="BH94" s="498">
        <f>IF(BH$4="X",'2M - SGS'!BH73+'Biz DRENE'!BH77,0)</f>
        <v>0</v>
      </c>
      <c r="BI94" s="498">
        <f>IF(BI$4="X",'2M - SGS'!BI73+'Biz DRENE'!BI77,0)</f>
        <v>0</v>
      </c>
      <c r="BJ94" s="498">
        <f>IF(BJ$4="X",'2M - SGS'!BJ73+'Biz DRENE'!BJ77,0)</f>
        <v>0</v>
      </c>
      <c r="BK94" s="498">
        <f>IF(BK$4="X",'2M - SGS'!BK73+'Biz DRENE'!BK77,0)</f>
        <v>0</v>
      </c>
    </row>
    <row r="95" spans="1:65" s="343" customFormat="1" x14ac:dyDescent="0.35">
      <c r="B95" s="377" t="s">
        <v>31</v>
      </c>
      <c r="C95" s="475">
        <f>IF(C$4="X",'3M - LGS'!C73+'Biz DRENE'!C78,0)</f>
        <v>0</v>
      </c>
      <c r="D95" s="475">
        <f>IF(D$4="X",'3M - LGS'!D73+'Biz DRENE'!D78,0)</f>
        <v>0</v>
      </c>
      <c r="E95" s="475">
        <f>IF(E$4="X",'3M - LGS'!E73+'Biz DRENE'!E78,0)</f>
        <v>114.69630429767348</v>
      </c>
      <c r="F95" s="475">
        <f>IF(F$4="X",'3M - LGS'!F73+'Biz DRENE'!F78,0)</f>
        <v>908.80700270850468</v>
      </c>
      <c r="G95" s="475">
        <f>IF(G$4="X",'3M - LGS'!G73+'Biz DRENE'!G78,0)</f>
        <v>3663.2934946120813</v>
      </c>
      <c r="H95" s="475">
        <f>IF(H$4="X",'3M - LGS'!H73+'Biz DRENE'!H78,0)</f>
        <v>16460.25084641073</v>
      </c>
      <c r="I95" s="475">
        <f>IF(I$4="X",'3M - LGS'!I73+'Biz DRENE'!I78,0)</f>
        <v>38736.740269092195</v>
      </c>
      <c r="J95" s="475">
        <f>IF(J$4="X",'3M - LGS'!J73+'Biz DRENE'!J78,0)</f>
        <v>52195.526601168232</v>
      </c>
      <c r="K95" s="475">
        <f>IF(K$4="X",'3M - LGS'!K73+'Biz DRENE'!K78,0)</f>
        <v>72744.898955942801</v>
      </c>
      <c r="L95" s="475">
        <f>IF(L$4="X",'3M - LGS'!L73+'Biz DRENE'!L78,0)</f>
        <v>50900.372151841373</v>
      </c>
      <c r="M95" s="475">
        <f>IF(M$4="X",'3M - LGS'!M73+'Biz DRENE'!M78,0)</f>
        <v>55519.386498573469</v>
      </c>
      <c r="N95" s="475">
        <f>IF(N$4="X",'3M - LGS'!N73+'Biz DRENE'!N78,0)</f>
        <v>90753.390699849333</v>
      </c>
      <c r="O95" s="475">
        <f>IF(O$4="X",'3M - LGS'!O73+'Biz DRENE'!O78,0)</f>
        <v>115630.86645585725</v>
      </c>
      <c r="P95" s="475">
        <f>IF(P$4="X",'3M - LGS'!P73+'Biz DRENE'!P78,0)</f>
        <v>95861.836274231711</v>
      </c>
      <c r="Q95" s="475">
        <f>IF(Q$4="X",'3M - LGS'!Q73+'Biz DRENE'!Q78,0)</f>
        <v>92428.482660338574</v>
      </c>
      <c r="R95" s="475">
        <f>IF(R$4="X",'3M - LGS'!R73+'Biz DRENE'!R78,0)</f>
        <v>19643.196182482883</v>
      </c>
      <c r="S95" s="475">
        <f>IF(S$4="X",'3M - LGS'!S73+'Biz DRENE'!S78,0)</f>
        <v>27650.372825839902</v>
      </c>
      <c r="T95" s="475">
        <f>IF(T$4="X",'3M - LGS'!T73+'Biz DRENE'!T78,0)</f>
        <v>61251.50119213196</v>
      </c>
      <c r="U95" s="475">
        <f>IF(U$4="X",'3M - LGS'!U73+'Biz DRENE'!U78,0)</f>
        <v>75798.409317192665</v>
      </c>
      <c r="V95" s="498">
        <f>IF(V$4="X",'3M - LGS'!V73+'Biz DRENE'!V78,0)</f>
        <v>68141.382816260375</v>
      </c>
      <c r="W95" s="498">
        <f>IF(W$4="X",'3M - LGS'!W73+'Biz DRENE'!W78,0)</f>
        <v>48729.434093659911</v>
      </c>
      <c r="X95" s="498">
        <f>IF(X$4="X",'3M - LGS'!X73+'Biz DRENE'!X78,0)</f>
        <v>24563.045580867176</v>
      </c>
      <c r="Y95" s="498">
        <f>IF(Y$4="X",'3M - LGS'!Y73+'Biz DRENE'!Y78,0)</f>
        <v>21377.014775635642</v>
      </c>
      <c r="Z95" s="498">
        <f>IF(Z$4="X",'3M - LGS'!Z73+'Biz DRENE'!Z78,0)</f>
        <v>22960.489363238645</v>
      </c>
      <c r="AA95" s="498">
        <f>IF(AA$4="X",'3M - LGS'!AA73+'Biz DRENE'!AA78,0)</f>
        <v>25175.588815155508</v>
      </c>
      <c r="AB95" s="498">
        <f>IF(AB$4="X",'3M - LGS'!AB73+'Biz DRENE'!AB78,0)</f>
        <v>20341.591291967958</v>
      </c>
      <c r="AC95" s="498">
        <f>IF(AC$4="X",'3M - LGS'!AC73+'Biz DRENE'!AC78,0)</f>
        <v>21662.714551978919</v>
      </c>
      <c r="AD95" s="498">
        <f>IF(AD$4="X",'3M - LGS'!AD73+'Biz DRENE'!AD78,0)</f>
        <v>19643.196182482883</v>
      </c>
      <c r="AE95" s="498">
        <f>IF(AE$4="X",'3M - LGS'!AE73+'Biz DRENE'!AE78,0)</f>
        <v>27650.372825839902</v>
      </c>
      <c r="AF95" s="498">
        <f>IF(AF$4="X",'3M - LGS'!AF73+'Biz DRENE'!AF78,0)</f>
        <v>61251.50119213196</v>
      </c>
      <c r="AG95" s="498">
        <f>IF(AG$4="X",'3M - LGS'!AG73+'Biz DRENE'!AG78,0)</f>
        <v>75798.409317192665</v>
      </c>
      <c r="AH95" s="498">
        <f>IF(AH$4="X",'3M - LGS'!AH73+'Biz DRENE'!AH78,0)</f>
        <v>68141.382816260375</v>
      </c>
      <c r="AI95" s="498">
        <f>IF(AI$4="X",'3M - LGS'!AI73+'Biz DRENE'!AI78,0)</f>
        <v>48729.434093659911</v>
      </c>
      <c r="AJ95" s="498">
        <f>IF(AJ$4="X",'3M - LGS'!AJ73+'Biz DRENE'!AJ78,0)</f>
        <v>24563.045580867176</v>
      </c>
      <c r="AK95" s="498">
        <f>IF(AK$4="X",'3M - LGS'!AK73+'Biz DRENE'!AK78,0)</f>
        <v>21377.014775635642</v>
      </c>
      <c r="AL95" s="498">
        <f>IF(AL$4="X",'3M - LGS'!AL73+'Biz DRENE'!AL78,0)</f>
        <v>22960.489363238645</v>
      </c>
      <c r="AM95" s="498">
        <f>IF(AM$4="X",'3M - LGS'!AM73+'Biz DRENE'!AM78,0)</f>
        <v>25175.588815155508</v>
      </c>
      <c r="AN95" s="498">
        <f>IF(AN$4="X",'3M - LGS'!AN73+'Biz DRENE'!AN78,0)</f>
        <v>20341.591291967958</v>
      </c>
      <c r="AO95" s="498">
        <f>IF(AO$4="X",'3M - LGS'!AO73+'Biz DRENE'!AO78,0)</f>
        <v>0</v>
      </c>
      <c r="AP95" s="498">
        <f>IF(AP$4="X",'3M - LGS'!AP73+'Biz DRENE'!AP78,0)</f>
        <v>0</v>
      </c>
      <c r="AQ95" s="498">
        <f>IF(AQ$4="X",'3M - LGS'!AQ73+'Biz DRENE'!AQ78,0)</f>
        <v>0</v>
      </c>
      <c r="AR95" s="498">
        <f>IF(AR$4="X",'3M - LGS'!AR73+'Biz DRENE'!AR78,0)</f>
        <v>0</v>
      </c>
      <c r="AS95" s="498">
        <f>IF(AS$4="X",'3M - LGS'!AS73+'Biz DRENE'!AS78,0)</f>
        <v>0</v>
      </c>
      <c r="AT95" s="498">
        <f>IF(AT$4="X",'3M - LGS'!AT73+'Biz DRENE'!AT78,0)</f>
        <v>0</v>
      </c>
      <c r="AU95" s="498">
        <f>IF(AU$4="X",'3M - LGS'!AU73+'Biz DRENE'!AU78,0)</f>
        <v>0</v>
      </c>
      <c r="AV95" s="498">
        <f>IF(AV$4="X",'3M - LGS'!AV73+'Biz DRENE'!AV78,0)</f>
        <v>0</v>
      </c>
      <c r="AW95" s="498">
        <f>IF(AW$4="X",'3M - LGS'!AW73+'Biz DRENE'!AW78,0)</f>
        <v>0</v>
      </c>
      <c r="AX95" s="498">
        <f>IF(AX$4="X",'3M - LGS'!AX73+'Biz DRENE'!AX78,0)</f>
        <v>0</v>
      </c>
      <c r="AY95" s="498">
        <f>IF(AY$4="X",'3M - LGS'!AY73+'Biz DRENE'!AY78,0)</f>
        <v>0</v>
      </c>
      <c r="AZ95" s="498">
        <f>IF(AZ$4="X",'3M - LGS'!AZ73+'Biz DRENE'!AZ78,0)</f>
        <v>0</v>
      </c>
      <c r="BA95" s="498">
        <f>IF(BA$4="X",'3M - LGS'!BA73+'Biz DRENE'!BA78,0)</f>
        <v>0</v>
      </c>
      <c r="BB95" s="498">
        <f>IF(BB$4="X",'3M - LGS'!BB73+'Biz DRENE'!BB78,0)</f>
        <v>0</v>
      </c>
      <c r="BC95" s="498">
        <f>IF(BC$4="X",'3M - LGS'!BC73+'Biz DRENE'!BC78,0)</f>
        <v>0</v>
      </c>
      <c r="BD95" s="498">
        <f>IF(BD$4="X",'3M - LGS'!BD73+'Biz DRENE'!BD78,0)</f>
        <v>0</v>
      </c>
      <c r="BE95" s="498">
        <f>IF(BE$4="X",'3M - LGS'!BE73+'Biz DRENE'!BE78,0)</f>
        <v>0</v>
      </c>
      <c r="BF95" s="498">
        <f>IF(BF$4="X",'3M - LGS'!BF73+'Biz DRENE'!BF78,0)</f>
        <v>0</v>
      </c>
      <c r="BG95" s="498">
        <f>IF(BG$4="X",'3M - LGS'!BG73+'Biz DRENE'!BG78,0)</f>
        <v>0</v>
      </c>
      <c r="BH95" s="498">
        <f>IF(BH$4="X",'3M - LGS'!BH73+'Biz DRENE'!BH78,0)</f>
        <v>0</v>
      </c>
      <c r="BI95" s="498">
        <f>IF(BI$4="X",'3M - LGS'!BI73+'Biz DRENE'!BI78,0)</f>
        <v>0</v>
      </c>
      <c r="BJ95" s="498">
        <f>IF(BJ$4="X",'3M - LGS'!BJ73+'Biz DRENE'!BJ78,0)</f>
        <v>0</v>
      </c>
      <c r="BK95" s="498">
        <f>IF(BK$4="X",'3M - LGS'!BK73+'Biz DRENE'!BK78,0)</f>
        <v>0</v>
      </c>
    </row>
    <row r="96" spans="1:65" s="343" customFormat="1" x14ac:dyDescent="0.35">
      <c r="B96" s="377" t="s">
        <v>32</v>
      </c>
      <c r="C96" s="475">
        <f>IF(C$4="X",'4M - SPS'!C73+'Biz DRENE'!C79,0)</f>
        <v>0</v>
      </c>
      <c r="D96" s="475">
        <f>IF(D$4="X",'4M - SPS'!D73+'Biz DRENE'!D79,0)</f>
        <v>0</v>
      </c>
      <c r="E96" s="475">
        <f>IF(E$4="X",'4M - SPS'!E73+'Biz DRENE'!E79,0)</f>
        <v>0</v>
      </c>
      <c r="F96" s="475">
        <f>IF(F$4="X",'4M - SPS'!F73+'Biz DRENE'!F79,0)</f>
        <v>188.77842187430667</v>
      </c>
      <c r="G96" s="475">
        <f>IF(G$4="X",'4M - SPS'!G73+'Biz DRENE'!G79,0)</f>
        <v>1146.634776936073</v>
      </c>
      <c r="H96" s="475">
        <f>IF(H$4="X",'4M - SPS'!H73+'Biz DRENE'!H79,0)</f>
        <v>6480.5680035637897</v>
      </c>
      <c r="I96" s="475">
        <f>IF(I$4="X",'4M - SPS'!I73+'Biz DRENE'!I79,0)</f>
        <v>14694.432284275646</v>
      </c>
      <c r="J96" s="475">
        <f>IF(J$4="X",'4M - SPS'!J73+'Biz DRENE'!J79,0)</f>
        <v>18391.233639859634</v>
      </c>
      <c r="K96" s="475">
        <f>IF(K$4="X",'4M - SPS'!K73+'Biz DRENE'!K79,0)</f>
        <v>18506.065853877717</v>
      </c>
      <c r="L96" s="475">
        <f>IF(L$4="X",'4M - SPS'!L73+'Biz DRENE'!L79,0)</f>
        <v>11531.135144809756</v>
      </c>
      <c r="M96" s="475">
        <f>IF(M$4="X",'4M - SPS'!M73+'Biz DRENE'!M79,0)</f>
        <v>10135.16628316608</v>
      </c>
      <c r="N96" s="475">
        <f>IF(N$4="X",'4M - SPS'!N73+'Biz DRENE'!N79,0)</f>
        <v>17228.15102396263</v>
      </c>
      <c r="O96" s="475">
        <f>IF(O$4="X",'4M - SPS'!O73+'Biz DRENE'!O79,0)</f>
        <v>26322.98727568247</v>
      </c>
      <c r="P96" s="475">
        <f>IF(P$4="X",'4M - SPS'!P73+'Biz DRENE'!P79,0)</f>
        <v>20015.581868288267</v>
      </c>
      <c r="Q96" s="475">
        <f>IF(Q$4="X",'4M - SPS'!Q73+'Biz DRENE'!Q79,0)</f>
        <v>22386.342875428643</v>
      </c>
      <c r="R96" s="475">
        <f>IF(R$4="X",'4M - SPS'!R73+'Biz DRENE'!R79,0)</f>
        <v>14189.19773426648</v>
      </c>
      <c r="S96" s="475">
        <f>IF(S$4="X",'4M - SPS'!S73+'Biz DRENE'!S79,0)</f>
        <v>20926.315425419314</v>
      </c>
      <c r="T96" s="475">
        <f>IF(T$4="X",'4M - SPS'!T73+'Biz DRENE'!T79,0)</f>
        <v>45577.436760228731</v>
      </c>
      <c r="U96" s="475">
        <f>IF(U$4="X",'4M - SPS'!U73+'Biz DRENE'!U79,0)</f>
        <v>55712.280169181948</v>
      </c>
      <c r="V96" s="498">
        <f>IF(V$4="X",'4M - SPS'!V73+'Biz DRENE'!V79,0)</f>
        <v>50022.312194209902</v>
      </c>
      <c r="W96" s="498">
        <f>IF(W$4="X",'4M - SPS'!W73+'Biz DRENE'!W79,0)</f>
        <v>35803.222425130618</v>
      </c>
      <c r="X96" s="498">
        <f>IF(X$4="X",'4M - SPS'!X73+'Biz DRENE'!X79,0)</f>
        <v>17484.130127545519</v>
      </c>
      <c r="Y96" s="498">
        <f>IF(Y$4="X",'4M - SPS'!Y73+'Biz DRENE'!Y79,0)</f>
        <v>13767.764994884734</v>
      </c>
      <c r="Z96" s="498">
        <f>IF(Z$4="X",'4M - SPS'!Z73+'Biz DRENE'!Z79,0)</f>
        <v>12812.628421644973</v>
      </c>
      <c r="AA96" s="498">
        <f>IF(AA$4="X",'4M - SPS'!AA73+'Biz DRENE'!AA79,0)</f>
        <v>15082.688231279211</v>
      </c>
      <c r="AB96" s="498">
        <f>IF(AB$4="X",'4M - SPS'!AB73+'Biz DRENE'!AB79,0)</f>
        <v>11828.554302669199</v>
      </c>
      <c r="AC96" s="498">
        <f>IF(AC$4="X",'4M - SPS'!AC73+'Biz DRENE'!AC79,0)</f>
        <v>13298.641009731315</v>
      </c>
      <c r="AD96" s="498">
        <f>IF(AD$4="X",'4M - SPS'!AD73+'Biz DRENE'!AD79,0)</f>
        <v>14189.19773426648</v>
      </c>
      <c r="AE96" s="498">
        <f>IF(AE$4="X",'4M - SPS'!AE73+'Biz DRENE'!AE79,0)</f>
        <v>20926.315425419314</v>
      </c>
      <c r="AF96" s="498">
        <f>IF(AF$4="X",'4M - SPS'!AF73+'Biz DRENE'!AF79,0)</f>
        <v>45577.436760228731</v>
      </c>
      <c r="AG96" s="498">
        <f>IF(AG$4="X",'4M - SPS'!AG73+'Biz DRENE'!AG79,0)</f>
        <v>55712.280169181948</v>
      </c>
      <c r="AH96" s="498">
        <f>IF(AH$4="X",'4M - SPS'!AH73+'Biz DRENE'!AH79,0)</f>
        <v>50022.312194209902</v>
      </c>
      <c r="AI96" s="498">
        <f>IF(AI$4="X",'4M - SPS'!AI73+'Biz DRENE'!AI79,0)</f>
        <v>35803.222425130618</v>
      </c>
      <c r="AJ96" s="498">
        <f>IF(AJ$4="X",'4M - SPS'!AJ73+'Biz DRENE'!AJ79,0)</f>
        <v>17484.130127545519</v>
      </c>
      <c r="AK96" s="498">
        <f>IF(AK$4="X",'4M - SPS'!AK73+'Biz DRENE'!AK79,0)</f>
        <v>13767.764994884734</v>
      </c>
      <c r="AL96" s="498">
        <f>IF(AL$4="X",'4M - SPS'!AL73+'Biz DRENE'!AL79,0)</f>
        <v>12812.628421644973</v>
      </c>
      <c r="AM96" s="498">
        <f>IF(AM$4="X",'4M - SPS'!AM73+'Biz DRENE'!AM79,0)</f>
        <v>15082.688231279211</v>
      </c>
      <c r="AN96" s="498">
        <f>IF(AN$4="X",'4M - SPS'!AN73+'Biz DRENE'!AN79,0)</f>
        <v>11828.554302669199</v>
      </c>
      <c r="AO96" s="498">
        <f>IF(AO$4="X",'4M - SPS'!AO73+'Biz DRENE'!AO79,0)</f>
        <v>0</v>
      </c>
      <c r="AP96" s="498">
        <f>IF(AP$4="X",'4M - SPS'!AP73+'Biz DRENE'!AP79,0)</f>
        <v>0</v>
      </c>
      <c r="AQ96" s="498">
        <f>IF(AQ$4="X",'4M - SPS'!AQ73+'Biz DRENE'!AQ79,0)</f>
        <v>0</v>
      </c>
      <c r="AR96" s="498">
        <f>IF(AR$4="X",'4M - SPS'!AR73+'Biz DRENE'!AR79,0)</f>
        <v>0</v>
      </c>
      <c r="AS96" s="498">
        <f>IF(AS$4="X",'4M - SPS'!AS73+'Biz DRENE'!AS79,0)</f>
        <v>0</v>
      </c>
      <c r="AT96" s="498">
        <f>IF(AT$4="X",'4M - SPS'!AT73+'Biz DRENE'!AT79,0)</f>
        <v>0</v>
      </c>
      <c r="AU96" s="498">
        <f>IF(AU$4="X",'4M - SPS'!AU73+'Biz DRENE'!AU79,0)</f>
        <v>0</v>
      </c>
      <c r="AV96" s="498">
        <f>IF(AV$4="X",'4M - SPS'!AV73+'Biz DRENE'!AV79,0)</f>
        <v>0</v>
      </c>
      <c r="AW96" s="498">
        <f>IF(AW$4="X",'4M - SPS'!AW73+'Biz DRENE'!AW79,0)</f>
        <v>0</v>
      </c>
      <c r="AX96" s="498">
        <f>IF(AX$4="X",'4M - SPS'!AX73+'Biz DRENE'!AX79,0)</f>
        <v>0</v>
      </c>
      <c r="AY96" s="498">
        <f>IF(AY$4="X",'4M - SPS'!AY73+'Biz DRENE'!AY79,0)</f>
        <v>0</v>
      </c>
      <c r="AZ96" s="498">
        <f>IF(AZ$4="X",'4M - SPS'!AZ73+'Biz DRENE'!AZ79,0)</f>
        <v>0</v>
      </c>
      <c r="BA96" s="498">
        <f>IF(BA$4="X",'4M - SPS'!BA73+'Biz DRENE'!BA79,0)</f>
        <v>0</v>
      </c>
      <c r="BB96" s="498">
        <f>IF(BB$4="X",'4M - SPS'!BB73+'Biz DRENE'!BB79,0)</f>
        <v>0</v>
      </c>
      <c r="BC96" s="498">
        <f>IF(BC$4="X",'4M - SPS'!BC73+'Biz DRENE'!BC79,0)</f>
        <v>0</v>
      </c>
      <c r="BD96" s="498">
        <f>IF(BD$4="X",'4M - SPS'!BD73+'Biz DRENE'!BD79,0)</f>
        <v>0</v>
      </c>
      <c r="BE96" s="498">
        <f>IF(BE$4="X",'4M - SPS'!BE73+'Biz DRENE'!BE79,0)</f>
        <v>0</v>
      </c>
      <c r="BF96" s="498">
        <f>IF(BF$4="X",'4M - SPS'!BF73+'Biz DRENE'!BF79,0)</f>
        <v>0</v>
      </c>
      <c r="BG96" s="498">
        <f>IF(BG$4="X",'4M - SPS'!BG73+'Biz DRENE'!BG79,0)</f>
        <v>0</v>
      </c>
      <c r="BH96" s="498">
        <f>IF(BH$4="X",'4M - SPS'!BH73+'Biz DRENE'!BH79,0)</f>
        <v>0</v>
      </c>
      <c r="BI96" s="498">
        <f>IF(BI$4="X",'4M - SPS'!BI73+'Biz DRENE'!BI79,0)</f>
        <v>0</v>
      </c>
      <c r="BJ96" s="498">
        <f>IF(BJ$4="X",'4M - SPS'!BJ73+'Biz DRENE'!BJ79,0)</f>
        <v>0</v>
      </c>
      <c r="BK96" s="498">
        <f>IF(BK$4="X",'4M - SPS'!BK73+'Biz DRENE'!BK79,0)</f>
        <v>0</v>
      </c>
    </row>
    <row r="97" spans="1:65" s="343" customFormat="1" ht="15" thickBot="1" x14ac:dyDescent="0.4">
      <c r="B97" s="384" t="s">
        <v>33</v>
      </c>
      <c r="C97" s="480">
        <f>IF(C$4="X",'11M - LPS'!C73+'Biz DRENE'!C80,0)</f>
        <v>0</v>
      </c>
      <c r="D97" s="480">
        <f>IF(D$4="X",'11M - LPS'!D73+'Biz DRENE'!D80,0)</f>
        <v>0</v>
      </c>
      <c r="E97" s="480">
        <f>IF(E$4="X",'11M - LPS'!E73+'Biz DRENE'!E80,0)</f>
        <v>0</v>
      </c>
      <c r="F97" s="480">
        <f>IF(F$4="X",'11M - LPS'!F73+'Biz DRENE'!F80,0)</f>
        <v>84.163254373063452</v>
      </c>
      <c r="G97" s="480">
        <f>IF(G$4="X",'11M - LPS'!G73+'Biz DRENE'!G80,0)</f>
        <v>247.25255058175938</v>
      </c>
      <c r="H97" s="480">
        <f>IF(H$4="X",'11M - LPS'!H73+'Biz DRENE'!H80,0)</f>
        <v>561.82039292093668</v>
      </c>
      <c r="I97" s="480">
        <f>IF(I$4="X",'11M - LPS'!I73+'Biz DRENE'!I80,0)</f>
        <v>746.07263169449072</v>
      </c>
      <c r="J97" s="480">
        <f>IF(J$4="X",'11M - LPS'!J73+'Biz DRENE'!J80,0)</f>
        <v>772.04012966735002</v>
      </c>
      <c r="K97" s="480">
        <f>IF(K$4="X",'11M - LPS'!K73+'Biz DRENE'!K80,0)</f>
        <v>1070.3042873912964</v>
      </c>
      <c r="L97" s="480">
        <f>IF(L$4="X",'11M - LPS'!L73+'Biz DRENE'!L80,0)</f>
        <v>849.55647997043945</v>
      </c>
      <c r="M97" s="480">
        <f>IF(M$4="X",'11M - LPS'!M73+'Biz DRENE'!M80,0)</f>
        <v>1096.1697092584996</v>
      </c>
      <c r="N97" s="480">
        <f>IF(N$4="X",'11M - LPS'!N73+'Biz DRENE'!N80,0)</f>
        <v>2594.0687723858014</v>
      </c>
      <c r="O97" s="480">
        <f>IF(O$4="X",'11M - LPS'!O73+'Biz DRENE'!O80,0)</f>
        <v>3995.893544604553</v>
      </c>
      <c r="P97" s="480">
        <f>IF(P$4="X",'11M - LPS'!P73+'Biz DRENE'!P80,0)</f>
        <v>3400.6534935487507</v>
      </c>
      <c r="Q97" s="480">
        <f>IF(Q$4="X",'11M - LPS'!Q73+'Biz DRENE'!Q80,0)</f>
        <v>3681.2740779752367</v>
      </c>
      <c r="R97" s="480">
        <f>IF(R$4="X",'11M - LPS'!R73+'Biz DRENE'!R80,0)</f>
        <v>2883.5278628807901</v>
      </c>
      <c r="S97" s="480">
        <f>IF(S$4="X",'11M - LPS'!S73+'Biz DRENE'!S80,0)</f>
        <v>7105.8735487119975</v>
      </c>
      <c r="T97" s="480">
        <f>IF(T$4="X",'11M - LPS'!T73+'Biz DRENE'!T80,0)</f>
        <v>30929.521952429044</v>
      </c>
      <c r="U97" s="480">
        <f>IF(U$4="X",'11M - LPS'!U73+'Biz DRENE'!U80,0)</f>
        <v>32310.798846693633</v>
      </c>
      <c r="V97" s="500">
        <f>IF(V$4="X",'11M - LPS'!V73+'Biz DRENE'!V80,0)</f>
        <v>33032.188449284622</v>
      </c>
      <c r="W97" s="500">
        <f>IF(W$4="X",'11M - LPS'!W73+'Biz DRENE'!W80,0)</f>
        <v>17321.944004067987</v>
      </c>
      <c r="X97" s="500">
        <f>IF(X$4="X",'11M - LPS'!X73+'Biz DRENE'!X80,0)</f>
        <v>3453.7782419539076</v>
      </c>
      <c r="Y97" s="500">
        <f>IF(Y$4="X",'11M - LPS'!Y73+'Biz DRENE'!Y80,0)</f>
        <v>2725.9286354279971</v>
      </c>
      <c r="Z97" s="500">
        <f>IF(Z$4="X",'11M - LPS'!Z73+'Biz DRENE'!Z80,0)</f>
        <v>2737.3265437430637</v>
      </c>
      <c r="AA97" s="500">
        <f>IF(AA$4="X",'11M - LPS'!AA73+'Biz DRENE'!AA80,0)</f>
        <v>2903.159756108174</v>
      </c>
      <c r="AB97" s="500">
        <f>IF(AB$4="X",'11M - LPS'!AB73+'Biz DRENE'!AB80,0)</f>
        <v>2478.8371745174309</v>
      </c>
      <c r="AC97" s="500">
        <f>IF(AC$4="X",'11M - LPS'!AC73+'Biz DRENE'!AC80,0)</f>
        <v>2541.7162022398729</v>
      </c>
      <c r="AD97" s="500">
        <f>IF(AD$4="X",'11M - LPS'!AD73+'Biz DRENE'!AD80,0)</f>
        <v>2883.5278628807901</v>
      </c>
      <c r="AE97" s="500">
        <f>IF(AE$4="X",'11M - LPS'!AE73+'Biz DRENE'!AE80,0)</f>
        <v>7105.8735487119975</v>
      </c>
      <c r="AF97" s="500">
        <f>IF(AF$4="X",'11M - LPS'!AF73+'Biz DRENE'!AF80,0)</f>
        <v>30929.521952429044</v>
      </c>
      <c r="AG97" s="500">
        <f>IF(AG$4="X",'11M - LPS'!AG73+'Biz DRENE'!AG80,0)</f>
        <v>32310.798846693633</v>
      </c>
      <c r="AH97" s="500">
        <f>IF(AH$4="X",'11M - LPS'!AH73+'Biz DRENE'!AH80,0)</f>
        <v>33032.188449284622</v>
      </c>
      <c r="AI97" s="500">
        <f>IF(AI$4="X",'11M - LPS'!AI73+'Biz DRENE'!AI80,0)</f>
        <v>17321.944004067987</v>
      </c>
      <c r="AJ97" s="500">
        <f>IF(AJ$4="X",'11M - LPS'!AJ73+'Biz DRENE'!AJ80,0)</f>
        <v>3453.7782419539076</v>
      </c>
      <c r="AK97" s="500">
        <f>IF(AK$4="X",'11M - LPS'!AK73+'Biz DRENE'!AK80,0)</f>
        <v>2725.9286354279971</v>
      </c>
      <c r="AL97" s="500">
        <f>IF(AL$4="X",'11M - LPS'!AL73+'Biz DRENE'!AL80,0)</f>
        <v>2737.3265437430637</v>
      </c>
      <c r="AM97" s="500">
        <f>IF(AM$4="X",'11M - LPS'!AM73+'Biz DRENE'!AM80,0)</f>
        <v>2903.159756108174</v>
      </c>
      <c r="AN97" s="500">
        <f>IF(AN$4="X",'11M - LPS'!AN73+'Biz DRENE'!AN80,0)</f>
        <v>2478.8371745174309</v>
      </c>
      <c r="AO97" s="500">
        <f>IF(AO$4="X",'11M - LPS'!AO73+'Biz DRENE'!AO80,0)</f>
        <v>0</v>
      </c>
      <c r="AP97" s="500">
        <f>IF(AP$4="X",'11M - LPS'!AP73+'Biz DRENE'!AP80,0)</f>
        <v>0</v>
      </c>
      <c r="AQ97" s="500">
        <f>IF(AQ$4="X",'11M - LPS'!AQ73+'Biz DRENE'!AQ80,0)</f>
        <v>0</v>
      </c>
      <c r="AR97" s="500">
        <f>IF(AR$4="X",'11M - LPS'!AR73+'Biz DRENE'!AR80,0)</f>
        <v>0</v>
      </c>
      <c r="AS97" s="500">
        <f>IF(AS$4="X",'11M - LPS'!AS73+'Biz DRENE'!AS80,0)</f>
        <v>0</v>
      </c>
      <c r="AT97" s="500">
        <f>IF(AT$4="X",'11M - LPS'!AT73+'Biz DRENE'!AT80,0)</f>
        <v>0</v>
      </c>
      <c r="AU97" s="500">
        <f>IF(AU$4="X",'11M - LPS'!AU73+'Biz DRENE'!AU80,0)</f>
        <v>0</v>
      </c>
      <c r="AV97" s="500">
        <f>IF(AV$4="X",'11M - LPS'!AV73+'Biz DRENE'!AV80,0)</f>
        <v>0</v>
      </c>
      <c r="AW97" s="500">
        <f>IF(AW$4="X",'11M - LPS'!AW73+'Biz DRENE'!AW80,0)</f>
        <v>0</v>
      </c>
      <c r="AX97" s="500">
        <f>IF(AX$4="X",'11M - LPS'!AX73+'Biz DRENE'!AX80,0)</f>
        <v>0</v>
      </c>
      <c r="AY97" s="500">
        <f>IF(AY$4="X",'11M - LPS'!AY73+'Biz DRENE'!AY80,0)</f>
        <v>0</v>
      </c>
      <c r="AZ97" s="500">
        <f>IF(AZ$4="X",'11M - LPS'!AZ73+'Biz DRENE'!AZ80,0)</f>
        <v>0</v>
      </c>
      <c r="BA97" s="500">
        <f>IF(BA$4="X",'11M - LPS'!BA73+'Biz DRENE'!BA80,0)</f>
        <v>0</v>
      </c>
      <c r="BB97" s="500">
        <f>IF(BB$4="X",'11M - LPS'!BB73+'Biz DRENE'!BB80,0)</f>
        <v>0</v>
      </c>
      <c r="BC97" s="500">
        <f>IF(BC$4="X",'11M - LPS'!BC73+'Biz DRENE'!BC80,0)</f>
        <v>0</v>
      </c>
      <c r="BD97" s="500">
        <f>IF(BD$4="X",'11M - LPS'!BD73+'Biz DRENE'!BD80,0)</f>
        <v>0</v>
      </c>
      <c r="BE97" s="500">
        <f>IF(BE$4="X",'11M - LPS'!BE73+'Biz DRENE'!BE80,0)</f>
        <v>0</v>
      </c>
      <c r="BF97" s="500">
        <f>IF(BF$4="X",'11M - LPS'!BF73+'Biz DRENE'!BF80,0)</f>
        <v>0</v>
      </c>
      <c r="BG97" s="500">
        <f>IF(BG$4="X",'11M - LPS'!BG73+'Biz DRENE'!BG80,0)</f>
        <v>0</v>
      </c>
      <c r="BH97" s="500">
        <f>IF(BH$4="X",'11M - LPS'!BH73+'Biz DRENE'!BH80,0)</f>
        <v>0</v>
      </c>
      <c r="BI97" s="500">
        <f>IF(BI$4="X",'11M - LPS'!BI73+'Biz DRENE'!BI80,0)</f>
        <v>0</v>
      </c>
      <c r="BJ97" s="500">
        <f>IF(BJ$4="X",'11M - LPS'!BJ73+'Biz DRENE'!BJ80,0)</f>
        <v>0</v>
      </c>
      <c r="BK97" s="500">
        <f>IF(BK$4="X",'11M - LPS'!BK73+'Biz DRENE'!BK80,0)</f>
        <v>0</v>
      </c>
    </row>
    <row r="98" spans="1:65" s="379" customFormat="1" ht="15" thickBot="1" x14ac:dyDescent="0.4">
      <c r="B98" s="385" t="s">
        <v>34</v>
      </c>
      <c r="C98" s="481">
        <f>SUM(C93:C97)</f>
        <v>0</v>
      </c>
      <c r="D98" s="482">
        <f t="shared" ref="D98:BK98" si="95">SUM(D93:D97)</f>
        <v>0</v>
      </c>
      <c r="E98" s="482">
        <f t="shared" si="95"/>
        <v>36410.218107204571</v>
      </c>
      <c r="F98" s="482">
        <f t="shared" si="95"/>
        <v>27038.535970350549</v>
      </c>
      <c r="G98" s="482">
        <f t="shared" si="95"/>
        <v>55231.661475896195</v>
      </c>
      <c r="H98" s="482">
        <f t="shared" si="95"/>
        <v>319477.79323948402</v>
      </c>
      <c r="I98" s="482">
        <f t="shared" si="95"/>
        <v>562084.39738026133</v>
      </c>
      <c r="J98" s="482">
        <f t="shared" si="95"/>
        <v>672081.57611561508</v>
      </c>
      <c r="K98" s="482">
        <f t="shared" si="95"/>
        <v>529746.61875303334</v>
      </c>
      <c r="L98" s="482">
        <f t="shared" si="95"/>
        <v>247444.00610968616</v>
      </c>
      <c r="M98" s="482">
        <f t="shared" si="95"/>
        <v>384826.37846556824</v>
      </c>
      <c r="N98" s="482">
        <f t="shared" si="95"/>
        <v>652149.40528539417</v>
      </c>
      <c r="O98" s="482">
        <f t="shared" si="95"/>
        <v>688378.62598598911</v>
      </c>
      <c r="P98" s="482">
        <f t="shared" si="95"/>
        <v>595706.13301572471</v>
      </c>
      <c r="Q98" s="482">
        <f t="shared" si="95"/>
        <v>613313.02561096835</v>
      </c>
      <c r="R98" s="482">
        <f t="shared" si="95"/>
        <v>221940.8256716319</v>
      </c>
      <c r="S98" s="482">
        <f t="shared" si="95"/>
        <v>253555.13064791603</v>
      </c>
      <c r="T98" s="482">
        <f t="shared" si="95"/>
        <v>558172.84900200495</v>
      </c>
      <c r="U98" s="482">
        <f t="shared" si="95"/>
        <v>625809.03656587226</v>
      </c>
      <c r="V98" s="387">
        <f t="shared" si="95"/>
        <v>609613.45890043257</v>
      </c>
      <c r="W98" s="387">
        <f t="shared" si="95"/>
        <v>504526.69517462415</v>
      </c>
      <c r="X98" s="387">
        <f t="shared" si="95"/>
        <v>232780.93581626218</v>
      </c>
      <c r="Y98" s="387">
        <f t="shared" si="95"/>
        <v>239319.72031439818</v>
      </c>
      <c r="Z98" s="387">
        <f t="shared" si="95"/>
        <v>247734.00800139469</v>
      </c>
      <c r="AA98" s="387">
        <f t="shared" si="95"/>
        <v>251991.06830413983</v>
      </c>
      <c r="AB98" s="387">
        <f t="shared" si="95"/>
        <v>219804.09308090524</v>
      </c>
      <c r="AC98" s="387">
        <f t="shared" si="95"/>
        <v>237677.05430911295</v>
      </c>
      <c r="AD98" s="387">
        <f t="shared" si="95"/>
        <v>221940.8256716319</v>
      </c>
      <c r="AE98" s="387">
        <f t="shared" si="95"/>
        <v>253555.13064791603</v>
      </c>
      <c r="AF98" s="387">
        <f t="shared" si="95"/>
        <v>558172.84900200495</v>
      </c>
      <c r="AG98" s="387">
        <f t="shared" si="95"/>
        <v>625809.03656587226</v>
      </c>
      <c r="AH98" s="387">
        <f t="shared" si="95"/>
        <v>609613.45890043257</v>
      </c>
      <c r="AI98" s="387">
        <f t="shared" si="95"/>
        <v>504526.69517462415</v>
      </c>
      <c r="AJ98" s="387">
        <f t="shared" si="95"/>
        <v>232780.93581626218</v>
      </c>
      <c r="AK98" s="387">
        <f t="shared" si="95"/>
        <v>239319.72031439818</v>
      </c>
      <c r="AL98" s="387">
        <f t="shared" si="95"/>
        <v>247734.00800139469</v>
      </c>
      <c r="AM98" s="387">
        <f t="shared" si="95"/>
        <v>251991.06830413983</v>
      </c>
      <c r="AN98" s="387">
        <f t="shared" si="95"/>
        <v>219804.09308090524</v>
      </c>
      <c r="AO98" s="387">
        <f t="shared" si="95"/>
        <v>0</v>
      </c>
      <c r="AP98" s="387">
        <f t="shared" si="95"/>
        <v>0</v>
      </c>
      <c r="AQ98" s="387">
        <f t="shared" si="95"/>
        <v>0</v>
      </c>
      <c r="AR98" s="387">
        <f t="shared" si="95"/>
        <v>0</v>
      </c>
      <c r="AS98" s="387">
        <f t="shared" si="95"/>
        <v>0</v>
      </c>
      <c r="AT98" s="387">
        <f t="shared" si="95"/>
        <v>0</v>
      </c>
      <c r="AU98" s="387">
        <f t="shared" si="95"/>
        <v>0</v>
      </c>
      <c r="AV98" s="387">
        <f t="shared" si="95"/>
        <v>0</v>
      </c>
      <c r="AW98" s="387">
        <f t="shared" si="95"/>
        <v>0</v>
      </c>
      <c r="AX98" s="387">
        <f t="shared" si="95"/>
        <v>0</v>
      </c>
      <c r="AY98" s="387">
        <f t="shared" si="95"/>
        <v>0</v>
      </c>
      <c r="AZ98" s="387">
        <f t="shared" si="95"/>
        <v>0</v>
      </c>
      <c r="BA98" s="387">
        <f t="shared" si="95"/>
        <v>0</v>
      </c>
      <c r="BB98" s="387">
        <f t="shared" si="95"/>
        <v>0</v>
      </c>
      <c r="BC98" s="387">
        <f t="shared" si="95"/>
        <v>0</v>
      </c>
      <c r="BD98" s="387">
        <f t="shared" si="95"/>
        <v>0</v>
      </c>
      <c r="BE98" s="387">
        <f t="shared" si="95"/>
        <v>0</v>
      </c>
      <c r="BF98" s="387">
        <f t="shared" si="95"/>
        <v>0</v>
      </c>
      <c r="BG98" s="387">
        <f t="shared" si="95"/>
        <v>0</v>
      </c>
      <c r="BH98" s="387">
        <f t="shared" si="95"/>
        <v>0</v>
      </c>
      <c r="BI98" s="387">
        <f t="shared" si="95"/>
        <v>0</v>
      </c>
      <c r="BJ98" s="387">
        <f t="shared" si="95"/>
        <v>0</v>
      </c>
      <c r="BK98" s="387">
        <f t="shared" si="95"/>
        <v>0</v>
      </c>
    </row>
    <row r="99" spans="1:65" s="343" customFormat="1" ht="15" thickBot="1" x14ac:dyDescent="0.4">
      <c r="C99" s="478"/>
      <c r="D99" s="478"/>
      <c r="E99" s="478"/>
      <c r="F99" s="478"/>
      <c r="G99" s="478"/>
      <c r="H99" s="478"/>
      <c r="I99" s="478"/>
      <c r="J99" s="478"/>
      <c r="K99" s="478"/>
      <c r="L99" s="478"/>
      <c r="M99" s="478"/>
      <c r="N99" s="478"/>
      <c r="O99" s="478"/>
      <c r="P99" s="478"/>
      <c r="Q99" s="478"/>
      <c r="R99" s="478"/>
      <c r="S99" s="478"/>
      <c r="T99" s="478"/>
      <c r="U99" s="478"/>
    </row>
    <row r="100" spans="1:65" s="343" customFormat="1" ht="15" thickBot="1" x14ac:dyDescent="0.4">
      <c r="B100" s="389" t="s">
        <v>136</v>
      </c>
      <c r="C100" s="483">
        <f>C92</f>
        <v>43466</v>
      </c>
      <c r="D100" s="483">
        <f t="shared" ref="D100:BK100" si="96">D92</f>
        <v>43497</v>
      </c>
      <c r="E100" s="483">
        <f t="shared" si="96"/>
        <v>43525</v>
      </c>
      <c r="F100" s="483">
        <f t="shared" si="96"/>
        <v>43556</v>
      </c>
      <c r="G100" s="483">
        <f t="shared" si="96"/>
        <v>43586</v>
      </c>
      <c r="H100" s="483">
        <f t="shared" si="96"/>
        <v>43617</v>
      </c>
      <c r="I100" s="483">
        <f t="shared" si="96"/>
        <v>43647</v>
      </c>
      <c r="J100" s="483">
        <f t="shared" si="96"/>
        <v>43678</v>
      </c>
      <c r="K100" s="483">
        <f t="shared" si="96"/>
        <v>43709</v>
      </c>
      <c r="L100" s="483">
        <f t="shared" si="96"/>
        <v>43739</v>
      </c>
      <c r="M100" s="483">
        <f t="shared" si="96"/>
        <v>43770</v>
      </c>
      <c r="N100" s="483">
        <f t="shared" si="96"/>
        <v>43800</v>
      </c>
      <c r="O100" s="483">
        <f t="shared" si="96"/>
        <v>43831</v>
      </c>
      <c r="P100" s="483">
        <f t="shared" si="96"/>
        <v>43862</v>
      </c>
      <c r="Q100" s="483">
        <f t="shared" si="96"/>
        <v>43891</v>
      </c>
      <c r="R100" s="483">
        <f t="shared" si="96"/>
        <v>43922</v>
      </c>
      <c r="S100" s="483">
        <f t="shared" si="96"/>
        <v>43952</v>
      </c>
      <c r="T100" s="483">
        <f t="shared" si="96"/>
        <v>43983</v>
      </c>
      <c r="U100" s="483">
        <f t="shared" si="96"/>
        <v>44013</v>
      </c>
      <c r="V100" s="390">
        <f t="shared" si="96"/>
        <v>44044</v>
      </c>
      <c r="W100" s="390">
        <f t="shared" si="96"/>
        <v>44075</v>
      </c>
      <c r="X100" s="390">
        <f t="shared" si="96"/>
        <v>44105</v>
      </c>
      <c r="Y100" s="390">
        <f t="shared" si="96"/>
        <v>44136</v>
      </c>
      <c r="Z100" s="390">
        <f t="shared" si="96"/>
        <v>44166</v>
      </c>
      <c r="AA100" s="390">
        <f t="shared" si="96"/>
        <v>44197</v>
      </c>
      <c r="AB100" s="390">
        <f t="shared" si="96"/>
        <v>44228</v>
      </c>
      <c r="AC100" s="390">
        <f t="shared" si="96"/>
        <v>44256</v>
      </c>
      <c r="AD100" s="390">
        <f t="shared" si="96"/>
        <v>44287</v>
      </c>
      <c r="AE100" s="390">
        <f t="shared" si="96"/>
        <v>44317</v>
      </c>
      <c r="AF100" s="390">
        <f t="shared" si="96"/>
        <v>44348</v>
      </c>
      <c r="AG100" s="390">
        <f t="shared" si="96"/>
        <v>44378</v>
      </c>
      <c r="AH100" s="390">
        <f t="shared" si="96"/>
        <v>44409</v>
      </c>
      <c r="AI100" s="390">
        <f t="shared" si="96"/>
        <v>44440</v>
      </c>
      <c r="AJ100" s="390">
        <f t="shared" si="96"/>
        <v>44470</v>
      </c>
      <c r="AK100" s="390">
        <f t="shared" si="96"/>
        <v>44501</v>
      </c>
      <c r="AL100" s="390">
        <f t="shared" si="96"/>
        <v>44531</v>
      </c>
      <c r="AM100" s="390">
        <f t="shared" si="96"/>
        <v>44562</v>
      </c>
      <c r="AN100" s="390">
        <f t="shared" si="96"/>
        <v>44593</v>
      </c>
      <c r="AO100" s="390">
        <f t="shared" si="96"/>
        <v>44621</v>
      </c>
      <c r="AP100" s="390">
        <f t="shared" si="96"/>
        <v>44652</v>
      </c>
      <c r="AQ100" s="390">
        <f t="shared" si="96"/>
        <v>44682</v>
      </c>
      <c r="AR100" s="390">
        <f t="shared" si="96"/>
        <v>44713</v>
      </c>
      <c r="AS100" s="390">
        <f t="shared" si="96"/>
        <v>44743</v>
      </c>
      <c r="AT100" s="390">
        <f t="shared" si="96"/>
        <v>44774</v>
      </c>
      <c r="AU100" s="390">
        <f t="shared" si="96"/>
        <v>44805</v>
      </c>
      <c r="AV100" s="390">
        <f t="shared" si="96"/>
        <v>44835</v>
      </c>
      <c r="AW100" s="390">
        <f t="shared" si="96"/>
        <v>44866</v>
      </c>
      <c r="AX100" s="390">
        <f t="shared" si="96"/>
        <v>44896</v>
      </c>
      <c r="AY100" s="390">
        <f t="shared" si="96"/>
        <v>44927</v>
      </c>
      <c r="AZ100" s="390">
        <f t="shared" si="96"/>
        <v>44958</v>
      </c>
      <c r="BA100" s="390">
        <f t="shared" si="96"/>
        <v>44986</v>
      </c>
      <c r="BB100" s="390">
        <f t="shared" si="96"/>
        <v>45017</v>
      </c>
      <c r="BC100" s="390">
        <f t="shared" si="96"/>
        <v>45047</v>
      </c>
      <c r="BD100" s="390">
        <f t="shared" si="96"/>
        <v>45078</v>
      </c>
      <c r="BE100" s="390">
        <f t="shared" si="96"/>
        <v>45108</v>
      </c>
      <c r="BF100" s="390">
        <f t="shared" si="96"/>
        <v>45139</v>
      </c>
      <c r="BG100" s="390">
        <f t="shared" si="96"/>
        <v>45170</v>
      </c>
      <c r="BH100" s="390">
        <f t="shared" si="96"/>
        <v>45200</v>
      </c>
      <c r="BI100" s="390">
        <f t="shared" si="96"/>
        <v>45231</v>
      </c>
      <c r="BJ100" s="390">
        <f t="shared" si="96"/>
        <v>45261</v>
      </c>
      <c r="BK100" s="390">
        <f t="shared" si="96"/>
        <v>45292</v>
      </c>
    </row>
    <row r="101" spans="1:65" s="343" customFormat="1" x14ac:dyDescent="0.35">
      <c r="B101" s="375" t="s">
        <v>29</v>
      </c>
      <c r="C101" s="484">
        <f>IF(C$4="X",' LI 1M - RES'!C61,)</f>
        <v>0</v>
      </c>
      <c r="D101" s="484">
        <f>IF(D$4="X",' LI 1M - RES'!D61,)</f>
        <v>0</v>
      </c>
      <c r="E101" s="484">
        <f>IF(E$4="X",' LI 1M - RES'!E61,)</f>
        <v>0</v>
      </c>
      <c r="F101" s="484">
        <f>IF(F$4="X",' LI 1M - RES'!F61,)</f>
        <v>0</v>
      </c>
      <c r="G101" s="484">
        <f>IF(G$4="X",' LI 1M - RES'!G61,)</f>
        <v>76.947090589745386</v>
      </c>
      <c r="H101" s="484">
        <f>IF(H$4="X",' LI 1M - RES'!H61,)</f>
        <v>448.35856849224581</v>
      </c>
      <c r="I101" s="484">
        <f>IF(I$4="X",' LI 1M - RES'!I61,)</f>
        <v>1481.3154888711206</v>
      </c>
      <c r="J101" s="484">
        <f>IF(J$4="X",' LI 1M - RES'!J61,)</f>
        <v>3271.9434221366359</v>
      </c>
      <c r="K101" s="484">
        <f>IF(K$4="X",' LI 1M - RES'!K61,)</f>
        <v>3516.0000889894513</v>
      </c>
      <c r="L101" s="484">
        <f>IF(L$4="X",' LI 1M - RES'!L61,)</f>
        <v>1948.1729391558215</v>
      </c>
      <c r="M101" s="484">
        <f>IF(M$4="X",' LI 1M - RES'!M61,)</f>
        <v>4412.8306993530696</v>
      </c>
      <c r="N101" s="484">
        <f>IF(N$4="X",' LI 1M - RES'!N61,)</f>
        <v>10960.898016836836</v>
      </c>
      <c r="O101" s="484">
        <f>IF(O$4="X",' LI 1M - RES'!O61,)</f>
        <v>13599.682993469818</v>
      </c>
      <c r="P101" s="484">
        <f>IF(P$4="X",' LI 1M - RES'!P61,)</f>
        <v>11862.687671701147</v>
      </c>
      <c r="Q101" s="484">
        <f>IF(Q$4="X",' LI 1M - RES'!Q61,)</f>
        <v>10028.871463516074</v>
      </c>
      <c r="R101" s="484">
        <f>IF(R$4="X",' LI 1M - RES'!R61,)</f>
        <v>2591.7974868749784</v>
      </c>
      <c r="S101" s="484">
        <f>IF(S$4="X",' LI 1M - RES'!S61,)</f>
        <v>2062.837324670078</v>
      </c>
      <c r="T101" s="484">
        <f>IF(T$4="X",' LI 1M - RES'!T61,)</f>
        <v>4247.087198513882</v>
      </c>
      <c r="U101" s="484">
        <f>IF(U$4="X",' LI 1M - RES'!U61,)</f>
        <v>4667.6336799747287</v>
      </c>
      <c r="V101" s="501">
        <f>IF(V$4="X",' LI 1M - RES'!V61,)</f>
        <v>4679.814339331987</v>
      </c>
      <c r="W101" s="501">
        <f>IF(W$4="X",' LI 1M - RES'!W61,)</f>
        <v>4201.9834280488139</v>
      </c>
      <c r="X101" s="501">
        <f>IF(X$4="X",' LI 1M - RES'!X61,)</f>
        <v>2498.4017687542273</v>
      </c>
      <c r="Y101" s="501">
        <f>IF(Y$4="X",' LI 1M - RES'!Y61,)</f>
        <v>3704.8849409178188</v>
      </c>
      <c r="Z101" s="501">
        <f>IF(Z$4="X",' LI 1M - RES'!Z61,)</f>
        <v>5074.3667261486798</v>
      </c>
      <c r="AA101" s="501">
        <f>IF(AA$4="X",' LI 1M - RES'!AA61,)</f>
        <v>5069.7014965674989</v>
      </c>
      <c r="AB101" s="501">
        <f>IF(AB$4="X",' LI 1M - RES'!AB61,)</f>
        <v>4429.3209319259904</v>
      </c>
      <c r="AC101" s="501">
        <f>IF(AC$4="X",' LI 1M - RES'!AC61,)</f>
        <v>3916.4098489235748</v>
      </c>
      <c r="AD101" s="501">
        <f>IF(AD$4="X",' LI 1M - RES'!AD61,)</f>
        <v>2591.7974868749784</v>
      </c>
      <c r="AE101" s="501">
        <f>IF(AE$4="X",' LI 1M - RES'!AE61,)</f>
        <v>2062.837324670078</v>
      </c>
      <c r="AF101" s="501">
        <f>IF(AF$4="X",' LI 1M - RES'!AF61,)</f>
        <v>4247.087198513882</v>
      </c>
      <c r="AG101" s="501">
        <f>IF(AG$4="X",' LI 1M - RES'!AG61,)</f>
        <v>4667.6336799747287</v>
      </c>
      <c r="AH101" s="501">
        <f>IF(AH$4="X",' LI 1M - RES'!AH61,)</f>
        <v>4679.814339331987</v>
      </c>
      <c r="AI101" s="501">
        <f>IF(AI$4="X",' LI 1M - RES'!AI61,)</f>
        <v>4201.9834280488139</v>
      </c>
      <c r="AJ101" s="501">
        <f>IF(AJ$4="X",' LI 1M - RES'!AJ61,)</f>
        <v>2498.4017687542273</v>
      </c>
      <c r="AK101" s="501">
        <f>IF(AK$4="X",' LI 1M - RES'!AK61,)</f>
        <v>3704.8849409178188</v>
      </c>
      <c r="AL101" s="501">
        <f>IF(AL$4="X",' LI 1M - RES'!AL61,)</f>
        <v>5074.3667261486798</v>
      </c>
      <c r="AM101" s="501">
        <f>IF(AM$4="X",' LI 1M - RES'!AM61,)</f>
        <v>5069.7014965674989</v>
      </c>
      <c r="AN101" s="501">
        <f>IF(AN$4="X",' LI 1M - RES'!AN61,)</f>
        <v>4429.3209319259904</v>
      </c>
      <c r="AO101" s="501">
        <f>IF(AO$4="X",' LI 1M - RES'!AO61,)</f>
        <v>0</v>
      </c>
      <c r="AP101" s="501">
        <f>IF(AP$4="X",' LI 1M - RES'!AP61,)</f>
        <v>0</v>
      </c>
      <c r="AQ101" s="501">
        <f>IF(AQ$4="X",' LI 1M - RES'!AQ61,)</f>
        <v>0</v>
      </c>
      <c r="AR101" s="501">
        <f>IF(AR$4="X",' LI 1M - RES'!AR61,)</f>
        <v>0</v>
      </c>
      <c r="AS101" s="501">
        <f>IF(AS$4="X",' LI 1M - RES'!AS61,)</f>
        <v>0</v>
      </c>
      <c r="AT101" s="501">
        <f>IF(AT$4="X",' LI 1M - RES'!AT61,)</f>
        <v>0</v>
      </c>
      <c r="AU101" s="501">
        <f>IF(AU$4="X",' LI 1M - RES'!AU61,)</f>
        <v>0</v>
      </c>
      <c r="AV101" s="501">
        <f>IF(AV$4="X",' LI 1M - RES'!AV61,)</f>
        <v>0</v>
      </c>
      <c r="AW101" s="501">
        <f>IF(AW$4="X",' LI 1M - RES'!AW61,)</f>
        <v>0</v>
      </c>
      <c r="AX101" s="501">
        <f>IF(AX$4="X",' LI 1M - RES'!AX61,)</f>
        <v>0</v>
      </c>
      <c r="AY101" s="501">
        <f>IF(AY$4="X",' LI 1M - RES'!AY61,)</f>
        <v>0</v>
      </c>
      <c r="AZ101" s="501">
        <f>IF(AZ$4="X",' LI 1M - RES'!AZ61,)</f>
        <v>0</v>
      </c>
      <c r="BA101" s="501">
        <f>IF(BA$4="X",' LI 1M - RES'!BA61,)</f>
        <v>0</v>
      </c>
      <c r="BB101" s="501">
        <f>IF(BB$4="X",' LI 1M - RES'!BB61,)</f>
        <v>0</v>
      </c>
      <c r="BC101" s="501">
        <f>IF(BC$4="X",' LI 1M - RES'!BC61,)</f>
        <v>0</v>
      </c>
      <c r="BD101" s="501">
        <f>IF(BD$4="X",' LI 1M - RES'!BD61,)</f>
        <v>0</v>
      </c>
      <c r="BE101" s="501">
        <f>IF(BE$4="X",' LI 1M - RES'!BE61,)</f>
        <v>0</v>
      </c>
      <c r="BF101" s="501">
        <f>IF(BF$4="X",' LI 1M - RES'!BF61,)</f>
        <v>0</v>
      </c>
      <c r="BG101" s="501">
        <f>IF(BG$4="X",' LI 1M - RES'!BG61,)</f>
        <v>0</v>
      </c>
      <c r="BH101" s="501">
        <f>IF(BH$4="X",' LI 1M - RES'!BH61,)</f>
        <v>0</v>
      </c>
      <c r="BI101" s="501">
        <f>IF(BI$4="X",' LI 1M - RES'!BI61,)</f>
        <v>0</v>
      </c>
      <c r="BJ101" s="501">
        <f>IF(BJ$4="X",' LI 1M - RES'!BJ61,)</f>
        <v>0</v>
      </c>
      <c r="BK101" s="501">
        <f>IF(BK$4="X",' LI 1M - RES'!BK61,)</f>
        <v>0</v>
      </c>
    </row>
    <row r="102" spans="1:65" s="343" customFormat="1" x14ac:dyDescent="0.35">
      <c r="B102" s="377" t="s">
        <v>30</v>
      </c>
      <c r="C102" s="475">
        <f>IF(C$4="X",'LI 2M - SGS'!C73,0)</f>
        <v>0</v>
      </c>
      <c r="D102" s="475">
        <f>IF(D$4="X",'LI 2M - SGS'!D73,0)</f>
        <v>0</v>
      </c>
      <c r="E102" s="475">
        <f>IF(E$4="X",'LI 2M - SGS'!E73,0)</f>
        <v>0</v>
      </c>
      <c r="F102" s="475">
        <f>IF(F$4="X",'LI 2M - SGS'!F73,0)</f>
        <v>0</v>
      </c>
      <c r="G102" s="475">
        <f>IF(G$4="X",'LI 2M - SGS'!G73,0)</f>
        <v>0</v>
      </c>
      <c r="H102" s="475">
        <f>IF(H$4="X",'LI 2M - SGS'!H73,0)</f>
        <v>0</v>
      </c>
      <c r="I102" s="475">
        <f>IF(I$4="X",'LI 2M - SGS'!I73,0)</f>
        <v>0</v>
      </c>
      <c r="J102" s="475">
        <f>IF(J$4="X",'LI 2M - SGS'!J73,0)</f>
        <v>75.303820803957009</v>
      </c>
      <c r="K102" s="475">
        <f>IF(K$4="X",'LI 2M - SGS'!K73,0)</f>
        <v>416.25056334410647</v>
      </c>
      <c r="L102" s="475">
        <f>IF(L$4="X",'LI 2M - SGS'!L73,0)</f>
        <v>594.15504952482934</v>
      </c>
      <c r="M102" s="475">
        <f>IF(M$4="X",'LI 2M - SGS'!M73,0)</f>
        <v>947.13171670772442</v>
      </c>
      <c r="N102" s="475">
        <f>IF(N$4="X",'LI 2M - SGS'!N73,0)</f>
        <v>1909.7963618845679</v>
      </c>
      <c r="O102" s="475">
        <f>IF(O$4="X",'LI 2M - SGS'!O73,0)</f>
        <v>2474.6241548703524</v>
      </c>
      <c r="P102" s="475">
        <f>IF(P$4="X",'LI 2M - SGS'!P73,0)</f>
        <v>1974.5600524909651</v>
      </c>
      <c r="Q102" s="475">
        <f>IF(Q$4="X",'LI 2M - SGS'!Q73,0)</f>
        <v>2231.0425054654561</v>
      </c>
      <c r="R102" s="475">
        <f>IF(R$4="X",'LI 2M - SGS'!R73,0)</f>
        <v>921.45513554503407</v>
      </c>
      <c r="S102" s="475">
        <f>IF(S$4="X",'LI 2M - SGS'!S73,0)</f>
        <v>1183.6208555208464</v>
      </c>
      <c r="T102" s="475">
        <f>IF(T$4="X",'LI 2M - SGS'!T73,0)</f>
        <v>1415.8316481521576</v>
      </c>
      <c r="U102" s="475">
        <f>IF(U$4="X",'LI 2M - SGS'!U73,0)</f>
        <v>1805.3564909613222</v>
      </c>
      <c r="V102" s="498">
        <f>IF(V$4="X",'LI 2M - SGS'!V73,0)</f>
        <v>1446.4064324686581</v>
      </c>
      <c r="W102" s="498">
        <f>IF(W$4="X",'LI 2M - SGS'!W73,0)</f>
        <v>1553.0487369682005</v>
      </c>
      <c r="X102" s="498">
        <f>IF(X$4="X",'LI 2M - SGS'!X73,0)</f>
        <v>1173.8865763077126</v>
      </c>
      <c r="Y102" s="498">
        <f>IF(Y$4="X",'LI 2M - SGS'!Y73,0)</f>
        <v>992.36832704674862</v>
      </c>
      <c r="Z102" s="498">
        <f>IF(Z$4="X",'LI 2M - SGS'!Z73,0)</f>
        <v>1019.3289671684935</v>
      </c>
      <c r="AA102" s="498">
        <f>IF(AA$4="X",'LI 2M - SGS'!AA73,0)</f>
        <v>1070.7439639615191</v>
      </c>
      <c r="AB102" s="498">
        <f>IF(AB$4="X",'LI 2M - SGS'!AB73,0)</f>
        <v>850.65292771273312</v>
      </c>
      <c r="AC102" s="498">
        <f>IF(AC$4="X",'LI 2M - SGS'!AC73,0)</f>
        <v>933.76895005213066</v>
      </c>
      <c r="AD102" s="498">
        <f>IF(AD$4="X",'LI 2M - SGS'!AD73,0)</f>
        <v>921.45513554503407</v>
      </c>
      <c r="AE102" s="498">
        <f>IF(AE$4="X",'LI 2M - SGS'!AE73,0)</f>
        <v>1183.6208555208464</v>
      </c>
      <c r="AF102" s="498">
        <f>IF(AF$4="X",'LI 2M - SGS'!AF73,0)</f>
        <v>1415.8316481521576</v>
      </c>
      <c r="AG102" s="498">
        <f>IF(AG$4="X",'LI 2M - SGS'!AG73,0)</f>
        <v>1805.3564909613222</v>
      </c>
      <c r="AH102" s="498">
        <f>IF(AH$4="X",'LI 2M - SGS'!AH73,0)</f>
        <v>1446.4064324686581</v>
      </c>
      <c r="AI102" s="498">
        <f>IF(AI$4="X",'LI 2M - SGS'!AI73,0)</f>
        <v>1553.0487369682005</v>
      </c>
      <c r="AJ102" s="498">
        <f>IF(AJ$4="X",'LI 2M - SGS'!AJ73,0)</f>
        <v>1173.8865763077126</v>
      </c>
      <c r="AK102" s="498">
        <f>IF(AK$4="X",'LI 2M - SGS'!AK73,0)</f>
        <v>992.36832704674862</v>
      </c>
      <c r="AL102" s="498">
        <f>IF(AL$4="X",'LI 2M - SGS'!AL73,0)</f>
        <v>1019.3289671684935</v>
      </c>
      <c r="AM102" s="498">
        <f>IF(AM$4="X",'LI 2M - SGS'!AM73,0)</f>
        <v>1070.7439639615191</v>
      </c>
      <c r="AN102" s="498">
        <f>IF(AN$4="X",'LI 2M - SGS'!AN73,0)</f>
        <v>850.65292771273312</v>
      </c>
      <c r="AO102" s="498">
        <f>IF(AO$4="X",'LI 2M - SGS'!AO73,0)</f>
        <v>0</v>
      </c>
      <c r="AP102" s="498">
        <f>IF(AP$4="X",'LI 2M - SGS'!AP73,0)</f>
        <v>0</v>
      </c>
      <c r="AQ102" s="498">
        <f>IF(AQ$4="X",'LI 2M - SGS'!AQ73,0)</f>
        <v>0</v>
      </c>
      <c r="AR102" s="498">
        <f>IF(AR$4="X",'LI 2M - SGS'!AR73,0)</f>
        <v>0</v>
      </c>
      <c r="AS102" s="498">
        <f>IF(AS$4="X",'LI 2M - SGS'!AS73,0)</f>
        <v>0</v>
      </c>
      <c r="AT102" s="498">
        <f>IF(AT$4="X",'LI 2M - SGS'!AT73,0)</f>
        <v>0</v>
      </c>
      <c r="AU102" s="498">
        <f>IF(AU$4="X",'LI 2M - SGS'!AU73,0)</f>
        <v>0</v>
      </c>
      <c r="AV102" s="498">
        <f>IF(AV$4="X",'LI 2M - SGS'!AV73,0)</f>
        <v>0</v>
      </c>
      <c r="AW102" s="498">
        <f>IF(AW$4="X",'LI 2M - SGS'!AW73,0)</f>
        <v>0</v>
      </c>
      <c r="AX102" s="498">
        <f>IF(AX$4="X",'LI 2M - SGS'!AX73,0)</f>
        <v>0</v>
      </c>
      <c r="AY102" s="498">
        <f>IF(AY$4="X",'LI 2M - SGS'!AY73,0)</f>
        <v>0</v>
      </c>
      <c r="AZ102" s="498">
        <f>IF(AZ$4="X",'LI 2M - SGS'!AZ73,0)</f>
        <v>0</v>
      </c>
      <c r="BA102" s="498">
        <f>IF(BA$4="X",'LI 2M - SGS'!BA73,0)</f>
        <v>0</v>
      </c>
      <c r="BB102" s="498">
        <f>IF(BB$4="X",'LI 2M - SGS'!BB73,0)</f>
        <v>0</v>
      </c>
      <c r="BC102" s="498">
        <f>IF(BC$4="X",'LI 2M - SGS'!BC73,0)</f>
        <v>0</v>
      </c>
      <c r="BD102" s="498">
        <f>IF(BD$4="X",'LI 2M - SGS'!BD73,0)</f>
        <v>0</v>
      </c>
      <c r="BE102" s="498">
        <f>IF(BE$4="X",'LI 2M - SGS'!BE73,0)</f>
        <v>0</v>
      </c>
      <c r="BF102" s="498">
        <f>IF(BF$4="X",'LI 2M - SGS'!BF73,0)</f>
        <v>0</v>
      </c>
      <c r="BG102" s="498">
        <f>IF(BG$4="X",'LI 2M - SGS'!BG73,0)</f>
        <v>0</v>
      </c>
      <c r="BH102" s="498">
        <f>IF(BH$4="X",'LI 2M - SGS'!BH73,0)</f>
        <v>0</v>
      </c>
      <c r="BI102" s="498">
        <f>IF(BI$4="X",'LI 2M - SGS'!BI73,0)</f>
        <v>0</v>
      </c>
      <c r="BJ102" s="498">
        <f>IF(BJ$4="X",'LI 2M - SGS'!BJ73,0)</f>
        <v>0</v>
      </c>
      <c r="BK102" s="498">
        <f>IF(BK$4="X",'LI 2M - SGS'!BK73,0)</f>
        <v>0</v>
      </c>
    </row>
    <row r="103" spans="1:65" s="343" customFormat="1" x14ac:dyDescent="0.35">
      <c r="B103" s="377" t="s">
        <v>31</v>
      </c>
      <c r="C103" s="475">
        <f>IF(C$4="X",'LI 3M - LGS'!C73,0)</f>
        <v>0</v>
      </c>
      <c r="D103" s="475">
        <f>IF(D$4="X",'LI 3M - LGS'!D73,0)</f>
        <v>0</v>
      </c>
      <c r="E103" s="475">
        <f>IF(E$4="X",'LI 3M - LGS'!E73,0)</f>
        <v>0</v>
      </c>
      <c r="F103" s="475">
        <f>IF(F$4="X",'LI 3M - LGS'!F73,0)</f>
        <v>0</v>
      </c>
      <c r="G103" s="475">
        <f>IF(G$4="X",'LI 3M - LGS'!G73,0)</f>
        <v>0</v>
      </c>
      <c r="H103" s="475">
        <f>IF(H$4="X",'LI 3M - LGS'!H73,0)</f>
        <v>0</v>
      </c>
      <c r="I103" s="475">
        <f>IF(I$4="X",'LI 3M - LGS'!I73,0)</f>
        <v>0</v>
      </c>
      <c r="J103" s="475">
        <f>IF(J$4="X",'LI 3M - LGS'!J73,0)</f>
        <v>0</v>
      </c>
      <c r="K103" s="475">
        <f>IF(K$4="X",'LI 3M - LGS'!K73,0)</f>
        <v>0</v>
      </c>
      <c r="L103" s="475">
        <f>IF(L$4="X",'LI 3M - LGS'!L73,0)</f>
        <v>43.116361841837069</v>
      </c>
      <c r="M103" s="475">
        <f>IF(M$4="X",'LI 3M - LGS'!M73,0)</f>
        <v>246.56537714478139</v>
      </c>
      <c r="N103" s="475">
        <f>IF(N$4="X",'LI 3M - LGS'!N73,0)</f>
        <v>776.74982355479176</v>
      </c>
      <c r="O103" s="475">
        <f>IF(O$4="X",'LI 3M - LGS'!O73,0)</f>
        <v>1169.1880865157673</v>
      </c>
      <c r="P103" s="475">
        <f>IF(P$4="X",'LI 3M - LGS'!P73,0)</f>
        <v>938.63371865524255</v>
      </c>
      <c r="Q103" s="475">
        <f>IF(Q$4="X",'LI 3M - LGS'!Q73,0)</f>
        <v>938.55405226155392</v>
      </c>
      <c r="R103" s="475">
        <f>IF(R$4="X",'LI 3M - LGS'!R73,0)</f>
        <v>34.559577731238853</v>
      </c>
      <c r="S103" s="475">
        <f>IF(S$4="X",'LI 3M - LGS'!S73,0)</f>
        <v>45.99449998548252</v>
      </c>
      <c r="T103" s="475">
        <f>IF(T$4="X",'LI 3M - LGS'!T73,0)</f>
        <v>69.324341558662013</v>
      </c>
      <c r="U103" s="475">
        <f>IF(U$4="X",'LI 3M - LGS'!U73,0)</f>
        <v>85.08522836358739</v>
      </c>
      <c r="V103" s="498">
        <f>IF(V$4="X",'LI 3M - LGS'!V73,0)</f>
        <v>70.276724514839401</v>
      </c>
      <c r="W103" s="498">
        <f>IF(W$4="X",'LI 3M - LGS'!W73,0)</f>
        <v>69.986586836620674</v>
      </c>
      <c r="X103" s="498">
        <f>IF(X$4="X",'LI 3M - LGS'!X73,0)</f>
        <v>44.841138366307035</v>
      </c>
      <c r="Y103" s="498">
        <f>IF(Y$4="X",'LI 3M - LGS'!Y73,0)</f>
        <v>36.042466208078828</v>
      </c>
      <c r="Z103" s="498">
        <f>IF(Z$4="X",'LI 3M - LGS'!Z73,0)</f>
        <v>36.125071303402713</v>
      </c>
      <c r="AA103" s="498">
        <f>IF(AA$4="X",'LI 3M - LGS'!AA73,0)</f>
        <v>40.44377597458228</v>
      </c>
      <c r="AB103" s="498">
        <f>IF(AB$4="X",'LI 3M - LGS'!AB73,0)</f>
        <v>31.542383934734048</v>
      </c>
      <c r="AC103" s="498">
        <f>IF(AC$4="X",'LI 3M - LGS'!AC73,0)</f>
        <v>35.501086580763442</v>
      </c>
      <c r="AD103" s="498">
        <f>IF(AD$4="X",'LI 3M - LGS'!AD73,0)</f>
        <v>34.559577731238853</v>
      </c>
      <c r="AE103" s="498">
        <f>IF(AE$4="X",'LI 3M - LGS'!AE73,0)</f>
        <v>45.99449998548252</v>
      </c>
      <c r="AF103" s="498">
        <f>IF(AF$4="X",'LI 3M - LGS'!AF73,0)</f>
        <v>69.324341558662013</v>
      </c>
      <c r="AG103" s="498">
        <f>IF(AG$4="X",'LI 3M - LGS'!AG73,0)</f>
        <v>85.08522836358739</v>
      </c>
      <c r="AH103" s="498">
        <f>IF(AH$4="X",'LI 3M - LGS'!AH73,0)</f>
        <v>70.276724514839401</v>
      </c>
      <c r="AI103" s="498">
        <f>IF(AI$4="X",'LI 3M - LGS'!AI73,0)</f>
        <v>69.986586836620674</v>
      </c>
      <c r="AJ103" s="498">
        <f>IF(AJ$4="X",'LI 3M - LGS'!AJ73,0)</f>
        <v>44.841138366307035</v>
      </c>
      <c r="AK103" s="498">
        <f>IF(AK$4="X",'LI 3M - LGS'!AK73,0)</f>
        <v>36.042466208078828</v>
      </c>
      <c r="AL103" s="498">
        <f>IF(AL$4="X",'LI 3M - LGS'!AL73,0)</f>
        <v>36.125071303402713</v>
      </c>
      <c r="AM103" s="498">
        <f>IF(AM$4="X",'LI 3M - LGS'!AM73,0)</f>
        <v>40.44377597458228</v>
      </c>
      <c r="AN103" s="498">
        <f>IF(AN$4="X",'LI 3M - LGS'!AN73,0)</f>
        <v>31.542383934734048</v>
      </c>
      <c r="AO103" s="498">
        <f>IF(AO$4="X",'LI 3M - LGS'!AO73,0)</f>
        <v>0</v>
      </c>
      <c r="AP103" s="498">
        <f>IF(AP$4="X",'LI 3M - LGS'!AP73,0)</f>
        <v>0</v>
      </c>
      <c r="AQ103" s="498">
        <f>IF(AQ$4="X",'LI 3M - LGS'!AQ73,0)</f>
        <v>0</v>
      </c>
      <c r="AR103" s="498">
        <f>IF(AR$4="X",'LI 3M - LGS'!AR73,0)</f>
        <v>0</v>
      </c>
      <c r="AS103" s="498">
        <f>IF(AS$4="X",'LI 3M - LGS'!AS73,0)</f>
        <v>0</v>
      </c>
      <c r="AT103" s="498">
        <f>IF(AT$4="X",'LI 3M - LGS'!AT73,0)</f>
        <v>0</v>
      </c>
      <c r="AU103" s="498">
        <f>IF(AU$4="X",'LI 3M - LGS'!AU73,0)</f>
        <v>0</v>
      </c>
      <c r="AV103" s="498">
        <f>IF(AV$4="X",'LI 3M - LGS'!AV73,0)</f>
        <v>0</v>
      </c>
      <c r="AW103" s="498">
        <f>IF(AW$4="X",'LI 3M - LGS'!AW73,0)</f>
        <v>0</v>
      </c>
      <c r="AX103" s="498">
        <f>IF(AX$4="X",'LI 3M - LGS'!AX73,0)</f>
        <v>0</v>
      </c>
      <c r="AY103" s="498">
        <f>IF(AY$4="X",'LI 3M - LGS'!AY73,0)</f>
        <v>0</v>
      </c>
      <c r="AZ103" s="498">
        <f>IF(AZ$4="X",'LI 3M - LGS'!AZ73,0)</f>
        <v>0</v>
      </c>
      <c r="BA103" s="498">
        <f>IF(BA$4="X",'LI 3M - LGS'!BA73,0)</f>
        <v>0</v>
      </c>
      <c r="BB103" s="498">
        <f>IF(BB$4="X",'LI 3M - LGS'!BB73,0)</f>
        <v>0</v>
      </c>
      <c r="BC103" s="498">
        <f>IF(BC$4="X",'LI 3M - LGS'!BC73,0)</f>
        <v>0</v>
      </c>
      <c r="BD103" s="498">
        <f>IF(BD$4="X",'LI 3M - LGS'!BD73,0)</f>
        <v>0</v>
      </c>
      <c r="BE103" s="498">
        <f>IF(BE$4="X",'LI 3M - LGS'!BE73,0)</f>
        <v>0</v>
      </c>
      <c r="BF103" s="498">
        <f>IF(BF$4="X",'LI 3M - LGS'!BF73,0)</f>
        <v>0</v>
      </c>
      <c r="BG103" s="498">
        <f>IF(BG$4="X",'LI 3M - LGS'!BG73,0)</f>
        <v>0</v>
      </c>
      <c r="BH103" s="498">
        <f>IF(BH$4="X",'LI 3M - LGS'!BH73,0)</f>
        <v>0</v>
      </c>
      <c r="BI103" s="498">
        <f>IF(BI$4="X",'LI 3M - LGS'!BI73,0)</f>
        <v>0</v>
      </c>
      <c r="BJ103" s="498">
        <f>IF(BJ$4="X",'LI 3M - LGS'!BJ73,0)</f>
        <v>0</v>
      </c>
      <c r="BK103" s="498">
        <f>IF(BK$4="X",'LI 3M - LGS'!BK73,0)</f>
        <v>0</v>
      </c>
    </row>
    <row r="104" spans="1:65" s="343" customFormat="1" x14ac:dyDescent="0.35">
      <c r="B104" s="377" t="s">
        <v>32</v>
      </c>
      <c r="C104" s="475">
        <f>IF(C$4="X",'LI 4M - SPS'!C73,0)</f>
        <v>0</v>
      </c>
      <c r="D104" s="475">
        <f>IF(D$4="X",'LI 4M - SPS'!D73,0)</f>
        <v>0</v>
      </c>
      <c r="E104" s="475">
        <f>IF(E$4="X",'LI 4M - SPS'!E73,0)</f>
        <v>0</v>
      </c>
      <c r="F104" s="475">
        <f>IF(F$4="X",'LI 4M - SPS'!F73,0)</f>
        <v>0</v>
      </c>
      <c r="G104" s="475">
        <f>IF(G$4="X",'LI 4M - SPS'!G73,0)</f>
        <v>0</v>
      </c>
      <c r="H104" s="475">
        <f>IF(H$4="X",'LI 4M - SPS'!H73,0)</f>
        <v>0</v>
      </c>
      <c r="I104" s="475">
        <f>IF(I$4="X",'LI 4M - SPS'!I73,0)</f>
        <v>0</v>
      </c>
      <c r="J104" s="475">
        <f>IF(J$4="X",'LI 4M - SPS'!J73,0)</f>
        <v>0</v>
      </c>
      <c r="K104" s="475">
        <f>IF(K$4="X",'LI 4M - SPS'!K73,0)</f>
        <v>0</v>
      </c>
      <c r="L104" s="475">
        <f>IF(L$4="X",'LI 4M - SPS'!L73,0)</f>
        <v>0</v>
      </c>
      <c r="M104" s="475">
        <f>IF(M$4="X",'LI 4M - SPS'!M73,0)</f>
        <v>0</v>
      </c>
      <c r="N104" s="475">
        <f>IF(N$4="X",'LI 4M - SPS'!N73,0)</f>
        <v>0</v>
      </c>
      <c r="O104" s="475">
        <f>IF(O$4="X",'LI 4M - SPS'!O73,0)</f>
        <v>0</v>
      </c>
      <c r="P104" s="475">
        <f>IF(P$4="X",'LI 4M - SPS'!P73,0)</f>
        <v>0</v>
      </c>
      <c r="Q104" s="475">
        <f>IF(Q$4="X",'LI 4M - SPS'!Q73,0)</f>
        <v>0</v>
      </c>
      <c r="R104" s="475">
        <f>IF(R$4="X",'LI 4M - SPS'!R73,0)</f>
        <v>0</v>
      </c>
      <c r="S104" s="475">
        <f>IF(S$4="X",'LI 4M - SPS'!S73,0)</f>
        <v>0</v>
      </c>
      <c r="T104" s="475">
        <f>IF(T$4="X",'LI 4M - SPS'!T73,0)</f>
        <v>0</v>
      </c>
      <c r="U104" s="475">
        <f>IF(U$4="X",'LI 4M - SPS'!U73,0)</f>
        <v>0</v>
      </c>
      <c r="V104" s="498">
        <f>IF(V$4="X",'LI 4M - SPS'!V73,0)</f>
        <v>0</v>
      </c>
      <c r="W104" s="498">
        <f>IF(W$4="X",'LI 4M - SPS'!W73,0)</f>
        <v>0</v>
      </c>
      <c r="X104" s="498">
        <f>IF(X$4="X",'LI 4M - SPS'!X73,0)</f>
        <v>0</v>
      </c>
      <c r="Y104" s="498">
        <f>IF(Y$4="X",'LI 4M - SPS'!Y73,0)</f>
        <v>0</v>
      </c>
      <c r="Z104" s="498">
        <f>IF(Z$4="X",'LI 4M - SPS'!Z73,0)</f>
        <v>0</v>
      </c>
      <c r="AA104" s="498">
        <f>IF(AA$4="X",'LI 4M - SPS'!AA73,0)</f>
        <v>0</v>
      </c>
      <c r="AB104" s="498">
        <f>IF(AB$4="X",'LI 4M - SPS'!AB73,0)</f>
        <v>0</v>
      </c>
      <c r="AC104" s="498">
        <f>IF(AC$4="X",'LI 4M - SPS'!AC73,0)</f>
        <v>0</v>
      </c>
      <c r="AD104" s="498">
        <f>IF(AD$4="X",'LI 4M - SPS'!AD73,0)</f>
        <v>0</v>
      </c>
      <c r="AE104" s="498">
        <f>IF(AE$4="X",'LI 4M - SPS'!AE73,0)</f>
        <v>0</v>
      </c>
      <c r="AF104" s="498">
        <f>IF(AF$4="X",'LI 4M - SPS'!AF73,0)</f>
        <v>0</v>
      </c>
      <c r="AG104" s="498">
        <f>IF(AG$4="X",'LI 4M - SPS'!AG73,0)</f>
        <v>0</v>
      </c>
      <c r="AH104" s="498">
        <f>IF(AH$4="X",'LI 4M - SPS'!AH73,0)</f>
        <v>0</v>
      </c>
      <c r="AI104" s="498">
        <f>IF(AI$4="X",'LI 4M - SPS'!AI73,0)</f>
        <v>0</v>
      </c>
      <c r="AJ104" s="498">
        <f>IF(AJ$4="X",'LI 4M - SPS'!AJ73,0)</f>
        <v>0</v>
      </c>
      <c r="AK104" s="498">
        <f>IF(AK$4="X",'LI 4M - SPS'!AK73,0)</f>
        <v>0</v>
      </c>
      <c r="AL104" s="498">
        <f>IF(AL$4="X",'LI 4M - SPS'!AL73,0)</f>
        <v>0</v>
      </c>
      <c r="AM104" s="498">
        <f>IF(AM$4="X",'LI 4M - SPS'!AM73,0)</f>
        <v>0</v>
      </c>
      <c r="AN104" s="498">
        <f>IF(AN$4="X",'LI 4M - SPS'!AN73,0)</f>
        <v>0</v>
      </c>
      <c r="AO104" s="498">
        <f>IF(AO$4="X",'LI 4M - SPS'!AO73,0)</f>
        <v>0</v>
      </c>
      <c r="AP104" s="498">
        <f>IF(AP$4="X",'LI 4M - SPS'!AP73,0)</f>
        <v>0</v>
      </c>
      <c r="AQ104" s="498">
        <f>IF(AQ$4="X",'LI 4M - SPS'!AQ73,0)</f>
        <v>0</v>
      </c>
      <c r="AR104" s="498">
        <f>IF(AR$4="X",'LI 4M - SPS'!AR73,0)</f>
        <v>0</v>
      </c>
      <c r="AS104" s="498">
        <f>IF(AS$4="X",'LI 4M - SPS'!AS73,0)</f>
        <v>0</v>
      </c>
      <c r="AT104" s="498">
        <f>IF(AT$4="X",'LI 4M - SPS'!AT73,0)</f>
        <v>0</v>
      </c>
      <c r="AU104" s="498">
        <f>IF(AU$4="X",'LI 4M - SPS'!AU73,0)</f>
        <v>0</v>
      </c>
      <c r="AV104" s="498">
        <f>IF(AV$4="X",'LI 4M - SPS'!AV73,0)</f>
        <v>0</v>
      </c>
      <c r="AW104" s="498">
        <f>IF(AW$4="X",'LI 4M - SPS'!AW73,0)</f>
        <v>0</v>
      </c>
      <c r="AX104" s="498">
        <f>IF(AX$4="X",'LI 4M - SPS'!AX73,0)</f>
        <v>0</v>
      </c>
      <c r="AY104" s="498">
        <f>IF(AY$4="X",'LI 4M - SPS'!AY73,0)</f>
        <v>0</v>
      </c>
      <c r="AZ104" s="498">
        <f>IF(AZ$4="X",'LI 4M - SPS'!AZ73,0)</f>
        <v>0</v>
      </c>
      <c r="BA104" s="498">
        <f>IF(BA$4="X",'LI 4M - SPS'!BA73,0)</f>
        <v>0</v>
      </c>
      <c r="BB104" s="498">
        <f>IF(BB$4="X",'LI 4M - SPS'!BB73,0)</f>
        <v>0</v>
      </c>
      <c r="BC104" s="498">
        <f>IF(BC$4="X",'LI 4M - SPS'!BC73,0)</f>
        <v>0</v>
      </c>
      <c r="BD104" s="498">
        <f>IF(BD$4="X",'LI 4M - SPS'!BD73,0)</f>
        <v>0</v>
      </c>
      <c r="BE104" s="498">
        <f>IF(BE$4="X",'LI 4M - SPS'!BE73,0)</f>
        <v>0</v>
      </c>
      <c r="BF104" s="498">
        <f>IF(BF$4="X",'LI 4M - SPS'!BF73,0)</f>
        <v>0</v>
      </c>
      <c r="BG104" s="498">
        <f>IF(BG$4="X",'LI 4M - SPS'!BG73,0)</f>
        <v>0</v>
      </c>
      <c r="BH104" s="498">
        <f>IF(BH$4="X",'LI 4M - SPS'!BH73,0)</f>
        <v>0</v>
      </c>
      <c r="BI104" s="498">
        <f>IF(BI$4="X",'LI 4M - SPS'!BI73,0)</f>
        <v>0</v>
      </c>
      <c r="BJ104" s="498">
        <f>IF(BJ$4="X",'LI 4M - SPS'!BJ73,0)</f>
        <v>0</v>
      </c>
      <c r="BK104" s="498">
        <f>IF(BK$4="X",'LI 4M - SPS'!BK73,0)</f>
        <v>0</v>
      </c>
    </row>
    <row r="105" spans="1:65" s="343" customFormat="1" ht="15" thickBot="1" x14ac:dyDescent="0.4">
      <c r="B105" s="384" t="s">
        <v>33</v>
      </c>
      <c r="C105" s="485">
        <f>IF(C$4="X",'LI 11M - LPS'!C73,0)</f>
        <v>0</v>
      </c>
      <c r="D105" s="485">
        <f>IF(D$4="X",'LI 11M - LPS'!D73,0)</f>
        <v>0</v>
      </c>
      <c r="E105" s="485">
        <f>IF(E$4="X",'LI 11M - LPS'!E73,0)</f>
        <v>0</v>
      </c>
      <c r="F105" s="485">
        <f>IF(F$4="X",'LI 11M - LPS'!F73,0)</f>
        <v>0</v>
      </c>
      <c r="G105" s="485">
        <f>IF(G$4="X",'LI 11M - LPS'!G73,0)</f>
        <v>0</v>
      </c>
      <c r="H105" s="485">
        <f>IF(H$4="X",'LI 11M - LPS'!H73,0)</f>
        <v>0</v>
      </c>
      <c r="I105" s="485">
        <f>IF(I$4="X",'LI 11M - LPS'!I73,0)</f>
        <v>0</v>
      </c>
      <c r="J105" s="485">
        <f>IF(J$4="X",'LI 11M - LPS'!J73,0)</f>
        <v>0</v>
      </c>
      <c r="K105" s="485">
        <f>IF(K$4="X",'LI 11M - LPS'!K73,0)</f>
        <v>0</v>
      </c>
      <c r="L105" s="485">
        <f>IF(L$4="X",'LI 11M - LPS'!L73,0)</f>
        <v>0</v>
      </c>
      <c r="M105" s="485">
        <f>IF(M$4="X",'LI 11M - LPS'!M73,0)</f>
        <v>0</v>
      </c>
      <c r="N105" s="485">
        <f>IF(N$4="X",'LI 11M - LPS'!N73,0)</f>
        <v>0</v>
      </c>
      <c r="O105" s="485">
        <f>IF(O$4="X",'LI 11M - LPS'!O73,0)</f>
        <v>0</v>
      </c>
      <c r="P105" s="485">
        <f>IF(P$4="X",'LI 11M - LPS'!P73,0)</f>
        <v>0</v>
      </c>
      <c r="Q105" s="485">
        <f>IF(Q$4="X",'LI 11M - LPS'!Q73,0)</f>
        <v>0</v>
      </c>
      <c r="R105" s="485">
        <f>IF(R$4="X",'LI 11M - LPS'!R73,0)</f>
        <v>0</v>
      </c>
      <c r="S105" s="485">
        <f>IF(S$4="X",'LI 11M - LPS'!S73,0)</f>
        <v>0</v>
      </c>
      <c r="T105" s="485">
        <f>IF(T$4="X",'LI 11M - LPS'!T73,0)</f>
        <v>0</v>
      </c>
      <c r="U105" s="485">
        <f>IF(U$4="X",'LI 11M - LPS'!U73,0)</f>
        <v>0</v>
      </c>
      <c r="V105" s="502">
        <f>IF(V$4="X",'LI 11M - LPS'!V73,0)</f>
        <v>0</v>
      </c>
      <c r="W105" s="502">
        <f>IF(W$4="X",'LI 11M - LPS'!W73,0)</f>
        <v>0</v>
      </c>
      <c r="X105" s="502">
        <f>IF(X$4="X",'LI 11M - LPS'!X73,0)</f>
        <v>0</v>
      </c>
      <c r="Y105" s="502">
        <f>IF(Y$4="X",'LI 11M - LPS'!Y73,0)</f>
        <v>0</v>
      </c>
      <c r="Z105" s="502">
        <f>IF(Z$4="X",'LI 11M - LPS'!Z73,0)</f>
        <v>0</v>
      </c>
      <c r="AA105" s="502">
        <f>IF(AA$4="X",'LI 11M - LPS'!AA73,0)</f>
        <v>0</v>
      </c>
      <c r="AB105" s="502">
        <f>IF(AB$4="X",'LI 11M - LPS'!AB73,0)</f>
        <v>0</v>
      </c>
      <c r="AC105" s="502">
        <f>IF(AC$4="X",'LI 11M - LPS'!AC73,0)</f>
        <v>0</v>
      </c>
      <c r="AD105" s="502">
        <f>IF(AD$4="X",'LI 11M - LPS'!AD73,0)</f>
        <v>0</v>
      </c>
      <c r="AE105" s="502">
        <f>IF(AE$4="X",'LI 11M - LPS'!AE73,0)</f>
        <v>0</v>
      </c>
      <c r="AF105" s="502">
        <f>IF(AF$4="X",'LI 11M - LPS'!AF73,0)</f>
        <v>0</v>
      </c>
      <c r="AG105" s="502">
        <f>IF(AG$4="X",'LI 11M - LPS'!AG73,0)</f>
        <v>0</v>
      </c>
      <c r="AH105" s="502">
        <f>IF(AH$4="X",'LI 11M - LPS'!AH73,0)</f>
        <v>0</v>
      </c>
      <c r="AI105" s="502">
        <f>IF(AI$4="X",'LI 11M - LPS'!AI73,0)</f>
        <v>0</v>
      </c>
      <c r="AJ105" s="502">
        <f>IF(AJ$4="X",'LI 11M - LPS'!AJ73,0)</f>
        <v>0</v>
      </c>
      <c r="AK105" s="502">
        <f>IF(AK$4="X",'LI 11M - LPS'!AK73,0)</f>
        <v>0</v>
      </c>
      <c r="AL105" s="502">
        <f>IF(AL$4="X",'LI 11M - LPS'!AL73,0)</f>
        <v>0</v>
      </c>
      <c r="AM105" s="502">
        <f>IF(AM$4="X",'LI 11M - LPS'!AM73,0)</f>
        <v>0</v>
      </c>
      <c r="AN105" s="502">
        <f>IF(AN$4="X",'LI 11M - LPS'!AN73,0)</f>
        <v>0</v>
      </c>
      <c r="AO105" s="502">
        <f>IF(AO$4="X",'LI 11M - LPS'!AO73,0)</f>
        <v>0</v>
      </c>
      <c r="AP105" s="502">
        <f>IF(AP$4="X",'LI 11M - LPS'!AP73,0)</f>
        <v>0</v>
      </c>
      <c r="AQ105" s="502">
        <f>IF(AQ$4="X",'LI 11M - LPS'!AQ73,0)</f>
        <v>0</v>
      </c>
      <c r="AR105" s="502">
        <f>IF(AR$4="X",'LI 11M - LPS'!AR73,0)</f>
        <v>0</v>
      </c>
      <c r="AS105" s="502">
        <f>IF(AS$4="X",'LI 11M - LPS'!AS73,0)</f>
        <v>0</v>
      </c>
      <c r="AT105" s="502">
        <f>IF(AT$4="X",'LI 11M - LPS'!AT73,0)</f>
        <v>0</v>
      </c>
      <c r="AU105" s="502">
        <f>IF(AU$4="X",'LI 11M - LPS'!AU73,0)</f>
        <v>0</v>
      </c>
      <c r="AV105" s="502">
        <f>IF(AV$4="X",'LI 11M - LPS'!AV73,0)</f>
        <v>0</v>
      </c>
      <c r="AW105" s="502">
        <f>IF(AW$4="X",'LI 11M - LPS'!AW73,0)</f>
        <v>0</v>
      </c>
      <c r="AX105" s="502">
        <f>IF(AX$4="X",'LI 11M - LPS'!AX73,0)</f>
        <v>0</v>
      </c>
      <c r="AY105" s="502">
        <f>IF(AY$4="X",'LI 11M - LPS'!AY73,0)</f>
        <v>0</v>
      </c>
      <c r="AZ105" s="502">
        <f>IF(AZ$4="X",'LI 11M - LPS'!AZ73,0)</f>
        <v>0</v>
      </c>
      <c r="BA105" s="502">
        <f>IF(BA$4="X",'LI 11M - LPS'!BA73,0)</f>
        <v>0</v>
      </c>
      <c r="BB105" s="502">
        <f>IF(BB$4="X",'LI 11M - LPS'!BB73,0)</f>
        <v>0</v>
      </c>
      <c r="BC105" s="502">
        <f>IF(BC$4="X",'LI 11M - LPS'!BC73,0)</f>
        <v>0</v>
      </c>
      <c r="BD105" s="502">
        <f>IF(BD$4="X",'LI 11M - LPS'!BD73,0)</f>
        <v>0</v>
      </c>
      <c r="BE105" s="502">
        <f>IF(BE$4="X",'LI 11M - LPS'!BE73,0)</f>
        <v>0</v>
      </c>
      <c r="BF105" s="502">
        <f>IF(BF$4="X",'LI 11M - LPS'!BF73,0)</f>
        <v>0</v>
      </c>
      <c r="BG105" s="502">
        <f>IF(BG$4="X",'LI 11M - LPS'!BG73,0)</f>
        <v>0</v>
      </c>
      <c r="BH105" s="502">
        <f>IF(BH$4="X",'LI 11M - LPS'!BH73,0)</f>
        <v>0</v>
      </c>
      <c r="BI105" s="502">
        <f>IF(BI$4="X",'LI 11M - LPS'!BI73,0)</f>
        <v>0</v>
      </c>
      <c r="BJ105" s="502">
        <f>IF(BJ$4="X",'LI 11M - LPS'!BJ73,0)</f>
        <v>0</v>
      </c>
      <c r="BK105" s="502">
        <f>IF(BK$4="X",'LI 11M - LPS'!BK73,0)</f>
        <v>0</v>
      </c>
    </row>
    <row r="106" spans="1:65" s="379" customFormat="1" ht="15" thickBot="1" x14ac:dyDescent="0.4">
      <c r="B106" s="385" t="s">
        <v>34</v>
      </c>
      <c r="C106" s="476">
        <f>SUM(C101:C105)</f>
        <v>0</v>
      </c>
      <c r="D106" s="477">
        <f t="shared" ref="D106:BK106" si="97">SUM(D101:D105)</f>
        <v>0</v>
      </c>
      <c r="E106" s="477">
        <f t="shared" si="97"/>
        <v>0</v>
      </c>
      <c r="F106" s="477">
        <f t="shared" si="97"/>
        <v>0</v>
      </c>
      <c r="G106" s="477">
        <f t="shared" si="97"/>
        <v>76.947090589745386</v>
      </c>
      <c r="H106" s="477">
        <f t="shared" si="97"/>
        <v>448.35856849224581</v>
      </c>
      <c r="I106" s="477">
        <f t="shared" si="97"/>
        <v>1481.3154888711206</v>
      </c>
      <c r="J106" s="477">
        <f t="shared" si="97"/>
        <v>3347.247242940593</v>
      </c>
      <c r="K106" s="477">
        <f t="shared" si="97"/>
        <v>3932.2506523335578</v>
      </c>
      <c r="L106" s="477">
        <f t="shared" si="97"/>
        <v>2585.4443505224881</v>
      </c>
      <c r="M106" s="477">
        <f t="shared" si="97"/>
        <v>5606.5277932055751</v>
      </c>
      <c r="N106" s="477">
        <f t="shared" si="97"/>
        <v>13647.444202276196</v>
      </c>
      <c r="O106" s="477">
        <f t="shared" si="97"/>
        <v>17243.495234855938</v>
      </c>
      <c r="P106" s="477">
        <f t="shared" si="97"/>
        <v>14775.881442847354</v>
      </c>
      <c r="Q106" s="477">
        <f t="shared" si="97"/>
        <v>13198.468021243085</v>
      </c>
      <c r="R106" s="477">
        <f t="shared" si="97"/>
        <v>3547.8122001512511</v>
      </c>
      <c r="S106" s="477">
        <f t="shared" si="97"/>
        <v>3292.4526801764068</v>
      </c>
      <c r="T106" s="477">
        <f t="shared" si="97"/>
        <v>5732.243188224702</v>
      </c>
      <c r="U106" s="477">
        <f t="shared" si="97"/>
        <v>6558.0753992996388</v>
      </c>
      <c r="V106" s="380">
        <f t="shared" si="97"/>
        <v>6196.4974963154846</v>
      </c>
      <c r="W106" s="380">
        <f t="shared" si="97"/>
        <v>5825.018751853635</v>
      </c>
      <c r="X106" s="380">
        <f t="shared" si="97"/>
        <v>3717.1294834282471</v>
      </c>
      <c r="Y106" s="380">
        <f t="shared" si="97"/>
        <v>4733.295734172646</v>
      </c>
      <c r="Z106" s="380">
        <f t="shared" si="97"/>
        <v>6129.8207646205756</v>
      </c>
      <c r="AA106" s="380">
        <f t="shared" si="97"/>
        <v>6180.8892365035999</v>
      </c>
      <c r="AB106" s="380">
        <f t="shared" si="97"/>
        <v>5311.5162435734574</v>
      </c>
      <c r="AC106" s="380">
        <f t="shared" si="97"/>
        <v>4885.6798855564693</v>
      </c>
      <c r="AD106" s="380">
        <f t="shared" si="97"/>
        <v>3547.8122001512511</v>
      </c>
      <c r="AE106" s="380">
        <f t="shared" si="97"/>
        <v>3292.4526801764068</v>
      </c>
      <c r="AF106" s="380">
        <f t="shared" si="97"/>
        <v>5732.243188224702</v>
      </c>
      <c r="AG106" s="380">
        <f t="shared" si="97"/>
        <v>6558.0753992996388</v>
      </c>
      <c r="AH106" s="380">
        <f t="shared" si="97"/>
        <v>6196.4974963154846</v>
      </c>
      <c r="AI106" s="380">
        <f t="shared" si="97"/>
        <v>5825.018751853635</v>
      </c>
      <c r="AJ106" s="380">
        <f t="shared" si="97"/>
        <v>3717.1294834282471</v>
      </c>
      <c r="AK106" s="380">
        <f t="shared" si="97"/>
        <v>4733.295734172646</v>
      </c>
      <c r="AL106" s="380">
        <f t="shared" si="97"/>
        <v>6129.8207646205756</v>
      </c>
      <c r="AM106" s="380">
        <f t="shared" si="97"/>
        <v>6180.8892365035999</v>
      </c>
      <c r="AN106" s="380">
        <f t="shared" si="97"/>
        <v>5311.5162435734574</v>
      </c>
      <c r="AO106" s="380">
        <f t="shared" si="97"/>
        <v>0</v>
      </c>
      <c r="AP106" s="380">
        <f t="shared" si="97"/>
        <v>0</v>
      </c>
      <c r="AQ106" s="380">
        <f t="shared" si="97"/>
        <v>0</v>
      </c>
      <c r="AR106" s="380">
        <f t="shared" si="97"/>
        <v>0</v>
      </c>
      <c r="AS106" s="380">
        <f t="shared" si="97"/>
        <v>0</v>
      </c>
      <c r="AT106" s="380">
        <f t="shared" si="97"/>
        <v>0</v>
      </c>
      <c r="AU106" s="380">
        <f t="shared" si="97"/>
        <v>0</v>
      </c>
      <c r="AV106" s="380">
        <f t="shared" si="97"/>
        <v>0</v>
      </c>
      <c r="AW106" s="380">
        <f t="shared" si="97"/>
        <v>0</v>
      </c>
      <c r="AX106" s="380">
        <f t="shared" si="97"/>
        <v>0</v>
      </c>
      <c r="AY106" s="380">
        <f t="shared" si="97"/>
        <v>0</v>
      </c>
      <c r="AZ106" s="380">
        <f t="shared" si="97"/>
        <v>0</v>
      </c>
      <c r="BA106" s="380">
        <f t="shared" si="97"/>
        <v>0</v>
      </c>
      <c r="BB106" s="380">
        <f t="shared" si="97"/>
        <v>0</v>
      </c>
      <c r="BC106" s="380">
        <f t="shared" si="97"/>
        <v>0</v>
      </c>
      <c r="BD106" s="380">
        <f t="shared" si="97"/>
        <v>0</v>
      </c>
      <c r="BE106" s="380">
        <f t="shared" si="97"/>
        <v>0</v>
      </c>
      <c r="BF106" s="380">
        <f t="shared" si="97"/>
        <v>0</v>
      </c>
      <c r="BG106" s="380">
        <f t="shared" si="97"/>
        <v>0</v>
      </c>
      <c r="BH106" s="380">
        <f t="shared" si="97"/>
        <v>0</v>
      </c>
      <c r="BI106" s="380">
        <f t="shared" si="97"/>
        <v>0</v>
      </c>
      <c r="BJ106" s="380">
        <f t="shared" si="97"/>
        <v>0</v>
      </c>
      <c r="BK106" s="380">
        <f t="shared" si="97"/>
        <v>0</v>
      </c>
    </row>
    <row r="107" spans="1:65" s="343" customFormat="1" x14ac:dyDescent="0.35"/>
    <row r="108" spans="1:65" ht="14.4" customHeight="1" x14ac:dyDescent="0.35">
      <c r="A108" s="601" t="s">
        <v>175</v>
      </c>
      <c r="B108" s="601"/>
      <c r="C108" s="395" t="s">
        <v>144</v>
      </c>
      <c r="D108" s="343"/>
    </row>
    <row r="109" spans="1:65" s="343" customFormat="1" ht="15" customHeight="1" thickBot="1" x14ac:dyDescent="0.4">
      <c r="A109" s="601"/>
      <c r="B109" s="601"/>
      <c r="R109" s="487"/>
      <c r="S109" s="487"/>
      <c r="T109" s="487"/>
      <c r="U109" s="505" t="s">
        <v>187</v>
      </c>
      <c r="V109"/>
    </row>
    <row r="110" spans="1:65" s="343" customFormat="1" ht="15" thickBot="1" x14ac:dyDescent="0.4">
      <c r="B110" s="372" t="s">
        <v>36</v>
      </c>
      <c r="C110" s="373">
        <f>C56</f>
        <v>43466</v>
      </c>
      <c r="D110" s="373">
        <f t="shared" ref="D110:BK110" si="98">D56</f>
        <v>43497</v>
      </c>
      <c r="E110" s="373">
        <f t="shared" si="98"/>
        <v>43525</v>
      </c>
      <c r="F110" s="373">
        <f t="shared" si="98"/>
        <v>43556</v>
      </c>
      <c r="G110" s="373">
        <f t="shared" si="98"/>
        <v>43586</v>
      </c>
      <c r="H110" s="373">
        <f t="shared" si="98"/>
        <v>43617</v>
      </c>
      <c r="I110" s="373">
        <f t="shared" si="98"/>
        <v>43647</v>
      </c>
      <c r="J110" s="373">
        <f t="shared" si="98"/>
        <v>43678</v>
      </c>
      <c r="K110" s="373">
        <f t="shared" si="98"/>
        <v>43709</v>
      </c>
      <c r="L110" s="373">
        <f t="shared" si="98"/>
        <v>43739</v>
      </c>
      <c r="M110" s="373">
        <f t="shared" si="98"/>
        <v>43770</v>
      </c>
      <c r="N110" s="373">
        <f t="shared" si="98"/>
        <v>43800</v>
      </c>
      <c r="O110" s="373">
        <f t="shared" si="98"/>
        <v>43831</v>
      </c>
      <c r="P110" s="373">
        <f t="shared" si="98"/>
        <v>43862</v>
      </c>
      <c r="Q110" s="373">
        <f t="shared" si="98"/>
        <v>43891</v>
      </c>
      <c r="R110" s="373">
        <f t="shared" si="98"/>
        <v>43922</v>
      </c>
      <c r="S110" s="373">
        <f t="shared" si="98"/>
        <v>43952</v>
      </c>
      <c r="T110" s="373">
        <f t="shared" si="98"/>
        <v>43983</v>
      </c>
      <c r="U110" s="373">
        <f t="shared" si="98"/>
        <v>44013</v>
      </c>
      <c r="V110" s="474">
        <f t="shared" si="98"/>
        <v>44044</v>
      </c>
      <c r="W110" s="474">
        <f t="shared" si="98"/>
        <v>44075</v>
      </c>
      <c r="X110" s="474">
        <f t="shared" si="98"/>
        <v>44105</v>
      </c>
      <c r="Y110" s="474">
        <f t="shared" si="98"/>
        <v>44136</v>
      </c>
      <c r="Z110" s="474">
        <f t="shared" si="98"/>
        <v>44166</v>
      </c>
      <c r="AA110" s="474">
        <f t="shared" si="98"/>
        <v>44197</v>
      </c>
      <c r="AB110" s="474">
        <f t="shared" si="98"/>
        <v>44228</v>
      </c>
      <c r="AC110" s="474">
        <f t="shared" si="98"/>
        <v>44256</v>
      </c>
      <c r="AD110" s="474">
        <f t="shared" si="98"/>
        <v>44287</v>
      </c>
      <c r="AE110" s="474">
        <f t="shared" si="98"/>
        <v>44317</v>
      </c>
      <c r="AF110" s="474">
        <f t="shared" si="98"/>
        <v>44348</v>
      </c>
      <c r="AG110" s="474">
        <f t="shared" si="98"/>
        <v>44378</v>
      </c>
      <c r="AH110" s="474">
        <f t="shared" si="98"/>
        <v>44409</v>
      </c>
      <c r="AI110" s="474">
        <f t="shared" si="98"/>
        <v>44440</v>
      </c>
      <c r="AJ110" s="474">
        <f t="shared" si="98"/>
        <v>44470</v>
      </c>
      <c r="AK110" s="474">
        <f t="shared" si="98"/>
        <v>44501</v>
      </c>
      <c r="AL110" s="474">
        <f t="shared" si="98"/>
        <v>44531</v>
      </c>
      <c r="AM110" s="474">
        <f t="shared" si="98"/>
        <v>44562</v>
      </c>
      <c r="AN110" s="474">
        <f t="shared" si="98"/>
        <v>44593</v>
      </c>
      <c r="AO110" s="474">
        <f t="shared" si="98"/>
        <v>44621</v>
      </c>
      <c r="AP110" s="474">
        <f t="shared" si="98"/>
        <v>44652</v>
      </c>
      <c r="AQ110" s="474">
        <f t="shared" si="98"/>
        <v>44682</v>
      </c>
      <c r="AR110" s="474">
        <f t="shared" si="98"/>
        <v>44713</v>
      </c>
      <c r="AS110" s="474">
        <f t="shared" si="98"/>
        <v>44743</v>
      </c>
      <c r="AT110" s="474">
        <f t="shared" si="98"/>
        <v>44774</v>
      </c>
      <c r="AU110" s="474">
        <f t="shared" si="98"/>
        <v>44805</v>
      </c>
      <c r="AV110" s="474">
        <f t="shared" si="98"/>
        <v>44835</v>
      </c>
      <c r="AW110" s="474">
        <f t="shared" si="98"/>
        <v>44866</v>
      </c>
      <c r="AX110" s="474">
        <f t="shared" si="98"/>
        <v>44896</v>
      </c>
      <c r="AY110" s="474">
        <f t="shared" si="98"/>
        <v>44927</v>
      </c>
      <c r="AZ110" s="474">
        <f t="shared" si="98"/>
        <v>44958</v>
      </c>
      <c r="BA110" s="474">
        <f t="shared" si="98"/>
        <v>44986</v>
      </c>
      <c r="BB110" s="474">
        <f t="shared" si="98"/>
        <v>45017</v>
      </c>
      <c r="BC110" s="474">
        <f t="shared" si="98"/>
        <v>45047</v>
      </c>
      <c r="BD110" s="474">
        <f t="shared" si="98"/>
        <v>45078</v>
      </c>
      <c r="BE110" s="474">
        <f t="shared" si="98"/>
        <v>45108</v>
      </c>
      <c r="BF110" s="474">
        <f t="shared" si="98"/>
        <v>45139</v>
      </c>
      <c r="BG110" s="474">
        <f t="shared" si="98"/>
        <v>45170</v>
      </c>
      <c r="BH110" s="474">
        <f t="shared" si="98"/>
        <v>45200</v>
      </c>
      <c r="BI110" s="474">
        <f t="shared" si="98"/>
        <v>45231</v>
      </c>
      <c r="BJ110" s="474">
        <f t="shared" si="98"/>
        <v>45261</v>
      </c>
      <c r="BK110" s="474">
        <f t="shared" si="98"/>
        <v>45292</v>
      </c>
      <c r="BL110" s="396"/>
      <c r="BM110" s="396"/>
    </row>
    <row r="111" spans="1:65" s="343" customFormat="1" x14ac:dyDescent="0.35">
      <c r="B111" s="382" t="s">
        <v>29</v>
      </c>
      <c r="C111" s="376">
        <f>IF(C$4="X",C119+C127,0)</f>
        <v>0</v>
      </c>
      <c r="D111" s="376">
        <f t="shared" ref="D111:BK115" si="99">IF(D$4="X",D119+D127,0)</f>
        <v>0</v>
      </c>
      <c r="E111" s="376">
        <f t="shared" si="99"/>
        <v>19801.178519431476</v>
      </c>
      <c r="F111" s="376">
        <f t="shared" si="99"/>
        <v>14813.416037971097</v>
      </c>
      <c r="G111" s="376">
        <f t="shared" si="99"/>
        <v>32363.781753354091</v>
      </c>
      <c r="H111" s="376">
        <f t="shared" si="99"/>
        <v>239776.42139498983</v>
      </c>
      <c r="I111" s="376">
        <f t="shared" si="99"/>
        <v>440468.74876065319</v>
      </c>
      <c r="J111" s="376">
        <f t="shared" si="99"/>
        <v>533965.54984655674</v>
      </c>
      <c r="K111" s="376">
        <f t="shared" si="99"/>
        <v>366366.32968464884</v>
      </c>
      <c r="L111" s="376">
        <f t="shared" si="99"/>
        <v>135241.39587401974</v>
      </c>
      <c r="M111" s="376">
        <f t="shared" si="99"/>
        <v>271405.41760539432</v>
      </c>
      <c r="N111" s="376">
        <f t="shared" si="99"/>
        <v>492360.04177475371</v>
      </c>
      <c r="O111" s="376">
        <f t="shared" si="99"/>
        <v>514791.2494632072</v>
      </c>
      <c r="P111" s="376">
        <f t="shared" si="99"/>
        <v>458069.60428740334</v>
      </c>
      <c r="Q111" s="376">
        <f t="shared" si="99"/>
        <v>456515.91499925294</v>
      </c>
      <c r="R111" s="376">
        <f t="shared" si="99"/>
        <v>160328.81642816297</v>
      </c>
      <c r="S111" s="376">
        <f t="shared" si="99"/>
        <v>161122.37582694768</v>
      </c>
      <c r="T111" s="376">
        <f t="shared" si="99"/>
        <v>368841.5136847606</v>
      </c>
      <c r="U111" s="376">
        <f>IF(U$4="X",U119+U127,0)</f>
        <v>404513.42517381569</v>
      </c>
      <c r="V111" s="475">
        <f t="shared" si="99"/>
        <v>0</v>
      </c>
      <c r="W111" s="475">
        <f t="shared" si="99"/>
        <v>0</v>
      </c>
      <c r="X111" s="475">
        <f t="shared" si="99"/>
        <v>0</v>
      </c>
      <c r="Y111" s="475">
        <f t="shared" si="99"/>
        <v>0</v>
      </c>
      <c r="Z111" s="475">
        <f t="shared" si="99"/>
        <v>0</v>
      </c>
      <c r="AA111" s="475">
        <f t="shared" si="99"/>
        <v>0</v>
      </c>
      <c r="AB111" s="475">
        <f t="shared" si="99"/>
        <v>0</v>
      </c>
      <c r="AC111" s="475">
        <f t="shared" si="99"/>
        <v>0</v>
      </c>
      <c r="AD111" s="475">
        <f t="shared" si="99"/>
        <v>0</v>
      </c>
      <c r="AE111" s="475">
        <f t="shared" si="99"/>
        <v>0</v>
      </c>
      <c r="AF111" s="475">
        <f t="shared" si="99"/>
        <v>0</v>
      </c>
      <c r="AG111" s="475">
        <f t="shared" si="99"/>
        <v>0</v>
      </c>
      <c r="AH111" s="475">
        <f t="shared" si="99"/>
        <v>0</v>
      </c>
      <c r="AI111" s="475">
        <f t="shared" si="99"/>
        <v>0</v>
      </c>
      <c r="AJ111" s="475">
        <f t="shared" si="99"/>
        <v>0</v>
      </c>
      <c r="AK111" s="475">
        <f t="shared" si="99"/>
        <v>0</v>
      </c>
      <c r="AL111" s="475">
        <f t="shared" si="99"/>
        <v>0</v>
      </c>
      <c r="AM111" s="475">
        <f t="shared" si="99"/>
        <v>0</v>
      </c>
      <c r="AN111" s="475">
        <f t="shared" si="99"/>
        <v>0</v>
      </c>
      <c r="AO111" s="475">
        <f t="shared" si="99"/>
        <v>0</v>
      </c>
      <c r="AP111" s="475">
        <f t="shared" si="99"/>
        <v>0</v>
      </c>
      <c r="AQ111" s="475">
        <f t="shared" si="99"/>
        <v>0</v>
      </c>
      <c r="AR111" s="475">
        <f t="shared" si="99"/>
        <v>0</v>
      </c>
      <c r="AS111" s="475">
        <f t="shared" si="99"/>
        <v>0</v>
      </c>
      <c r="AT111" s="475">
        <f t="shared" si="99"/>
        <v>0</v>
      </c>
      <c r="AU111" s="475">
        <f t="shared" si="99"/>
        <v>0</v>
      </c>
      <c r="AV111" s="475">
        <f t="shared" si="99"/>
        <v>0</v>
      </c>
      <c r="AW111" s="475">
        <f t="shared" si="99"/>
        <v>0</v>
      </c>
      <c r="AX111" s="475">
        <f t="shared" si="99"/>
        <v>0</v>
      </c>
      <c r="AY111" s="475">
        <f t="shared" si="99"/>
        <v>0</v>
      </c>
      <c r="AZ111" s="475">
        <f t="shared" si="99"/>
        <v>0</v>
      </c>
      <c r="BA111" s="475">
        <f t="shared" si="99"/>
        <v>0</v>
      </c>
      <c r="BB111" s="475">
        <f t="shared" si="99"/>
        <v>0</v>
      </c>
      <c r="BC111" s="475">
        <f t="shared" si="99"/>
        <v>0</v>
      </c>
      <c r="BD111" s="475">
        <f t="shared" si="99"/>
        <v>0</v>
      </c>
      <c r="BE111" s="475">
        <f t="shared" si="99"/>
        <v>0</v>
      </c>
      <c r="BF111" s="475">
        <f t="shared" si="99"/>
        <v>0</v>
      </c>
      <c r="BG111" s="475">
        <f t="shared" si="99"/>
        <v>0</v>
      </c>
      <c r="BH111" s="475">
        <f t="shared" si="99"/>
        <v>0</v>
      </c>
      <c r="BI111" s="475">
        <f t="shared" si="99"/>
        <v>0</v>
      </c>
      <c r="BJ111" s="475">
        <f t="shared" si="99"/>
        <v>0</v>
      </c>
      <c r="BK111" s="475">
        <f t="shared" si="99"/>
        <v>0</v>
      </c>
    </row>
    <row r="112" spans="1:65" s="343" customFormat="1" x14ac:dyDescent="0.35">
      <c r="B112" s="377" t="s">
        <v>30</v>
      </c>
      <c r="C112" s="376">
        <f t="shared" ref="C112:L112" si="100">IF(C$4="X",C120+C128,0)</f>
        <v>0</v>
      </c>
      <c r="D112" s="376">
        <f t="shared" si="100"/>
        <v>0</v>
      </c>
      <c r="E112" s="376">
        <f t="shared" si="100"/>
        <v>0.34412602678174997</v>
      </c>
      <c r="F112" s="376">
        <f t="shared" si="100"/>
        <v>593.85341007321881</v>
      </c>
      <c r="G112" s="376">
        <f t="shared" si="100"/>
        <v>8141.9290190917345</v>
      </c>
      <c r="H112" s="376">
        <f t="shared" si="100"/>
        <v>23868.407758322141</v>
      </c>
      <c r="I112" s="376">
        <f t="shared" si="100"/>
        <v>47663.861231335672</v>
      </c>
      <c r="J112" s="376">
        <f t="shared" si="100"/>
        <v>53281.675633138075</v>
      </c>
      <c r="K112" s="376">
        <f t="shared" si="100"/>
        <v>71676.428272669393</v>
      </c>
      <c r="L112" s="376">
        <f t="shared" si="100"/>
        <v>62133.184077878293</v>
      </c>
      <c r="M112" s="376">
        <f t="shared" si="99"/>
        <v>65127.398940795727</v>
      </c>
      <c r="N112" s="376">
        <f t="shared" si="99"/>
        <v>90293.259825938061</v>
      </c>
      <c r="O112" s="376">
        <f t="shared" si="99"/>
        <v>104797.85683345159</v>
      </c>
      <c r="P112" s="376">
        <f t="shared" si="99"/>
        <v>83896.16843167998</v>
      </c>
      <c r="Q112" s="376">
        <f t="shared" si="99"/>
        <v>95500.204280970618</v>
      </c>
      <c r="R112" s="376">
        <f t="shared" si="99"/>
        <v>28914.671233879282</v>
      </c>
      <c r="S112" s="376">
        <f t="shared" si="99"/>
        <v>37493.130452746256</v>
      </c>
      <c r="T112" s="376">
        <f t="shared" si="99"/>
        <v>47434.636662697747</v>
      </c>
      <c r="U112" s="376">
        <f t="shared" si="99"/>
        <v>60568.501951945706</v>
      </c>
      <c r="V112" s="475">
        <f t="shared" si="99"/>
        <v>0</v>
      </c>
      <c r="W112" s="475">
        <f t="shared" si="99"/>
        <v>0</v>
      </c>
      <c r="X112" s="475">
        <f t="shared" si="99"/>
        <v>0</v>
      </c>
      <c r="Y112" s="475">
        <f t="shared" si="99"/>
        <v>0</v>
      </c>
      <c r="Z112" s="475">
        <f t="shared" si="99"/>
        <v>0</v>
      </c>
      <c r="AA112" s="475">
        <f t="shared" si="99"/>
        <v>0</v>
      </c>
      <c r="AB112" s="475">
        <f t="shared" si="99"/>
        <v>0</v>
      </c>
      <c r="AC112" s="475">
        <f t="shared" si="99"/>
        <v>0</v>
      </c>
      <c r="AD112" s="475">
        <f t="shared" si="99"/>
        <v>0</v>
      </c>
      <c r="AE112" s="475">
        <f t="shared" si="99"/>
        <v>0</v>
      </c>
      <c r="AF112" s="475">
        <f t="shared" si="99"/>
        <v>0</v>
      </c>
      <c r="AG112" s="475">
        <f t="shared" si="99"/>
        <v>0</v>
      </c>
      <c r="AH112" s="475">
        <f t="shared" si="99"/>
        <v>0</v>
      </c>
      <c r="AI112" s="475">
        <f t="shared" si="99"/>
        <v>0</v>
      </c>
      <c r="AJ112" s="475">
        <f t="shared" si="99"/>
        <v>0</v>
      </c>
      <c r="AK112" s="475">
        <f t="shared" si="99"/>
        <v>0</v>
      </c>
      <c r="AL112" s="475">
        <f t="shared" si="99"/>
        <v>0</v>
      </c>
      <c r="AM112" s="475">
        <f t="shared" si="99"/>
        <v>0</v>
      </c>
      <c r="AN112" s="475">
        <f t="shared" si="99"/>
        <v>0</v>
      </c>
      <c r="AO112" s="475">
        <f t="shared" si="99"/>
        <v>0</v>
      </c>
      <c r="AP112" s="475">
        <f t="shared" si="99"/>
        <v>0</v>
      </c>
      <c r="AQ112" s="475">
        <f t="shared" si="99"/>
        <v>0</v>
      </c>
      <c r="AR112" s="475">
        <f t="shared" si="99"/>
        <v>0</v>
      </c>
      <c r="AS112" s="475">
        <f t="shared" si="99"/>
        <v>0</v>
      </c>
      <c r="AT112" s="475">
        <f t="shared" si="99"/>
        <v>0</v>
      </c>
      <c r="AU112" s="475">
        <f t="shared" si="99"/>
        <v>0</v>
      </c>
      <c r="AV112" s="475">
        <f t="shared" si="99"/>
        <v>0</v>
      </c>
      <c r="AW112" s="475">
        <f t="shared" si="99"/>
        <v>0</v>
      </c>
      <c r="AX112" s="475">
        <f t="shared" si="99"/>
        <v>0</v>
      </c>
      <c r="AY112" s="475">
        <f t="shared" si="99"/>
        <v>0</v>
      </c>
      <c r="AZ112" s="475">
        <f t="shared" si="99"/>
        <v>0</v>
      </c>
      <c r="BA112" s="475">
        <f t="shared" si="99"/>
        <v>0</v>
      </c>
      <c r="BB112" s="475">
        <f t="shared" si="99"/>
        <v>0</v>
      </c>
      <c r="BC112" s="475">
        <f t="shared" si="99"/>
        <v>0</v>
      </c>
      <c r="BD112" s="475">
        <f t="shared" si="99"/>
        <v>0</v>
      </c>
      <c r="BE112" s="475">
        <f t="shared" si="99"/>
        <v>0</v>
      </c>
      <c r="BF112" s="475">
        <f t="shared" si="99"/>
        <v>0</v>
      </c>
      <c r="BG112" s="475">
        <f t="shared" si="99"/>
        <v>0</v>
      </c>
      <c r="BH112" s="475">
        <f t="shared" si="99"/>
        <v>0</v>
      </c>
      <c r="BI112" s="475">
        <f t="shared" si="99"/>
        <v>0</v>
      </c>
      <c r="BJ112" s="475">
        <f t="shared" si="99"/>
        <v>0</v>
      </c>
      <c r="BK112" s="475">
        <f t="shared" si="99"/>
        <v>0</v>
      </c>
    </row>
    <row r="113" spans="2:63" s="343" customFormat="1" x14ac:dyDescent="0.35">
      <c r="B113" s="377" t="s">
        <v>31</v>
      </c>
      <c r="C113" s="376">
        <f t="shared" ref="C113:L113" si="101">IF(C$4="X",C121+C129,0)</f>
        <v>0</v>
      </c>
      <c r="D113" s="376">
        <f t="shared" si="101"/>
        <v>0</v>
      </c>
      <c r="E113" s="376">
        <f t="shared" si="101"/>
        <v>0.38250960519337501</v>
      </c>
      <c r="F113" s="376">
        <f t="shared" si="101"/>
        <v>592.84700439506275</v>
      </c>
      <c r="G113" s="376">
        <f t="shared" si="101"/>
        <v>3788.6582603776305</v>
      </c>
      <c r="H113" s="376">
        <f t="shared" si="101"/>
        <v>18535.810544392894</v>
      </c>
      <c r="I113" s="376">
        <f t="shared" si="101"/>
        <v>43757.113824202133</v>
      </c>
      <c r="J113" s="376">
        <f t="shared" si="101"/>
        <v>58774.468786924044</v>
      </c>
      <c r="K113" s="376">
        <f t="shared" si="101"/>
        <v>83102.627859122615</v>
      </c>
      <c r="L113" s="376">
        <f t="shared" si="101"/>
        <v>59484.92344062528</v>
      </c>
      <c r="M113" s="376">
        <f t="shared" si="99"/>
        <v>66025.936640883301</v>
      </c>
      <c r="N113" s="376">
        <f t="shared" si="99"/>
        <v>108844.67607063265</v>
      </c>
      <c r="O113" s="376">
        <f t="shared" si="99"/>
        <v>137724.65261304929</v>
      </c>
      <c r="P113" s="376">
        <f t="shared" si="99"/>
        <v>114186.30381279819</v>
      </c>
      <c r="Q113" s="376">
        <f t="shared" si="99"/>
        <v>110351.88457975739</v>
      </c>
      <c r="R113" s="376">
        <f t="shared" si="99"/>
        <v>30027.460660193814</v>
      </c>
      <c r="S113" s="376">
        <f t="shared" si="99"/>
        <v>41417.139465288725</v>
      </c>
      <c r="T113" s="376">
        <f t="shared" si="99"/>
        <v>86107.003696864645</v>
      </c>
      <c r="U113" s="376">
        <f t="shared" si="99"/>
        <v>105659.97284587889</v>
      </c>
      <c r="V113" s="475">
        <f t="shared" si="99"/>
        <v>0</v>
      </c>
      <c r="W113" s="475">
        <f t="shared" si="99"/>
        <v>0</v>
      </c>
      <c r="X113" s="475">
        <f t="shared" si="99"/>
        <v>0</v>
      </c>
      <c r="Y113" s="475">
        <f t="shared" si="99"/>
        <v>0</v>
      </c>
      <c r="Z113" s="475">
        <f t="shared" si="99"/>
        <v>0</v>
      </c>
      <c r="AA113" s="475">
        <f t="shared" si="99"/>
        <v>0</v>
      </c>
      <c r="AB113" s="475">
        <f t="shared" si="99"/>
        <v>0</v>
      </c>
      <c r="AC113" s="475">
        <f t="shared" si="99"/>
        <v>0</v>
      </c>
      <c r="AD113" s="475">
        <f t="shared" si="99"/>
        <v>0</v>
      </c>
      <c r="AE113" s="475">
        <f t="shared" si="99"/>
        <v>0</v>
      </c>
      <c r="AF113" s="475">
        <f t="shared" si="99"/>
        <v>0</v>
      </c>
      <c r="AG113" s="475">
        <f t="shared" si="99"/>
        <v>0</v>
      </c>
      <c r="AH113" s="475">
        <f t="shared" si="99"/>
        <v>0</v>
      </c>
      <c r="AI113" s="475">
        <f t="shared" si="99"/>
        <v>0</v>
      </c>
      <c r="AJ113" s="475">
        <f t="shared" si="99"/>
        <v>0</v>
      </c>
      <c r="AK113" s="475">
        <f t="shared" si="99"/>
        <v>0</v>
      </c>
      <c r="AL113" s="475">
        <f t="shared" si="99"/>
        <v>0</v>
      </c>
      <c r="AM113" s="475">
        <f t="shared" si="99"/>
        <v>0</v>
      </c>
      <c r="AN113" s="475">
        <f t="shared" si="99"/>
        <v>0</v>
      </c>
      <c r="AO113" s="475">
        <f t="shared" si="99"/>
        <v>0</v>
      </c>
      <c r="AP113" s="475">
        <f t="shared" si="99"/>
        <v>0</v>
      </c>
      <c r="AQ113" s="475">
        <f t="shared" si="99"/>
        <v>0</v>
      </c>
      <c r="AR113" s="475">
        <f t="shared" si="99"/>
        <v>0</v>
      </c>
      <c r="AS113" s="475">
        <f t="shared" si="99"/>
        <v>0</v>
      </c>
      <c r="AT113" s="475">
        <f t="shared" si="99"/>
        <v>0</v>
      </c>
      <c r="AU113" s="475">
        <f t="shared" si="99"/>
        <v>0</v>
      </c>
      <c r="AV113" s="475">
        <f t="shared" si="99"/>
        <v>0</v>
      </c>
      <c r="AW113" s="475">
        <f t="shared" si="99"/>
        <v>0</v>
      </c>
      <c r="AX113" s="475">
        <f t="shared" si="99"/>
        <v>0</v>
      </c>
      <c r="AY113" s="475">
        <f t="shared" si="99"/>
        <v>0</v>
      </c>
      <c r="AZ113" s="475">
        <f t="shared" si="99"/>
        <v>0</v>
      </c>
      <c r="BA113" s="475">
        <f t="shared" si="99"/>
        <v>0</v>
      </c>
      <c r="BB113" s="475">
        <f t="shared" si="99"/>
        <v>0</v>
      </c>
      <c r="BC113" s="475">
        <f t="shared" si="99"/>
        <v>0</v>
      </c>
      <c r="BD113" s="475">
        <f t="shared" si="99"/>
        <v>0</v>
      </c>
      <c r="BE113" s="475">
        <f t="shared" si="99"/>
        <v>0</v>
      </c>
      <c r="BF113" s="475">
        <f t="shared" si="99"/>
        <v>0</v>
      </c>
      <c r="BG113" s="475">
        <f t="shared" si="99"/>
        <v>0</v>
      </c>
      <c r="BH113" s="475">
        <f t="shared" si="99"/>
        <v>0</v>
      </c>
      <c r="BI113" s="475">
        <f t="shared" si="99"/>
        <v>0</v>
      </c>
      <c r="BJ113" s="475">
        <f t="shared" si="99"/>
        <v>0</v>
      </c>
      <c r="BK113" s="475">
        <f t="shared" si="99"/>
        <v>0</v>
      </c>
    </row>
    <row r="114" spans="2:63" s="343" customFormat="1" x14ac:dyDescent="0.35">
      <c r="B114" s="377" t="s">
        <v>32</v>
      </c>
      <c r="C114" s="376">
        <f t="shared" ref="C114:L114" si="102">IF(C$4="X",C122+C130,0)</f>
        <v>0</v>
      </c>
      <c r="D114" s="376">
        <f t="shared" si="102"/>
        <v>0</v>
      </c>
      <c r="E114" s="376">
        <f t="shared" si="102"/>
        <v>0</v>
      </c>
      <c r="F114" s="376">
        <f t="shared" si="102"/>
        <v>10.498979963866001</v>
      </c>
      <c r="G114" s="376">
        <f t="shared" si="102"/>
        <v>1076.2976856366847</v>
      </c>
      <c r="H114" s="376">
        <f t="shared" si="102"/>
        <v>8208.8465748072213</v>
      </c>
      <c r="I114" s="376">
        <f t="shared" si="102"/>
        <v>17844.087336984448</v>
      </c>
      <c r="J114" s="376">
        <f t="shared" si="102"/>
        <v>19693.510444666666</v>
      </c>
      <c r="K114" s="376">
        <f t="shared" si="102"/>
        <v>21979.473223835281</v>
      </c>
      <c r="L114" s="376">
        <f t="shared" si="102"/>
        <v>14165.40710660777</v>
      </c>
      <c r="M114" s="376">
        <f t="shared" si="99"/>
        <v>12097.607896392761</v>
      </c>
      <c r="N114" s="376">
        <f t="shared" si="99"/>
        <v>21211.037815167074</v>
      </c>
      <c r="O114" s="376">
        <f t="shared" si="99"/>
        <v>30969.871415560199</v>
      </c>
      <c r="P114" s="376">
        <f t="shared" si="99"/>
        <v>23548.734305452803</v>
      </c>
      <c r="Q114" s="376">
        <f t="shared" si="99"/>
        <v>26333.433211987351</v>
      </c>
      <c r="R114" s="376">
        <f t="shared" si="99"/>
        <v>17601.166512997755</v>
      </c>
      <c r="S114" s="376">
        <f t="shared" si="99"/>
        <v>25743.450092327239</v>
      </c>
      <c r="T114" s="376">
        <f t="shared" si="99"/>
        <v>55025.625139215772</v>
      </c>
      <c r="U114" s="376">
        <f t="shared" si="99"/>
        <v>67221.176626929053</v>
      </c>
      <c r="V114" s="475">
        <f t="shared" si="99"/>
        <v>0</v>
      </c>
      <c r="W114" s="475">
        <f t="shared" si="99"/>
        <v>0</v>
      </c>
      <c r="X114" s="475">
        <f t="shared" si="99"/>
        <v>0</v>
      </c>
      <c r="Y114" s="475">
        <f t="shared" si="99"/>
        <v>0</v>
      </c>
      <c r="Z114" s="475">
        <f t="shared" si="99"/>
        <v>0</v>
      </c>
      <c r="AA114" s="475">
        <f t="shared" si="99"/>
        <v>0</v>
      </c>
      <c r="AB114" s="475">
        <f t="shared" si="99"/>
        <v>0</v>
      </c>
      <c r="AC114" s="475">
        <f t="shared" si="99"/>
        <v>0</v>
      </c>
      <c r="AD114" s="475">
        <f t="shared" si="99"/>
        <v>0</v>
      </c>
      <c r="AE114" s="475">
        <f t="shared" si="99"/>
        <v>0</v>
      </c>
      <c r="AF114" s="475">
        <f t="shared" si="99"/>
        <v>0</v>
      </c>
      <c r="AG114" s="475">
        <f t="shared" si="99"/>
        <v>0</v>
      </c>
      <c r="AH114" s="475">
        <f t="shared" si="99"/>
        <v>0</v>
      </c>
      <c r="AI114" s="475">
        <f t="shared" si="99"/>
        <v>0</v>
      </c>
      <c r="AJ114" s="475">
        <f t="shared" si="99"/>
        <v>0</v>
      </c>
      <c r="AK114" s="475">
        <f t="shared" si="99"/>
        <v>0</v>
      </c>
      <c r="AL114" s="475">
        <f t="shared" si="99"/>
        <v>0</v>
      </c>
      <c r="AM114" s="475">
        <f t="shared" si="99"/>
        <v>0</v>
      </c>
      <c r="AN114" s="475">
        <f t="shared" si="99"/>
        <v>0</v>
      </c>
      <c r="AO114" s="475">
        <f t="shared" si="99"/>
        <v>0</v>
      </c>
      <c r="AP114" s="475">
        <f t="shared" si="99"/>
        <v>0</v>
      </c>
      <c r="AQ114" s="475">
        <f t="shared" si="99"/>
        <v>0</v>
      </c>
      <c r="AR114" s="475">
        <f t="shared" si="99"/>
        <v>0</v>
      </c>
      <c r="AS114" s="475">
        <f t="shared" si="99"/>
        <v>0</v>
      </c>
      <c r="AT114" s="475">
        <f t="shared" si="99"/>
        <v>0</v>
      </c>
      <c r="AU114" s="475">
        <f t="shared" si="99"/>
        <v>0</v>
      </c>
      <c r="AV114" s="475">
        <f t="shared" si="99"/>
        <v>0</v>
      </c>
      <c r="AW114" s="475">
        <f t="shared" si="99"/>
        <v>0</v>
      </c>
      <c r="AX114" s="475">
        <f t="shared" si="99"/>
        <v>0</v>
      </c>
      <c r="AY114" s="475">
        <f t="shared" si="99"/>
        <v>0</v>
      </c>
      <c r="AZ114" s="475">
        <f t="shared" si="99"/>
        <v>0</v>
      </c>
      <c r="BA114" s="475">
        <f t="shared" si="99"/>
        <v>0</v>
      </c>
      <c r="BB114" s="475">
        <f t="shared" si="99"/>
        <v>0</v>
      </c>
      <c r="BC114" s="475">
        <f t="shared" si="99"/>
        <v>0</v>
      </c>
      <c r="BD114" s="475">
        <f t="shared" si="99"/>
        <v>0</v>
      </c>
      <c r="BE114" s="475">
        <f t="shared" si="99"/>
        <v>0</v>
      </c>
      <c r="BF114" s="475">
        <f t="shared" si="99"/>
        <v>0</v>
      </c>
      <c r="BG114" s="475">
        <f t="shared" si="99"/>
        <v>0</v>
      </c>
      <c r="BH114" s="475">
        <f t="shared" si="99"/>
        <v>0</v>
      </c>
      <c r="BI114" s="475">
        <f t="shared" si="99"/>
        <v>0</v>
      </c>
      <c r="BJ114" s="475">
        <f t="shared" si="99"/>
        <v>0</v>
      </c>
      <c r="BK114" s="475">
        <f t="shared" si="99"/>
        <v>0</v>
      </c>
    </row>
    <row r="115" spans="2:63" s="343" customFormat="1" ht="15" thickBot="1" x14ac:dyDescent="0.4">
      <c r="B115" s="384" t="s">
        <v>33</v>
      </c>
      <c r="C115" s="378">
        <f t="shared" ref="C115:L115" si="103">IF(C$4="X",C123+C131,0)</f>
        <v>0</v>
      </c>
      <c r="D115" s="378">
        <f t="shared" si="103"/>
        <v>0</v>
      </c>
      <c r="E115" s="378">
        <f t="shared" si="103"/>
        <v>0</v>
      </c>
      <c r="F115" s="378">
        <f t="shared" si="103"/>
        <v>0</v>
      </c>
      <c r="G115" s="378">
        <f t="shared" si="103"/>
        <v>178.04544936482247</v>
      </c>
      <c r="H115" s="378">
        <f t="shared" si="103"/>
        <v>661.15950808601849</v>
      </c>
      <c r="I115" s="378">
        <f t="shared" si="103"/>
        <v>877.99058272522984</v>
      </c>
      <c r="J115" s="378">
        <f t="shared" si="103"/>
        <v>909.22299211867778</v>
      </c>
      <c r="K115" s="378">
        <f t="shared" si="103"/>
        <v>1261.0005065643018</v>
      </c>
      <c r="L115" s="378">
        <f t="shared" si="103"/>
        <v>997.60072918098581</v>
      </c>
      <c r="M115" s="378">
        <f t="shared" si="99"/>
        <v>1269.9863408406318</v>
      </c>
      <c r="N115" s="378">
        <f t="shared" si="99"/>
        <v>2982.9057527930281</v>
      </c>
      <c r="O115" s="378">
        <f t="shared" si="99"/>
        <v>4361.3975686102522</v>
      </c>
      <c r="P115" s="378">
        <f t="shared" si="99"/>
        <v>3701.1226963739496</v>
      </c>
      <c r="Q115" s="378">
        <f t="shared" si="99"/>
        <v>4053.4003348731167</v>
      </c>
      <c r="R115" s="378">
        <f t="shared" si="99"/>
        <v>3198.5038966130282</v>
      </c>
      <c r="S115" s="378">
        <f t="shared" si="99"/>
        <v>7687.7529304718664</v>
      </c>
      <c r="T115" s="378">
        <f t="shared" si="99"/>
        <v>32589.439971663345</v>
      </c>
      <c r="U115" s="378">
        <f t="shared" si="99"/>
        <v>34076.688443475854</v>
      </c>
      <c r="V115" s="480">
        <f t="shared" si="99"/>
        <v>0</v>
      </c>
      <c r="W115" s="480">
        <f t="shared" si="99"/>
        <v>0</v>
      </c>
      <c r="X115" s="480">
        <f t="shared" si="99"/>
        <v>0</v>
      </c>
      <c r="Y115" s="480">
        <f t="shared" si="99"/>
        <v>0</v>
      </c>
      <c r="Z115" s="480">
        <f t="shared" si="99"/>
        <v>0</v>
      </c>
      <c r="AA115" s="480">
        <f t="shared" si="99"/>
        <v>0</v>
      </c>
      <c r="AB115" s="480">
        <f t="shared" si="99"/>
        <v>0</v>
      </c>
      <c r="AC115" s="480">
        <f t="shared" si="99"/>
        <v>0</v>
      </c>
      <c r="AD115" s="480">
        <f t="shared" si="99"/>
        <v>0</v>
      </c>
      <c r="AE115" s="480">
        <f t="shared" si="99"/>
        <v>0</v>
      </c>
      <c r="AF115" s="480">
        <f t="shared" si="99"/>
        <v>0</v>
      </c>
      <c r="AG115" s="480">
        <f t="shared" si="99"/>
        <v>0</v>
      </c>
      <c r="AH115" s="480">
        <f t="shared" si="99"/>
        <v>0</v>
      </c>
      <c r="AI115" s="480">
        <f t="shared" si="99"/>
        <v>0</v>
      </c>
      <c r="AJ115" s="480">
        <f t="shared" si="99"/>
        <v>0</v>
      </c>
      <c r="AK115" s="480">
        <f t="shared" si="99"/>
        <v>0</v>
      </c>
      <c r="AL115" s="480">
        <f t="shared" si="99"/>
        <v>0</v>
      </c>
      <c r="AM115" s="480">
        <f t="shared" ref="AM115:BK115" si="104">IF(AM$4="X",AM123+AM131,0)</f>
        <v>0</v>
      </c>
      <c r="AN115" s="480">
        <f t="shared" si="104"/>
        <v>0</v>
      </c>
      <c r="AO115" s="480">
        <f t="shared" si="104"/>
        <v>0</v>
      </c>
      <c r="AP115" s="480">
        <f t="shared" si="104"/>
        <v>0</v>
      </c>
      <c r="AQ115" s="480">
        <f t="shared" si="104"/>
        <v>0</v>
      </c>
      <c r="AR115" s="480">
        <f t="shared" si="104"/>
        <v>0</v>
      </c>
      <c r="AS115" s="480">
        <f t="shared" si="104"/>
        <v>0</v>
      </c>
      <c r="AT115" s="480">
        <f t="shared" si="104"/>
        <v>0</v>
      </c>
      <c r="AU115" s="480">
        <f t="shared" si="104"/>
        <v>0</v>
      </c>
      <c r="AV115" s="480">
        <f t="shared" si="104"/>
        <v>0</v>
      </c>
      <c r="AW115" s="480">
        <f t="shared" si="104"/>
        <v>0</v>
      </c>
      <c r="AX115" s="480">
        <f t="shared" si="104"/>
        <v>0</v>
      </c>
      <c r="AY115" s="480">
        <f t="shared" si="104"/>
        <v>0</v>
      </c>
      <c r="AZ115" s="480">
        <f t="shared" si="104"/>
        <v>0</v>
      </c>
      <c r="BA115" s="480">
        <f t="shared" si="104"/>
        <v>0</v>
      </c>
      <c r="BB115" s="480">
        <f t="shared" si="104"/>
        <v>0</v>
      </c>
      <c r="BC115" s="480">
        <f t="shared" si="104"/>
        <v>0</v>
      </c>
      <c r="BD115" s="480">
        <f t="shared" si="104"/>
        <v>0</v>
      </c>
      <c r="BE115" s="480">
        <f t="shared" si="104"/>
        <v>0</v>
      </c>
      <c r="BF115" s="480">
        <f t="shared" si="104"/>
        <v>0</v>
      </c>
      <c r="BG115" s="480">
        <f t="shared" si="104"/>
        <v>0</v>
      </c>
      <c r="BH115" s="480">
        <f t="shared" si="104"/>
        <v>0</v>
      </c>
      <c r="BI115" s="480">
        <f t="shared" si="104"/>
        <v>0</v>
      </c>
      <c r="BJ115" s="480">
        <f t="shared" si="104"/>
        <v>0</v>
      </c>
      <c r="BK115" s="480">
        <f t="shared" si="104"/>
        <v>0</v>
      </c>
    </row>
    <row r="116" spans="2:63" s="379" customFormat="1" ht="15" thickBot="1" x14ac:dyDescent="0.4">
      <c r="B116" s="385" t="s">
        <v>34</v>
      </c>
      <c r="C116" s="506">
        <f>SUM(C111:C115)</f>
        <v>0</v>
      </c>
      <c r="D116" s="473">
        <f t="shared" ref="D116:BK116" si="105">SUM(D111:D115)</f>
        <v>0</v>
      </c>
      <c r="E116" s="473">
        <f t="shared" si="105"/>
        <v>19801.905155063454</v>
      </c>
      <c r="F116" s="473">
        <f t="shared" si="105"/>
        <v>16010.615432403245</v>
      </c>
      <c r="G116" s="473">
        <f t="shared" si="105"/>
        <v>45548.712167824968</v>
      </c>
      <c r="H116" s="473">
        <f t="shared" si="105"/>
        <v>291050.64578059816</v>
      </c>
      <c r="I116" s="473">
        <f t="shared" si="105"/>
        <v>550611.80173590069</v>
      </c>
      <c r="J116" s="473">
        <f t="shared" si="105"/>
        <v>666624.4277034041</v>
      </c>
      <c r="K116" s="473">
        <f t="shared" si="105"/>
        <v>544385.85954684031</v>
      </c>
      <c r="L116" s="473">
        <f t="shared" si="105"/>
        <v>272022.51122831204</v>
      </c>
      <c r="M116" s="473">
        <f t="shared" si="105"/>
        <v>415926.34742430679</v>
      </c>
      <c r="N116" s="473">
        <f t="shared" si="105"/>
        <v>715691.92123928457</v>
      </c>
      <c r="O116" s="473">
        <f t="shared" si="105"/>
        <v>792645.02789387852</v>
      </c>
      <c r="P116" s="473">
        <f t="shared" si="105"/>
        <v>683401.93353370833</v>
      </c>
      <c r="Q116" s="473">
        <f t="shared" si="105"/>
        <v>692754.83740684134</v>
      </c>
      <c r="R116" s="473">
        <f t="shared" si="105"/>
        <v>240070.61873184686</v>
      </c>
      <c r="S116" s="473">
        <f t="shared" si="105"/>
        <v>273463.84876778175</v>
      </c>
      <c r="T116" s="473">
        <f t="shared" si="105"/>
        <v>589998.21915520204</v>
      </c>
      <c r="U116" s="473">
        <f t="shared" si="105"/>
        <v>672039.76504204527</v>
      </c>
      <c r="V116" s="477">
        <f t="shared" si="105"/>
        <v>0</v>
      </c>
      <c r="W116" s="477">
        <f t="shared" si="105"/>
        <v>0</v>
      </c>
      <c r="X116" s="477">
        <f t="shared" si="105"/>
        <v>0</v>
      </c>
      <c r="Y116" s="477">
        <f t="shared" si="105"/>
        <v>0</v>
      </c>
      <c r="Z116" s="477">
        <f t="shared" si="105"/>
        <v>0</v>
      </c>
      <c r="AA116" s="477">
        <f t="shared" si="105"/>
        <v>0</v>
      </c>
      <c r="AB116" s="477">
        <f t="shared" si="105"/>
        <v>0</v>
      </c>
      <c r="AC116" s="477">
        <f t="shared" si="105"/>
        <v>0</v>
      </c>
      <c r="AD116" s="477">
        <f t="shared" si="105"/>
        <v>0</v>
      </c>
      <c r="AE116" s="477">
        <f t="shared" si="105"/>
        <v>0</v>
      </c>
      <c r="AF116" s="477">
        <f t="shared" si="105"/>
        <v>0</v>
      </c>
      <c r="AG116" s="477">
        <f t="shared" si="105"/>
        <v>0</v>
      </c>
      <c r="AH116" s="477">
        <f t="shared" si="105"/>
        <v>0</v>
      </c>
      <c r="AI116" s="477">
        <f t="shared" si="105"/>
        <v>0</v>
      </c>
      <c r="AJ116" s="477">
        <f t="shared" si="105"/>
        <v>0</v>
      </c>
      <c r="AK116" s="477">
        <f t="shared" si="105"/>
        <v>0</v>
      </c>
      <c r="AL116" s="477">
        <f t="shared" si="105"/>
        <v>0</v>
      </c>
      <c r="AM116" s="477">
        <f t="shared" si="105"/>
        <v>0</v>
      </c>
      <c r="AN116" s="477">
        <f t="shared" si="105"/>
        <v>0</v>
      </c>
      <c r="AO116" s="477">
        <f t="shared" si="105"/>
        <v>0</v>
      </c>
      <c r="AP116" s="477">
        <f t="shared" si="105"/>
        <v>0</v>
      </c>
      <c r="AQ116" s="477">
        <f t="shared" si="105"/>
        <v>0</v>
      </c>
      <c r="AR116" s="477">
        <f t="shared" si="105"/>
        <v>0</v>
      </c>
      <c r="AS116" s="477">
        <f t="shared" si="105"/>
        <v>0</v>
      </c>
      <c r="AT116" s="477">
        <f t="shared" si="105"/>
        <v>0</v>
      </c>
      <c r="AU116" s="477">
        <f t="shared" si="105"/>
        <v>0</v>
      </c>
      <c r="AV116" s="477">
        <f t="shared" si="105"/>
        <v>0</v>
      </c>
      <c r="AW116" s="477">
        <f t="shared" si="105"/>
        <v>0</v>
      </c>
      <c r="AX116" s="477">
        <f t="shared" si="105"/>
        <v>0</v>
      </c>
      <c r="AY116" s="477">
        <f t="shared" si="105"/>
        <v>0</v>
      </c>
      <c r="AZ116" s="477">
        <f t="shared" si="105"/>
        <v>0</v>
      </c>
      <c r="BA116" s="477">
        <f t="shared" si="105"/>
        <v>0</v>
      </c>
      <c r="BB116" s="477">
        <f t="shared" si="105"/>
        <v>0</v>
      </c>
      <c r="BC116" s="477">
        <f t="shared" si="105"/>
        <v>0</v>
      </c>
      <c r="BD116" s="477">
        <f t="shared" si="105"/>
        <v>0</v>
      </c>
      <c r="BE116" s="477">
        <f t="shared" si="105"/>
        <v>0</v>
      </c>
      <c r="BF116" s="477">
        <f t="shared" si="105"/>
        <v>0</v>
      </c>
      <c r="BG116" s="477">
        <f t="shared" si="105"/>
        <v>0</v>
      </c>
      <c r="BH116" s="477">
        <f t="shared" si="105"/>
        <v>0</v>
      </c>
      <c r="BI116" s="477">
        <f t="shared" si="105"/>
        <v>0</v>
      </c>
      <c r="BJ116" s="477">
        <f t="shared" si="105"/>
        <v>0</v>
      </c>
      <c r="BK116" s="477">
        <f t="shared" si="105"/>
        <v>0</v>
      </c>
    </row>
    <row r="117" spans="2:63" s="343" customFormat="1" ht="15" thickBot="1" x14ac:dyDescent="0.4">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row>
    <row r="118" spans="2:63" s="343" customFormat="1" ht="15" thickBot="1" x14ac:dyDescent="0.4">
      <c r="B118" s="372" t="s">
        <v>137</v>
      </c>
      <c r="C118" s="373">
        <f>C110</f>
        <v>43466</v>
      </c>
      <c r="D118" s="373">
        <f t="shared" ref="D118:BK118" si="106">D110</f>
        <v>43497</v>
      </c>
      <c r="E118" s="373">
        <f t="shared" si="106"/>
        <v>43525</v>
      </c>
      <c r="F118" s="373">
        <f t="shared" si="106"/>
        <v>43556</v>
      </c>
      <c r="G118" s="373">
        <f t="shared" si="106"/>
        <v>43586</v>
      </c>
      <c r="H118" s="373">
        <f t="shared" si="106"/>
        <v>43617</v>
      </c>
      <c r="I118" s="373">
        <f t="shared" si="106"/>
        <v>43647</v>
      </c>
      <c r="J118" s="373">
        <f t="shared" si="106"/>
        <v>43678</v>
      </c>
      <c r="K118" s="373">
        <f t="shared" si="106"/>
        <v>43709</v>
      </c>
      <c r="L118" s="373">
        <f t="shared" si="106"/>
        <v>43739</v>
      </c>
      <c r="M118" s="373">
        <f t="shared" si="106"/>
        <v>43770</v>
      </c>
      <c r="N118" s="373">
        <f t="shared" si="106"/>
        <v>43800</v>
      </c>
      <c r="O118" s="373">
        <f t="shared" si="106"/>
        <v>43831</v>
      </c>
      <c r="P118" s="373">
        <f t="shared" si="106"/>
        <v>43862</v>
      </c>
      <c r="Q118" s="373">
        <f t="shared" si="106"/>
        <v>43891</v>
      </c>
      <c r="R118" s="373">
        <f t="shared" si="106"/>
        <v>43922</v>
      </c>
      <c r="S118" s="373">
        <f t="shared" si="106"/>
        <v>43952</v>
      </c>
      <c r="T118" s="373">
        <f t="shared" si="106"/>
        <v>43983</v>
      </c>
      <c r="U118" s="373">
        <f t="shared" si="106"/>
        <v>44013</v>
      </c>
      <c r="V118" s="474">
        <f t="shared" si="106"/>
        <v>44044</v>
      </c>
      <c r="W118" s="474">
        <f t="shared" si="106"/>
        <v>44075</v>
      </c>
      <c r="X118" s="474">
        <f t="shared" si="106"/>
        <v>44105</v>
      </c>
      <c r="Y118" s="474">
        <f t="shared" si="106"/>
        <v>44136</v>
      </c>
      <c r="Z118" s="474">
        <f t="shared" si="106"/>
        <v>44166</v>
      </c>
      <c r="AA118" s="474">
        <f t="shared" si="106"/>
        <v>44197</v>
      </c>
      <c r="AB118" s="474">
        <f t="shared" si="106"/>
        <v>44228</v>
      </c>
      <c r="AC118" s="474">
        <f t="shared" si="106"/>
        <v>44256</v>
      </c>
      <c r="AD118" s="474">
        <f t="shared" si="106"/>
        <v>44287</v>
      </c>
      <c r="AE118" s="474">
        <f t="shared" si="106"/>
        <v>44317</v>
      </c>
      <c r="AF118" s="474">
        <f t="shared" si="106"/>
        <v>44348</v>
      </c>
      <c r="AG118" s="474">
        <f t="shared" si="106"/>
        <v>44378</v>
      </c>
      <c r="AH118" s="474">
        <f t="shared" si="106"/>
        <v>44409</v>
      </c>
      <c r="AI118" s="474">
        <f t="shared" si="106"/>
        <v>44440</v>
      </c>
      <c r="AJ118" s="474">
        <f t="shared" si="106"/>
        <v>44470</v>
      </c>
      <c r="AK118" s="474">
        <f t="shared" si="106"/>
        <v>44501</v>
      </c>
      <c r="AL118" s="474">
        <f t="shared" si="106"/>
        <v>44531</v>
      </c>
      <c r="AM118" s="474">
        <f t="shared" si="106"/>
        <v>44562</v>
      </c>
      <c r="AN118" s="474">
        <f t="shared" si="106"/>
        <v>44593</v>
      </c>
      <c r="AO118" s="474">
        <f t="shared" si="106"/>
        <v>44621</v>
      </c>
      <c r="AP118" s="474">
        <f t="shared" si="106"/>
        <v>44652</v>
      </c>
      <c r="AQ118" s="474">
        <f t="shared" si="106"/>
        <v>44682</v>
      </c>
      <c r="AR118" s="474">
        <f t="shared" si="106"/>
        <v>44713</v>
      </c>
      <c r="AS118" s="474">
        <f t="shared" si="106"/>
        <v>44743</v>
      </c>
      <c r="AT118" s="474">
        <f t="shared" si="106"/>
        <v>44774</v>
      </c>
      <c r="AU118" s="474">
        <f t="shared" si="106"/>
        <v>44805</v>
      </c>
      <c r="AV118" s="474">
        <f t="shared" si="106"/>
        <v>44835</v>
      </c>
      <c r="AW118" s="474">
        <f t="shared" si="106"/>
        <v>44866</v>
      </c>
      <c r="AX118" s="474">
        <f t="shared" si="106"/>
        <v>44896</v>
      </c>
      <c r="AY118" s="474">
        <f t="shared" si="106"/>
        <v>44927</v>
      </c>
      <c r="AZ118" s="474">
        <f t="shared" si="106"/>
        <v>44958</v>
      </c>
      <c r="BA118" s="474">
        <f t="shared" si="106"/>
        <v>44986</v>
      </c>
      <c r="BB118" s="474">
        <f t="shared" si="106"/>
        <v>45017</v>
      </c>
      <c r="BC118" s="474">
        <f t="shared" si="106"/>
        <v>45047</v>
      </c>
      <c r="BD118" s="474">
        <f t="shared" si="106"/>
        <v>45078</v>
      </c>
      <c r="BE118" s="474">
        <f t="shared" si="106"/>
        <v>45108</v>
      </c>
      <c r="BF118" s="474">
        <f t="shared" si="106"/>
        <v>45139</v>
      </c>
      <c r="BG118" s="474">
        <f t="shared" si="106"/>
        <v>45170</v>
      </c>
      <c r="BH118" s="474">
        <f t="shared" si="106"/>
        <v>45200</v>
      </c>
      <c r="BI118" s="474">
        <f t="shared" si="106"/>
        <v>45231</v>
      </c>
      <c r="BJ118" s="474">
        <f t="shared" si="106"/>
        <v>45261</v>
      </c>
      <c r="BK118" s="474">
        <f t="shared" si="106"/>
        <v>45292</v>
      </c>
    </row>
    <row r="119" spans="2:63" s="343" customFormat="1" x14ac:dyDescent="0.35">
      <c r="B119" s="382" t="s">
        <v>29</v>
      </c>
      <c r="C119" s="496">
        <v>0</v>
      </c>
      <c r="D119" s="496">
        <v>0</v>
      </c>
      <c r="E119" s="496">
        <v>19801.178519431476</v>
      </c>
      <c r="F119" s="496">
        <v>14813.416037971097</v>
      </c>
      <c r="G119" s="496">
        <v>32363.781753354091</v>
      </c>
      <c r="H119" s="496">
        <v>239776.42139498983</v>
      </c>
      <c r="I119" s="496">
        <v>440468.74876065319</v>
      </c>
      <c r="J119" s="496">
        <v>532794.24273536378</v>
      </c>
      <c r="K119" s="496">
        <v>364364.22824148048</v>
      </c>
      <c r="L119" s="496">
        <v>134083.89431294776</v>
      </c>
      <c r="M119" s="496">
        <v>269081.88882191962</v>
      </c>
      <c r="N119" s="496">
        <v>481705.82924695202</v>
      </c>
      <c r="O119" s="496">
        <v>497904.04583216121</v>
      </c>
      <c r="P119" s="496">
        <v>443344.24941224669</v>
      </c>
      <c r="Q119" s="496">
        <v>444100.78701184515</v>
      </c>
      <c r="R119" s="496">
        <v>156684.41203604959</v>
      </c>
      <c r="S119" s="496">
        <v>158322.62960924825</v>
      </c>
      <c r="T119" s="496">
        <v>362951.08132613171</v>
      </c>
      <c r="U119" s="496">
        <v>397954.2632785305</v>
      </c>
      <c r="V119" s="479"/>
      <c r="W119" s="479"/>
      <c r="X119" s="479"/>
      <c r="Y119" s="479"/>
      <c r="Z119" s="479"/>
      <c r="AA119" s="479"/>
      <c r="AB119" s="479"/>
      <c r="AC119" s="479"/>
      <c r="AD119" s="479"/>
      <c r="AE119" s="479"/>
      <c r="AF119" s="479"/>
      <c r="AG119" s="479"/>
      <c r="AH119" s="479"/>
      <c r="AI119" s="479"/>
      <c r="AJ119" s="479"/>
      <c r="AK119" s="479"/>
      <c r="AL119" s="479"/>
      <c r="AM119" s="479"/>
      <c r="AN119" s="479"/>
      <c r="AO119" s="479"/>
      <c r="AP119" s="479"/>
      <c r="AQ119" s="479"/>
      <c r="AR119" s="479"/>
      <c r="AS119" s="479"/>
      <c r="AT119" s="479"/>
      <c r="AU119" s="479"/>
      <c r="AV119" s="479"/>
      <c r="AW119" s="479"/>
      <c r="AX119" s="479"/>
      <c r="AY119" s="479"/>
      <c r="AZ119" s="479"/>
      <c r="BA119" s="479"/>
      <c r="BB119" s="479"/>
      <c r="BC119" s="479"/>
      <c r="BD119" s="479"/>
      <c r="BE119" s="479"/>
      <c r="BF119" s="479"/>
      <c r="BG119" s="479"/>
      <c r="BH119" s="479"/>
      <c r="BI119" s="479"/>
      <c r="BJ119" s="479"/>
      <c r="BK119" s="479"/>
    </row>
    <row r="120" spans="2:63" s="343" customFormat="1" x14ac:dyDescent="0.35">
      <c r="B120" s="377" t="s">
        <v>30</v>
      </c>
      <c r="C120" s="494">
        <v>0</v>
      </c>
      <c r="D120" s="494">
        <v>0</v>
      </c>
      <c r="E120" s="494">
        <v>0.34412602678174997</v>
      </c>
      <c r="F120" s="494">
        <v>593.85341007321881</v>
      </c>
      <c r="G120" s="494">
        <v>8141.9290190917345</v>
      </c>
      <c r="H120" s="494">
        <v>23868.407758322141</v>
      </c>
      <c r="I120" s="494">
        <v>47663.861231335672</v>
      </c>
      <c r="J120" s="494">
        <v>53200.866018273402</v>
      </c>
      <c r="K120" s="494">
        <v>71229.743797008967</v>
      </c>
      <c r="L120" s="494">
        <v>61495.587735363348</v>
      </c>
      <c r="M120" s="494">
        <v>64301.780879745274</v>
      </c>
      <c r="N120" s="494">
        <v>88364.523673387215</v>
      </c>
      <c r="O120" s="494">
        <v>101980.35943552657</v>
      </c>
      <c r="P120" s="494">
        <v>81648.36873033474</v>
      </c>
      <c r="Q120" s="494">
        <v>92927.789636882066</v>
      </c>
      <c r="R120" s="494">
        <v>27782.665649313716</v>
      </c>
      <c r="S120" s="494">
        <v>36034.637854853987</v>
      </c>
      <c r="T120" s="494">
        <v>45696.079912235436</v>
      </c>
      <c r="U120" s="494">
        <v>58355.997774328753</v>
      </c>
      <c r="V120" s="475"/>
      <c r="W120" s="475"/>
      <c r="X120" s="475"/>
      <c r="Y120" s="475"/>
      <c r="Z120" s="475"/>
      <c r="AA120" s="475"/>
      <c r="AB120" s="475"/>
      <c r="AC120" s="475"/>
      <c r="AD120" s="475"/>
      <c r="AE120" s="475"/>
      <c r="AF120" s="475"/>
      <c r="AG120" s="475"/>
      <c r="AH120" s="475"/>
      <c r="AI120" s="475"/>
      <c r="AJ120" s="475"/>
      <c r="AK120" s="475"/>
      <c r="AL120" s="475"/>
      <c r="AM120" s="475"/>
      <c r="AN120" s="475"/>
      <c r="AO120" s="475"/>
      <c r="AP120" s="475"/>
      <c r="AQ120" s="475"/>
      <c r="AR120" s="475"/>
      <c r="AS120" s="475"/>
      <c r="AT120" s="475"/>
      <c r="AU120" s="475"/>
      <c r="AV120" s="475"/>
      <c r="AW120" s="475"/>
      <c r="AX120" s="475"/>
      <c r="AY120" s="475"/>
      <c r="AZ120" s="475"/>
      <c r="BA120" s="475"/>
      <c r="BB120" s="475"/>
      <c r="BC120" s="475"/>
      <c r="BD120" s="475"/>
      <c r="BE120" s="475"/>
      <c r="BF120" s="475"/>
      <c r="BG120" s="475"/>
      <c r="BH120" s="475"/>
      <c r="BI120" s="475"/>
      <c r="BJ120" s="475"/>
      <c r="BK120" s="475"/>
    </row>
    <row r="121" spans="2:63" s="343" customFormat="1" x14ac:dyDescent="0.35">
      <c r="B121" s="377" t="s">
        <v>31</v>
      </c>
      <c r="C121" s="494">
        <v>0</v>
      </c>
      <c r="D121" s="494">
        <v>0</v>
      </c>
      <c r="E121" s="494">
        <v>0.38250960519337501</v>
      </c>
      <c r="F121" s="494">
        <v>592.84700439506275</v>
      </c>
      <c r="G121" s="494">
        <v>3788.6582603776305</v>
      </c>
      <c r="H121" s="494">
        <v>18535.810544392894</v>
      </c>
      <c r="I121" s="494">
        <v>43757.113824202133</v>
      </c>
      <c r="J121" s="494">
        <v>58774.468786924044</v>
      </c>
      <c r="K121" s="494">
        <v>83102.627859122615</v>
      </c>
      <c r="L121" s="494">
        <v>59438.654651636796</v>
      </c>
      <c r="M121" s="494">
        <v>65761.343782867436</v>
      </c>
      <c r="N121" s="494">
        <v>108011.13464580804</v>
      </c>
      <c r="O121" s="494">
        <v>136469.98003512423</v>
      </c>
      <c r="P121" s="494">
        <v>113179.04244818569</v>
      </c>
      <c r="Q121" s="494">
        <v>109344.70870629956</v>
      </c>
      <c r="R121" s="494">
        <v>30027.460660193814</v>
      </c>
      <c r="S121" s="494">
        <v>41417.139465288725</v>
      </c>
      <c r="T121" s="494">
        <v>86107.003696864645</v>
      </c>
      <c r="U121" s="494">
        <v>105659.97284587889</v>
      </c>
      <c r="V121" s="475"/>
      <c r="W121" s="475"/>
      <c r="X121" s="475"/>
      <c r="Y121" s="475"/>
      <c r="Z121" s="475"/>
      <c r="AA121" s="475"/>
      <c r="AB121" s="475"/>
      <c r="AC121" s="475"/>
      <c r="AD121" s="475"/>
      <c r="AE121" s="475"/>
      <c r="AF121" s="475"/>
      <c r="AG121" s="475"/>
      <c r="AH121" s="475"/>
      <c r="AI121" s="475"/>
      <c r="AJ121" s="475"/>
      <c r="AK121" s="475"/>
      <c r="AL121" s="475"/>
      <c r="AM121" s="475"/>
      <c r="AN121" s="475"/>
      <c r="AO121" s="475"/>
      <c r="AP121" s="475"/>
      <c r="AQ121" s="475"/>
      <c r="AR121" s="475"/>
      <c r="AS121" s="475"/>
      <c r="AT121" s="475"/>
      <c r="AU121" s="475"/>
      <c r="AV121" s="475"/>
      <c r="AW121" s="475"/>
      <c r="AX121" s="475"/>
      <c r="AY121" s="475"/>
      <c r="AZ121" s="475"/>
      <c r="BA121" s="475"/>
      <c r="BB121" s="475"/>
      <c r="BC121" s="475"/>
      <c r="BD121" s="475"/>
      <c r="BE121" s="475"/>
      <c r="BF121" s="475"/>
      <c r="BG121" s="475"/>
      <c r="BH121" s="475"/>
      <c r="BI121" s="475"/>
      <c r="BJ121" s="475"/>
      <c r="BK121" s="475"/>
    </row>
    <row r="122" spans="2:63" s="343" customFormat="1" x14ac:dyDescent="0.35">
      <c r="B122" s="377" t="s">
        <v>32</v>
      </c>
      <c r="C122" s="494">
        <v>0</v>
      </c>
      <c r="D122" s="494">
        <v>0</v>
      </c>
      <c r="E122" s="494">
        <v>0</v>
      </c>
      <c r="F122" s="494">
        <v>10.498979963866001</v>
      </c>
      <c r="G122" s="494">
        <v>1076.2976856366847</v>
      </c>
      <c r="H122" s="494">
        <v>8208.8465748072213</v>
      </c>
      <c r="I122" s="494">
        <v>17844.087336984448</v>
      </c>
      <c r="J122" s="494">
        <v>19693.510444666666</v>
      </c>
      <c r="K122" s="494">
        <v>21979.473223835281</v>
      </c>
      <c r="L122" s="494">
        <v>14165.40710660777</v>
      </c>
      <c r="M122" s="494">
        <v>12097.607896392761</v>
      </c>
      <c r="N122" s="494">
        <v>21211.037815167074</v>
      </c>
      <c r="O122" s="494">
        <v>30969.871415560199</v>
      </c>
      <c r="P122" s="494">
        <v>23548.734305452803</v>
      </c>
      <c r="Q122" s="494">
        <v>26333.433211987351</v>
      </c>
      <c r="R122" s="494">
        <v>17601.166512997755</v>
      </c>
      <c r="S122" s="494">
        <v>25743.450092327239</v>
      </c>
      <c r="T122" s="494">
        <v>55025.625139215772</v>
      </c>
      <c r="U122" s="494">
        <v>67221.176626929053</v>
      </c>
      <c r="V122" s="475"/>
      <c r="W122" s="475"/>
      <c r="X122" s="475"/>
      <c r="Y122" s="475"/>
      <c r="Z122" s="475"/>
      <c r="AA122" s="475"/>
      <c r="AB122" s="475"/>
      <c r="AC122" s="475"/>
      <c r="AD122" s="475"/>
      <c r="AE122" s="475"/>
      <c r="AF122" s="475"/>
      <c r="AG122" s="475"/>
      <c r="AH122" s="475"/>
      <c r="AI122" s="475"/>
      <c r="AJ122" s="475"/>
      <c r="AK122" s="475"/>
      <c r="AL122" s="475"/>
      <c r="AM122" s="475"/>
      <c r="AN122" s="475"/>
      <c r="AO122" s="475"/>
      <c r="AP122" s="475"/>
      <c r="AQ122" s="475"/>
      <c r="AR122" s="475"/>
      <c r="AS122" s="475"/>
      <c r="AT122" s="475"/>
      <c r="AU122" s="475"/>
      <c r="AV122" s="475"/>
      <c r="AW122" s="475"/>
      <c r="AX122" s="475"/>
      <c r="AY122" s="475"/>
      <c r="AZ122" s="475"/>
      <c r="BA122" s="475"/>
      <c r="BB122" s="475"/>
      <c r="BC122" s="475"/>
      <c r="BD122" s="475"/>
      <c r="BE122" s="475"/>
      <c r="BF122" s="475"/>
      <c r="BG122" s="475"/>
      <c r="BH122" s="475"/>
      <c r="BI122" s="475"/>
      <c r="BJ122" s="475"/>
      <c r="BK122" s="475"/>
    </row>
    <row r="123" spans="2:63" s="343" customFormat="1" ht="15" thickBot="1" x14ac:dyDescent="0.4">
      <c r="B123" s="384" t="s">
        <v>33</v>
      </c>
      <c r="C123" s="497">
        <v>0</v>
      </c>
      <c r="D123" s="497">
        <v>0</v>
      </c>
      <c r="E123" s="497">
        <v>0</v>
      </c>
      <c r="F123" s="497">
        <v>0</v>
      </c>
      <c r="G123" s="497">
        <v>178.04544936482247</v>
      </c>
      <c r="H123" s="497">
        <v>661.15950808601849</v>
      </c>
      <c r="I123" s="497">
        <v>877.99058272522984</v>
      </c>
      <c r="J123" s="497">
        <v>909.22299211867778</v>
      </c>
      <c r="K123" s="497">
        <v>1261.0005065643018</v>
      </c>
      <c r="L123" s="497">
        <v>997.60072918098581</v>
      </c>
      <c r="M123" s="497">
        <v>1269.9863408406318</v>
      </c>
      <c r="N123" s="497">
        <v>2982.9057527930281</v>
      </c>
      <c r="O123" s="497">
        <v>4361.3975686102522</v>
      </c>
      <c r="P123" s="497">
        <v>3701.1226963739496</v>
      </c>
      <c r="Q123" s="497">
        <v>4053.4003348731167</v>
      </c>
      <c r="R123" s="497">
        <v>3198.5038966130282</v>
      </c>
      <c r="S123" s="497">
        <v>7687.7529304718664</v>
      </c>
      <c r="T123" s="497">
        <v>32589.439971663345</v>
      </c>
      <c r="U123" s="497">
        <v>34076.688443475854</v>
      </c>
      <c r="V123" s="480"/>
      <c r="W123" s="480"/>
      <c r="X123" s="480"/>
      <c r="Y123" s="480"/>
      <c r="Z123" s="480"/>
      <c r="AA123" s="480"/>
      <c r="AB123" s="480"/>
      <c r="AC123" s="480"/>
      <c r="AD123" s="480"/>
      <c r="AE123" s="480"/>
      <c r="AF123" s="480"/>
      <c r="AG123" s="480"/>
      <c r="AH123" s="480"/>
      <c r="AI123" s="480"/>
      <c r="AJ123" s="480"/>
      <c r="AK123" s="480"/>
      <c r="AL123" s="480"/>
      <c r="AM123" s="480"/>
      <c r="AN123" s="480"/>
      <c r="AO123" s="480"/>
      <c r="AP123" s="480"/>
      <c r="AQ123" s="480"/>
      <c r="AR123" s="480"/>
      <c r="AS123" s="480"/>
      <c r="AT123" s="480"/>
      <c r="AU123" s="480"/>
      <c r="AV123" s="480"/>
      <c r="AW123" s="480"/>
      <c r="AX123" s="480"/>
      <c r="AY123" s="480"/>
      <c r="AZ123" s="480"/>
      <c r="BA123" s="480"/>
      <c r="BB123" s="480"/>
      <c r="BC123" s="480"/>
      <c r="BD123" s="480"/>
      <c r="BE123" s="480"/>
      <c r="BF123" s="480"/>
      <c r="BG123" s="480"/>
      <c r="BH123" s="480"/>
      <c r="BI123" s="480"/>
      <c r="BJ123" s="480"/>
      <c r="BK123" s="480"/>
    </row>
    <row r="124" spans="2:63" s="379" customFormat="1" ht="15" thickBot="1" x14ac:dyDescent="0.4">
      <c r="B124" s="385" t="s">
        <v>34</v>
      </c>
      <c r="C124" s="386">
        <f>SUM(C119:C123)</f>
        <v>0</v>
      </c>
      <c r="D124" s="387">
        <f t="shared" ref="D124:BK124" si="107">SUM(D119:D123)</f>
        <v>0</v>
      </c>
      <c r="E124" s="387">
        <f t="shared" si="107"/>
        <v>19801.905155063454</v>
      </c>
      <c r="F124" s="387">
        <f t="shared" si="107"/>
        <v>16010.615432403245</v>
      </c>
      <c r="G124" s="387">
        <f t="shared" si="107"/>
        <v>45548.712167824968</v>
      </c>
      <c r="H124" s="387">
        <f t="shared" si="107"/>
        <v>291050.64578059816</v>
      </c>
      <c r="I124" s="387">
        <f t="shared" si="107"/>
        <v>550611.80173590069</v>
      </c>
      <c r="J124" s="387">
        <f t="shared" si="107"/>
        <v>665372.3109773465</v>
      </c>
      <c r="K124" s="387">
        <f t="shared" si="107"/>
        <v>541937.07362801151</v>
      </c>
      <c r="L124" s="387">
        <f t="shared" si="107"/>
        <v>270181.14453573659</v>
      </c>
      <c r="M124" s="387">
        <f t="shared" si="107"/>
        <v>412512.6077217657</v>
      </c>
      <c r="N124" s="387">
        <f t="shared" si="107"/>
        <v>702275.43113410741</v>
      </c>
      <c r="O124" s="387">
        <f t="shared" si="107"/>
        <v>771685.65428698249</v>
      </c>
      <c r="P124" s="387">
        <f t="shared" si="107"/>
        <v>665421.51759259391</v>
      </c>
      <c r="Q124" s="387">
        <f t="shared" si="107"/>
        <v>676760.11890188721</v>
      </c>
      <c r="R124" s="387">
        <f t="shared" si="107"/>
        <v>235294.2087551679</v>
      </c>
      <c r="S124" s="387">
        <f t="shared" si="107"/>
        <v>269205.60995219008</v>
      </c>
      <c r="T124" s="387">
        <f t="shared" si="107"/>
        <v>582369.23004611081</v>
      </c>
      <c r="U124" s="387">
        <f t="shared" si="107"/>
        <v>663268.09896914312</v>
      </c>
      <c r="V124" s="482">
        <f t="shared" si="107"/>
        <v>0</v>
      </c>
      <c r="W124" s="482">
        <f t="shared" si="107"/>
        <v>0</v>
      </c>
      <c r="X124" s="482">
        <f t="shared" si="107"/>
        <v>0</v>
      </c>
      <c r="Y124" s="482">
        <f t="shared" si="107"/>
        <v>0</v>
      </c>
      <c r="Z124" s="482">
        <f t="shared" si="107"/>
        <v>0</v>
      </c>
      <c r="AA124" s="482">
        <f t="shared" si="107"/>
        <v>0</v>
      </c>
      <c r="AB124" s="482">
        <f t="shared" si="107"/>
        <v>0</v>
      </c>
      <c r="AC124" s="482">
        <f t="shared" si="107"/>
        <v>0</v>
      </c>
      <c r="AD124" s="482">
        <f t="shared" si="107"/>
        <v>0</v>
      </c>
      <c r="AE124" s="482">
        <f t="shared" si="107"/>
        <v>0</v>
      </c>
      <c r="AF124" s="482">
        <f t="shared" si="107"/>
        <v>0</v>
      </c>
      <c r="AG124" s="482">
        <f t="shared" si="107"/>
        <v>0</v>
      </c>
      <c r="AH124" s="482">
        <f t="shared" si="107"/>
        <v>0</v>
      </c>
      <c r="AI124" s="482">
        <f t="shared" si="107"/>
        <v>0</v>
      </c>
      <c r="AJ124" s="482">
        <f t="shared" si="107"/>
        <v>0</v>
      </c>
      <c r="AK124" s="482">
        <f t="shared" si="107"/>
        <v>0</v>
      </c>
      <c r="AL124" s="482">
        <f t="shared" si="107"/>
        <v>0</v>
      </c>
      <c r="AM124" s="482">
        <f t="shared" si="107"/>
        <v>0</v>
      </c>
      <c r="AN124" s="482">
        <f t="shared" si="107"/>
        <v>0</v>
      </c>
      <c r="AO124" s="482">
        <f t="shared" si="107"/>
        <v>0</v>
      </c>
      <c r="AP124" s="482">
        <f t="shared" si="107"/>
        <v>0</v>
      </c>
      <c r="AQ124" s="482">
        <f t="shared" si="107"/>
        <v>0</v>
      </c>
      <c r="AR124" s="482">
        <f t="shared" si="107"/>
        <v>0</v>
      </c>
      <c r="AS124" s="482">
        <f t="shared" si="107"/>
        <v>0</v>
      </c>
      <c r="AT124" s="482">
        <f t="shared" si="107"/>
        <v>0</v>
      </c>
      <c r="AU124" s="482">
        <f t="shared" si="107"/>
        <v>0</v>
      </c>
      <c r="AV124" s="482">
        <f t="shared" si="107"/>
        <v>0</v>
      </c>
      <c r="AW124" s="482">
        <f t="shared" si="107"/>
        <v>0</v>
      </c>
      <c r="AX124" s="482">
        <f t="shared" si="107"/>
        <v>0</v>
      </c>
      <c r="AY124" s="482">
        <f t="shared" si="107"/>
        <v>0</v>
      </c>
      <c r="AZ124" s="482">
        <f t="shared" si="107"/>
        <v>0</v>
      </c>
      <c r="BA124" s="482">
        <f t="shared" si="107"/>
        <v>0</v>
      </c>
      <c r="BB124" s="482">
        <f t="shared" si="107"/>
        <v>0</v>
      </c>
      <c r="BC124" s="482">
        <f t="shared" si="107"/>
        <v>0</v>
      </c>
      <c r="BD124" s="482">
        <f t="shared" si="107"/>
        <v>0</v>
      </c>
      <c r="BE124" s="482">
        <f t="shared" si="107"/>
        <v>0</v>
      </c>
      <c r="BF124" s="482">
        <f t="shared" si="107"/>
        <v>0</v>
      </c>
      <c r="BG124" s="482">
        <f t="shared" si="107"/>
        <v>0</v>
      </c>
      <c r="BH124" s="482">
        <f t="shared" si="107"/>
        <v>0</v>
      </c>
      <c r="BI124" s="482">
        <f t="shared" si="107"/>
        <v>0</v>
      </c>
      <c r="BJ124" s="482">
        <f t="shared" si="107"/>
        <v>0</v>
      </c>
      <c r="BK124" s="482">
        <f t="shared" si="107"/>
        <v>0</v>
      </c>
    </row>
    <row r="125" spans="2:63" s="343" customFormat="1" ht="15" thickBot="1" x14ac:dyDescent="0.4">
      <c r="V125" s="478"/>
      <c r="W125" s="478"/>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row>
    <row r="126" spans="2:63" s="343" customFormat="1" ht="15" thickBot="1" x14ac:dyDescent="0.4">
      <c r="B126" s="389" t="s">
        <v>136</v>
      </c>
      <c r="C126" s="390">
        <f>C118</f>
        <v>43466</v>
      </c>
      <c r="D126" s="390">
        <f t="shared" ref="D126:BK126" si="108">D118</f>
        <v>43497</v>
      </c>
      <c r="E126" s="390">
        <f t="shared" si="108"/>
        <v>43525</v>
      </c>
      <c r="F126" s="390">
        <f t="shared" si="108"/>
        <v>43556</v>
      </c>
      <c r="G126" s="390">
        <f t="shared" si="108"/>
        <v>43586</v>
      </c>
      <c r="H126" s="390">
        <f t="shared" si="108"/>
        <v>43617</v>
      </c>
      <c r="I126" s="390">
        <f t="shared" si="108"/>
        <v>43647</v>
      </c>
      <c r="J126" s="390">
        <f t="shared" si="108"/>
        <v>43678</v>
      </c>
      <c r="K126" s="390">
        <f t="shared" si="108"/>
        <v>43709</v>
      </c>
      <c r="L126" s="390">
        <f t="shared" si="108"/>
        <v>43739</v>
      </c>
      <c r="M126" s="390">
        <f t="shared" si="108"/>
        <v>43770</v>
      </c>
      <c r="N126" s="390">
        <f t="shared" si="108"/>
        <v>43800</v>
      </c>
      <c r="O126" s="390">
        <f t="shared" si="108"/>
        <v>43831</v>
      </c>
      <c r="P126" s="390">
        <f t="shared" si="108"/>
        <v>43862</v>
      </c>
      <c r="Q126" s="390">
        <f t="shared" si="108"/>
        <v>43891</v>
      </c>
      <c r="R126" s="390">
        <f t="shared" si="108"/>
        <v>43922</v>
      </c>
      <c r="S126" s="390">
        <f t="shared" si="108"/>
        <v>43952</v>
      </c>
      <c r="T126" s="390">
        <f t="shared" si="108"/>
        <v>43983</v>
      </c>
      <c r="U126" s="390">
        <f t="shared" si="108"/>
        <v>44013</v>
      </c>
      <c r="V126" s="483">
        <f t="shared" si="108"/>
        <v>44044</v>
      </c>
      <c r="W126" s="483">
        <f t="shared" si="108"/>
        <v>44075</v>
      </c>
      <c r="X126" s="483">
        <f t="shared" si="108"/>
        <v>44105</v>
      </c>
      <c r="Y126" s="483">
        <f t="shared" si="108"/>
        <v>44136</v>
      </c>
      <c r="Z126" s="483">
        <f t="shared" si="108"/>
        <v>44166</v>
      </c>
      <c r="AA126" s="483">
        <f t="shared" si="108"/>
        <v>44197</v>
      </c>
      <c r="AB126" s="483">
        <f t="shared" si="108"/>
        <v>44228</v>
      </c>
      <c r="AC126" s="483">
        <f t="shared" si="108"/>
        <v>44256</v>
      </c>
      <c r="AD126" s="483">
        <f t="shared" si="108"/>
        <v>44287</v>
      </c>
      <c r="AE126" s="483">
        <f t="shared" si="108"/>
        <v>44317</v>
      </c>
      <c r="AF126" s="483">
        <f t="shared" si="108"/>
        <v>44348</v>
      </c>
      <c r="AG126" s="483">
        <f t="shared" si="108"/>
        <v>44378</v>
      </c>
      <c r="AH126" s="483">
        <f t="shared" si="108"/>
        <v>44409</v>
      </c>
      <c r="AI126" s="483">
        <f t="shared" si="108"/>
        <v>44440</v>
      </c>
      <c r="AJ126" s="483">
        <f t="shared" si="108"/>
        <v>44470</v>
      </c>
      <c r="AK126" s="483">
        <f t="shared" si="108"/>
        <v>44501</v>
      </c>
      <c r="AL126" s="483">
        <f t="shared" si="108"/>
        <v>44531</v>
      </c>
      <c r="AM126" s="483">
        <f t="shared" si="108"/>
        <v>44562</v>
      </c>
      <c r="AN126" s="483">
        <f t="shared" si="108"/>
        <v>44593</v>
      </c>
      <c r="AO126" s="483">
        <f t="shared" si="108"/>
        <v>44621</v>
      </c>
      <c r="AP126" s="483">
        <f t="shared" si="108"/>
        <v>44652</v>
      </c>
      <c r="AQ126" s="483">
        <f t="shared" si="108"/>
        <v>44682</v>
      </c>
      <c r="AR126" s="483">
        <f t="shared" si="108"/>
        <v>44713</v>
      </c>
      <c r="AS126" s="483">
        <f t="shared" si="108"/>
        <v>44743</v>
      </c>
      <c r="AT126" s="483">
        <f t="shared" si="108"/>
        <v>44774</v>
      </c>
      <c r="AU126" s="483">
        <f t="shared" si="108"/>
        <v>44805</v>
      </c>
      <c r="AV126" s="483">
        <f t="shared" si="108"/>
        <v>44835</v>
      </c>
      <c r="AW126" s="483">
        <f t="shared" si="108"/>
        <v>44866</v>
      </c>
      <c r="AX126" s="483">
        <f t="shared" si="108"/>
        <v>44896</v>
      </c>
      <c r="AY126" s="483">
        <f t="shared" si="108"/>
        <v>44927</v>
      </c>
      <c r="AZ126" s="483">
        <f t="shared" si="108"/>
        <v>44958</v>
      </c>
      <c r="BA126" s="483">
        <f t="shared" si="108"/>
        <v>44986</v>
      </c>
      <c r="BB126" s="483">
        <f t="shared" si="108"/>
        <v>45017</v>
      </c>
      <c r="BC126" s="483">
        <f t="shared" si="108"/>
        <v>45047</v>
      </c>
      <c r="BD126" s="483">
        <f t="shared" si="108"/>
        <v>45078</v>
      </c>
      <c r="BE126" s="483">
        <f t="shared" si="108"/>
        <v>45108</v>
      </c>
      <c r="BF126" s="483">
        <f t="shared" si="108"/>
        <v>45139</v>
      </c>
      <c r="BG126" s="483">
        <f t="shared" si="108"/>
        <v>45170</v>
      </c>
      <c r="BH126" s="483">
        <f t="shared" si="108"/>
        <v>45200</v>
      </c>
      <c r="BI126" s="483">
        <f t="shared" si="108"/>
        <v>45231</v>
      </c>
      <c r="BJ126" s="483">
        <f t="shared" si="108"/>
        <v>45261</v>
      </c>
      <c r="BK126" s="483">
        <f t="shared" si="108"/>
        <v>45292</v>
      </c>
    </row>
    <row r="127" spans="2:63" s="343" customFormat="1" x14ac:dyDescent="0.35">
      <c r="B127" s="375" t="s">
        <v>29</v>
      </c>
      <c r="C127" s="493">
        <v>0</v>
      </c>
      <c r="D127" s="493">
        <v>0</v>
      </c>
      <c r="E127" s="493">
        <v>0</v>
      </c>
      <c r="F127" s="493">
        <v>0</v>
      </c>
      <c r="G127" s="493">
        <v>0</v>
      </c>
      <c r="H127" s="493">
        <v>0</v>
      </c>
      <c r="I127" s="493">
        <v>0</v>
      </c>
      <c r="J127" s="493">
        <v>1171.3071111929371</v>
      </c>
      <c r="K127" s="493">
        <v>2002.1014431683534</v>
      </c>
      <c r="L127" s="493">
        <v>1157.5015610719868</v>
      </c>
      <c r="M127" s="493">
        <v>2323.5287834747169</v>
      </c>
      <c r="N127" s="493">
        <v>10654.212527801714</v>
      </c>
      <c r="O127" s="493">
        <v>16887.203631045966</v>
      </c>
      <c r="P127" s="493">
        <v>14725.354875156647</v>
      </c>
      <c r="Q127" s="493">
        <v>12415.127987407766</v>
      </c>
      <c r="R127" s="493">
        <v>3644.4043921133889</v>
      </c>
      <c r="S127" s="493">
        <v>2799.7462176994286</v>
      </c>
      <c r="T127" s="493">
        <v>5890.4323586288774</v>
      </c>
      <c r="U127" s="493">
        <v>6559.1618952852041</v>
      </c>
      <c r="V127" s="484"/>
      <c r="W127" s="484"/>
      <c r="X127" s="484"/>
      <c r="Y127" s="484"/>
      <c r="Z127" s="484"/>
      <c r="AA127" s="484"/>
      <c r="AB127" s="484"/>
      <c r="AC127" s="484"/>
      <c r="AD127" s="484"/>
      <c r="AE127" s="484"/>
      <c r="AF127" s="484"/>
      <c r="AG127" s="484"/>
      <c r="AH127" s="484"/>
      <c r="AI127" s="484"/>
      <c r="AJ127" s="484"/>
      <c r="AK127" s="484"/>
      <c r="AL127" s="484"/>
      <c r="AM127" s="484"/>
      <c r="AN127" s="484"/>
      <c r="AO127" s="484"/>
      <c r="AP127" s="484"/>
      <c r="AQ127" s="484"/>
      <c r="AR127" s="484"/>
      <c r="AS127" s="484"/>
      <c r="AT127" s="484"/>
      <c r="AU127" s="484"/>
      <c r="AV127" s="484"/>
      <c r="AW127" s="484"/>
      <c r="AX127" s="484"/>
      <c r="AY127" s="484"/>
      <c r="AZ127" s="484"/>
      <c r="BA127" s="484"/>
      <c r="BB127" s="484"/>
      <c r="BC127" s="484"/>
      <c r="BD127" s="484"/>
      <c r="BE127" s="484"/>
      <c r="BF127" s="484"/>
      <c r="BG127" s="484"/>
      <c r="BH127" s="484"/>
      <c r="BI127" s="484"/>
      <c r="BJ127" s="484"/>
      <c r="BK127" s="484"/>
    </row>
    <row r="128" spans="2:63" s="343" customFormat="1" x14ac:dyDescent="0.35">
      <c r="B128" s="377" t="s">
        <v>30</v>
      </c>
      <c r="C128" s="494">
        <v>0</v>
      </c>
      <c r="D128" s="494">
        <v>0</v>
      </c>
      <c r="E128" s="494">
        <v>0</v>
      </c>
      <c r="F128" s="494">
        <v>0</v>
      </c>
      <c r="G128" s="494">
        <v>0</v>
      </c>
      <c r="H128" s="494">
        <v>0</v>
      </c>
      <c r="I128" s="494">
        <v>0</v>
      </c>
      <c r="J128" s="494">
        <v>80.809614864676035</v>
      </c>
      <c r="K128" s="494">
        <v>446.68447566041897</v>
      </c>
      <c r="L128" s="494">
        <v>637.59634251494731</v>
      </c>
      <c r="M128" s="494">
        <v>825.61806105045059</v>
      </c>
      <c r="N128" s="494">
        <v>1928.7361525508402</v>
      </c>
      <c r="O128" s="494">
        <v>2817.4973979250226</v>
      </c>
      <c r="P128" s="494">
        <v>2247.7997013452368</v>
      </c>
      <c r="Q128" s="494">
        <v>2572.4146440885461</v>
      </c>
      <c r="R128" s="494">
        <v>1132.0055845655666</v>
      </c>
      <c r="S128" s="494">
        <v>1458.4925978922724</v>
      </c>
      <c r="T128" s="494">
        <v>1738.5567504623118</v>
      </c>
      <c r="U128" s="494">
        <v>2212.5041776169519</v>
      </c>
      <c r="V128" s="475"/>
      <c r="W128" s="475"/>
      <c r="X128" s="475"/>
      <c r="Y128" s="475"/>
      <c r="Z128" s="475"/>
      <c r="AA128" s="475"/>
      <c r="AB128" s="475"/>
      <c r="AC128" s="475"/>
      <c r="AD128" s="475"/>
      <c r="AE128" s="475"/>
      <c r="AF128" s="475"/>
      <c r="AG128" s="475"/>
      <c r="AH128" s="475"/>
      <c r="AI128" s="475"/>
      <c r="AJ128" s="475"/>
      <c r="AK128" s="475"/>
      <c r="AL128" s="475"/>
      <c r="AM128" s="475"/>
      <c r="AN128" s="475"/>
      <c r="AO128" s="475"/>
      <c r="AP128" s="475"/>
      <c r="AQ128" s="475"/>
      <c r="AR128" s="475"/>
      <c r="AS128" s="475"/>
      <c r="AT128" s="475"/>
      <c r="AU128" s="475"/>
      <c r="AV128" s="475"/>
      <c r="AW128" s="475"/>
      <c r="AX128" s="475"/>
      <c r="AY128" s="475"/>
      <c r="AZ128" s="475"/>
      <c r="BA128" s="475"/>
      <c r="BB128" s="475"/>
      <c r="BC128" s="475"/>
      <c r="BD128" s="475"/>
      <c r="BE128" s="475"/>
      <c r="BF128" s="475"/>
      <c r="BG128" s="475"/>
      <c r="BH128" s="475"/>
      <c r="BI128" s="475"/>
      <c r="BJ128" s="475"/>
      <c r="BK128" s="475"/>
    </row>
    <row r="129" spans="2:63" s="343" customFormat="1" x14ac:dyDescent="0.35">
      <c r="B129" s="377" t="s">
        <v>31</v>
      </c>
      <c r="C129" s="494">
        <v>0</v>
      </c>
      <c r="D129" s="494">
        <v>0</v>
      </c>
      <c r="E129" s="494">
        <v>0</v>
      </c>
      <c r="F129" s="494">
        <v>0</v>
      </c>
      <c r="G129" s="494">
        <v>0</v>
      </c>
      <c r="H129" s="494">
        <v>0</v>
      </c>
      <c r="I129" s="494">
        <v>0</v>
      </c>
      <c r="J129" s="494">
        <v>0</v>
      </c>
      <c r="K129" s="494">
        <v>0</v>
      </c>
      <c r="L129" s="494">
        <v>46.268788988483593</v>
      </c>
      <c r="M129" s="494">
        <v>264.59285801586299</v>
      </c>
      <c r="N129" s="494">
        <v>833.54142482461498</v>
      </c>
      <c r="O129" s="494">
        <v>1254.6725779250494</v>
      </c>
      <c r="P129" s="494">
        <v>1007.2613646124993</v>
      </c>
      <c r="Q129" s="494">
        <v>1007.1758734578289</v>
      </c>
      <c r="R129" s="494">
        <v>0</v>
      </c>
      <c r="S129" s="494">
        <v>0</v>
      </c>
      <c r="T129" s="494">
        <v>0</v>
      </c>
      <c r="U129" s="494">
        <v>0</v>
      </c>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row>
    <row r="130" spans="2:63" s="343" customFormat="1" x14ac:dyDescent="0.35">
      <c r="B130" s="377" t="s">
        <v>32</v>
      </c>
      <c r="C130" s="494">
        <v>0</v>
      </c>
      <c r="D130" s="494">
        <v>0</v>
      </c>
      <c r="E130" s="494">
        <v>0</v>
      </c>
      <c r="F130" s="494">
        <v>0</v>
      </c>
      <c r="G130" s="494">
        <v>0</v>
      </c>
      <c r="H130" s="494">
        <v>0</v>
      </c>
      <c r="I130" s="494">
        <v>0</v>
      </c>
      <c r="J130" s="494">
        <v>0</v>
      </c>
      <c r="K130" s="494">
        <v>0</v>
      </c>
      <c r="L130" s="494">
        <v>0</v>
      </c>
      <c r="M130" s="494">
        <v>0</v>
      </c>
      <c r="N130" s="494">
        <v>0</v>
      </c>
      <c r="O130" s="494">
        <v>0</v>
      </c>
      <c r="P130" s="494">
        <v>0</v>
      </c>
      <c r="Q130" s="494">
        <v>0</v>
      </c>
      <c r="R130" s="494">
        <v>0</v>
      </c>
      <c r="S130" s="494">
        <v>0</v>
      </c>
      <c r="T130" s="494">
        <v>0</v>
      </c>
      <c r="U130" s="494">
        <v>0</v>
      </c>
      <c r="V130" s="475"/>
      <c r="W130" s="475"/>
      <c r="X130" s="475"/>
      <c r="Y130" s="475"/>
      <c r="Z130" s="475"/>
      <c r="AA130" s="475"/>
      <c r="AB130" s="475"/>
      <c r="AC130" s="475"/>
      <c r="AD130" s="475"/>
      <c r="AE130" s="475"/>
      <c r="AF130" s="475"/>
      <c r="AG130" s="475"/>
      <c r="AH130" s="475"/>
      <c r="AI130" s="475"/>
      <c r="AJ130" s="475"/>
      <c r="AK130" s="475"/>
      <c r="AL130" s="475"/>
      <c r="AM130" s="475"/>
      <c r="AN130" s="475"/>
      <c r="AO130" s="475"/>
      <c r="AP130" s="475"/>
      <c r="AQ130" s="475"/>
      <c r="AR130" s="475"/>
      <c r="AS130" s="475"/>
      <c r="AT130" s="475"/>
      <c r="AU130" s="475"/>
      <c r="AV130" s="475"/>
      <c r="AW130" s="475"/>
      <c r="AX130" s="475"/>
      <c r="AY130" s="475"/>
      <c r="AZ130" s="475"/>
      <c r="BA130" s="475"/>
      <c r="BB130" s="475"/>
      <c r="BC130" s="475"/>
      <c r="BD130" s="475"/>
      <c r="BE130" s="475"/>
      <c r="BF130" s="475"/>
      <c r="BG130" s="475"/>
      <c r="BH130" s="475"/>
      <c r="BI130" s="475"/>
      <c r="BJ130" s="475"/>
      <c r="BK130" s="475"/>
    </row>
    <row r="131" spans="2:63" s="343" customFormat="1" ht="15" thickBot="1" x14ac:dyDescent="0.4">
      <c r="B131" s="384" t="s">
        <v>33</v>
      </c>
      <c r="C131" s="495">
        <v>0</v>
      </c>
      <c r="D131" s="495">
        <v>0</v>
      </c>
      <c r="E131" s="495">
        <v>0</v>
      </c>
      <c r="F131" s="495">
        <v>0</v>
      </c>
      <c r="G131" s="495">
        <v>0</v>
      </c>
      <c r="H131" s="495">
        <v>0</v>
      </c>
      <c r="I131" s="495">
        <v>0</v>
      </c>
      <c r="J131" s="495">
        <v>0</v>
      </c>
      <c r="K131" s="495">
        <v>0</v>
      </c>
      <c r="L131" s="495">
        <v>0</v>
      </c>
      <c r="M131" s="495">
        <v>0</v>
      </c>
      <c r="N131" s="495">
        <v>0</v>
      </c>
      <c r="O131" s="495">
        <v>0</v>
      </c>
      <c r="P131" s="495">
        <v>0</v>
      </c>
      <c r="Q131" s="495">
        <v>0</v>
      </c>
      <c r="R131" s="495">
        <v>0</v>
      </c>
      <c r="S131" s="495">
        <v>0</v>
      </c>
      <c r="T131" s="495">
        <v>0</v>
      </c>
      <c r="U131" s="495">
        <v>0</v>
      </c>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row>
    <row r="132" spans="2:63" s="379" customFormat="1" ht="15" thickBot="1" x14ac:dyDescent="0.4">
      <c r="B132" s="385" t="s">
        <v>34</v>
      </c>
      <c r="C132" s="394">
        <f>SUM(C127:C131)</f>
        <v>0</v>
      </c>
      <c r="D132" s="380">
        <f t="shared" ref="D132:BK132" si="109">SUM(D127:D131)</f>
        <v>0</v>
      </c>
      <c r="E132" s="380">
        <f t="shared" si="109"/>
        <v>0</v>
      </c>
      <c r="F132" s="380">
        <f t="shared" si="109"/>
        <v>0</v>
      </c>
      <c r="G132" s="380">
        <f t="shared" si="109"/>
        <v>0</v>
      </c>
      <c r="H132" s="380">
        <f t="shared" si="109"/>
        <v>0</v>
      </c>
      <c r="I132" s="380">
        <f t="shared" si="109"/>
        <v>0</v>
      </c>
      <c r="J132" s="380">
        <f t="shared" si="109"/>
        <v>1252.1167260576131</v>
      </c>
      <c r="K132" s="380">
        <f t="shared" si="109"/>
        <v>2448.7859188287725</v>
      </c>
      <c r="L132" s="380">
        <f t="shared" si="109"/>
        <v>1841.3666925754176</v>
      </c>
      <c r="M132" s="380">
        <f t="shared" si="109"/>
        <v>3413.7397025410305</v>
      </c>
      <c r="N132" s="380">
        <f t="shared" si="109"/>
        <v>13416.490105177169</v>
      </c>
      <c r="O132" s="380">
        <f t="shared" si="109"/>
        <v>20959.373606896035</v>
      </c>
      <c r="P132" s="380">
        <f t="shared" si="109"/>
        <v>17980.415941114381</v>
      </c>
      <c r="Q132" s="380">
        <f t="shared" si="109"/>
        <v>15994.71850495414</v>
      </c>
      <c r="R132" s="380">
        <f t="shared" si="109"/>
        <v>4776.409976678955</v>
      </c>
      <c r="S132" s="380">
        <f t="shared" si="109"/>
        <v>4258.2388155917015</v>
      </c>
      <c r="T132" s="380">
        <f t="shared" si="109"/>
        <v>7628.9891090911897</v>
      </c>
      <c r="U132" s="380">
        <f t="shared" si="109"/>
        <v>8771.6660729021569</v>
      </c>
      <c r="V132" s="477">
        <f t="shared" si="109"/>
        <v>0</v>
      </c>
      <c r="W132" s="477">
        <f t="shared" si="109"/>
        <v>0</v>
      </c>
      <c r="X132" s="477">
        <f t="shared" si="109"/>
        <v>0</v>
      </c>
      <c r="Y132" s="477">
        <f t="shared" si="109"/>
        <v>0</v>
      </c>
      <c r="Z132" s="477">
        <f t="shared" si="109"/>
        <v>0</v>
      </c>
      <c r="AA132" s="477">
        <f t="shared" si="109"/>
        <v>0</v>
      </c>
      <c r="AB132" s="477">
        <f t="shared" si="109"/>
        <v>0</v>
      </c>
      <c r="AC132" s="477">
        <f t="shared" si="109"/>
        <v>0</v>
      </c>
      <c r="AD132" s="477">
        <f t="shared" si="109"/>
        <v>0</v>
      </c>
      <c r="AE132" s="477">
        <f t="shared" si="109"/>
        <v>0</v>
      </c>
      <c r="AF132" s="477">
        <f t="shared" si="109"/>
        <v>0</v>
      </c>
      <c r="AG132" s="477">
        <f t="shared" si="109"/>
        <v>0</v>
      </c>
      <c r="AH132" s="477">
        <f t="shared" si="109"/>
        <v>0</v>
      </c>
      <c r="AI132" s="477">
        <f t="shared" si="109"/>
        <v>0</v>
      </c>
      <c r="AJ132" s="477">
        <f t="shared" si="109"/>
        <v>0</v>
      </c>
      <c r="AK132" s="477">
        <f t="shared" si="109"/>
        <v>0</v>
      </c>
      <c r="AL132" s="477">
        <f t="shared" si="109"/>
        <v>0</v>
      </c>
      <c r="AM132" s="477">
        <f t="shared" si="109"/>
        <v>0</v>
      </c>
      <c r="AN132" s="477">
        <f t="shared" si="109"/>
        <v>0</v>
      </c>
      <c r="AO132" s="477">
        <f t="shared" si="109"/>
        <v>0</v>
      </c>
      <c r="AP132" s="477">
        <f t="shared" si="109"/>
        <v>0</v>
      </c>
      <c r="AQ132" s="477">
        <f t="shared" si="109"/>
        <v>0</v>
      </c>
      <c r="AR132" s="477">
        <f t="shared" si="109"/>
        <v>0</v>
      </c>
      <c r="AS132" s="477">
        <f t="shared" si="109"/>
        <v>0</v>
      </c>
      <c r="AT132" s="477">
        <f t="shared" si="109"/>
        <v>0</v>
      </c>
      <c r="AU132" s="477">
        <f t="shared" si="109"/>
        <v>0</v>
      </c>
      <c r="AV132" s="477">
        <f t="shared" si="109"/>
        <v>0</v>
      </c>
      <c r="AW132" s="477">
        <f t="shared" si="109"/>
        <v>0</v>
      </c>
      <c r="AX132" s="477">
        <f t="shared" si="109"/>
        <v>0</v>
      </c>
      <c r="AY132" s="477">
        <f t="shared" si="109"/>
        <v>0</v>
      </c>
      <c r="AZ132" s="477">
        <f t="shared" si="109"/>
        <v>0</v>
      </c>
      <c r="BA132" s="477">
        <f t="shared" si="109"/>
        <v>0</v>
      </c>
      <c r="BB132" s="477">
        <f t="shared" si="109"/>
        <v>0</v>
      </c>
      <c r="BC132" s="477">
        <f t="shared" si="109"/>
        <v>0</v>
      </c>
      <c r="BD132" s="477">
        <f t="shared" si="109"/>
        <v>0</v>
      </c>
      <c r="BE132" s="477">
        <f t="shared" si="109"/>
        <v>0</v>
      </c>
      <c r="BF132" s="477">
        <f t="shared" si="109"/>
        <v>0</v>
      </c>
      <c r="BG132" s="477">
        <f t="shared" si="109"/>
        <v>0</v>
      </c>
      <c r="BH132" s="477">
        <f t="shared" si="109"/>
        <v>0</v>
      </c>
      <c r="BI132" s="477">
        <f t="shared" si="109"/>
        <v>0</v>
      </c>
      <c r="BJ132" s="477">
        <f t="shared" si="109"/>
        <v>0</v>
      </c>
      <c r="BK132" s="477">
        <f t="shared" si="109"/>
        <v>0</v>
      </c>
    </row>
    <row r="133" spans="2:63" s="343" customFormat="1" x14ac:dyDescent="0.35">
      <c r="C133" s="200" t="s">
        <v>239</v>
      </c>
    </row>
    <row r="134" spans="2:63" x14ac:dyDescent="0.35">
      <c r="E134" s="268"/>
      <c r="F134" s="268"/>
      <c r="G134" s="268"/>
      <c r="H134" s="268"/>
      <c r="I134" s="268"/>
      <c r="J134" s="268"/>
      <c r="K134" s="268"/>
      <c r="L134" s="268"/>
      <c r="M134" s="268"/>
      <c r="N134" s="268"/>
      <c r="O134" s="268"/>
      <c r="P134" s="268"/>
      <c r="Q134" s="268"/>
      <c r="R134" s="268"/>
      <c r="S134" s="268"/>
    </row>
    <row r="137" spans="2:63" x14ac:dyDescent="0.35">
      <c r="C137" s="267"/>
      <c r="D137" s="267"/>
      <c r="E137" s="267"/>
      <c r="F137" s="267"/>
      <c r="G137" s="267"/>
      <c r="H137" s="267"/>
      <c r="I137" s="267"/>
      <c r="J137" s="267"/>
      <c r="K137" s="267"/>
      <c r="L137" s="267"/>
      <c r="M137" s="267"/>
      <c r="N137" s="267"/>
      <c r="O137" s="267"/>
      <c r="P137" s="267"/>
      <c r="Q137" s="267"/>
      <c r="R137" s="267"/>
      <c r="S137" s="267"/>
    </row>
    <row r="138" spans="2:63" x14ac:dyDescent="0.35">
      <c r="C138" s="267"/>
      <c r="D138" s="267"/>
      <c r="E138" s="365"/>
      <c r="F138" s="365"/>
      <c r="G138" s="365"/>
      <c r="H138" s="365"/>
      <c r="I138" s="365"/>
      <c r="J138" s="365"/>
      <c r="K138" s="365"/>
      <c r="L138" s="365"/>
      <c r="M138" s="365"/>
      <c r="N138" s="365"/>
      <c r="O138" s="365"/>
      <c r="P138" s="365"/>
      <c r="Q138" s="365"/>
      <c r="R138" s="365"/>
      <c r="S138" s="365"/>
      <c r="T138" s="365"/>
      <c r="U138" s="365"/>
      <c r="V138" s="365"/>
      <c r="W138" s="365"/>
      <c r="X138" s="365"/>
    </row>
    <row r="139" spans="2:63" x14ac:dyDescent="0.35">
      <c r="C139" s="267"/>
      <c r="D139" s="267"/>
      <c r="E139" s="268"/>
      <c r="F139" s="268"/>
      <c r="G139" s="268"/>
      <c r="H139" s="268"/>
      <c r="I139" s="268"/>
      <c r="J139" s="268"/>
      <c r="K139" s="268"/>
      <c r="L139" s="268"/>
      <c r="M139" s="268"/>
      <c r="N139" s="268"/>
      <c r="O139" s="268"/>
      <c r="P139" s="268"/>
      <c r="Q139" s="268"/>
      <c r="R139" s="268"/>
      <c r="S139" s="268"/>
      <c r="T139" s="268"/>
      <c r="U139" s="268"/>
      <c r="V139" s="268"/>
      <c r="W139" s="268"/>
      <c r="X139" s="268"/>
    </row>
    <row r="140" spans="2:63" x14ac:dyDescent="0.35">
      <c r="C140" s="267"/>
      <c r="D140" s="267"/>
      <c r="E140" s="267"/>
      <c r="F140" s="267"/>
      <c r="G140" s="267"/>
      <c r="H140" s="267"/>
      <c r="I140" s="267"/>
      <c r="J140" s="267"/>
      <c r="K140" s="267"/>
      <c r="L140" s="267"/>
      <c r="M140" s="267"/>
      <c r="N140" s="267"/>
      <c r="O140" s="267"/>
      <c r="P140" s="267"/>
      <c r="Q140" s="267"/>
      <c r="R140" s="267"/>
      <c r="S140" s="267"/>
    </row>
    <row r="141" spans="2:63" x14ac:dyDescent="0.35">
      <c r="C141" s="267"/>
      <c r="D141" s="267"/>
      <c r="E141" s="267"/>
      <c r="F141" s="267"/>
      <c r="G141" s="267"/>
      <c r="H141" s="267"/>
      <c r="I141" s="267"/>
      <c r="J141" s="267"/>
      <c r="K141" s="267"/>
      <c r="L141" s="267"/>
      <c r="M141" s="267"/>
      <c r="N141" s="267"/>
      <c r="O141" s="267"/>
      <c r="P141" s="267"/>
      <c r="Q141" s="267"/>
      <c r="R141" s="267"/>
      <c r="S141" s="267"/>
    </row>
    <row r="142" spans="2:63" x14ac:dyDescent="0.35">
      <c r="C142" s="267"/>
      <c r="D142" s="267"/>
      <c r="E142" s="267"/>
      <c r="F142" s="267"/>
      <c r="G142" s="267"/>
      <c r="H142" s="267"/>
      <c r="I142" s="267"/>
      <c r="J142" s="267"/>
      <c r="K142" s="267"/>
      <c r="L142" s="267"/>
      <c r="M142" s="267"/>
      <c r="N142" s="267"/>
      <c r="O142" s="267"/>
      <c r="P142" s="267"/>
      <c r="Q142" s="267"/>
      <c r="R142" s="267"/>
      <c r="S142" s="267"/>
    </row>
  </sheetData>
  <mergeCells count="10">
    <mergeCell ref="A49:A51"/>
    <mergeCell ref="A54:B55"/>
    <mergeCell ref="A82:B83"/>
    <mergeCell ref="A108:B109"/>
    <mergeCell ref="A3:B4"/>
    <mergeCell ref="A34:B36"/>
    <mergeCell ref="A37:A39"/>
    <mergeCell ref="A40:A42"/>
    <mergeCell ref="A43:A45"/>
    <mergeCell ref="A46:A48"/>
  </mergeCells>
  <pageMargins left="0.7" right="0.7" top="0.75" bottom="0.75" header="0.3" footer="0.3"/>
  <pageSetup orientation="portrait" horizontalDpi="1200" verticalDpi="1200" r:id="rId1"/>
  <headerFooter>
    <oddFooter>&amp;RSchedule JNG-D7.C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2:CP115"/>
  <sheetViews>
    <sheetView topLeftCell="A56" zoomScale="90" zoomScaleNormal="90" workbookViewId="0">
      <pane xSplit="2" topLeftCell="K1" activePane="topRight" state="frozen"/>
      <selection pane="topRight" activeCell="V30" sqref="V30"/>
    </sheetView>
  </sheetViews>
  <sheetFormatPr defaultRowHeight="14.5" x14ac:dyDescent="0.35"/>
  <cols>
    <col min="1" max="1" width="13.453125" customWidth="1"/>
    <col min="2" max="2" width="19.453125" customWidth="1"/>
    <col min="3" max="4" width="7.08984375" customWidth="1"/>
    <col min="5" max="8" width="13.54296875" customWidth="1"/>
    <col min="9" max="22" width="14.90625" customWidth="1"/>
    <col min="23" max="25" width="14.453125" customWidth="1"/>
    <col min="26" max="30" width="15.453125" customWidth="1"/>
    <col min="31" max="40" width="13.453125" customWidth="1"/>
    <col min="41" max="41" width="7.08984375" customWidth="1"/>
    <col min="42" max="42" width="6.90625" customWidth="1"/>
    <col min="43" max="43" width="7.453125" customWidth="1"/>
    <col min="44" max="44" width="6.54296875" customWidth="1"/>
    <col min="45" max="45" width="6.08984375" customWidth="1"/>
    <col min="46" max="46" width="7.08984375" customWidth="1"/>
    <col min="47" max="47" width="7" customWidth="1"/>
    <col min="48" max="48" width="6.54296875" customWidth="1"/>
    <col min="49" max="49" width="7.453125" customWidth="1"/>
    <col min="50" max="50" width="7" customWidth="1"/>
    <col min="51" max="51" width="6.54296875" customWidth="1"/>
    <col min="52" max="52" width="7" customWidth="1"/>
    <col min="53" max="53" width="7.08984375" customWidth="1"/>
    <col min="54" max="54" width="6.90625" customWidth="1"/>
    <col min="55" max="55" width="7.453125" customWidth="1"/>
    <col min="56" max="56" width="6.54296875" customWidth="1"/>
    <col min="57" max="57" width="6.08984375" customWidth="1"/>
    <col min="58" max="58" width="7.08984375" customWidth="1"/>
    <col min="59" max="59" width="7" customWidth="1"/>
    <col min="60" max="60" width="6.54296875" customWidth="1"/>
    <col min="61" max="61" width="7.453125" customWidth="1"/>
    <col min="62" max="62" width="7" customWidth="1"/>
    <col min="63" max="63" width="6.54296875" customWidth="1"/>
    <col min="64" max="64" width="7" customWidth="1"/>
    <col min="65" max="65" width="7.08984375" customWidth="1"/>
    <col min="66" max="66" width="6.90625" customWidth="1"/>
    <col min="67" max="67" width="7.453125" customWidth="1"/>
    <col min="68" max="68" width="6.54296875" customWidth="1"/>
    <col min="69" max="69" width="6.08984375" customWidth="1"/>
    <col min="70" max="70" width="7.08984375" customWidth="1"/>
    <col min="71" max="71" width="7" customWidth="1"/>
    <col min="72" max="72" width="6.54296875" customWidth="1"/>
    <col min="73" max="73" width="7.453125" customWidth="1"/>
    <col min="74" max="74" width="7" customWidth="1"/>
    <col min="75" max="75" width="6.54296875" customWidth="1"/>
    <col min="76" max="76" width="7" customWidth="1"/>
    <col min="77" max="77" width="7.08984375" customWidth="1"/>
    <col min="78" max="78" width="6.90625" customWidth="1"/>
    <col min="79" max="79" width="7.453125" customWidth="1"/>
    <col min="80" max="80" width="6.54296875" customWidth="1"/>
    <col min="81" max="81" width="6.08984375" customWidth="1"/>
    <col min="82" max="82" width="7.08984375" customWidth="1"/>
    <col min="83" max="83" width="7" customWidth="1"/>
    <col min="84" max="84" width="6.54296875" customWidth="1"/>
    <col min="85" max="85" width="7.453125" customWidth="1"/>
    <col min="86" max="86" width="7" customWidth="1"/>
    <col min="88" max="94" width="12.453125" customWidth="1"/>
  </cols>
  <sheetData>
    <row r="2" spans="1:86" x14ac:dyDescent="0.35">
      <c r="U2" s="486">
        <v>7138840.1809586324</v>
      </c>
      <c r="V2" s="486">
        <v>7754650.1373553798</v>
      </c>
    </row>
    <row r="3" spans="1:86" x14ac:dyDescent="0.35">
      <c r="A3" s="602" t="s">
        <v>39</v>
      </c>
      <c r="B3" s="602"/>
    </row>
    <row r="4" spans="1:86" s="54" customFormat="1" ht="15" thickBot="1" x14ac:dyDescent="0.4">
      <c r="A4" s="602"/>
      <c r="B4" s="602"/>
      <c r="C4" s="118" t="s">
        <v>100</v>
      </c>
      <c r="D4" s="118" t="s">
        <v>100</v>
      </c>
      <c r="E4" s="118" t="s">
        <v>100</v>
      </c>
      <c r="F4" s="118" t="s">
        <v>100</v>
      </c>
      <c r="G4" s="118" t="s">
        <v>102</v>
      </c>
      <c r="H4" s="118" t="s">
        <v>102</v>
      </c>
      <c r="I4" s="118" t="s">
        <v>102</v>
      </c>
      <c r="J4" s="118" t="s">
        <v>102</v>
      </c>
      <c r="K4" s="118" t="s">
        <v>102</v>
      </c>
      <c r="L4" s="118" t="s">
        <v>102</v>
      </c>
      <c r="M4" s="118" t="s">
        <v>102</v>
      </c>
      <c r="N4" s="118" t="s">
        <v>102</v>
      </c>
      <c r="O4" s="118" t="s">
        <v>102</v>
      </c>
      <c r="P4" s="118" t="s">
        <v>102</v>
      </c>
      <c r="Q4" s="118" t="s">
        <v>102</v>
      </c>
      <c r="R4" s="118" t="s">
        <v>102</v>
      </c>
      <c r="S4" s="118" t="s">
        <v>102</v>
      </c>
      <c r="T4" s="118" t="s">
        <v>102</v>
      </c>
      <c r="U4" s="118" t="s">
        <v>102</v>
      </c>
      <c r="V4" s="259" t="s">
        <v>102</v>
      </c>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row>
    <row r="5" spans="1:86" ht="15" thickBot="1" x14ac:dyDescent="0.4">
      <c r="B5" s="250" t="s">
        <v>36</v>
      </c>
      <c r="C5" s="401">
        <f>' 1M - RES'!C4</f>
        <v>43466</v>
      </c>
      <c r="D5" s="444">
        <f>' 1M - RES'!D4</f>
        <v>43497</v>
      </c>
      <c r="E5" s="444">
        <f>' 1M - RES'!E4</f>
        <v>43525</v>
      </c>
      <c r="F5" s="444">
        <f>' 1M - RES'!F4</f>
        <v>43556</v>
      </c>
      <c r="G5" s="444">
        <f>' 1M - RES'!G4</f>
        <v>43586</v>
      </c>
      <c r="H5" s="444">
        <f>' 1M - RES'!H4</f>
        <v>43617</v>
      </c>
      <c r="I5" s="444">
        <f>' 1M - RES'!I4</f>
        <v>43647</v>
      </c>
      <c r="J5" s="444">
        <f>' 1M - RES'!J4</f>
        <v>43678</v>
      </c>
      <c r="K5" s="444">
        <f>' 1M - RES'!K4</f>
        <v>43709</v>
      </c>
      <c r="L5" s="444">
        <f>' 1M - RES'!L4</f>
        <v>43739</v>
      </c>
      <c r="M5" s="444">
        <f>' 1M - RES'!M4</f>
        <v>43770</v>
      </c>
      <c r="N5" s="444">
        <f>' 1M - RES'!N4</f>
        <v>43800</v>
      </c>
      <c r="O5" s="444">
        <f>' 1M - RES'!O4</f>
        <v>43831</v>
      </c>
      <c r="P5" s="444">
        <f>' 1M - RES'!P4</f>
        <v>43862</v>
      </c>
      <c r="Q5" s="444">
        <f>' 1M - RES'!Q4</f>
        <v>43891</v>
      </c>
      <c r="R5" s="444">
        <f>' 1M - RES'!R4</f>
        <v>43922</v>
      </c>
      <c r="S5" s="444">
        <f>' 1M - RES'!S4</f>
        <v>43952</v>
      </c>
      <c r="T5" s="444">
        <f>' 1M - RES'!T4</f>
        <v>43983</v>
      </c>
      <c r="U5" s="444">
        <f>' 1M - RES'!U4</f>
        <v>44013</v>
      </c>
      <c r="V5" s="444">
        <f>' 1M - RES'!V4</f>
        <v>44044</v>
      </c>
      <c r="W5" s="444">
        <f>' 1M - RES'!W4</f>
        <v>44075</v>
      </c>
      <c r="X5" s="444">
        <f>' 1M - RES'!X4</f>
        <v>44105</v>
      </c>
      <c r="Y5" s="444">
        <f>' 1M - RES'!Y4</f>
        <v>44136</v>
      </c>
      <c r="Z5" s="444">
        <f>' 1M - RES'!Z4</f>
        <v>44166</v>
      </c>
      <c r="AA5" s="444">
        <f>' 1M - RES'!AA4</f>
        <v>44197</v>
      </c>
      <c r="AB5" s="444">
        <f>' 1M - RES'!AB4</f>
        <v>44228</v>
      </c>
      <c r="AC5" s="444">
        <f>' 1M - RES'!AC4</f>
        <v>44256</v>
      </c>
      <c r="AD5" s="444">
        <f>' 1M - RES'!AD4</f>
        <v>44287</v>
      </c>
      <c r="AE5" s="444">
        <f>' 1M - RES'!AE4</f>
        <v>44317</v>
      </c>
      <c r="AF5" s="444">
        <f>' 1M - RES'!AF4</f>
        <v>44348</v>
      </c>
      <c r="AG5" s="444">
        <f>' 1M - RES'!AG4</f>
        <v>44378</v>
      </c>
      <c r="AH5" s="444">
        <f>' 1M - RES'!AH4</f>
        <v>44409</v>
      </c>
      <c r="AI5" s="444">
        <f>' 1M - RES'!AI4</f>
        <v>44440</v>
      </c>
      <c r="AJ5" s="444">
        <f>' 1M - RES'!AJ4</f>
        <v>44470</v>
      </c>
      <c r="AK5" s="444">
        <f>' 1M - RES'!AK4</f>
        <v>44501</v>
      </c>
      <c r="AL5" s="444">
        <f>' 1M - RES'!AL4</f>
        <v>44531</v>
      </c>
      <c r="AM5" s="444">
        <f>' 1M - RES'!AM4</f>
        <v>44562</v>
      </c>
      <c r="AN5" s="444">
        <f>' 1M - RES'!AN4</f>
        <v>44593</v>
      </c>
      <c r="AO5" s="444">
        <f>' 1M - RES'!AO4</f>
        <v>44621</v>
      </c>
      <c r="AP5" s="444">
        <f>' 1M - RES'!AP4</f>
        <v>44652</v>
      </c>
      <c r="AQ5" s="444">
        <f>' 1M - RES'!AQ4</f>
        <v>44682</v>
      </c>
      <c r="AR5" s="444">
        <f>' 1M - RES'!AR4</f>
        <v>44713</v>
      </c>
      <c r="AS5" s="444">
        <f>' 1M - RES'!AS4</f>
        <v>44743</v>
      </c>
      <c r="AT5" s="444">
        <f>' 1M - RES'!AT4</f>
        <v>44774</v>
      </c>
      <c r="AU5" s="444">
        <f>' 1M - RES'!AU4</f>
        <v>44805</v>
      </c>
      <c r="AV5" s="444">
        <f>' 1M - RES'!AV4</f>
        <v>44835</v>
      </c>
      <c r="AW5" s="444">
        <f>' 1M - RES'!AW4</f>
        <v>44866</v>
      </c>
      <c r="AX5" s="444">
        <f>' 1M - RES'!AX4</f>
        <v>44896</v>
      </c>
      <c r="AY5" s="444">
        <f>' 1M - RES'!AY4</f>
        <v>44927</v>
      </c>
      <c r="AZ5" s="444">
        <f>' 1M - RES'!AZ4</f>
        <v>44958</v>
      </c>
      <c r="BA5" s="444">
        <f>' 1M - RES'!BA4</f>
        <v>44986</v>
      </c>
      <c r="BB5" s="444">
        <f>' 1M - RES'!BB4</f>
        <v>45017</v>
      </c>
      <c r="BC5" s="444">
        <f>' 1M - RES'!BC4</f>
        <v>45047</v>
      </c>
      <c r="BD5" s="444">
        <f>' 1M - RES'!BD4</f>
        <v>45078</v>
      </c>
      <c r="BE5" s="444">
        <f>' 1M - RES'!BE4</f>
        <v>45108</v>
      </c>
      <c r="BF5" s="444">
        <f>' 1M - RES'!BF4</f>
        <v>45139</v>
      </c>
      <c r="BG5" s="444">
        <f>' 1M - RES'!BG4</f>
        <v>45170</v>
      </c>
      <c r="BH5" s="444">
        <f>' 1M - RES'!BH4</f>
        <v>45200</v>
      </c>
      <c r="BI5" s="444">
        <f>' 1M - RES'!BI4</f>
        <v>45231</v>
      </c>
      <c r="BJ5" s="444">
        <f>' 1M - RES'!BJ4</f>
        <v>45261</v>
      </c>
      <c r="BK5" s="444">
        <f>' 1M - RES'!BK4</f>
        <v>45292</v>
      </c>
      <c r="BL5" s="444" t="e">
        <f>' 1M - RES'!#REF!</f>
        <v>#REF!</v>
      </c>
      <c r="BM5" s="444" t="e">
        <f>' 1M - RES'!#REF!</f>
        <v>#REF!</v>
      </c>
      <c r="BN5" s="444" t="e">
        <f>' 1M - RES'!#REF!</f>
        <v>#REF!</v>
      </c>
      <c r="BO5" s="444" t="e">
        <f>' 1M - RES'!#REF!</f>
        <v>#REF!</v>
      </c>
      <c r="BP5" s="444" t="e">
        <f>' 1M - RES'!#REF!</f>
        <v>#REF!</v>
      </c>
      <c r="BQ5" s="444" t="e">
        <f>' 1M - RES'!#REF!</f>
        <v>#REF!</v>
      </c>
      <c r="BR5" s="444" t="e">
        <f>' 1M - RES'!#REF!</f>
        <v>#REF!</v>
      </c>
      <c r="BS5" s="444" t="e">
        <f>' 1M - RES'!#REF!</f>
        <v>#REF!</v>
      </c>
      <c r="BT5" s="444" t="e">
        <f>' 1M - RES'!#REF!</f>
        <v>#REF!</v>
      </c>
      <c r="BU5" s="444" t="e">
        <f>' 1M - RES'!#REF!</f>
        <v>#REF!</v>
      </c>
      <c r="BV5" s="444" t="e">
        <f>' 1M - RES'!#REF!</f>
        <v>#REF!</v>
      </c>
      <c r="BW5" s="444" t="e">
        <f>' 1M - RES'!#REF!</f>
        <v>#REF!</v>
      </c>
      <c r="BX5" s="444" t="e">
        <f>' 1M - RES'!#REF!</f>
        <v>#REF!</v>
      </c>
      <c r="BY5" s="444" t="e">
        <f>' 1M - RES'!#REF!</f>
        <v>#REF!</v>
      </c>
      <c r="BZ5" s="444" t="e">
        <f>' 1M - RES'!#REF!</f>
        <v>#REF!</v>
      </c>
      <c r="CA5" s="444" t="e">
        <f>' 1M - RES'!#REF!</f>
        <v>#REF!</v>
      </c>
      <c r="CB5" s="444" t="e">
        <f>' 1M - RES'!#REF!</f>
        <v>#REF!</v>
      </c>
      <c r="CC5" s="444" t="e">
        <f>' 1M - RES'!#REF!</f>
        <v>#REF!</v>
      </c>
      <c r="CD5" s="444" t="e">
        <f>' 1M - RES'!#REF!</f>
        <v>#REF!</v>
      </c>
      <c r="CE5" s="444" t="e">
        <f>' 1M - RES'!#REF!</f>
        <v>#REF!</v>
      </c>
      <c r="CF5" s="444" t="e">
        <f>' 1M - RES'!#REF!</f>
        <v>#REF!</v>
      </c>
      <c r="CG5" s="444" t="e">
        <f>' 1M - RES'!#REF!</f>
        <v>#REF!</v>
      </c>
      <c r="CH5" s="445" t="e">
        <f>' 1M - RES'!#REF!</f>
        <v>#REF!</v>
      </c>
    </row>
    <row r="6" spans="1:86" x14ac:dyDescent="0.35">
      <c r="B6" s="420" t="s">
        <v>29</v>
      </c>
      <c r="C6" s="446">
        <f>IF(C$4="X",C14+C22,0)</f>
        <v>0</v>
      </c>
      <c r="D6" s="446">
        <f t="shared" ref="D6:BO7" si="0">IF(D$4="X",D14+D22,0)</f>
        <v>0</v>
      </c>
      <c r="E6" s="446">
        <f t="shared" si="0"/>
        <v>36200.977826608876</v>
      </c>
      <c r="F6" s="446">
        <f t="shared" si="0"/>
        <v>60220.376930327868</v>
      </c>
      <c r="G6" s="446">
        <f t="shared" si="0"/>
        <v>102173.6629831129</v>
      </c>
      <c r="H6" s="446">
        <f t="shared" si="0"/>
        <v>378180.22904686211</v>
      </c>
      <c r="I6" s="446">
        <f t="shared" si="0"/>
        <v>847050.30684324156</v>
      </c>
      <c r="J6" s="446">
        <f t="shared" si="0"/>
        <v>1405860.2469144207</v>
      </c>
      <c r="K6" s="446">
        <f t="shared" si="0"/>
        <v>1785319.0329609518</v>
      </c>
      <c r="L6" s="446">
        <f t="shared" si="0"/>
        <v>1918539.3717371016</v>
      </c>
      <c r="M6" s="446">
        <f t="shared" si="0"/>
        <v>2185363.6810969166</v>
      </c>
      <c r="N6" s="446">
        <f t="shared" si="0"/>
        <v>2661703.01907922</v>
      </c>
      <c r="O6" s="446">
        <f t="shared" si="0"/>
        <v>3131608.7191668451</v>
      </c>
      <c r="P6" s="446">
        <f t="shared" si="0"/>
        <v>3550971.5575224701</v>
      </c>
      <c r="Q6" s="446">
        <f t="shared" si="0"/>
        <v>3977377.3452716195</v>
      </c>
      <c r="R6" s="446">
        <f t="shared" si="0"/>
        <v>4146029.8487979146</v>
      </c>
      <c r="S6" s="446">
        <f t="shared" si="0"/>
        <v>4321268.5607634913</v>
      </c>
      <c r="T6" s="446">
        <f t="shared" si="0"/>
        <v>4716012.8898805119</v>
      </c>
      <c r="U6" s="446">
        <f t="shared" si="0"/>
        <v>5144556.7159351949</v>
      </c>
      <c r="V6" s="446">
        <f t="shared" si="0"/>
        <v>5576986.5532870181</v>
      </c>
      <c r="W6" s="446">
        <f t="shared" ref="W6:X6" si="1">IF(W$4="X",W14+W22,0)</f>
        <v>0</v>
      </c>
      <c r="X6" s="446">
        <f t="shared" si="1"/>
        <v>0</v>
      </c>
      <c r="Y6" s="446">
        <f t="shared" si="0"/>
        <v>0</v>
      </c>
      <c r="Z6" s="446">
        <f t="shared" si="0"/>
        <v>0</v>
      </c>
      <c r="AA6" s="446">
        <f t="shared" si="0"/>
        <v>0</v>
      </c>
      <c r="AB6" s="446">
        <f t="shared" si="0"/>
        <v>0</v>
      </c>
      <c r="AC6" s="446">
        <f t="shared" si="0"/>
        <v>0</v>
      </c>
      <c r="AD6" s="446">
        <f t="shared" si="0"/>
        <v>0</v>
      </c>
      <c r="AE6" s="446">
        <f t="shared" si="0"/>
        <v>0</v>
      </c>
      <c r="AF6" s="446">
        <f t="shared" si="0"/>
        <v>0</v>
      </c>
      <c r="AG6" s="446">
        <f t="shared" si="0"/>
        <v>0</v>
      </c>
      <c r="AH6" s="446">
        <f t="shared" si="0"/>
        <v>0</v>
      </c>
      <c r="AI6" s="446">
        <f t="shared" si="0"/>
        <v>0</v>
      </c>
      <c r="AJ6" s="446">
        <f t="shared" si="0"/>
        <v>0</v>
      </c>
      <c r="AK6" s="446">
        <f t="shared" si="0"/>
        <v>0</v>
      </c>
      <c r="AL6" s="446">
        <f t="shared" si="0"/>
        <v>0</v>
      </c>
      <c r="AM6" s="446">
        <f t="shared" si="0"/>
        <v>0</v>
      </c>
      <c r="AN6" s="446">
        <f t="shared" si="0"/>
        <v>0</v>
      </c>
      <c r="AO6" s="446">
        <f t="shared" si="0"/>
        <v>0</v>
      </c>
      <c r="AP6" s="446">
        <f t="shared" si="0"/>
        <v>0</v>
      </c>
      <c r="AQ6" s="446">
        <f t="shared" si="0"/>
        <v>0</v>
      </c>
      <c r="AR6" s="446">
        <f t="shared" si="0"/>
        <v>0</v>
      </c>
      <c r="AS6" s="446">
        <f t="shared" si="0"/>
        <v>0</v>
      </c>
      <c r="AT6" s="446">
        <f t="shared" si="0"/>
        <v>0</v>
      </c>
      <c r="AU6" s="446">
        <f t="shared" si="0"/>
        <v>0</v>
      </c>
      <c r="AV6" s="446">
        <f t="shared" si="0"/>
        <v>0</v>
      </c>
      <c r="AW6" s="446">
        <f t="shared" si="0"/>
        <v>0</v>
      </c>
      <c r="AX6" s="446">
        <f t="shared" si="0"/>
        <v>0</v>
      </c>
      <c r="AY6" s="446">
        <f t="shared" si="0"/>
        <v>0</v>
      </c>
      <c r="AZ6" s="446">
        <f t="shared" si="0"/>
        <v>0</v>
      </c>
      <c r="BA6" s="446">
        <f t="shared" si="0"/>
        <v>0</v>
      </c>
      <c r="BB6" s="446">
        <f t="shared" si="0"/>
        <v>0</v>
      </c>
      <c r="BC6" s="446">
        <f t="shared" si="0"/>
        <v>0</v>
      </c>
      <c r="BD6" s="446">
        <f t="shared" si="0"/>
        <v>0</v>
      </c>
      <c r="BE6" s="446">
        <f t="shared" si="0"/>
        <v>0</v>
      </c>
      <c r="BF6" s="446">
        <f t="shared" si="0"/>
        <v>0</v>
      </c>
      <c r="BG6" s="446">
        <f t="shared" si="0"/>
        <v>0</v>
      </c>
      <c r="BH6" s="446">
        <f t="shared" si="0"/>
        <v>0</v>
      </c>
      <c r="BI6" s="446">
        <f t="shared" si="0"/>
        <v>0</v>
      </c>
      <c r="BJ6" s="446">
        <f t="shared" si="0"/>
        <v>0</v>
      </c>
      <c r="BK6" s="446">
        <f t="shared" si="0"/>
        <v>0</v>
      </c>
      <c r="BL6" s="446">
        <f t="shared" si="0"/>
        <v>0</v>
      </c>
      <c r="BM6" s="446">
        <f t="shared" si="0"/>
        <v>0</v>
      </c>
      <c r="BN6" s="446">
        <f t="shared" si="0"/>
        <v>0</v>
      </c>
      <c r="BO6" s="446">
        <f t="shared" si="0"/>
        <v>0</v>
      </c>
      <c r="BP6" s="446">
        <f t="shared" ref="BP6:CH10" si="2">IF(BP$4="X",BP14+BP22,0)</f>
        <v>0</v>
      </c>
      <c r="BQ6" s="446">
        <f t="shared" si="2"/>
        <v>0</v>
      </c>
      <c r="BR6" s="446">
        <f t="shared" si="2"/>
        <v>0</v>
      </c>
      <c r="BS6" s="446">
        <f t="shared" si="2"/>
        <v>0</v>
      </c>
      <c r="BT6" s="446">
        <f t="shared" si="2"/>
        <v>0</v>
      </c>
      <c r="BU6" s="446">
        <f t="shared" si="2"/>
        <v>0</v>
      </c>
      <c r="BV6" s="446">
        <f t="shared" si="2"/>
        <v>0</v>
      </c>
      <c r="BW6" s="446">
        <f t="shared" si="2"/>
        <v>0</v>
      </c>
      <c r="BX6" s="446">
        <f t="shared" si="2"/>
        <v>0</v>
      </c>
      <c r="BY6" s="446">
        <f t="shared" si="2"/>
        <v>0</v>
      </c>
      <c r="BZ6" s="446">
        <f t="shared" si="2"/>
        <v>0</v>
      </c>
      <c r="CA6" s="446">
        <f t="shared" si="2"/>
        <v>0</v>
      </c>
      <c r="CB6" s="446">
        <f t="shared" si="2"/>
        <v>0</v>
      </c>
      <c r="CC6" s="446">
        <f t="shared" si="2"/>
        <v>0</v>
      </c>
      <c r="CD6" s="446">
        <f t="shared" si="2"/>
        <v>0</v>
      </c>
      <c r="CE6" s="446">
        <f t="shared" si="2"/>
        <v>0</v>
      </c>
      <c r="CF6" s="446">
        <f t="shared" si="2"/>
        <v>0</v>
      </c>
      <c r="CG6" s="446">
        <f t="shared" si="2"/>
        <v>0</v>
      </c>
      <c r="CH6" s="446">
        <f t="shared" si="2"/>
        <v>0</v>
      </c>
    </row>
    <row r="7" spans="1:86" x14ac:dyDescent="0.35">
      <c r="B7" s="405" t="s">
        <v>30</v>
      </c>
      <c r="C7" s="446">
        <f t="shared" ref="C7:R10" si="3">IF(C$4="X",C15+C23,0)</f>
        <v>0</v>
      </c>
      <c r="D7" s="446">
        <f t="shared" si="3"/>
        <v>0</v>
      </c>
      <c r="E7" s="446">
        <f t="shared" si="3"/>
        <v>94.543976298023125</v>
      </c>
      <c r="F7" s="446">
        <f t="shared" si="3"/>
        <v>1931.9321639737011</v>
      </c>
      <c r="G7" s="446">
        <f t="shared" si="3"/>
        <v>10230.073855544702</v>
      </c>
      <c r="H7" s="446">
        <f t="shared" si="3"/>
        <v>30647.020356876263</v>
      </c>
      <c r="I7" s="446">
        <f t="shared" si="3"/>
        <v>71165.410244566912</v>
      </c>
      <c r="J7" s="446">
        <f t="shared" si="3"/>
        <v>116425.49316124833</v>
      </c>
      <c r="K7" s="446">
        <f t="shared" si="3"/>
        <v>178324.3074228726</v>
      </c>
      <c r="L7" s="446">
        <f t="shared" si="3"/>
        <v>231809.23896846789</v>
      </c>
      <c r="M7" s="446">
        <f t="shared" si="3"/>
        <v>288420.54799928435</v>
      </c>
      <c r="N7" s="446">
        <f t="shared" si="3"/>
        <v>366525.69918489846</v>
      </c>
      <c r="O7" s="446">
        <f t="shared" si="3"/>
        <v>455123.18495545833</v>
      </c>
      <c r="P7" s="446">
        <f t="shared" si="3"/>
        <v>526025.65570368152</v>
      </c>
      <c r="Q7" s="446">
        <f t="shared" si="3"/>
        <v>606696.70792073943</v>
      </c>
      <c r="R7" s="446">
        <f t="shared" si="3"/>
        <v>626782.36090886616</v>
      </c>
      <c r="S7" s="446">
        <f t="shared" si="0"/>
        <v>652662.67597142595</v>
      </c>
      <c r="T7" s="446">
        <f t="shared" si="0"/>
        <v>683995.65479828638</v>
      </c>
      <c r="U7" s="446">
        <f t="shared" si="0"/>
        <v>723912.3671473437</v>
      </c>
      <c r="V7" s="446">
        <f t="shared" si="0"/>
        <v>756026.32600799843</v>
      </c>
      <c r="W7" s="446">
        <f t="shared" ref="W7:X7" si="4">IF(W$4="X",W15+W23,0)</f>
        <v>0</v>
      </c>
      <c r="X7" s="446">
        <f t="shared" si="4"/>
        <v>0</v>
      </c>
      <c r="Y7" s="446">
        <f t="shared" si="0"/>
        <v>0</v>
      </c>
      <c r="Z7" s="446">
        <f t="shared" si="0"/>
        <v>0</v>
      </c>
      <c r="AA7" s="446">
        <f t="shared" si="0"/>
        <v>0</v>
      </c>
      <c r="AB7" s="446">
        <f t="shared" si="0"/>
        <v>0</v>
      </c>
      <c r="AC7" s="446">
        <f t="shared" si="0"/>
        <v>0</v>
      </c>
      <c r="AD7" s="446">
        <f t="shared" si="0"/>
        <v>0</v>
      </c>
      <c r="AE7" s="446">
        <f t="shared" si="0"/>
        <v>0</v>
      </c>
      <c r="AF7" s="446">
        <f t="shared" si="0"/>
        <v>0</v>
      </c>
      <c r="AG7" s="446">
        <f t="shared" si="0"/>
        <v>0</v>
      </c>
      <c r="AH7" s="446">
        <f t="shared" si="0"/>
        <v>0</v>
      </c>
      <c r="AI7" s="446">
        <f t="shared" si="0"/>
        <v>0</v>
      </c>
      <c r="AJ7" s="446">
        <f t="shared" si="0"/>
        <v>0</v>
      </c>
      <c r="AK7" s="446">
        <f t="shared" si="0"/>
        <v>0</v>
      </c>
      <c r="AL7" s="446">
        <f t="shared" si="0"/>
        <v>0</v>
      </c>
      <c r="AM7" s="446">
        <f t="shared" si="0"/>
        <v>0</v>
      </c>
      <c r="AN7" s="446">
        <f t="shared" si="0"/>
        <v>0</v>
      </c>
      <c r="AO7" s="446">
        <f t="shared" si="0"/>
        <v>0</v>
      </c>
      <c r="AP7" s="446">
        <f t="shared" si="0"/>
        <v>0</v>
      </c>
      <c r="AQ7" s="446">
        <f t="shared" si="0"/>
        <v>0</v>
      </c>
      <c r="AR7" s="446">
        <f t="shared" si="0"/>
        <v>0</v>
      </c>
      <c r="AS7" s="446">
        <f t="shared" si="0"/>
        <v>0</v>
      </c>
      <c r="AT7" s="446">
        <f t="shared" si="0"/>
        <v>0</v>
      </c>
      <c r="AU7" s="446">
        <f t="shared" si="0"/>
        <v>0</v>
      </c>
      <c r="AV7" s="446">
        <f t="shared" si="0"/>
        <v>0</v>
      </c>
      <c r="AW7" s="446">
        <f t="shared" si="0"/>
        <v>0</v>
      </c>
      <c r="AX7" s="446">
        <f t="shared" si="0"/>
        <v>0</v>
      </c>
      <c r="AY7" s="446">
        <f t="shared" si="0"/>
        <v>0</v>
      </c>
      <c r="AZ7" s="446">
        <f t="shared" si="0"/>
        <v>0</v>
      </c>
      <c r="BA7" s="446">
        <f t="shared" si="0"/>
        <v>0</v>
      </c>
      <c r="BB7" s="446">
        <f t="shared" si="0"/>
        <v>0</v>
      </c>
      <c r="BC7" s="446">
        <f t="shared" si="0"/>
        <v>0</v>
      </c>
      <c r="BD7" s="446">
        <f t="shared" si="0"/>
        <v>0</v>
      </c>
      <c r="BE7" s="446">
        <f t="shared" si="0"/>
        <v>0</v>
      </c>
      <c r="BF7" s="446">
        <f t="shared" si="0"/>
        <v>0</v>
      </c>
      <c r="BG7" s="446">
        <f t="shared" si="0"/>
        <v>0</v>
      </c>
      <c r="BH7" s="446">
        <f t="shared" si="0"/>
        <v>0</v>
      </c>
      <c r="BI7" s="446">
        <f t="shared" si="0"/>
        <v>0</v>
      </c>
      <c r="BJ7" s="446">
        <f t="shared" si="0"/>
        <v>0</v>
      </c>
      <c r="BK7" s="446">
        <f t="shared" si="0"/>
        <v>0</v>
      </c>
      <c r="BL7" s="446">
        <f t="shared" si="0"/>
        <v>0</v>
      </c>
      <c r="BM7" s="446">
        <f t="shared" si="0"/>
        <v>0</v>
      </c>
      <c r="BN7" s="446">
        <f t="shared" si="0"/>
        <v>0</v>
      </c>
      <c r="BO7" s="446">
        <f t="shared" si="0"/>
        <v>0</v>
      </c>
      <c r="BP7" s="446">
        <f t="shared" si="2"/>
        <v>0</v>
      </c>
      <c r="BQ7" s="446">
        <f t="shared" si="2"/>
        <v>0</v>
      </c>
      <c r="BR7" s="446">
        <f t="shared" si="2"/>
        <v>0</v>
      </c>
      <c r="BS7" s="446">
        <f t="shared" si="2"/>
        <v>0</v>
      </c>
      <c r="BT7" s="446">
        <f t="shared" si="2"/>
        <v>0</v>
      </c>
      <c r="BU7" s="446">
        <f t="shared" si="2"/>
        <v>0</v>
      </c>
      <c r="BV7" s="446">
        <f t="shared" si="2"/>
        <v>0</v>
      </c>
      <c r="BW7" s="446">
        <f t="shared" si="2"/>
        <v>0</v>
      </c>
      <c r="BX7" s="446">
        <f t="shared" si="2"/>
        <v>0</v>
      </c>
      <c r="BY7" s="446">
        <f t="shared" si="2"/>
        <v>0</v>
      </c>
      <c r="BZ7" s="446">
        <f t="shared" si="2"/>
        <v>0</v>
      </c>
      <c r="CA7" s="446">
        <f t="shared" si="2"/>
        <v>0</v>
      </c>
      <c r="CB7" s="446">
        <f t="shared" si="2"/>
        <v>0</v>
      </c>
      <c r="CC7" s="446">
        <f t="shared" si="2"/>
        <v>0</v>
      </c>
      <c r="CD7" s="446">
        <f t="shared" si="2"/>
        <v>0</v>
      </c>
      <c r="CE7" s="446">
        <f t="shared" si="2"/>
        <v>0</v>
      </c>
      <c r="CF7" s="446">
        <f t="shared" si="2"/>
        <v>0</v>
      </c>
      <c r="CG7" s="446">
        <f t="shared" si="2"/>
        <v>0</v>
      </c>
      <c r="CH7" s="446">
        <f t="shared" si="2"/>
        <v>0</v>
      </c>
    </row>
    <row r="8" spans="1:86" x14ac:dyDescent="0.35">
      <c r="B8" s="405" t="s">
        <v>31</v>
      </c>
      <c r="C8" s="446">
        <f t="shared" si="3"/>
        <v>0</v>
      </c>
      <c r="D8" s="446">
        <f t="shared" ref="D8:BO10" si="5">IF(D$4="X",D16+D24,0)</f>
        <v>0</v>
      </c>
      <c r="E8" s="446">
        <f t="shared" si="5"/>
        <v>114.69630429767348</v>
      </c>
      <c r="F8" s="446">
        <f t="shared" si="5"/>
        <v>1023.5033070061781</v>
      </c>
      <c r="G8" s="446">
        <f t="shared" si="5"/>
        <v>4686.7968016182595</v>
      </c>
      <c r="H8" s="446">
        <f t="shared" si="5"/>
        <v>21147.047648028991</v>
      </c>
      <c r="I8" s="446">
        <f t="shared" si="5"/>
        <v>59883.787917121183</v>
      </c>
      <c r="J8" s="446">
        <f t="shared" si="5"/>
        <v>112079.31451828942</v>
      </c>
      <c r="K8" s="446">
        <f t="shared" si="5"/>
        <v>184824.21347423224</v>
      </c>
      <c r="L8" s="446">
        <f t="shared" si="5"/>
        <v>235767.70198791544</v>
      </c>
      <c r="M8" s="446">
        <f t="shared" si="5"/>
        <v>291533.65386363369</v>
      </c>
      <c r="N8" s="446">
        <f t="shared" si="5"/>
        <v>383063.79438703781</v>
      </c>
      <c r="O8" s="446">
        <f t="shared" si="5"/>
        <v>499863.8489294108</v>
      </c>
      <c r="P8" s="446">
        <f t="shared" si="5"/>
        <v>596664.31892229768</v>
      </c>
      <c r="Q8" s="446">
        <f t="shared" si="5"/>
        <v>690031.35563489795</v>
      </c>
      <c r="R8" s="446">
        <f t="shared" si="5"/>
        <v>709709.11139511201</v>
      </c>
      <c r="S8" s="446">
        <f t="shared" si="5"/>
        <v>737405.47872093739</v>
      </c>
      <c r="T8" s="446">
        <f t="shared" si="5"/>
        <v>798726.30425462814</v>
      </c>
      <c r="U8" s="446">
        <f t="shared" si="5"/>
        <v>874609.79880018428</v>
      </c>
      <c r="V8" s="446">
        <f t="shared" si="5"/>
        <v>942821.45834095951</v>
      </c>
      <c r="W8" s="446">
        <f t="shared" ref="W8:X8" si="6">IF(W$4="X",W16+W24,0)</f>
        <v>0</v>
      </c>
      <c r="X8" s="446">
        <f t="shared" si="6"/>
        <v>0</v>
      </c>
      <c r="Y8" s="446">
        <f t="shared" si="5"/>
        <v>0</v>
      </c>
      <c r="Z8" s="446">
        <f t="shared" si="5"/>
        <v>0</v>
      </c>
      <c r="AA8" s="446">
        <f t="shared" si="5"/>
        <v>0</v>
      </c>
      <c r="AB8" s="446">
        <f t="shared" si="5"/>
        <v>0</v>
      </c>
      <c r="AC8" s="446">
        <f t="shared" si="5"/>
        <v>0</v>
      </c>
      <c r="AD8" s="446">
        <f t="shared" si="5"/>
        <v>0</v>
      </c>
      <c r="AE8" s="446">
        <f t="shared" si="5"/>
        <v>0</v>
      </c>
      <c r="AF8" s="446">
        <f t="shared" si="5"/>
        <v>0</v>
      </c>
      <c r="AG8" s="446">
        <f t="shared" si="5"/>
        <v>0</v>
      </c>
      <c r="AH8" s="446">
        <f t="shared" si="5"/>
        <v>0</v>
      </c>
      <c r="AI8" s="446">
        <f t="shared" si="5"/>
        <v>0</v>
      </c>
      <c r="AJ8" s="446">
        <f t="shared" si="5"/>
        <v>0</v>
      </c>
      <c r="AK8" s="446">
        <f t="shared" si="5"/>
        <v>0</v>
      </c>
      <c r="AL8" s="446">
        <f t="shared" si="5"/>
        <v>0</v>
      </c>
      <c r="AM8" s="446">
        <f t="shared" si="5"/>
        <v>0</v>
      </c>
      <c r="AN8" s="446">
        <f t="shared" si="5"/>
        <v>0</v>
      </c>
      <c r="AO8" s="446">
        <f t="shared" si="5"/>
        <v>0</v>
      </c>
      <c r="AP8" s="446">
        <f t="shared" si="5"/>
        <v>0</v>
      </c>
      <c r="AQ8" s="446">
        <f t="shared" si="5"/>
        <v>0</v>
      </c>
      <c r="AR8" s="446">
        <f t="shared" si="5"/>
        <v>0</v>
      </c>
      <c r="AS8" s="446">
        <f t="shared" si="5"/>
        <v>0</v>
      </c>
      <c r="AT8" s="446">
        <f t="shared" si="5"/>
        <v>0</v>
      </c>
      <c r="AU8" s="446">
        <f t="shared" si="5"/>
        <v>0</v>
      </c>
      <c r="AV8" s="446">
        <f t="shared" si="5"/>
        <v>0</v>
      </c>
      <c r="AW8" s="446">
        <f t="shared" si="5"/>
        <v>0</v>
      </c>
      <c r="AX8" s="446">
        <f t="shared" si="5"/>
        <v>0</v>
      </c>
      <c r="AY8" s="446">
        <f t="shared" si="5"/>
        <v>0</v>
      </c>
      <c r="AZ8" s="446">
        <f t="shared" si="5"/>
        <v>0</v>
      </c>
      <c r="BA8" s="446">
        <f t="shared" si="5"/>
        <v>0</v>
      </c>
      <c r="BB8" s="446">
        <f t="shared" si="5"/>
        <v>0</v>
      </c>
      <c r="BC8" s="446">
        <f t="shared" si="5"/>
        <v>0</v>
      </c>
      <c r="BD8" s="446">
        <f t="shared" si="5"/>
        <v>0</v>
      </c>
      <c r="BE8" s="446">
        <f t="shared" si="5"/>
        <v>0</v>
      </c>
      <c r="BF8" s="446">
        <f t="shared" si="5"/>
        <v>0</v>
      </c>
      <c r="BG8" s="446">
        <f t="shared" si="5"/>
        <v>0</v>
      </c>
      <c r="BH8" s="446">
        <f t="shared" si="5"/>
        <v>0</v>
      </c>
      <c r="BI8" s="446">
        <f t="shared" si="5"/>
        <v>0</v>
      </c>
      <c r="BJ8" s="446">
        <f t="shared" si="5"/>
        <v>0</v>
      </c>
      <c r="BK8" s="446">
        <f t="shared" si="5"/>
        <v>0</v>
      </c>
      <c r="BL8" s="446">
        <f t="shared" si="5"/>
        <v>0</v>
      </c>
      <c r="BM8" s="446">
        <f t="shared" si="5"/>
        <v>0</v>
      </c>
      <c r="BN8" s="446">
        <f t="shared" si="5"/>
        <v>0</v>
      </c>
      <c r="BO8" s="446">
        <f t="shared" si="5"/>
        <v>0</v>
      </c>
      <c r="BP8" s="446">
        <f t="shared" si="2"/>
        <v>0</v>
      </c>
      <c r="BQ8" s="446">
        <f t="shared" si="2"/>
        <v>0</v>
      </c>
      <c r="BR8" s="446">
        <f t="shared" si="2"/>
        <v>0</v>
      </c>
      <c r="BS8" s="446">
        <f t="shared" si="2"/>
        <v>0</v>
      </c>
      <c r="BT8" s="446">
        <f t="shared" si="2"/>
        <v>0</v>
      </c>
      <c r="BU8" s="446">
        <f t="shared" si="2"/>
        <v>0</v>
      </c>
      <c r="BV8" s="446">
        <f t="shared" si="2"/>
        <v>0</v>
      </c>
      <c r="BW8" s="446">
        <f t="shared" si="2"/>
        <v>0</v>
      </c>
      <c r="BX8" s="446">
        <f t="shared" si="2"/>
        <v>0</v>
      </c>
      <c r="BY8" s="446">
        <f t="shared" si="2"/>
        <v>0</v>
      </c>
      <c r="BZ8" s="446">
        <f t="shared" si="2"/>
        <v>0</v>
      </c>
      <c r="CA8" s="446">
        <f t="shared" si="2"/>
        <v>0</v>
      </c>
      <c r="CB8" s="446">
        <f t="shared" si="2"/>
        <v>0</v>
      </c>
      <c r="CC8" s="446">
        <f t="shared" si="2"/>
        <v>0</v>
      </c>
      <c r="CD8" s="446">
        <f t="shared" si="2"/>
        <v>0</v>
      </c>
      <c r="CE8" s="446">
        <f t="shared" si="2"/>
        <v>0</v>
      </c>
      <c r="CF8" s="446">
        <f t="shared" si="2"/>
        <v>0</v>
      </c>
      <c r="CG8" s="446">
        <f t="shared" si="2"/>
        <v>0</v>
      </c>
      <c r="CH8" s="446">
        <f t="shared" si="2"/>
        <v>0</v>
      </c>
    </row>
    <row r="9" spans="1:86" x14ac:dyDescent="0.35">
      <c r="B9" s="405" t="s">
        <v>32</v>
      </c>
      <c r="C9" s="446">
        <f t="shared" si="3"/>
        <v>0</v>
      </c>
      <c r="D9" s="446">
        <f t="shared" si="5"/>
        <v>0</v>
      </c>
      <c r="E9" s="446">
        <f t="shared" si="5"/>
        <v>0</v>
      </c>
      <c r="F9" s="446">
        <f t="shared" si="5"/>
        <v>188.77842187430667</v>
      </c>
      <c r="G9" s="446">
        <f t="shared" si="5"/>
        <v>1335.4131988103795</v>
      </c>
      <c r="H9" s="446">
        <f t="shared" si="5"/>
        <v>7815.9812023741688</v>
      </c>
      <c r="I9" s="446">
        <f t="shared" si="5"/>
        <v>22510.413486649813</v>
      </c>
      <c r="J9" s="446">
        <f t="shared" si="5"/>
        <v>40901.647126509451</v>
      </c>
      <c r="K9" s="446">
        <f t="shared" si="5"/>
        <v>59407.712980387165</v>
      </c>
      <c r="L9" s="446">
        <f t="shared" si="5"/>
        <v>70938.848125196906</v>
      </c>
      <c r="M9" s="446">
        <f t="shared" si="5"/>
        <v>81074.014408363</v>
      </c>
      <c r="N9" s="446">
        <f t="shared" si="5"/>
        <v>98302.165432325623</v>
      </c>
      <c r="O9" s="446">
        <f t="shared" si="5"/>
        <v>124625.1527080081</v>
      </c>
      <c r="P9" s="446">
        <f t="shared" si="5"/>
        <v>144640.73457629638</v>
      </c>
      <c r="Q9" s="446">
        <f t="shared" si="5"/>
        <v>167027.07745172502</v>
      </c>
      <c r="R9" s="446">
        <f t="shared" si="5"/>
        <v>181216.27518599152</v>
      </c>
      <c r="S9" s="446">
        <f t="shared" si="5"/>
        <v>202142.59061141082</v>
      </c>
      <c r="T9" s="446">
        <f t="shared" si="5"/>
        <v>247720.02737163956</v>
      </c>
      <c r="U9" s="446">
        <f t="shared" si="5"/>
        <v>303432.30754082155</v>
      </c>
      <c r="V9" s="446">
        <f t="shared" si="5"/>
        <v>353454.61973503145</v>
      </c>
      <c r="W9" s="446">
        <f t="shared" ref="W9:X9" si="7">IF(W$4="X",W17+W25,0)</f>
        <v>0</v>
      </c>
      <c r="X9" s="446">
        <f t="shared" si="7"/>
        <v>0</v>
      </c>
      <c r="Y9" s="446">
        <f t="shared" si="5"/>
        <v>0</v>
      </c>
      <c r="Z9" s="446">
        <f t="shared" si="5"/>
        <v>0</v>
      </c>
      <c r="AA9" s="446">
        <f t="shared" si="5"/>
        <v>0</v>
      </c>
      <c r="AB9" s="446">
        <f t="shared" si="5"/>
        <v>0</v>
      </c>
      <c r="AC9" s="446">
        <f t="shared" si="5"/>
        <v>0</v>
      </c>
      <c r="AD9" s="446">
        <f t="shared" si="5"/>
        <v>0</v>
      </c>
      <c r="AE9" s="446">
        <f t="shared" si="5"/>
        <v>0</v>
      </c>
      <c r="AF9" s="446">
        <f t="shared" si="5"/>
        <v>0</v>
      </c>
      <c r="AG9" s="446">
        <f t="shared" si="5"/>
        <v>0</v>
      </c>
      <c r="AH9" s="446">
        <f t="shared" si="5"/>
        <v>0</v>
      </c>
      <c r="AI9" s="446">
        <f t="shared" si="5"/>
        <v>0</v>
      </c>
      <c r="AJ9" s="446">
        <f t="shared" si="5"/>
        <v>0</v>
      </c>
      <c r="AK9" s="446">
        <f t="shared" si="5"/>
        <v>0</v>
      </c>
      <c r="AL9" s="446">
        <f t="shared" si="5"/>
        <v>0</v>
      </c>
      <c r="AM9" s="446">
        <f t="shared" si="5"/>
        <v>0</v>
      </c>
      <c r="AN9" s="446">
        <f t="shared" si="5"/>
        <v>0</v>
      </c>
      <c r="AO9" s="446">
        <f t="shared" si="5"/>
        <v>0</v>
      </c>
      <c r="AP9" s="446">
        <f t="shared" si="5"/>
        <v>0</v>
      </c>
      <c r="AQ9" s="446">
        <f t="shared" si="5"/>
        <v>0</v>
      </c>
      <c r="AR9" s="446">
        <f t="shared" si="5"/>
        <v>0</v>
      </c>
      <c r="AS9" s="446">
        <f t="shared" si="5"/>
        <v>0</v>
      </c>
      <c r="AT9" s="446">
        <f t="shared" si="5"/>
        <v>0</v>
      </c>
      <c r="AU9" s="446">
        <f t="shared" si="5"/>
        <v>0</v>
      </c>
      <c r="AV9" s="446">
        <f t="shared" si="5"/>
        <v>0</v>
      </c>
      <c r="AW9" s="446">
        <f t="shared" si="5"/>
        <v>0</v>
      </c>
      <c r="AX9" s="446">
        <f t="shared" si="5"/>
        <v>0</v>
      </c>
      <c r="AY9" s="446">
        <f t="shared" si="5"/>
        <v>0</v>
      </c>
      <c r="AZ9" s="446">
        <f t="shared" si="5"/>
        <v>0</v>
      </c>
      <c r="BA9" s="446">
        <f t="shared" si="5"/>
        <v>0</v>
      </c>
      <c r="BB9" s="446">
        <f t="shared" si="5"/>
        <v>0</v>
      </c>
      <c r="BC9" s="446">
        <f t="shared" si="5"/>
        <v>0</v>
      </c>
      <c r="BD9" s="446">
        <f t="shared" si="5"/>
        <v>0</v>
      </c>
      <c r="BE9" s="446">
        <f t="shared" si="5"/>
        <v>0</v>
      </c>
      <c r="BF9" s="446">
        <f t="shared" si="5"/>
        <v>0</v>
      </c>
      <c r="BG9" s="446">
        <f t="shared" si="5"/>
        <v>0</v>
      </c>
      <c r="BH9" s="446">
        <f t="shared" si="5"/>
        <v>0</v>
      </c>
      <c r="BI9" s="446">
        <f t="shared" si="5"/>
        <v>0</v>
      </c>
      <c r="BJ9" s="446">
        <f t="shared" si="5"/>
        <v>0</v>
      </c>
      <c r="BK9" s="446">
        <f t="shared" si="5"/>
        <v>0</v>
      </c>
      <c r="BL9" s="446">
        <f t="shared" si="5"/>
        <v>0</v>
      </c>
      <c r="BM9" s="446">
        <f t="shared" si="5"/>
        <v>0</v>
      </c>
      <c r="BN9" s="446">
        <f t="shared" si="5"/>
        <v>0</v>
      </c>
      <c r="BO9" s="446">
        <f t="shared" si="5"/>
        <v>0</v>
      </c>
      <c r="BP9" s="446">
        <f t="shared" si="2"/>
        <v>0</v>
      </c>
      <c r="BQ9" s="446">
        <f t="shared" si="2"/>
        <v>0</v>
      </c>
      <c r="BR9" s="446">
        <f t="shared" si="2"/>
        <v>0</v>
      </c>
      <c r="BS9" s="446">
        <f t="shared" si="2"/>
        <v>0</v>
      </c>
      <c r="BT9" s="446">
        <f t="shared" si="2"/>
        <v>0</v>
      </c>
      <c r="BU9" s="446">
        <f t="shared" si="2"/>
        <v>0</v>
      </c>
      <c r="BV9" s="446">
        <f t="shared" si="2"/>
        <v>0</v>
      </c>
      <c r="BW9" s="446">
        <f t="shared" si="2"/>
        <v>0</v>
      </c>
      <c r="BX9" s="446">
        <f t="shared" si="2"/>
        <v>0</v>
      </c>
      <c r="BY9" s="446">
        <f t="shared" si="2"/>
        <v>0</v>
      </c>
      <c r="BZ9" s="446">
        <f t="shared" si="2"/>
        <v>0</v>
      </c>
      <c r="CA9" s="446">
        <f t="shared" si="2"/>
        <v>0</v>
      </c>
      <c r="CB9" s="446">
        <f t="shared" si="2"/>
        <v>0</v>
      </c>
      <c r="CC9" s="446">
        <f t="shared" si="2"/>
        <v>0</v>
      </c>
      <c r="CD9" s="446">
        <f t="shared" si="2"/>
        <v>0</v>
      </c>
      <c r="CE9" s="446">
        <f t="shared" si="2"/>
        <v>0</v>
      </c>
      <c r="CF9" s="446">
        <f t="shared" si="2"/>
        <v>0</v>
      </c>
      <c r="CG9" s="446">
        <f t="shared" si="2"/>
        <v>0</v>
      </c>
      <c r="CH9" s="446">
        <f t="shared" si="2"/>
        <v>0</v>
      </c>
    </row>
    <row r="10" spans="1:86" ht="15" thickBot="1" x14ac:dyDescent="0.4">
      <c r="B10" s="447" t="s">
        <v>33</v>
      </c>
      <c r="C10" s="448">
        <f t="shared" si="3"/>
        <v>0</v>
      </c>
      <c r="D10" s="448">
        <f t="shared" si="5"/>
        <v>0</v>
      </c>
      <c r="E10" s="448">
        <f t="shared" si="5"/>
        <v>0</v>
      </c>
      <c r="F10" s="448">
        <f t="shared" si="5"/>
        <v>84.163254373063452</v>
      </c>
      <c r="G10" s="448">
        <f t="shared" si="5"/>
        <v>331.41580495482282</v>
      </c>
      <c r="H10" s="448">
        <f t="shared" si="5"/>
        <v>893.23619787575944</v>
      </c>
      <c r="I10" s="448">
        <f t="shared" si="5"/>
        <v>1639.3088295702501</v>
      </c>
      <c r="J10" s="448">
        <f t="shared" si="5"/>
        <v>2411.3489592376</v>
      </c>
      <c r="K10" s="448">
        <f t="shared" si="5"/>
        <v>3481.6532466288963</v>
      </c>
      <c r="L10" s="448">
        <f t="shared" si="5"/>
        <v>4331.2097265993361</v>
      </c>
      <c r="M10" s="448">
        <f t="shared" si="5"/>
        <v>5427.3794358578361</v>
      </c>
      <c r="N10" s="448">
        <f t="shared" si="5"/>
        <v>8021.448208243638</v>
      </c>
      <c r="O10" s="448">
        <f t="shared" si="5"/>
        <v>12017.341752848191</v>
      </c>
      <c r="P10" s="448">
        <f t="shared" si="5"/>
        <v>15417.995246396942</v>
      </c>
      <c r="Q10" s="448">
        <f t="shared" si="5"/>
        <v>19099.269324372177</v>
      </c>
      <c r="R10" s="448">
        <f t="shared" si="5"/>
        <v>21982.797187252967</v>
      </c>
      <c r="S10" s="448">
        <f t="shared" si="5"/>
        <v>29088.670735964966</v>
      </c>
      <c r="T10" s="449">
        <f t="shared" si="5"/>
        <v>60018.19268839401</v>
      </c>
      <c r="U10" s="450">
        <f t="shared" si="5"/>
        <v>92328.99153508764</v>
      </c>
      <c r="V10" s="450">
        <f t="shared" si="5"/>
        <v>125361.17998437227</v>
      </c>
      <c r="W10" s="450">
        <f t="shared" ref="W10:X10" si="8">IF(W$4="X",W18+W26,0)</f>
        <v>0</v>
      </c>
      <c r="X10" s="450">
        <f t="shared" si="8"/>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0">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0">
        <f t="shared" si="5"/>
        <v>0</v>
      </c>
      <c r="AU10" s="450">
        <f t="shared" si="5"/>
        <v>0</v>
      </c>
      <c r="AV10" s="450">
        <f t="shared" si="5"/>
        <v>0</v>
      </c>
      <c r="AW10" s="450">
        <f t="shared" si="5"/>
        <v>0</v>
      </c>
      <c r="AX10" s="450">
        <f t="shared" si="5"/>
        <v>0</v>
      </c>
      <c r="AY10" s="450">
        <f t="shared" si="5"/>
        <v>0</v>
      </c>
      <c r="AZ10" s="450">
        <f t="shared" si="5"/>
        <v>0</v>
      </c>
      <c r="BA10" s="450">
        <f t="shared" si="5"/>
        <v>0</v>
      </c>
      <c r="BB10" s="450">
        <f t="shared" si="5"/>
        <v>0</v>
      </c>
      <c r="BC10" s="450">
        <f t="shared" si="5"/>
        <v>0</v>
      </c>
      <c r="BD10" s="450">
        <f t="shared" si="5"/>
        <v>0</v>
      </c>
      <c r="BE10" s="450">
        <f t="shared" si="5"/>
        <v>0</v>
      </c>
      <c r="BF10" s="450">
        <f t="shared" si="5"/>
        <v>0</v>
      </c>
      <c r="BG10" s="450">
        <f t="shared" si="5"/>
        <v>0</v>
      </c>
      <c r="BH10" s="450">
        <f t="shared" si="5"/>
        <v>0</v>
      </c>
      <c r="BI10" s="450">
        <f t="shared" si="5"/>
        <v>0</v>
      </c>
      <c r="BJ10" s="450">
        <f t="shared" si="5"/>
        <v>0</v>
      </c>
      <c r="BK10" s="450">
        <f t="shared" si="5"/>
        <v>0</v>
      </c>
      <c r="BL10" s="450">
        <f t="shared" si="5"/>
        <v>0</v>
      </c>
      <c r="BM10" s="450">
        <f t="shared" si="5"/>
        <v>0</v>
      </c>
      <c r="BN10" s="450">
        <f t="shared" si="5"/>
        <v>0</v>
      </c>
      <c r="BO10" s="450">
        <f t="shared" si="5"/>
        <v>0</v>
      </c>
      <c r="BP10" s="450">
        <f t="shared" si="2"/>
        <v>0</v>
      </c>
      <c r="BQ10" s="450">
        <f t="shared" si="2"/>
        <v>0</v>
      </c>
      <c r="BR10" s="450">
        <f t="shared" si="2"/>
        <v>0</v>
      </c>
      <c r="BS10" s="450">
        <f t="shared" si="2"/>
        <v>0</v>
      </c>
      <c r="BT10" s="450">
        <f t="shared" si="2"/>
        <v>0</v>
      </c>
      <c r="BU10" s="450">
        <f t="shared" si="2"/>
        <v>0</v>
      </c>
      <c r="BV10" s="450">
        <f t="shared" si="2"/>
        <v>0</v>
      </c>
      <c r="BW10" s="450">
        <f t="shared" si="2"/>
        <v>0</v>
      </c>
      <c r="BX10" s="450">
        <f t="shared" si="2"/>
        <v>0</v>
      </c>
      <c r="BY10" s="450">
        <f t="shared" si="2"/>
        <v>0</v>
      </c>
      <c r="BZ10" s="450">
        <f t="shared" si="2"/>
        <v>0</v>
      </c>
      <c r="CA10" s="450">
        <f t="shared" si="2"/>
        <v>0</v>
      </c>
      <c r="CB10" s="450">
        <f t="shared" si="2"/>
        <v>0</v>
      </c>
      <c r="CC10" s="450">
        <f t="shared" si="2"/>
        <v>0</v>
      </c>
      <c r="CD10" s="450">
        <f t="shared" si="2"/>
        <v>0</v>
      </c>
      <c r="CE10" s="450">
        <f t="shared" si="2"/>
        <v>0</v>
      </c>
      <c r="CF10" s="450">
        <f t="shared" si="2"/>
        <v>0</v>
      </c>
      <c r="CG10" s="450">
        <f t="shared" si="2"/>
        <v>0</v>
      </c>
      <c r="CH10" s="450">
        <f t="shared" si="2"/>
        <v>0</v>
      </c>
    </row>
    <row r="11" spans="1:86" ht="15" thickBot="1" x14ac:dyDescent="0.4">
      <c r="A11" s="1"/>
      <c r="B11" s="250" t="s">
        <v>34</v>
      </c>
      <c r="C11" s="451">
        <f>SUM(C6:C10)</f>
        <v>0</v>
      </c>
      <c r="D11" s="452">
        <f t="shared" ref="D11:BO11" si="9">SUM(D6:D10)</f>
        <v>0</v>
      </c>
      <c r="E11" s="452">
        <f t="shared" si="9"/>
        <v>36410.218107204571</v>
      </c>
      <c r="F11" s="452">
        <f t="shared" si="9"/>
        <v>63448.754077555117</v>
      </c>
      <c r="G11" s="452">
        <f t="shared" si="9"/>
        <v>118757.36264404106</v>
      </c>
      <c r="H11" s="452">
        <f t="shared" si="9"/>
        <v>438683.51445201726</v>
      </c>
      <c r="I11" s="452">
        <f t="shared" si="9"/>
        <v>1002249.2273211499</v>
      </c>
      <c r="J11" s="452">
        <f t="shared" si="9"/>
        <v>1677678.0506797053</v>
      </c>
      <c r="K11" s="452">
        <f t="shared" si="9"/>
        <v>2211356.920085073</v>
      </c>
      <c r="L11" s="452">
        <f t="shared" si="9"/>
        <v>2461386.3705452816</v>
      </c>
      <c r="M11" s="452">
        <f t="shared" si="9"/>
        <v>2851819.2768040551</v>
      </c>
      <c r="N11" s="452">
        <f t="shared" si="9"/>
        <v>3517616.1262917253</v>
      </c>
      <c r="O11" s="452">
        <f t="shared" si="9"/>
        <v>4223238.2475125706</v>
      </c>
      <c r="P11" s="452">
        <f t="shared" si="9"/>
        <v>4833720.2619711431</v>
      </c>
      <c r="Q11" s="452">
        <f t="shared" si="9"/>
        <v>5460231.7556033535</v>
      </c>
      <c r="R11" s="452">
        <f t="shared" si="9"/>
        <v>5685720.3934751367</v>
      </c>
      <c r="S11" s="452">
        <f t="shared" si="9"/>
        <v>5942567.9768032301</v>
      </c>
      <c r="T11" s="453">
        <f t="shared" si="9"/>
        <v>6506473.0689934595</v>
      </c>
      <c r="U11" s="453">
        <f t="shared" si="9"/>
        <v>7138840.1809586324</v>
      </c>
      <c r="V11" s="453">
        <f t="shared" si="9"/>
        <v>7754650.1373553798</v>
      </c>
      <c r="W11" s="453">
        <f t="shared" si="9"/>
        <v>0</v>
      </c>
      <c r="X11" s="453">
        <f t="shared" si="9"/>
        <v>0</v>
      </c>
      <c r="Y11" s="453">
        <f t="shared" si="9"/>
        <v>0</v>
      </c>
      <c r="Z11" s="453">
        <f t="shared" si="9"/>
        <v>0</v>
      </c>
      <c r="AA11" s="453">
        <f t="shared" si="9"/>
        <v>0</v>
      </c>
      <c r="AB11" s="453">
        <f t="shared" si="9"/>
        <v>0</v>
      </c>
      <c r="AC11" s="453">
        <f t="shared" si="9"/>
        <v>0</v>
      </c>
      <c r="AD11" s="453">
        <f t="shared" si="9"/>
        <v>0</v>
      </c>
      <c r="AE11" s="453">
        <f t="shared" si="9"/>
        <v>0</v>
      </c>
      <c r="AF11" s="453">
        <f t="shared" si="9"/>
        <v>0</v>
      </c>
      <c r="AG11" s="453">
        <f t="shared" si="9"/>
        <v>0</v>
      </c>
      <c r="AH11" s="453">
        <f t="shared" si="9"/>
        <v>0</v>
      </c>
      <c r="AI11" s="453">
        <f t="shared" si="9"/>
        <v>0</v>
      </c>
      <c r="AJ11" s="453">
        <f t="shared" si="9"/>
        <v>0</v>
      </c>
      <c r="AK11" s="453">
        <f t="shared" si="9"/>
        <v>0</v>
      </c>
      <c r="AL11" s="453">
        <f t="shared" si="9"/>
        <v>0</v>
      </c>
      <c r="AM11" s="453">
        <f t="shared" si="9"/>
        <v>0</v>
      </c>
      <c r="AN11" s="453">
        <f t="shared" si="9"/>
        <v>0</v>
      </c>
      <c r="AO11" s="453">
        <f t="shared" si="9"/>
        <v>0</v>
      </c>
      <c r="AP11" s="453">
        <f t="shared" si="9"/>
        <v>0</v>
      </c>
      <c r="AQ11" s="453">
        <f t="shared" si="9"/>
        <v>0</v>
      </c>
      <c r="AR11" s="453">
        <f t="shared" si="9"/>
        <v>0</v>
      </c>
      <c r="AS11" s="453">
        <f t="shared" si="9"/>
        <v>0</v>
      </c>
      <c r="AT11" s="453">
        <f t="shared" si="9"/>
        <v>0</v>
      </c>
      <c r="AU11" s="453">
        <f t="shared" si="9"/>
        <v>0</v>
      </c>
      <c r="AV11" s="453">
        <f t="shared" si="9"/>
        <v>0</v>
      </c>
      <c r="AW11" s="453">
        <f t="shared" si="9"/>
        <v>0</v>
      </c>
      <c r="AX11" s="453">
        <f t="shared" si="9"/>
        <v>0</v>
      </c>
      <c r="AY11" s="453">
        <f t="shared" si="9"/>
        <v>0</v>
      </c>
      <c r="AZ11" s="453">
        <f t="shared" si="9"/>
        <v>0</v>
      </c>
      <c r="BA11" s="453">
        <f t="shared" si="9"/>
        <v>0</v>
      </c>
      <c r="BB11" s="453">
        <f t="shared" si="9"/>
        <v>0</v>
      </c>
      <c r="BC11" s="453">
        <f t="shared" si="9"/>
        <v>0</v>
      </c>
      <c r="BD11" s="453">
        <f t="shared" si="9"/>
        <v>0</v>
      </c>
      <c r="BE11" s="453">
        <f t="shared" si="9"/>
        <v>0</v>
      </c>
      <c r="BF11" s="453">
        <f t="shared" si="9"/>
        <v>0</v>
      </c>
      <c r="BG11" s="453">
        <f t="shared" si="9"/>
        <v>0</v>
      </c>
      <c r="BH11" s="453">
        <f t="shared" si="9"/>
        <v>0</v>
      </c>
      <c r="BI11" s="453">
        <f t="shared" si="9"/>
        <v>0</v>
      </c>
      <c r="BJ11" s="453">
        <f t="shared" si="9"/>
        <v>0</v>
      </c>
      <c r="BK11" s="453">
        <f t="shared" si="9"/>
        <v>0</v>
      </c>
      <c r="BL11" s="453">
        <f t="shared" si="9"/>
        <v>0</v>
      </c>
      <c r="BM11" s="453">
        <f t="shared" si="9"/>
        <v>0</v>
      </c>
      <c r="BN11" s="453">
        <f t="shared" si="9"/>
        <v>0</v>
      </c>
      <c r="BO11" s="453">
        <f t="shared" si="9"/>
        <v>0</v>
      </c>
      <c r="BP11" s="453">
        <f t="shared" ref="BP11:CH11" si="10">SUM(BP6:BP10)</f>
        <v>0</v>
      </c>
      <c r="BQ11" s="453">
        <f t="shared" si="10"/>
        <v>0</v>
      </c>
      <c r="BR11" s="453">
        <f t="shared" si="10"/>
        <v>0</v>
      </c>
      <c r="BS11" s="453">
        <f t="shared" si="10"/>
        <v>0</v>
      </c>
      <c r="BT11" s="453">
        <f t="shared" si="10"/>
        <v>0</v>
      </c>
      <c r="BU11" s="453">
        <f t="shared" si="10"/>
        <v>0</v>
      </c>
      <c r="BV11" s="453">
        <f t="shared" si="10"/>
        <v>0</v>
      </c>
      <c r="BW11" s="453">
        <f t="shared" si="10"/>
        <v>0</v>
      </c>
      <c r="BX11" s="453">
        <f t="shared" si="10"/>
        <v>0</v>
      </c>
      <c r="BY11" s="453">
        <f t="shared" si="10"/>
        <v>0</v>
      </c>
      <c r="BZ11" s="453">
        <f t="shared" si="10"/>
        <v>0</v>
      </c>
      <c r="CA11" s="453">
        <f t="shared" si="10"/>
        <v>0</v>
      </c>
      <c r="CB11" s="453">
        <f t="shared" si="10"/>
        <v>0</v>
      </c>
      <c r="CC11" s="453">
        <f t="shared" si="10"/>
        <v>0</v>
      </c>
      <c r="CD11" s="453">
        <f t="shared" si="10"/>
        <v>0</v>
      </c>
      <c r="CE11" s="453">
        <f t="shared" si="10"/>
        <v>0</v>
      </c>
      <c r="CF11" s="453">
        <f t="shared" si="10"/>
        <v>0</v>
      </c>
      <c r="CG11" s="453">
        <f t="shared" si="10"/>
        <v>0</v>
      </c>
      <c r="CH11" s="454">
        <f t="shared" si="10"/>
        <v>0</v>
      </c>
    </row>
    <row r="12" spans="1:86" ht="15" thickBot="1" x14ac:dyDescent="0.4">
      <c r="A12" s="1"/>
      <c r="B12" s="455"/>
      <c r="C12" s="456"/>
      <c r="D12" s="456"/>
      <c r="E12" s="457"/>
      <c r="F12" s="457"/>
      <c r="G12" s="457"/>
      <c r="H12" s="457"/>
      <c r="I12" s="457"/>
      <c r="J12" s="457"/>
      <c r="K12" s="457"/>
      <c r="L12" s="457"/>
      <c r="M12" s="457"/>
      <c r="N12" s="457"/>
      <c r="O12" s="457"/>
      <c r="P12" s="457"/>
      <c r="Q12" s="457"/>
      <c r="R12" s="457"/>
      <c r="S12" s="458"/>
      <c r="T12" s="458" t="s">
        <v>150</v>
      </c>
      <c r="U12" s="459">
        <f>SUM($C88:U88)</f>
        <v>7138840.1809586314</v>
      </c>
      <c r="V12" s="458">
        <f>' 1M - RES'!U62+'2M - SGS'!U74+'3M - LGS'!U74+'4M - SPS'!U74+'11M - LPS'!U74+' LI 1M - RES'!U62+'LI 2M - SGS'!U74+'LI 3M - LGS'!U74+'LI 4M - SPS'!U74+'LI 11M - LPS'!U74+SUM('Biz DRENE'!U82:U85)+'Res DRENE'!U23</f>
        <v>7138840.1809586314</v>
      </c>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row>
    <row r="13" spans="1:86" ht="15" thickBot="1" x14ac:dyDescent="0.4">
      <c r="B13" s="250" t="s">
        <v>101</v>
      </c>
      <c r="C13" s="401">
        <f t="shared" ref="C13:AH13" si="11">C5</f>
        <v>43466</v>
      </c>
      <c r="D13" s="401">
        <f t="shared" si="11"/>
        <v>43497</v>
      </c>
      <c r="E13" s="401">
        <f t="shared" si="11"/>
        <v>43525</v>
      </c>
      <c r="F13" s="401">
        <f t="shared" si="11"/>
        <v>43556</v>
      </c>
      <c r="G13" s="401">
        <f t="shared" si="11"/>
        <v>43586</v>
      </c>
      <c r="H13" s="401">
        <f t="shared" si="11"/>
        <v>43617</v>
      </c>
      <c r="I13" s="401">
        <f t="shared" si="11"/>
        <v>43647</v>
      </c>
      <c r="J13" s="401">
        <f t="shared" si="11"/>
        <v>43678</v>
      </c>
      <c r="K13" s="401">
        <f t="shared" si="11"/>
        <v>43709</v>
      </c>
      <c r="L13" s="401">
        <f t="shared" si="11"/>
        <v>43739</v>
      </c>
      <c r="M13" s="401">
        <f t="shared" si="11"/>
        <v>43770</v>
      </c>
      <c r="N13" s="401">
        <f t="shared" si="11"/>
        <v>43800</v>
      </c>
      <c r="O13" s="401">
        <f t="shared" si="11"/>
        <v>43831</v>
      </c>
      <c r="P13" s="401">
        <f t="shared" si="11"/>
        <v>43862</v>
      </c>
      <c r="Q13" s="401">
        <f t="shared" si="11"/>
        <v>43891</v>
      </c>
      <c r="R13" s="401">
        <f t="shared" si="11"/>
        <v>43922</v>
      </c>
      <c r="S13" s="401">
        <f t="shared" si="11"/>
        <v>43952</v>
      </c>
      <c r="T13" s="401">
        <f t="shared" si="11"/>
        <v>43983</v>
      </c>
      <c r="U13" s="401">
        <f t="shared" si="11"/>
        <v>44013</v>
      </c>
      <c r="V13" s="401">
        <f t="shared" si="11"/>
        <v>44044</v>
      </c>
      <c r="W13" s="401">
        <f t="shared" si="11"/>
        <v>44075</v>
      </c>
      <c r="X13" s="401">
        <f t="shared" si="11"/>
        <v>44105</v>
      </c>
      <c r="Y13" s="401">
        <f t="shared" si="11"/>
        <v>44136</v>
      </c>
      <c r="Z13" s="401">
        <f t="shared" si="11"/>
        <v>44166</v>
      </c>
      <c r="AA13" s="401">
        <f t="shared" si="11"/>
        <v>44197</v>
      </c>
      <c r="AB13" s="401">
        <f t="shared" si="11"/>
        <v>44228</v>
      </c>
      <c r="AC13" s="401">
        <f t="shared" si="11"/>
        <v>44256</v>
      </c>
      <c r="AD13" s="401">
        <f t="shared" si="11"/>
        <v>44287</v>
      </c>
      <c r="AE13" s="401">
        <f t="shared" si="11"/>
        <v>44317</v>
      </c>
      <c r="AF13" s="401">
        <f t="shared" si="11"/>
        <v>44348</v>
      </c>
      <c r="AG13" s="401">
        <f t="shared" si="11"/>
        <v>44378</v>
      </c>
      <c r="AH13" s="401">
        <f t="shared" si="11"/>
        <v>44409</v>
      </c>
      <c r="AI13" s="401">
        <f t="shared" ref="AI13:BN13" si="12">AI5</f>
        <v>44440</v>
      </c>
      <c r="AJ13" s="401">
        <f t="shared" si="12"/>
        <v>44470</v>
      </c>
      <c r="AK13" s="401">
        <f t="shared" si="12"/>
        <v>44501</v>
      </c>
      <c r="AL13" s="401">
        <f t="shared" si="12"/>
        <v>44531</v>
      </c>
      <c r="AM13" s="401">
        <f t="shared" si="12"/>
        <v>44562</v>
      </c>
      <c r="AN13" s="401">
        <f t="shared" si="12"/>
        <v>44593</v>
      </c>
      <c r="AO13" s="401">
        <f t="shared" si="12"/>
        <v>44621</v>
      </c>
      <c r="AP13" s="401">
        <f t="shared" si="12"/>
        <v>44652</v>
      </c>
      <c r="AQ13" s="401">
        <f t="shared" si="12"/>
        <v>44682</v>
      </c>
      <c r="AR13" s="401">
        <f t="shared" si="12"/>
        <v>44713</v>
      </c>
      <c r="AS13" s="401">
        <f t="shared" si="12"/>
        <v>44743</v>
      </c>
      <c r="AT13" s="401">
        <f t="shared" si="12"/>
        <v>44774</v>
      </c>
      <c r="AU13" s="401">
        <f t="shared" si="12"/>
        <v>44805</v>
      </c>
      <c r="AV13" s="401">
        <f t="shared" si="12"/>
        <v>44835</v>
      </c>
      <c r="AW13" s="401">
        <f t="shared" si="12"/>
        <v>44866</v>
      </c>
      <c r="AX13" s="401">
        <f t="shared" si="12"/>
        <v>44896</v>
      </c>
      <c r="AY13" s="401">
        <f t="shared" si="12"/>
        <v>44927</v>
      </c>
      <c r="AZ13" s="401">
        <f t="shared" si="12"/>
        <v>44958</v>
      </c>
      <c r="BA13" s="401">
        <f t="shared" si="12"/>
        <v>44986</v>
      </c>
      <c r="BB13" s="401">
        <f t="shared" si="12"/>
        <v>45017</v>
      </c>
      <c r="BC13" s="401">
        <f t="shared" si="12"/>
        <v>45047</v>
      </c>
      <c r="BD13" s="401">
        <f t="shared" si="12"/>
        <v>45078</v>
      </c>
      <c r="BE13" s="401">
        <f t="shared" si="12"/>
        <v>45108</v>
      </c>
      <c r="BF13" s="401">
        <f t="shared" si="12"/>
        <v>45139</v>
      </c>
      <c r="BG13" s="401">
        <f t="shared" si="12"/>
        <v>45170</v>
      </c>
      <c r="BH13" s="401">
        <f t="shared" si="12"/>
        <v>45200</v>
      </c>
      <c r="BI13" s="401">
        <f t="shared" si="12"/>
        <v>45231</v>
      </c>
      <c r="BJ13" s="401">
        <f t="shared" si="12"/>
        <v>45261</v>
      </c>
      <c r="BK13" s="401">
        <f t="shared" si="12"/>
        <v>45292</v>
      </c>
      <c r="BL13" s="401" t="e">
        <f t="shared" si="12"/>
        <v>#REF!</v>
      </c>
      <c r="BM13" s="401" t="e">
        <f t="shared" si="12"/>
        <v>#REF!</v>
      </c>
      <c r="BN13" s="401" t="e">
        <f t="shared" si="12"/>
        <v>#REF!</v>
      </c>
      <c r="BO13" s="401" t="e">
        <f t="shared" ref="BO13:CH13" si="13">BO5</f>
        <v>#REF!</v>
      </c>
      <c r="BP13" s="401" t="e">
        <f t="shared" si="13"/>
        <v>#REF!</v>
      </c>
      <c r="BQ13" s="401" t="e">
        <f t="shared" si="13"/>
        <v>#REF!</v>
      </c>
      <c r="BR13" s="401" t="e">
        <f t="shared" si="13"/>
        <v>#REF!</v>
      </c>
      <c r="BS13" s="401" t="e">
        <f t="shared" si="13"/>
        <v>#REF!</v>
      </c>
      <c r="BT13" s="401" t="e">
        <f t="shared" si="13"/>
        <v>#REF!</v>
      </c>
      <c r="BU13" s="401" t="e">
        <f t="shared" si="13"/>
        <v>#REF!</v>
      </c>
      <c r="BV13" s="401" t="e">
        <f t="shared" si="13"/>
        <v>#REF!</v>
      </c>
      <c r="BW13" s="401" t="e">
        <f t="shared" si="13"/>
        <v>#REF!</v>
      </c>
      <c r="BX13" s="401" t="e">
        <f t="shared" si="13"/>
        <v>#REF!</v>
      </c>
      <c r="BY13" s="401" t="e">
        <f t="shared" si="13"/>
        <v>#REF!</v>
      </c>
      <c r="BZ13" s="401" t="e">
        <f t="shared" si="13"/>
        <v>#REF!</v>
      </c>
      <c r="CA13" s="401" t="e">
        <f t="shared" si="13"/>
        <v>#REF!</v>
      </c>
      <c r="CB13" s="401" t="e">
        <f t="shared" si="13"/>
        <v>#REF!</v>
      </c>
      <c r="CC13" s="401" t="e">
        <f t="shared" si="13"/>
        <v>#REF!</v>
      </c>
      <c r="CD13" s="401" t="e">
        <f t="shared" si="13"/>
        <v>#REF!</v>
      </c>
      <c r="CE13" s="401" t="e">
        <f t="shared" si="13"/>
        <v>#REF!</v>
      </c>
      <c r="CF13" s="401" t="e">
        <f t="shared" si="13"/>
        <v>#REF!</v>
      </c>
      <c r="CG13" s="401" t="e">
        <f t="shared" si="13"/>
        <v>#REF!</v>
      </c>
      <c r="CH13" s="401" t="e">
        <f t="shared" si="13"/>
        <v>#REF!</v>
      </c>
    </row>
    <row r="14" spans="1:86" x14ac:dyDescent="0.35">
      <c r="B14" s="402" t="s">
        <v>29</v>
      </c>
      <c r="C14" s="423">
        <f>IF(C$4="X",' 1M - RES'!C$62+'Res DRENE'!C23,0)</f>
        <v>0</v>
      </c>
      <c r="D14" s="423">
        <f>IF(D$4="X",' 1M - RES'!D$62+'Res DRENE'!D23,0)</f>
        <v>0</v>
      </c>
      <c r="E14" s="423">
        <f>IF(E$4="X",' 1M - RES'!E$62+'Res DRENE'!E23,0)</f>
        <v>36200.977826608876</v>
      </c>
      <c r="F14" s="423">
        <f>IF(F$4="X",' 1M - RES'!F$62+'Res DRENE'!F23,0)</f>
        <v>60220.376930327868</v>
      </c>
      <c r="G14" s="423">
        <f>IF(G$4="X",' 1M - RES'!G$62+'Res DRENE'!G23,0)</f>
        <v>102096.71589252315</v>
      </c>
      <c r="H14" s="423">
        <f>IF(H$4="X",' 1M - RES'!H$62+'Res DRENE'!H23,0)</f>
        <v>377654.92338778009</v>
      </c>
      <c r="I14" s="423">
        <f>IF(I$4="X",' 1M - RES'!I$62+'Res DRENE'!I23,0)</f>
        <v>845043.68569528847</v>
      </c>
      <c r="J14" s="423">
        <f>IF(J$4="X",' 1M - RES'!J$62+'Res DRENE'!J23,0)</f>
        <v>1400581.6823443309</v>
      </c>
      <c r="K14" s="423">
        <f>IF(K$4="X",' 1M - RES'!K$62+'Res DRENE'!K23,0)</f>
        <v>1776524.4683018725</v>
      </c>
      <c r="L14" s="423">
        <f>IF(L$4="X",' 1M - RES'!L$62+'Res DRENE'!L23,0)</f>
        <v>1907796.6341388666</v>
      </c>
      <c r="M14" s="423">
        <f>IF(M$4="X",' 1M - RES'!M$62+'Res DRENE'!M23,0)</f>
        <v>2170208.1127993283</v>
      </c>
      <c r="N14" s="423">
        <f>IF(N$4="X",' 1M - RES'!N$62+'Res DRENE'!N23,0)</f>
        <v>2635586.5527647953</v>
      </c>
      <c r="O14" s="423">
        <f>IF(O$4="X",' 1M - RES'!O$62+'Res DRENE'!O23,0)</f>
        <v>3091892.5698589506</v>
      </c>
      <c r="P14" s="423">
        <f>IF(P$4="X",' 1M - RES'!P$62+'Res DRENE'!P23,0)</f>
        <v>3499392.7205428742</v>
      </c>
      <c r="Q14" s="423">
        <f>IF(Q$4="X",' 1M - RES'!Q$62+'Res DRENE'!Q23,0)</f>
        <v>3915769.6368285078</v>
      </c>
      <c r="R14" s="423">
        <f>IF(R$4="X",' 1M - RES'!R$62+'Res DRENE'!R23,0)</f>
        <v>4081830.3428679276</v>
      </c>
      <c r="S14" s="423">
        <f>IF(S$4="X",' 1M - RES'!S$62+'Res DRENE'!S23,0)</f>
        <v>4255006.2175088339</v>
      </c>
      <c r="T14" s="423">
        <f>IF(T$4="X",' 1M - RES'!T$62+'Res DRENE'!T23,0)</f>
        <v>4645503.4594273409</v>
      </c>
      <c r="U14" s="423">
        <f>IF(U$4="X",' 1M - RES'!U$62+'Res DRENE'!U23,0)</f>
        <v>5069379.651802049</v>
      </c>
      <c r="V14" s="423">
        <f>IF(V$4="X",' 1M - RES'!V$62+'Res DRENE'!V23,0)</f>
        <v>5497129.6748145409</v>
      </c>
      <c r="W14" s="423">
        <f>IF(W$4="X",' 1M - RES'!W$62+'Res DRENE'!W23,0)</f>
        <v>0</v>
      </c>
      <c r="X14" s="423">
        <f>IF(X$4="X",' 1M - RES'!X$62+'Res DRENE'!X23,0)</f>
        <v>0</v>
      </c>
      <c r="Y14" s="423">
        <f>IF(Y$4="X",' 1M - RES'!Y$62+'Res DRENE'!Y23,0)</f>
        <v>0</v>
      </c>
      <c r="Z14" s="423">
        <f>IF(Z$4="X",' 1M - RES'!Z$62+'Res DRENE'!Z23,0)</f>
        <v>0</v>
      </c>
      <c r="AA14" s="423">
        <f>IF(AA$4="X",' 1M - RES'!AA$62+'Res DRENE'!AA23,0)</f>
        <v>0</v>
      </c>
      <c r="AB14" s="423">
        <f>IF(AB$4="X",' 1M - RES'!AB$62+'Res DRENE'!AB23,0)</f>
        <v>0</v>
      </c>
      <c r="AC14" s="423">
        <f>IF(AC$4="X",' 1M - RES'!AC$62+'Res DRENE'!AC23,0)</f>
        <v>0</v>
      </c>
      <c r="AD14" s="423">
        <f>IF(AD$4="X",' 1M - RES'!AD$62+'Res DRENE'!AD23,0)</f>
        <v>0</v>
      </c>
      <c r="AE14" s="423">
        <f>IF(AE$4="X",' 1M - RES'!AE$62+'Res DRENE'!AE23,0)</f>
        <v>0</v>
      </c>
      <c r="AF14" s="423">
        <f>IF(AF$4="X",' 1M - RES'!AF$62+'Res DRENE'!AF23,0)</f>
        <v>0</v>
      </c>
      <c r="AG14" s="423">
        <f>IF(AG$4="X",' 1M - RES'!AG$62+'Res DRENE'!AG23,0)</f>
        <v>0</v>
      </c>
      <c r="AH14" s="423">
        <f>IF(AH$4="X",' 1M - RES'!AH$62+'Res DRENE'!AH23,0)</f>
        <v>0</v>
      </c>
      <c r="AI14" s="423">
        <f>IF(AI$4="X",' 1M - RES'!AI$62+'Res DRENE'!AI23,0)</f>
        <v>0</v>
      </c>
      <c r="AJ14" s="423">
        <f>IF(AJ$4="X",' 1M - RES'!AJ$62+'Res DRENE'!AJ23,0)</f>
        <v>0</v>
      </c>
      <c r="AK14" s="423">
        <f>IF(AK$4="X",' 1M - RES'!AK$62+'Res DRENE'!AK23,0)</f>
        <v>0</v>
      </c>
      <c r="AL14" s="423">
        <f>IF(AL$4="X",' 1M - RES'!AL$62+'Res DRENE'!AL23,0)</f>
        <v>0</v>
      </c>
      <c r="AM14" s="423">
        <f>IF(AM$4="X",' 1M - RES'!AM$62+'Res DRENE'!AM23,0)</f>
        <v>0</v>
      </c>
      <c r="AN14" s="423">
        <f>IF(AN$4="X",' 1M - RES'!AN$62+'Res DRENE'!AN23,0)</f>
        <v>0</v>
      </c>
      <c r="AO14" s="423">
        <f>IF(AO$4="X",' 1M - RES'!AO$62+'Res DRENE'!AO23,0)</f>
        <v>0</v>
      </c>
      <c r="AP14" s="423">
        <f>IF(AP$4="X",' 1M - RES'!AP$62+'Res DRENE'!AP23,0)</f>
        <v>0</v>
      </c>
      <c r="AQ14" s="423">
        <f>IF(AQ$4="X",' 1M - RES'!AQ$62+'Res DRENE'!AQ23,0)</f>
        <v>0</v>
      </c>
      <c r="AR14" s="423">
        <f>IF(AR$4="X",' 1M - RES'!AR$62+'Res DRENE'!AR23,0)</f>
        <v>0</v>
      </c>
      <c r="AS14" s="423">
        <f>IF(AS$4="X",' 1M - RES'!AS$62+'Res DRENE'!AS23,0)</f>
        <v>0</v>
      </c>
      <c r="AT14" s="423">
        <f>IF(AT$4="X",' 1M - RES'!AT$62+'Res DRENE'!AT23,0)</f>
        <v>0</v>
      </c>
      <c r="AU14" s="423">
        <f>IF(AU$4="X",' 1M - RES'!AU$62+'Res DRENE'!AU23,0)</f>
        <v>0</v>
      </c>
      <c r="AV14" s="423">
        <f>IF(AV$4="X",' 1M - RES'!AV$62+'Res DRENE'!AV23,0)</f>
        <v>0</v>
      </c>
      <c r="AW14" s="423">
        <f>IF(AW$4="X",' 1M - RES'!AW$62+'Res DRENE'!AW23,0)</f>
        <v>0</v>
      </c>
      <c r="AX14" s="423">
        <f>IF(AX$4="X",' 1M - RES'!AX$62+'Res DRENE'!AX23,0)</f>
        <v>0</v>
      </c>
      <c r="AY14" s="423">
        <f>IF(AY$4="X",' 1M - RES'!AY$62+'Res DRENE'!AY23,0)</f>
        <v>0</v>
      </c>
      <c r="AZ14" s="423">
        <f>IF(AZ$4="X",' 1M - RES'!AZ$62+'Res DRENE'!AZ23,0)</f>
        <v>0</v>
      </c>
      <c r="BA14" s="423">
        <f>IF(BA$4="X",' 1M - RES'!BA$62+'Res DRENE'!BA23,0)</f>
        <v>0</v>
      </c>
      <c r="BB14" s="423">
        <f>IF(BB$4="X",' 1M - RES'!BB$62+'Res DRENE'!BB23,0)</f>
        <v>0</v>
      </c>
      <c r="BC14" s="423">
        <f>IF(BC$4="X",' 1M - RES'!BC$62+'Res DRENE'!BC23,0)</f>
        <v>0</v>
      </c>
      <c r="BD14" s="423">
        <f>IF(BD$4="X",' 1M - RES'!BD$62+'Res DRENE'!BD23,0)</f>
        <v>0</v>
      </c>
      <c r="BE14" s="423">
        <f>IF(BE$4="X",' 1M - RES'!BE$62+'Res DRENE'!BE23,0)</f>
        <v>0</v>
      </c>
      <c r="BF14" s="423">
        <f>IF(BF$4="X",' 1M - RES'!BF$62+'Res DRENE'!BF23,0)</f>
        <v>0</v>
      </c>
      <c r="BG14" s="423">
        <f>IF(BG$4="X",' 1M - RES'!BG$62+'Res DRENE'!BG23,0)</f>
        <v>0</v>
      </c>
      <c r="BH14" s="423">
        <f>IF(BH$4="X",' 1M - RES'!BH$62+'Res DRENE'!BH23,0)</f>
        <v>0</v>
      </c>
      <c r="BI14" s="423">
        <f>IF(BI$4="X",' 1M - RES'!BI$62+'Res DRENE'!BI23,0)</f>
        <v>0</v>
      </c>
      <c r="BJ14" s="423">
        <f>IF(BJ$4="X",' 1M - RES'!BJ$62+'Res DRENE'!BJ23,0)</f>
        <v>0</v>
      </c>
      <c r="BK14" s="423">
        <f>IF(BK$4="X",' 1M - RES'!BK$62+'Res DRENE'!BK23,0)</f>
        <v>0</v>
      </c>
      <c r="BL14" s="423">
        <f>IF(BL$4="X",' 1M - RES'!#REF!+'Res DRENE'!#REF!,0)</f>
        <v>0</v>
      </c>
      <c r="BM14" s="423">
        <f>IF(BM$4="X",' 1M - RES'!#REF!+'Res DRENE'!#REF!,0)</f>
        <v>0</v>
      </c>
      <c r="BN14" s="423">
        <f>IF(BN$4="X",' 1M - RES'!#REF!+'Res DRENE'!#REF!,0)</f>
        <v>0</v>
      </c>
      <c r="BO14" s="423">
        <f>IF(BO$4="X",' 1M - RES'!#REF!+'Res DRENE'!#REF!,0)</f>
        <v>0</v>
      </c>
      <c r="BP14" s="423">
        <f>IF(BP$4="X",' 1M - RES'!#REF!+'Res DRENE'!#REF!,0)</f>
        <v>0</v>
      </c>
      <c r="BQ14" s="423">
        <f>IF(BQ$4="X",' 1M - RES'!#REF!+'Res DRENE'!#REF!,0)</f>
        <v>0</v>
      </c>
      <c r="BR14" s="423">
        <f>IF(BR$4="X",' 1M - RES'!#REF!+'Res DRENE'!#REF!,0)</f>
        <v>0</v>
      </c>
      <c r="BS14" s="423">
        <f>IF(BS$4="X",' 1M - RES'!#REF!+'Res DRENE'!#REF!,0)</f>
        <v>0</v>
      </c>
      <c r="BT14" s="423">
        <f>IF(BT$4="X",' 1M - RES'!#REF!+'Res DRENE'!#REF!,0)</f>
        <v>0</v>
      </c>
      <c r="BU14" s="423">
        <f>IF(BU$4="X",' 1M - RES'!#REF!+'Res DRENE'!#REF!,0)</f>
        <v>0</v>
      </c>
      <c r="BV14" s="423">
        <f>IF(BV$4="X",' 1M - RES'!#REF!+'Res DRENE'!#REF!,0)</f>
        <v>0</v>
      </c>
      <c r="BW14" s="423">
        <f>IF(BW$4="X",' 1M - RES'!#REF!+'Res DRENE'!#REF!,0)</f>
        <v>0</v>
      </c>
      <c r="BX14" s="423">
        <f>IF(BX$4="X",' 1M - RES'!#REF!+'Res DRENE'!#REF!,0)</f>
        <v>0</v>
      </c>
      <c r="BY14" s="423">
        <f>IF(BY$4="X",' 1M - RES'!#REF!+'Res DRENE'!#REF!,0)</f>
        <v>0</v>
      </c>
      <c r="BZ14" s="423">
        <f>IF(BZ$4="X",' 1M - RES'!#REF!+'Res DRENE'!#REF!,0)</f>
        <v>0</v>
      </c>
      <c r="CA14" s="423">
        <f>IF(CA$4="X",' 1M - RES'!#REF!+'Res DRENE'!#REF!,0)</f>
        <v>0</v>
      </c>
      <c r="CB14" s="423">
        <f>IF(CB$4="X",' 1M - RES'!#REF!+'Res DRENE'!#REF!,0)</f>
        <v>0</v>
      </c>
      <c r="CC14" s="423">
        <f>IF(CC$4="X",' 1M - RES'!#REF!+'Res DRENE'!#REF!,0)</f>
        <v>0</v>
      </c>
      <c r="CD14" s="423">
        <f>IF(CD$4="X",' 1M - RES'!#REF!+'Res DRENE'!#REF!,0)</f>
        <v>0</v>
      </c>
      <c r="CE14" s="423">
        <f>IF(CE$4="X",' 1M - RES'!#REF!+'Res DRENE'!#REF!,0)</f>
        <v>0</v>
      </c>
      <c r="CF14" s="423">
        <f>IF(CF$4="X",' 1M - RES'!#REF!+'Res DRENE'!#REF!,0)</f>
        <v>0</v>
      </c>
      <c r="CG14" s="423">
        <f>IF(CG$4="X",' 1M - RES'!#REF!+'Res DRENE'!#REF!,0)</f>
        <v>0</v>
      </c>
      <c r="CH14" s="423">
        <f>IF(CH$4="X",' 1M - RES'!#REF!+'Res DRENE'!#REF!,0)</f>
        <v>0</v>
      </c>
    </row>
    <row r="15" spans="1:86" x14ac:dyDescent="0.35">
      <c r="B15" s="405" t="s">
        <v>30</v>
      </c>
      <c r="C15" s="446">
        <f>IF(C$4="X",'2M - SGS'!C74+'Biz DRENE'!C82,0)</f>
        <v>0</v>
      </c>
      <c r="D15" s="446">
        <f>IF(D$4="X",'2M - SGS'!D74+'Biz DRENE'!D82,0)</f>
        <v>0</v>
      </c>
      <c r="E15" s="446">
        <f>IF(E$4="X",'2M - SGS'!E74+'Biz DRENE'!E82,0)</f>
        <v>94.543976298023125</v>
      </c>
      <c r="F15" s="446">
        <f>IF(F$4="X",'2M - SGS'!F74+'Biz DRENE'!F82,0)</f>
        <v>1931.9321639737011</v>
      </c>
      <c r="G15" s="446">
        <f>IF(G$4="X",'2M - SGS'!G74+'Biz DRENE'!G82,0)</f>
        <v>10230.073855544702</v>
      </c>
      <c r="H15" s="446">
        <f>IF(H$4="X",'2M - SGS'!H74+'Biz DRENE'!H82,0)</f>
        <v>30647.020356876263</v>
      </c>
      <c r="I15" s="446">
        <f>IF(I$4="X",'2M - SGS'!I74+'Biz DRENE'!I82,0)</f>
        <v>71165.410244566912</v>
      </c>
      <c r="J15" s="446">
        <f>IF(J$4="X",'2M - SGS'!J74+'Biz DRENE'!J82,0)</f>
        <v>116350.18934044438</v>
      </c>
      <c r="K15" s="446">
        <f>IF(K$4="X",'2M - SGS'!K74+'Biz DRENE'!K82,0)</f>
        <v>177832.75303872454</v>
      </c>
      <c r="L15" s="446">
        <f>IF(L$4="X",'2M - SGS'!L74+'Biz DRENE'!L82,0)</f>
        <v>230723.529534795</v>
      </c>
      <c r="M15" s="446">
        <f>IF(M$4="X",'2M - SGS'!M74+'Biz DRENE'!M82,0)</f>
        <v>286387.70684890373</v>
      </c>
      <c r="N15" s="446">
        <f>IF(N$4="X",'2M - SGS'!N74+'Biz DRENE'!N82,0)</f>
        <v>362583.06167263328</v>
      </c>
      <c r="O15" s="446">
        <f>IF(O$4="X",'2M - SGS'!O74+'Biz DRENE'!O82,0)</f>
        <v>448705.92328832281</v>
      </c>
      <c r="P15" s="446">
        <f>IF(P$4="X",'2M - SGS'!P74+'Biz DRENE'!P82,0)</f>
        <v>517633.83398405503</v>
      </c>
      <c r="Q15" s="446">
        <f>IF(Q$4="X",'2M - SGS'!Q74+'Biz DRENE'!Q82,0)</f>
        <v>596073.84369564743</v>
      </c>
      <c r="R15" s="446">
        <f>IF(R$4="X",'2M - SGS'!R74+'Biz DRENE'!R82,0)</f>
        <v>615238.04154822917</v>
      </c>
      <c r="S15" s="446">
        <f>IF(S$4="X",'2M - SGS'!S74+'Biz DRENE'!S82,0)</f>
        <v>639934.73575526814</v>
      </c>
      <c r="T15" s="446">
        <f>IF(T$4="X",'2M - SGS'!T74+'Biz DRENE'!T82,0)</f>
        <v>669851.88293397636</v>
      </c>
      <c r="U15" s="446">
        <f>IF(U$4="X",'2M - SGS'!U74+'Biz DRENE'!U82,0)</f>
        <v>707963.2387920724</v>
      </c>
      <c r="V15" s="446">
        <f>IF(V$4="X",'2M - SGS'!V74+'Biz DRENE'!V82,0)</f>
        <v>738630.79122025846</v>
      </c>
      <c r="W15" s="446">
        <f>IF(W$4="X",'2M - SGS'!W74+'Biz DRENE'!W82,0)</f>
        <v>0</v>
      </c>
      <c r="X15" s="446">
        <f>IF(X$4="X",'2M - SGS'!X74+'Biz DRENE'!X82,0)</f>
        <v>0</v>
      </c>
      <c r="Y15" s="446">
        <f>IF(Y$4="X",'2M - SGS'!Y74+'Biz DRENE'!Y82,0)</f>
        <v>0</v>
      </c>
      <c r="Z15" s="446">
        <f>IF(Z$4="X",'2M - SGS'!Z74+'Biz DRENE'!Z82,0)</f>
        <v>0</v>
      </c>
      <c r="AA15" s="446">
        <f>IF(AA$4="X",'2M - SGS'!AA74+'Biz DRENE'!AA82,0)</f>
        <v>0</v>
      </c>
      <c r="AB15" s="446">
        <f>IF(AB$4="X",'2M - SGS'!AB74+'Biz DRENE'!AB82,0)</f>
        <v>0</v>
      </c>
      <c r="AC15" s="446">
        <f>IF(AC$4="X",'2M - SGS'!AC74+'Biz DRENE'!AC82,0)</f>
        <v>0</v>
      </c>
      <c r="AD15" s="446">
        <f>IF(AD$4="X",'2M - SGS'!AD74+'Biz DRENE'!AD82,0)</f>
        <v>0</v>
      </c>
      <c r="AE15" s="446">
        <f>IF(AE$4="X",'2M - SGS'!AE74+'Biz DRENE'!AE82,0)</f>
        <v>0</v>
      </c>
      <c r="AF15" s="446">
        <f>IF(AF$4="X",'2M - SGS'!AF74+'Biz DRENE'!AF82,0)</f>
        <v>0</v>
      </c>
      <c r="AG15" s="446">
        <f>IF(AG$4="X",'2M - SGS'!AG74+'Biz DRENE'!AG82,0)</f>
        <v>0</v>
      </c>
      <c r="AH15" s="446">
        <f>IF(AH$4="X",'2M - SGS'!AH74+'Biz DRENE'!AH82,0)</f>
        <v>0</v>
      </c>
      <c r="AI15" s="446">
        <f>IF(AI$4="X",'2M - SGS'!AI74+'Biz DRENE'!AI82,0)</f>
        <v>0</v>
      </c>
      <c r="AJ15" s="446">
        <f>IF(AJ$4="X",'2M - SGS'!AJ74+'Biz DRENE'!AJ82,0)</f>
        <v>0</v>
      </c>
      <c r="AK15" s="446">
        <f>IF(AK$4="X",'2M - SGS'!AK74+'Biz DRENE'!AK82,0)</f>
        <v>0</v>
      </c>
      <c r="AL15" s="446">
        <f>IF(AL$4="X",'2M - SGS'!AL74+'Biz DRENE'!AL82,0)</f>
        <v>0</v>
      </c>
      <c r="AM15" s="446">
        <f>IF(AM$4="X",'2M - SGS'!AM74+'Biz DRENE'!AM82,0)</f>
        <v>0</v>
      </c>
      <c r="AN15" s="446">
        <f>IF(AN$4="X",'2M - SGS'!AN74+'Biz DRENE'!AN82,0)</f>
        <v>0</v>
      </c>
      <c r="AO15" s="446">
        <f>IF(AO$4="X",'2M - SGS'!AO74+'Biz DRENE'!AO82,0)</f>
        <v>0</v>
      </c>
      <c r="AP15" s="446">
        <f>IF(AP$4="X",'2M - SGS'!AP74+'Biz DRENE'!AP82,0)</f>
        <v>0</v>
      </c>
      <c r="AQ15" s="446">
        <f>IF(AQ$4="X",'2M - SGS'!AQ74+'Biz DRENE'!AQ82,0)</f>
        <v>0</v>
      </c>
      <c r="AR15" s="446">
        <f>IF(AR$4="X",'2M - SGS'!AR74+'Biz DRENE'!AR82,0)</f>
        <v>0</v>
      </c>
      <c r="AS15" s="446">
        <f>IF(AS$4="X",'2M - SGS'!AS74+'Biz DRENE'!AS82,0)</f>
        <v>0</v>
      </c>
      <c r="AT15" s="446">
        <f>IF(AT$4="X",'2M - SGS'!AT74+'Biz DRENE'!AT82,0)</f>
        <v>0</v>
      </c>
      <c r="AU15" s="446">
        <f>IF(AU$4="X",'2M - SGS'!AU74+'Biz DRENE'!AU82,0)</f>
        <v>0</v>
      </c>
      <c r="AV15" s="446">
        <f>IF(AV$4="X",'2M - SGS'!AV74+'Biz DRENE'!AV82,0)</f>
        <v>0</v>
      </c>
      <c r="AW15" s="446">
        <f>IF(AW$4="X",'2M - SGS'!AW74+'Biz DRENE'!AW82,0)</f>
        <v>0</v>
      </c>
      <c r="AX15" s="446">
        <f>IF(AX$4="X",'2M - SGS'!AX74+'Biz DRENE'!AX82,0)</f>
        <v>0</v>
      </c>
      <c r="AY15" s="446">
        <f>IF(AY$4="X",'2M - SGS'!AY74+'Biz DRENE'!AY82,0)</f>
        <v>0</v>
      </c>
      <c r="AZ15" s="446">
        <f>IF(AZ$4="X",'2M - SGS'!AZ74+'Biz DRENE'!AZ82,0)</f>
        <v>0</v>
      </c>
      <c r="BA15" s="446">
        <f>IF(BA$4="X",'2M - SGS'!BA74+'Biz DRENE'!BA82,0)</f>
        <v>0</v>
      </c>
      <c r="BB15" s="446">
        <f>IF(BB$4="X",'2M - SGS'!BB74+'Biz DRENE'!BB82,0)</f>
        <v>0</v>
      </c>
      <c r="BC15" s="446">
        <f>IF(BC$4="X",'2M - SGS'!BC74+'Biz DRENE'!BC82,0)</f>
        <v>0</v>
      </c>
      <c r="BD15" s="446">
        <f>IF(BD$4="X",'2M - SGS'!BD74+'Biz DRENE'!BD82,0)</f>
        <v>0</v>
      </c>
      <c r="BE15" s="446">
        <f>IF(BE$4="X",'2M - SGS'!BE74+'Biz DRENE'!BE82,0)</f>
        <v>0</v>
      </c>
      <c r="BF15" s="446">
        <f>IF(BF$4="X",'2M - SGS'!BF74+'Biz DRENE'!BF82,0)</f>
        <v>0</v>
      </c>
      <c r="BG15" s="446">
        <f>IF(BG$4="X",'2M - SGS'!BG74+'Biz DRENE'!BG82,0)</f>
        <v>0</v>
      </c>
      <c r="BH15" s="446">
        <f>IF(BH$4="X",'2M - SGS'!BH74+'Biz DRENE'!BH82,0)</f>
        <v>0</v>
      </c>
      <c r="BI15" s="446">
        <f>IF(BI$4="X",'2M - SGS'!BI74+'Biz DRENE'!BI82,0)</f>
        <v>0</v>
      </c>
      <c r="BJ15" s="446">
        <f>IF(BJ$4="X",'2M - SGS'!BJ74+'Biz DRENE'!BJ82,0)</f>
        <v>0</v>
      </c>
      <c r="BK15" s="446">
        <f>IF(BK$4="X",'2M - SGS'!BK74+'Biz DRENE'!BK82,0)</f>
        <v>0</v>
      </c>
      <c r="BL15" s="446">
        <f>IF(BL$4="X",'2M - SGS'!#REF!+'Biz DRENE'!#REF!,0)</f>
        <v>0</v>
      </c>
      <c r="BM15" s="446">
        <f>IF(BM$4="X",'2M - SGS'!#REF!+'Biz DRENE'!#REF!,0)</f>
        <v>0</v>
      </c>
      <c r="BN15" s="446">
        <f>IF(BN$4="X",'2M - SGS'!#REF!+'Biz DRENE'!#REF!,0)</f>
        <v>0</v>
      </c>
      <c r="BO15" s="446">
        <f>IF(BO$4="X",'2M - SGS'!#REF!+'Biz DRENE'!#REF!,0)</f>
        <v>0</v>
      </c>
      <c r="BP15" s="446">
        <f>IF(BP$4="X",'2M - SGS'!#REF!+'Biz DRENE'!#REF!,0)</f>
        <v>0</v>
      </c>
      <c r="BQ15" s="446">
        <f>IF(BQ$4="X",'2M - SGS'!#REF!+'Biz DRENE'!#REF!,0)</f>
        <v>0</v>
      </c>
      <c r="BR15" s="446">
        <f>IF(BR$4="X",'2M - SGS'!#REF!+'Biz DRENE'!#REF!,0)</f>
        <v>0</v>
      </c>
      <c r="BS15" s="446">
        <f>IF(BS$4="X",'2M - SGS'!#REF!+'Biz DRENE'!#REF!,0)</f>
        <v>0</v>
      </c>
      <c r="BT15" s="446">
        <f>IF(BT$4="X",'2M - SGS'!#REF!+'Biz DRENE'!#REF!,0)</f>
        <v>0</v>
      </c>
      <c r="BU15" s="446">
        <f>IF(BU$4="X",'2M - SGS'!#REF!+'Biz DRENE'!#REF!,0)</f>
        <v>0</v>
      </c>
      <c r="BV15" s="446">
        <f>IF(BV$4="X",'2M - SGS'!#REF!+'Biz DRENE'!#REF!,0)</f>
        <v>0</v>
      </c>
      <c r="BW15" s="446">
        <f>IF(BW$4="X",'2M - SGS'!#REF!+'Biz DRENE'!#REF!,0)</f>
        <v>0</v>
      </c>
      <c r="BX15" s="446">
        <f>IF(BX$4="X",'2M - SGS'!#REF!+'Biz DRENE'!#REF!,0)</f>
        <v>0</v>
      </c>
      <c r="BY15" s="446">
        <f>IF(BY$4="X",'2M - SGS'!#REF!+'Biz DRENE'!#REF!,0)</f>
        <v>0</v>
      </c>
      <c r="BZ15" s="446">
        <f>IF(BZ$4="X",'2M - SGS'!#REF!+'Biz DRENE'!#REF!,0)</f>
        <v>0</v>
      </c>
      <c r="CA15" s="446">
        <f>IF(CA$4="X",'2M - SGS'!#REF!+'Biz DRENE'!#REF!,0)</f>
        <v>0</v>
      </c>
      <c r="CB15" s="446">
        <f>IF(CB$4="X",'2M - SGS'!#REF!+'Biz DRENE'!#REF!,0)</f>
        <v>0</v>
      </c>
      <c r="CC15" s="446">
        <f>IF(CC$4="X",'2M - SGS'!#REF!+'Biz DRENE'!#REF!,0)</f>
        <v>0</v>
      </c>
      <c r="CD15" s="446">
        <f>IF(CD$4="X",'2M - SGS'!#REF!+'Biz DRENE'!#REF!,0)</f>
        <v>0</v>
      </c>
      <c r="CE15" s="446">
        <f>IF(CE$4="X",'2M - SGS'!#REF!+'Biz DRENE'!#REF!,0)</f>
        <v>0</v>
      </c>
      <c r="CF15" s="446">
        <f>IF(CF$4="X",'2M - SGS'!#REF!+'Biz DRENE'!#REF!,0)</f>
        <v>0</v>
      </c>
      <c r="CG15" s="446">
        <f>IF(CG$4="X",'2M - SGS'!#REF!+'Biz DRENE'!#REF!,0)</f>
        <v>0</v>
      </c>
      <c r="CH15" s="446">
        <f>IF(CH$4="X",'2M - SGS'!#REF!+'Biz DRENE'!#REF!,0)</f>
        <v>0</v>
      </c>
    </row>
    <row r="16" spans="1:86" x14ac:dyDescent="0.35">
      <c r="B16" s="405" t="s">
        <v>31</v>
      </c>
      <c r="C16" s="446">
        <f>IF(C$4="X",'3M - LGS'!C74+'Biz DRENE'!C83,0)</f>
        <v>0</v>
      </c>
      <c r="D16" s="446">
        <f>IF(D$4="X",'3M - LGS'!D74+'Biz DRENE'!D83,0)</f>
        <v>0</v>
      </c>
      <c r="E16" s="446">
        <f>IF(E$4="X",'3M - LGS'!E74+'Biz DRENE'!E83,0)</f>
        <v>114.69630429767348</v>
      </c>
      <c r="F16" s="446">
        <f>IF(F$4="X",'3M - LGS'!F74+'Biz DRENE'!F83,0)</f>
        <v>1023.5033070061781</v>
      </c>
      <c r="G16" s="446">
        <f>IF(G$4="X",'3M - LGS'!G74+'Biz DRENE'!G83,0)</f>
        <v>4686.7968016182595</v>
      </c>
      <c r="H16" s="446">
        <f>IF(H$4="X",'3M - LGS'!H74+'Biz DRENE'!H83,0)</f>
        <v>21147.047648028991</v>
      </c>
      <c r="I16" s="446">
        <f>IF(I$4="X",'3M - LGS'!I74+'Biz DRENE'!I83,0)</f>
        <v>59883.787917121183</v>
      </c>
      <c r="J16" s="446">
        <f>IF(J$4="X",'3M - LGS'!J74+'Biz DRENE'!J83,0)</f>
        <v>112079.31451828942</v>
      </c>
      <c r="K16" s="446">
        <f>IF(K$4="X",'3M - LGS'!K74+'Biz DRENE'!K83,0)</f>
        <v>184824.21347423224</v>
      </c>
      <c r="L16" s="446">
        <f>IF(L$4="X",'3M - LGS'!L74+'Biz DRENE'!L83,0)</f>
        <v>235724.58562607359</v>
      </c>
      <c r="M16" s="446">
        <f>IF(M$4="X",'3M - LGS'!M74+'Biz DRENE'!M83,0)</f>
        <v>291243.97212464706</v>
      </c>
      <c r="N16" s="446">
        <f>IF(N$4="X",'3M - LGS'!N74+'Biz DRENE'!N83,0)</f>
        <v>381997.36282449641</v>
      </c>
      <c r="O16" s="446">
        <f>IF(O$4="X",'3M - LGS'!O74+'Biz DRENE'!O83,0)</f>
        <v>497628.22928035364</v>
      </c>
      <c r="P16" s="446">
        <f>IF(P$4="X",'3M - LGS'!P74+'Biz DRENE'!P83,0)</f>
        <v>593490.06555458531</v>
      </c>
      <c r="Q16" s="446">
        <f>IF(Q$4="X",'3M - LGS'!Q74+'Biz DRENE'!Q83,0)</f>
        <v>685918.54821492394</v>
      </c>
      <c r="R16" s="446">
        <f>IF(R$4="X",'3M - LGS'!R74+'Biz DRENE'!R83,0)</f>
        <v>705561.74439740682</v>
      </c>
      <c r="S16" s="446">
        <f>IF(S$4="X",'3M - LGS'!S74+'Biz DRENE'!S83,0)</f>
        <v>733212.11722324672</v>
      </c>
      <c r="T16" s="446">
        <f>IF(T$4="X",'3M - LGS'!T74+'Biz DRENE'!T83,0)</f>
        <v>794463.61841537873</v>
      </c>
      <c r="U16" s="446">
        <f>IF(U$4="X",'3M - LGS'!U74+'Biz DRENE'!U83,0)</f>
        <v>870262.02773257135</v>
      </c>
      <c r="V16" s="446">
        <f>IF(V$4="X",'3M - LGS'!V74+'Biz DRENE'!V83,0)</f>
        <v>938403.41054883169</v>
      </c>
      <c r="W16" s="446">
        <f>IF(W$4="X",'3M - LGS'!W74+'Biz DRENE'!W83,0)</f>
        <v>0</v>
      </c>
      <c r="X16" s="446">
        <f>IF(X$4="X",'3M - LGS'!X74+'Biz DRENE'!X83,0)</f>
        <v>0</v>
      </c>
      <c r="Y16" s="446">
        <f>IF(Y$4="X",'3M - LGS'!Y74+'Biz DRENE'!Y83,0)</f>
        <v>0</v>
      </c>
      <c r="Z16" s="446">
        <f>IF(Z$4="X",'3M - LGS'!Z74+'Biz DRENE'!Z83,0)</f>
        <v>0</v>
      </c>
      <c r="AA16" s="446">
        <f>IF(AA$4="X",'3M - LGS'!AA74+'Biz DRENE'!AA83,0)</f>
        <v>0</v>
      </c>
      <c r="AB16" s="446">
        <f>IF(AB$4="X",'3M - LGS'!AB74+'Biz DRENE'!AB83,0)</f>
        <v>0</v>
      </c>
      <c r="AC16" s="446">
        <f>IF(AC$4="X",'3M - LGS'!AC74+'Biz DRENE'!AC83,0)</f>
        <v>0</v>
      </c>
      <c r="AD16" s="446">
        <f>IF(AD$4="X",'3M - LGS'!AD74+'Biz DRENE'!AD83,0)</f>
        <v>0</v>
      </c>
      <c r="AE16" s="446">
        <f>IF(AE$4="X",'3M - LGS'!AE74+'Biz DRENE'!AE83,0)</f>
        <v>0</v>
      </c>
      <c r="AF16" s="446">
        <f>IF(AF$4="X",'3M - LGS'!AF74+'Biz DRENE'!AF83,0)</f>
        <v>0</v>
      </c>
      <c r="AG16" s="446">
        <f>IF(AG$4="X",'3M - LGS'!AG74+'Biz DRENE'!AG83,0)</f>
        <v>0</v>
      </c>
      <c r="AH16" s="446">
        <f>IF(AH$4="X",'3M - LGS'!AH74+'Biz DRENE'!AH83,0)</f>
        <v>0</v>
      </c>
      <c r="AI16" s="446">
        <f>IF(AI$4="X",'3M - LGS'!AI74+'Biz DRENE'!AI83,0)</f>
        <v>0</v>
      </c>
      <c r="AJ16" s="446">
        <f>IF(AJ$4="X",'3M - LGS'!AJ74+'Biz DRENE'!AJ83,0)</f>
        <v>0</v>
      </c>
      <c r="AK16" s="446">
        <f>IF(AK$4="X",'3M - LGS'!AK74+'Biz DRENE'!AK83,0)</f>
        <v>0</v>
      </c>
      <c r="AL16" s="446">
        <f>IF(AL$4="X",'3M - LGS'!AL74+'Biz DRENE'!AL83,0)</f>
        <v>0</v>
      </c>
      <c r="AM16" s="446">
        <f>IF(AM$4="X",'3M - LGS'!AM74+'Biz DRENE'!AM83,0)</f>
        <v>0</v>
      </c>
      <c r="AN16" s="446">
        <f>IF(AN$4="X",'3M - LGS'!AN74+'Biz DRENE'!AN83,0)</f>
        <v>0</v>
      </c>
      <c r="AO16" s="446">
        <f>IF(AO$4="X",'3M - LGS'!AO74+'Biz DRENE'!AO83,0)</f>
        <v>0</v>
      </c>
      <c r="AP16" s="446">
        <f>IF(AP$4="X",'3M - LGS'!AP74+'Biz DRENE'!AP83,0)</f>
        <v>0</v>
      </c>
      <c r="AQ16" s="446">
        <f>IF(AQ$4="X",'3M - LGS'!AQ74+'Biz DRENE'!AQ83,0)</f>
        <v>0</v>
      </c>
      <c r="AR16" s="446">
        <f>IF(AR$4="X",'3M - LGS'!AR74+'Biz DRENE'!AR83,0)</f>
        <v>0</v>
      </c>
      <c r="AS16" s="446">
        <f>IF(AS$4="X",'3M - LGS'!AS74+'Biz DRENE'!AS83,0)</f>
        <v>0</v>
      </c>
      <c r="AT16" s="446">
        <f>IF(AT$4="X",'3M - LGS'!AT74+'Biz DRENE'!AT83,0)</f>
        <v>0</v>
      </c>
      <c r="AU16" s="446">
        <f>IF(AU$4="X",'3M - LGS'!AU74+'Biz DRENE'!AU83,0)</f>
        <v>0</v>
      </c>
      <c r="AV16" s="446">
        <f>IF(AV$4="X",'3M - LGS'!AV74+'Biz DRENE'!AV83,0)</f>
        <v>0</v>
      </c>
      <c r="AW16" s="446">
        <f>IF(AW$4="X",'3M - LGS'!AW74+'Biz DRENE'!AW83,0)</f>
        <v>0</v>
      </c>
      <c r="AX16" s="446">
        <f>IF(AX$4="X",'3M - LGS'!AX74+'Biz DRENE'!AX83,0)</f>
        <v>0</v>
      </c>
      <c r="AY16" s="446">
        <f>IF(AY$4="X",'3M - LGS'!AY74+'Biz DRENE'!AY83,0)</f>
        <v>0</v>
      </c>
      <c r="AZ16" s="446">
        <f>IF(AZ$4="X",'3M - LGS'!AZ74+'Biz DRENE'!AZ83,0)</f>
        <v>0</v>
      </c>
      <c r="BA16" s="446">
        <f>IF(BA$4="X",'3M - LGS'!BA74+'Biz DRENE'!BA83,0)</f>
        <v>0</v>
      </c>
      <c r="BB16" s="446">
        <f>IF(BB$4="X",'3M - LGS'!BB74+'Biz DRENE'!BB83,0)</f>
        <v>0</v>
      </c>
      <c r="BC16" s="446">
        <f>IF(BC$4="X",'3M - LGS'!BC74+'Biz DRENE'!BC83,0)</f>
        <v>0</v>
      </c>
      <c r="BD16" s="446">
        <f>IF(BD$4="X",'3M - LGS'!BD74+'Biz DRENE'!BD83,0)</f>
        <v>0</v>
      </c>
      <c r="BE16" s="446">
        <f>IF(BE$4="X",'3M - LGS'!BE74+'Biz DRENE'!BE83,0)</f>
        <v>0</v>
      </c>
      <c r="BF16" s="446">
        <f>IF(BF$4="X",'3M - LGS'!BF74+'Biz DRENE'!BF83,0)</f>
        <v>0</v>
      </c>
      <c r="BG16" s="446">
        <f>IF(BG$4="X",'3M - LGS'!BG74+'Biz DRENE'!BG83,0)</f>
        <v>0</v>
      </c>
      <c r="BH16" s="446">
        <f>IF(BH$4="X",'3M - LGS'!BH74+'Biz DRENE'!BH83,0)</f>
        <v>0</v>
      </c>
      <c r="BI16" s="446">
        <f>IF(BI$4="X",'3M - LGS'!BI74+'Biz DRENE'!BI83,0)</f>
        <v>0</v>
      </c>
      <c r="BJ16" s="446">
        <f>IF(BJ$4="X",'3M - LGS'!BJ74+'Biz DRENE'!BJ83,0)</f>
        <v>0</v>
      </c>
      <c r="BK16" s="446">
        <f>IF(BK$4="X",'3M - LGS'!BK74+'Biz DRENE'!BK83,0)</f>
        <v>0</v>
      </c>
      <c r="BL16" s="446">
        <f>IF(BL$4="X",'3M - LGS'!#REF!+'Biz DRENE'!#REF!,0)</f>
        <v>0</v>
      </c>
      <c r="BM16" s="446">
        <f>IF(BM$4="X",'3M - LGS'!#REF!+'Biz DRENE'!#REF!,0)</f>
        <v>0</v>
      </c>
      <c r="BN16" s="446">
        <f>IF(BN$4="X",'3M - LGS'!#REF!+'Biz DRENE'!#REF!,0)</f>
        <v>0</v>
      </c>
      <c r="BO16" s="446">
        <f>IF(BO$4="X",'3M - LGS'!#REF!+'Biz DRENE'!#REF!,0)</f>
        <v>0</v>
      </c>
      <c r="BP16" s="446">
        <f>IF(BP$4="X",'3M - LGS'!#REF!+'Biz DRENE'!#REF!,0)</f>
        <v>0</v>
      </c>
      <c r="BQ16" s="446">
        <f>IF(BQ$4="X",'3M - LGS'!#REF!+'Biz DRENE'!#REF!,0)</f>
        <v>0</v>
      </c>
      <c r="BR16" s="446">
        <f>IF(BR$4="X",'3M - LGS'!#REF!+'Biz DRENE'!#REF!,0)</f>
        <v>0</v>
      </c>
      <c r="BS16" s="446">
        <f>IF(BS$4="X",'3M - LGS'!#REF!+'Biz DRENE'!#REF!,0)</f>
        <v>0</v>
      </c>
      <c r="BT16" s="446">
        <f>IF(BT$4="X",'3M - LGS'!#REF!+'Biz DRENE'!#REF!,0)</f>
        <v>0</v>
      </c>
      <c r="BU16" s="446">
        <f>IF(BU$4="X",'3M - LGS'!#REF!+'Biz DRENE'!#REF!,0)</f>
        <v>0</v>
      </c>
      <c r="BV16" s="446">
        <f>IF(BV$4="X",'3M - LGS'!#REF!+'Biz DRENE'!#REF!,0)</f>
        <v>0</v>
      </c>
      <c r="BW16" s="446">
        <f>IF(BW$4="X",'3M - LGS'!#REF!+'Biz DRENE'!#REF!,0)</f>
        <v>0</v>
      </c>
      <c r="BX16" s="446">
        <f>IF(BX$4="X",'3M - LGS'!#REF!+'Biz DRENE'!#REF!,0)</f>
        <v>0</v>
      </c>
      <c r="BY16" s="446">
        <f>IF(BY$4="X",'3M - LGS'!#REF!+'Biz DRENE'!#REF!,0)</f>
        <v>0</v>
      </c>
      <c r="BZ16" s="446">
        <f>IF(BZ$4="X",'3M - LGS'!#REF!+'Biz DRENE'!#REF!,0)</f>
        <v>0</v>
      </c>
      <c r="CA16" s="446">
        <f>IF(CA$4="X",'3M - LGS'!#REF!+'Biz DRENE'!#REF!,0)</f>
        <v>0</v>
      </c>
      <c r="CB16" s="446">
        <f>IF(CB$4="X",'3M - LGS'!#REF!+'Biz DRENE'!#REF!,0)</f>
        <v>0</v>
      </c>
      <c r="CC16" s="446">
        <f>IF(CC$4="X",'3M - LGS'!#REF!+'Biz DRENE'!#REF!,0)</f>
        <v>0</v>
      </c>
      <c r="CD16" s="446">
        <f>IF(CD$4="X",'3M - LGS'!#REF!+'Biz DRENE'!#REF!,0)</f>
        <v>0</v>
      </c>
      <c r="CE16" s="446">
        <f>IF(CE$4="X",'3M - LGS'!#REF!+'Biz DRENE'!#REF!,0)</f>
        <v>0</v>
      </c>
      <c r="CF16" s="446">
        <f>IF(CF$4="X",'3M - LGS'!#REF!+'Biz DRENE'!#REF!,0)</f>
        <v>0</v>
      </c>
      <c r="CG16" s="446">
        <f>IF(CG$4="X",'3M - LGS'!#REF!+'Biz DRENE'!#REF!,0)</f>
        <v>0</v>
      </c>
      <c r="CH16" s="446">
        <f>IF(CH$4="X",'3M - LGS'!#REF!+'Biz DRENE'!#REF!,0)</f>
        <v>0</v>
      </c>
    </row>
    <row r="17" spans="1:90" x14ac:dyDescent="0.35">
      <c r="B17" s="405" t="s">
        <v>32</v>
      </c>
      <c r="C17" s="446">
        <f>IF(C$4="X",'4M - SPS'!C74+'Biz DRENE'!C84,0)</f>
        <v>0</v>
      </c>
      <c r="D17" s="446">
        <f>IF(D$4="X",'4M - SPS'!D74+'Biz DRENE'!D84,0)</f>
        <v>0</v>
      </c>
      <c r="E17" s="446">
        <f>IF(E$4="X",'4M - SPS'!E74+'Biz DRENE'!E84,0)</f>
        <v>0</v>
      </c>
      <c r="F17" s="446">
        <f>IF(F$4="X",'4M - SPS'!F74+'Biz DRENE'!F84,0)</f>
        <v>188.77842187430667</v>
      </c>
      <c r="G17" s="446">
        <f>IF(G$4="X",'4M - SPS'!G74+'Biz DRENE'!G84,0)</f>
        <v>1335.4131988103795</v>
      </c>
      <c r="H17" s="446">
        <f>IF(H$4="X",'4M - SPS'!H74+'Biz DRENE'!H84,0)</f>
        <v>7815.9812023741688</v>
      </c>
      <c r="I17" s="446">
        <f>IF(I$4="X",'4M - SPS'!I74+'Biz DRENE'!I84,0)</f>
        <v>22510.413486649813</v>
      </c>
      <c r="J17" s="446">
        <f>IF(J$4="X",'4M - SPS'!J74+'Biz DRENE'!J84,0)</f>
        <v>40901.647126509451</v>
      </c>
      <c r="K17" s="446">
        <f>IF(K$4="X",'4M - SPS'!K74+'Biz DRENE'!K84,0)</f>
        <v>59407.712980387165</v>
      </c>
      <c r="L17" s="446">
        <f>IF(L$4="X",'4M - SPS'!L74+'Biz DRENE'!L84,0)</f>
        <v>70938.848125196906</v>
      </c>
      <c r="M17" s="446">
        <f>IF(M$4="X",'4M - SPS'!M74+'Biz DRENE'!M84,0)</f>
        <v>81074.014408363</v>
      </c>
      <c r="N17" s="446">
        <f>IF(N$4="X",'4M - SPS'!N74+'Biz DRENE'!N84,0)</f>
        <v>98302.165432325623</v>
      </c>
      <c r="O17" s="446">
        <f>IF(O$4="X",'4M - SPS'!O74+'Biz DRENE'!O84,0)</f>
        <v>124625.1527080081</v>
      </c>
      <c r="P17" s="446">
        <f>IF(P$4="X",'4M - SPS'!P74+'Biz DRENE'!P84,0)</f>
        <v>144640.73457629638</v>
      </c>
      <c r="Q17" s="446">
        <f>IF(Q$4="X",'4M - SPS'!Q74+'Biz DRENE'!Q84,0)</f>
        <v>167027.07745172502</v>
      </c>
      <c r="R17" s="446">
        <f>IF(R$4="X",'4M - SPS'!R74+'Biz DRENE'!R84,0)</f>
        <v>181216.27518599152</v>
      </c>
      <c r="S17" s="446">
        <f>IF(S$4="X",'4M - SPS'!S74+'Biz DRENE'!S84,0)</f>
        <v>202142.59061141082</v>
      </c>
      <c r="T17" s="446">
        <f>IF(T$4="X",'4M - SPS'!T74+'Biz DRENE'!T84,0)</f>
        <v>247720.02737163956</v>
      </c>
      <c r="U17" s="446">
        <f>IF(U$4="X",'4M - SPS'!U74+'Biz DRENE'!U84,0)</f>
        <v>303432.30754082155</v>
      </c>
      <c r="V17" s="446">
        <f>IF(V$4="X",'4M - SPS'!V74+'Biz DRENE'!V84,0)</f>
        <v>353454.61973503145</v>
      </c>
      <c r="W17" s="446">
        <f>IF(W$4="X",'4M - SPS'!W74+'Biz DRENE'!W84,0)</f>
        <v>0</v>
      </c>
      <c r="X17" s="446">
        <f>IF(X$4="X",'4M - SPS'!X74+'Biz DRENE'!X84,0)</f>
        <v>0</v>
      </c>
      <c r="Y17" s="446">
        <f>IF(Y$4="X",'4M - SPS'!Y74+'Biz DRENE'!Y84,0)</f>
        <v>0</v>
      </c>
      <c r="Z17" s="446">
        <f>IF(Z$4="X",'4M - SPS'!Z74+'Biz DRENE'!Z84,0)</f>
        <v>0</v>
      </c>
      <c r="AA17" s="446">
        <f>IF(AA$4="X",'4M - SPS'!AA74+'Biz DRENE'!AA84,0)</f>
        <v>0</v>
      </c>
      <c r="AB17" s="446">
        <f>IF(AB$4="X",'4M - SPS'!AB74+'Biz DRENE'!AB84,0)</f>
        <v>0</v>
      </c>
      <c r="AC17" s="446">
        <f>IF(AC$4="X",'4M - SPS'!AC74+'Biz DRENE'!AC84,0)</f>
        <v>0</v>
      </c>
      <c r="AD17" s="446">
        <f>IF(AD$4="X",'4M - SPS'!AD74+'Biz DRENE'!AD84,0)</f>
        <v>0</v>
      </c>
      <c r="AE17" s="446">
        <f>IF(AE$4="X",'4M - SPS'!AE74+'Biz DRENE'!AE84,0)</f>
        <v>0</v>
      </c>
      <c r="AF17" s="446">
        <f>IF(AF$4="X",'4M - SPS'!AF74+'Biz DRENE'!AF84,0)</f>
        <v>0</v>
      </c>
      <c r="AG17" s="446">
        <f>IF(AG$4="X",'4M - SPS'!AG74+'Biz DRENE'!AG84,0)</f>
        <v>0</v>
      </c>
      <c r="AH17" s="446">
        <f>IF(AH$4="X",'4M - SPS'!AH74+'Biz DRENE'!AH84,0)</f>
        <v>0</v>
      </c>
      <c r="AI17" s="446">
        <f>IF(AI$4="X",'4M - SPS'!AI74+'Biz DRENE'!AI84,0)</f>
        <v>0</v>
      </c>
      <c r="AJ17" s="446">
        <f>IF(AJ$4="X",'4M - SPS'!AJ74+'Biz DRENE'!AJ84,0)</f>
        <v>0</v>
      </c>
      <c r="AK17" s="446">
        <f>IF(AK$4="X",'4M - SPS'!AK74+'Biz DRENE'!AK84,0)</f>
        <v>0</v>
      </c>
      <c r="AL17" s="446">
        <f>IF(AL$4="X",'4M - SPS'!AL74+'Biz DRENE'!AL84,0)</f>
        <v>0</v>
      </c>
      <c r="AM17" s="446">
        <f>IF(AM$4="X",'4M - SPS'!AM74+'Biz DRENE'!AM84,0)</f>
        <v>0</v>
      </c>
      <c r="AN17" s="446">
        <f>IF(AN$4="X",'4M - SPS'!AN74+'Biz DRENE'!AN84,0)</f>
        <v>0</v>
      </c>
      <c r="AO17" s="446">
        <f>IF(AO$4="X",'4M - SPS'!AO74+'Biz DRENE'!AO84,0)</f>
        <v>0</v>
      </c>
      <c r="AP17" s="446">
        <f>IF(AP$4="X",'4M - SPS'!AP74+'Biz DRENE'!AP84,0)</f>
        <v>0</v>
      </c>
      <c r="AQ17" s="446">
        <f>IF(AQ$4="X",'4M - SPS'!AQ74+'Biz DRENE'!AQ84,0)</f>
        <v>0</v>
      </c>
      <c r="AR17" s="446">
        <f>IF(AR$4="X",'4M - SPS'!AR74+'Biz DRENE'!AR84,0)</f>
        <v>0</v>
      </c>
      <c r="AS17" s="446">
        <f>IF(AS$4="X",'4M - SPS'!AS74+'Biz DRENE'!AS84,0)</f>
        <v>0</v>
      </c>
      <c r="AT17" s="446">
        <f>IF(AT$4="X",'4M - SPS'!AT74+'Biz DRENE'!AT84,0)</f>
        <v>0</v>
      </c>
      <c r="AU17" s="446">
        <f>IF(AU$4="X",'4M - SPS'!AU74+'Biz DRENE'!AU84,0)</f>
        <v>0</v>
      </c>
      <c r="AV17" s="446">
        <f>IF(AV$4="X",'4M - SPS'!AV74+'Biz DRENE'!AV84,0)</f>
        <v>0</v>
      </c>
      <c r="AW17" s="446">
        <f>IF(AW$4="X",'4M - SPS'!AW74+'Biz DRENE'!AW84,0)</f>
        <v>0</v>
      </c>
      <c r="AX17" s="446">
        <f>IF(AX$4="X",'4M - SPS'!AX74+'Biz DRENE'!AX84,0)</f>
        <v>0</v>
      </c>
      <c r="AY17" s="446">
        <f>IF(AY$4="X",'4M - SPS'!AY74+'Biz DRENE'!AY84,0)</f>
        <v>0</v>
      </c>
      <c r="AZ17" s="446">
        <f>IF(AZ$4="X",'4M - SPS'!AZ74+'Biz DRENE'!AZ84,0)</f>
        <v>0</v>
      </c>
      <c r="BA17" s="446">
        <f>IF(BA$4="X",'4M - SPS'!BA74+'Biz DRENE'!BA84,0)</f>
        <v>0</v>
      </c>
      <c r="BB17" s="446">
        <f>IF(BB$4="X",'4M - SPS'!BB74+'Biz DRENE'!BB84,0)</f>
        <v>0</v>
      </c>
      <c r="BC17" s="446">
        <f>IF(BC$4="X",'4M - SPS'!BC74+'Biz DRENE'!BC84,0)</f>
        <v>0</v>
      </c>
      <c r="BD17" s="446">
        <f>IF(BD$4="X",'4M - SPS'!BD74+'Biz DRENE'!BD84,0)</f>
        <v>0</v>
      </c>
      <c r="BE17" s="446">
        <f>IF(BE$4="X",'4M - SPS'!BE74+'Biz DRENE'!BE84,0)</f>
        <v>0</v>
      </c>
      <c r="BF17" s="446">
        <f>IF(BF$4="X",'4M - SPS'!BF74+'Biz DRENE'!BF84,0)</f>
        <v>0</v>
      </c>
      <c r="BG17" s="446">
        <f>IF(BG$4="X",'4M - SPS'!BG74+'Biz DRENE'!BG84,0)</f>
        <v>0</v>
      </c>
      <c r="BH17" s="446">
        <f>IF(BH$4="X",'4M - SPS'!BH74+'Biz DRENE'!BH84,0)</f>
        <v>0</v>
      </c>
      <c r="BI17" s="446">
        <f>IF(BI$4="X",'4M - SPS'!BI74+'Biz DRENE'!BI84,0)</f>
        <v>0</v>
      </c>
      <c r="BJ17" s="446">
        <f>IF(BJ$4="X",'4M - SPS'!BJ74+'Biz DRENE'!BJ84,0)</f>
        <v>0</v>
      </c>
      <c r="BK17" s="446">
        <f>IF(BK$4="X",'4M - SPS'!BK74+'Biz DRENE'!BK84,0)</f>
        <v>0</v>
      </c>
      <c r="BL17" s="446">
        <f>IF(BL$4="X",'4M - SPS'!#REF!+'Biz DRENE'!#REF!,0)</f>
        <v>0</v>
      </c>
      <c r="BM17" s="446">
        <f>IF(BM$4="X",'4M - SPS'!#REF!+'Biz DRENE'!#REF!,0)</f>
        <v>0</v>
      </c>
      <c r="BN17" s="446">
        <f>IF(BN$4="X",'4M - SPS'!#REF!+'Biz DRENE'!#REF!,0)</f>
        <v>0</v>
      </c>
      <c r="BO17" s="446">
        <f>IF(BO$4="X",'4M - SPS'!#REF!+'Biz DRENE'!#REF!,0)</f>
        <v>0</v>
      </c>
      <c r="BP17" s="446">
        <f>IF(BP$4="X",'4M - SPS'!#REF!+'Biz DRENE'!#REF!,0)</f>
        <v>0</v>
      </c>
      <c r="BQ17" s="446">
        <f>IF(BQ$4="X",'4M - SPS'!#REF!+'Biz DRENE'!#REF!,0)</f>
        <v>0</v>
      </c>
      <c r="BR17" s="446">
        <f>IF(BR$4="X",'4M - SPS'!#REF!+'Biz DRENE'!#REF!,0)</f>
        <v>0</v>
      </c>
      <c r="BS17" s="446">
        <f>IF(BS$4="X",'4M - SPS'!#REF!+'Biz DRENE'!#REF!,0)</f>
        <v>0</v>
      </c>
      <c r="BT17" s="446">
        <f>IF(BT$4="X",'4M - SPS'!#REF!+'Biz DRENE'!#REF!,0)</f>
        <v>0</v>
      </c>
      <c r="BU17" s="446">
        <f>IF(BU$4="X",'4M - SPS'!#REF!+'Biz DRENE'!#REF!,0)</f>
        <v>0</v>
      </c>
      <c r="BV17" s="446">
        <f>IF(BV$4="X",'4M - SPS'!#REF!+'Biz DRENE'!#REF!,0)</f>
        <v>0</v>
      </c>
      <c r="BW17" s="446">
        <f>IF(BW$4="X",'4M - SPS'!#REF!+'Biz DRENE'!#REF!,0)</f>
        <v>0</v>
      </c>
      <c r="BX17" s="446">
        <f>IF(BX$4="X",'4M - SPS'!#REF!+'Biz DRENE'!#REF!,0)</f>
        <v>0</v>
      </c>
      <c r="BY17" s="446">
        <f>IF(BY$4="X",'4M - SPS'!#REF!+'Biz DRENE'!#REF!,0)</f>
        <v>0</v>
      </c>
      <c r="BZ17" s="446">
        <f>IF(BZ$4="X",'4M - SPS'!#REF!+'Biz DRENE'!#REF!,0)</f>
        <v>0</v>
      </c>
      <c r="CA17" s="446">
        <f>IF(CA$4="X",'4M - SPS'!#REF!+'Biz DRENE'!#REF!,0)</f>
        <v>0</v>
      </c>
      <c r="CB17" s="446">
        <f>IF(CB$4="X",'4M - SPS'!#REF!+'Biz DRENE'!#REF!,0)</f>
        <v>0</v>
      </c>
      <c r="CC17" s="446">
        <f>IF(CC$4="X",'4M - SPS'!#REF!+'Biz DRENE'!#REF!,0)</f>
        <v>0</v>
      </c>
      <c r="CD17" s="446">
        <f>IF(CD$4="X",'4M - SPS'!#REF!+'Biz DRENE'!#REF!,0)</f>
        <v>0</v>
      </c>
      <c r="CE17" s="446">
        <f>IF(CE$4="X",'4M - SPS'!#REF!+'Biz DRENE'!#REF!,0)</f>
        <v>0</v>
      </c>
      <c r="CF17" s="446">
        <f>IF(CF$4="X",'4M - SPS'!#REF!+'Biz DRENE'!#REF!,0)</f>
        <v>0</v>
      </c>
      <c r="CG17" s="446">
        <f>IF(CG$4="X",'4M - SPS'!#REF!+'Biz DRENE'!#REF!,0)</f>
        <v>0</v>
      </c>
      <c r="CH17" s="446">
        <f>IF(CH$4="X",'4M - SPS'!#REF!+'Biz DRENE'!#REF!,0)</f>
        <v>0</v>
      </c>
    </row>
    <row r="18" spans="1:90" ht="15" thickBot="1" x14ac:dyDescent="0.4">
      <c r="B18" s="406" t="s">
        <v>33</v>
      </c>
      <c r="C18" s="450">
        <f>IF(C$4="X",'11M - LPS'!C74+'Biz DRENE'!C85,0)</f>
        <v>0</v>
      </c>
      <c r="D18" s="450">
        <f>IF(D$4="X",'11M - LPS'!D74+'Biz DRENE'!D85,0)</f>
        <v>0</v>
      </c>
      <c r="E18" s="450">
        <f>IF(E$4="X",'11M - LPS'!E74+'Biz DRENE'!E85,0)</f>
        <v>0</v>
      </c>
      <c r="F18" s="450">
        <f>IF(F$4="X",'11M - LPS'!F74+'Biz DRENE'!F85,0)</f>
        <v>84.163254373063452</v>
      </c>
      <c r="G18" s="450">
        <f>IF(G$4="X",'11M - LPS'!G74+'Biz DRENE'!G85,0)</f>
        <v>331.41580495482282</v>
      </c>
      <c r="H18" s="450">
        <f>IF(H$4="X",'11M - LPS'!H74+'Biz DRENE'!H85,0)</f>
        <v>893.23619787575944</v>
      </c>
      <c r="I18" s="450">
        <f>IF(I$4="X",'11M - LPS'!I74+'Biz DRENE'!I85,0)</f>
        <v>1639.3088295702501</v>
      </c>
      <c r="J18" s="450">
        <f>IF(J$4="X",'11M - LPS'!J74+'Biz DRENE'!J85,0)</f>
        <v>2411.3489592376</v>
      </c>
      <c r="K18" s="450">
        <f>IF(K$4="X",'11M - LPS'!K74+'Biz DRENE'!K85,0)</f>
        <v>3481.6532466288963</v>
      </c>
      <c r="L18" s="450">
        <f>IF(L$4="X",'11M - LPS'!L74+'Biz DRENE'!L85,0)</f>
        <v>4331.2097265993361</v>
      </c>
      <c r="M18" s="450">
        <f>IF(M$4="X",'11M - LPS'!M74+'Biz DRENE'!M85,0)</f>
        <v>5427.3794358578361</v>
      </c>
      <c r="N18" s="450">
        <f>IF(N$4="X",'11M - LPS'!N74+'Biz DRENE'!N85,0)</f>
        <v>8021.448208243638</v>
      </c>
      <c r="O18" s="450">
        <f>IF(O$4="X",'11M - LPS'!O74+'Biz DRENE'!O85,0)</f>
        <v>12017.341752848191</v>
      </c>
      <c r="P18" s="450">
        <f>IF(P$4="X",'11M - LPS'!P74+'Biz DRENE'!P85,0)</f>
        <v>15417.995246396942</v>
      </c>
      <c r="Q18" s="450">
        <f>IF(Q$4="X",'11M - LPS'!Q74+'Biz DRENE'!Q85,0)</f>
        <v>19099.269324372177</v>
      </c>
      <c r="R18" s="450">
        <f>IF(R$4="X",'11M - LPS'!R74+'Biz DRENE'!R85,0)</f>
        <v>21982.797187252967</v>
      </c>
      <c r="S18" s="450">
        <f>IF(S$4="X",'11M - LPS'!S74+'Biz DRENE'!S85,0)</f>
        <v>29088.670735964966</v>
      </c>
      <c r="T18" s="450">
        <f>IF(T$4="X",'11M - LPS'!T74+'Biz DRENE'!T85,0)</f>
        <v>60018.19268839401</v>
      </c>
      <c r="U18" s="450">
        <f>IF(U$4="X",'11M - LPS'!U74+'Biz DRENE'!U85,0)</f>
        <v>92328.99153508764</v>
      </c>
      <c r="V18" s="450">
        <f>IF(V$4="X",'11M - LPS'!V74+'Biz DRENE'!V85,0)</f>
        <v>125361.17998437227</v>
      </c>
      <c r="W18" s="450">
        <f>IF(W$4="X",'11M - LPS'!W74+'Biz DRENE'!W85,0)</f>
        <v>0</v>
      </c>
      <c r="X18" s="450">
        <f>IF(X$4="X",'11M - LPS'!X74+'Biz DRENE'!X85,0)</f>
        <v>0</v>
      </c>
      <c r="Y18" s="450">
        <f>IF(Y$4="X",'11M - LPS'!Y74+'Biz DRENE'!Y85,0)</f>
        <v>0</v>
      </c>
      <c r="Z18" s="450">
        <f>IF(Z$4="X",'11M - LPS'!Z74+'Biz DRENE'!Z85,0)</f>
        <v>0</v>
      </c>
      <c r="AA18" s="450">
        <f>IF(AA$4="X",'11M - LPS'!AA74+'Biz DRENE'!AA85,0)</f>
        <v>0</v>
      </c>
      <c r="AB18" s="450">
        <f>IF(AB$4="X",'11M - LPS'!AB74+'Biz DRENE'!AB85,0)</f>
        <v>0</v>
      </c>
      <c r="AC18" s="450">
        <f>IF(AC$4="X",'11M - LPS'!AC74+'Biz DRENE'!AC85,0)</f>
        <v>0</v>
      </c>
      <c r="AD18" s="450">
        <f>IF(AD$4="X",'11M - LPS'!AD74+'Biz DRENE'!AD85,0)</f>
        <v>0</v>
      </c>
      <c r="AE18" s="450">
        <f>IF(AE$4="X",'11M - LPS'!AE74+'Biz DRENE'!AE85,0)</f>
        <v>0</v>
      </c>
      <c r="AF18" s="450">
        <f>IF(AF$4="X",'11M - LPS'!AF74+'Biz DRENE'!AF85,0)</f>
        <v>0</v>
      </c>
      <c r="AG18" s="450">
        <f>IF(AG$4="X",'11M - LPS'!AG74+'Biz DRENE'!AG85,0)</f>
        <v>0</v>
      </c>
      <c r="AH18" s="450">
        <f>IF(AH$4="X",'11M - LPS'!AH74+'Biz DRENE'!AH85,0)</f>
        <v>0</v>
      </c>
      <c r="AI18" s="450">
        <f>IF(AI$4="X",'11M - LPS'!AI74+'Biz DRENE'!AI85,0)</f>
        <v>0</v>
      </c>
      <c r="AJ18" s="450">
        <f>IF(AJ$4="X",'11M - LPS'!AJ74+'Biz DRENE'!AJ85,0)</f>
        <v>0</v>
      </c>
      <c r="AK18" s="450">
        <f>IF(AK$4="X",'11M - LPS'!AK74+'Biz DRENE'!AK85,0)</f>
        <v>0</v>
      </c>
      <c r="AL18" s="450">
        <f>IF(AL$4="X",'11M - LPS'!AL74+'Biz DRENE'!AL85,0)</f>
        <v>0</v>
      </c>
      <c r="AM18" s="450">
        <f>IF(AM$4="X",'11M - LPS'!AM74+'Biz DRENE'!AM85,0)</f>
        <v>0</v>
      </c>
      <c r="AN18" s="450">
        <f>IF(AN$4="X",'11M - LPS'!AN74+'Biz DRENE'!AN85,0)</f>
        <v>0</v>
      </c>
      <c r="AO18" s="450">
        <f>IF(AO$4="X",'11M - LPS'!AO74+'Biz DRENE'!AO85,0)</f>
        <v>0</v>
      </c>
      <c r="AP18" s="450">
        <f>IF(AP$4="X",'11M - LPS'!AP74+'Biz DRENE'!AP85,0)</f>
        <v>0</v>
      </c>
      <c r="AQ18" s="450">
        <f>IF(AQ$4="X",'11M - LPS'!AQ74+'Biz DRENE'!AQ85,0)</f>
        <v>0</v>
      </c>
      <c r="AR18" s="450">
        <f>IF(AR$4="X",'11M - LPS'!AR74+'Biz DRENE'!AR85,0)</f>
        <v>0</v>
      </c>
      <c r="AS18" s="450">
        <f>IF(AS$4="X",'11M - LPS'!AS74+'Biz DRENE'!AS85,0)</f>
        <v>0</v>
      </c>
      <c r="AT18" s="450">
        <f>IF(AT$4="X",'11M - LPS'!AT74+'Biz DRENE'!AT85,0)</f>
        <v>0</v>
      </c>
      <c r="AU18" s="450">
        <f>IF(AU$4="X",'11M - LPS'!AU74+'Biz DRENE'!AU85,0)</f>
        <v>0</v>
      </c>
      <c r="AV18" s="450">
        <f>IF(AV$4="X",'11M - LPS'!AV74+'Biz DRENE'!AV85,0)</f>
        <v>0</v>
      </c>
      <c r="AW18" s="450">
        <f>IF(AW$4="X",'11M - LPS'!AW74+'Biz DRENE'!AW85,0)</f>
        <v>0</v>
      </c>
      <c r="AX18" s="450">
        <f>IF(AX$4="X",'11M - LPS'!AX74+'Biz DRENE'!AX85,0)</f>
        <v>0</v>
      </c>
      <c r="AY18" s="450">
        <f>IF(AY$4="X",'11M - LPS'!AY74+'Biz DRENE'!AY85,0)</f>
        <v>0</v>
      </c>
      <c r="AZ18" s="450">
        <f>IF(AZ$4="X",'11M - LPS'!AZ74+'Biz DRENE'!AZ85,0)</f>
        <v>0</v>
      </c>
      <c r="BA18" s="450">
        <f>IF(BA$4="X",'11M - LPS'!BA74+'Biz DRENE'!BA85,0)</f>
        <v>0</v>
      </c>
      <c r="BB18" s="450">
        <f>IF(BB$4="X",'11M - LPS'!BB74+'Biz DRENE'!BB85,0)</f>
        <v>0</v>
      </c>
      <c r="BC18" s="450">
        <f>IF(BC$4="X",'11M - LPS'!BC74+'Biz DRENE'!BC85,0)</f>
        <v>0</v>
      </c>
      <c r="BD18" s="450">
        <f>IF(BD$4="X",'11M - LPS'!BD74+'Biz DRENE'!BD85,0)</f>
        <v>0</v>
      </c>
      <c r="BE18" s="450">
        <f>IF(BE$4="X",'11M - LPS'!BE74+'Biz DRENE'!BE85,0)</f>
        <v>0</v>
      </c>
      <c r="BF18" s="450">
        <f>IF(BF$4="X",'11M - LPS'!BF74+'Biz DRENE'!BF85,0)</f>
        <v>0</v>
      </c>
      <c r="BG18" s="450">
        <f>IF(BG$4="X",'11M - LPS'!BG74+'Biz DRENE'!BG85,0)</f>
        <v>0</v>
      </c>
      <c r="BH18" s="450">
        <f>IF(BH$4="X",'11M - LPS'!BH74+'Biz DRENE'!BH85,0)</f>
        <v>0</v>
      </c>
      <c r="BI18" s="450">
        <f>IF(BI$4="X",'11M - LPS'!BI74+'Biz DRENE'!BI85,0)</f>
        <v>0</v>
      </c>
      <c r="BJ18" s="450">
        <f>IF(BJ$4="X",'11M - LPS'!BJ74+'Biz DRENE'!BJ85,0)</f>
        <v>0</v>
      </c>
      <c r="BK18" s="450">
        <f>IF(BK$4="X",'11M - LPS'!BK74+'Biz DRENE'!BK85,0)</f>
        <v>0</v>
      </c>
      <c r="BL18" s="450">
        <f>IF(BL$4="X",'11M - LPS'!#REF!+'Biz DRENE'!#REF!,0)</f>
        <v>0</v>
      </c>
      <c r="BM18" s="450">
        <f>IF(BM$4="X",'11M - LPS'!#REF!+'Biz DRENE'!#REF!,0)</f>
        <v>0</v>
      </c>
      <c r="BN18" s="450">
        <f>IF(BN$4="X",'11M - LPS'!#REF!+'Biz DRENE'!#REF!,0)</f>
        <v>0</v>
      </c>
      <c r="BO18" s="450">
        <f>IF(BO$4="X",'11M - LPS'!#REF!+'Biz DRENE'!#REF!,0)</f>
        <v>0</v>
      </c>
      <c r="BP18" s="450">
        <f>IF(BP$4="X",'11M - LPS'!#REF!+'Biz DRENE'!#REF!,0)</f>
        <v>0</v>
      </c>
      <c r="BQ18" s="450">
        <f>IF(BQ$4="X",'11M - LPS'!#REF!+'Biz DRENE'!#REF!,0)</f>
        <v>0</v>
      </c>
      <c r="BR18" s="450">
        <f>IF(BR$4="X",'11M - LPS'!#REF!+'Biz DRENE'!#REF!,0)</f>
        <v>0</v>
      </c>
      <c r="BS18" s="450">
        <f>IF(BS$4="X",'11M - LPS'!#REF!+'Biz DRENE'!#REF!,0)</f>
        <v>0</v>
      </c>
      <c r="BT18" s="450">
        <f>IF(BT$4="X",'11M - LPS'!#REF!+'Biz DRENE'!#REF!,0)</f>
        <v>0</v>
      </c>
      <c r="BU18" s="450">
        <f>IF(BU$4="X",'11M - LPS'!#REF!+'Biz DRENE'!#REF!,0)</f>
        <v>0</v>
      </c>
      <c r="BV18" s="450">
        <f>IF(BV$4="X",'11M - LPS'!#REF!+'Biz DRENE'!#REF!,0)</f>
        <v>0</v>
      </c>
      <c r="BW18" s="450">
        <f>IF(BW$4="X",'11M - LPS'!#REF!+'Biz DRENE'!#REF!,0)</f>
        <v>0</v>
      </c>
      <c r="BX18" s="450">
        <f>IF(BX$4="X",'11M - LPS'!#REF!+'Biz DRENE'!#REF!,0)</f>
        <v>0</v>
      </c>
      <c r="BY18" s="450">
        <f>IF(BY$4="X",'11M - LPS'!#REF!+'Biz DRENE'!#REF!,0)</f>
        <v>0</v>
      </c>
      <c r="BZ18" s="450">
        <f>IF(BZ$4="X",'11M - LPS'!#REF!+'Biz DRENE'!#REF!,0)</f>
        <v>0</v>
      </c>
      <c r="CA18" s="450">
        <f>IF(CA$4="X",'11M - LPS'!#REF!+'Biz DRENE'!#REF!,0)</f>
        <v>0</v>
      </c>
      <c r="CB18" s="450">
        <f>IF(CB$4="X",'11M - LPS'!#REF!+'Biz DRENE'!#REF!,0)</f>
        <v>0</v>
      </c>
      <c r="CC18" s="450">
        <f>IF(CC$4="X",'11M - LPS'!#REF!+'Biz DRENE'!#REF!,0)</f>
        <v>0</v>
      </c>
      <c r="CD18" s="450">
        <f>IF(CD$4="X",'11M - LPS'!#REF!+'Biz DRENE'!#REF!,0)</f>
        <v>0</v>
      </c>
      <c r="CE18" s="450">
        <f>IF(CE$4="X",'11M - LPS'!#REF!+'Biz DRENE'!#REF!,0)</f>
        <v>0</v>
      </c>
      <c r="CF18" s="450">
        <f>IF(CF$4="X",'11M - LPS'!#REF!+'Biz DRENE'!#REF!,0)</f>
        <v>0</v>
      </c>
      <c r="CG18" s="450">
        <f>IF(CG$4="X",'11M - LPS'!#REF!+'Biz DRENE'!#REF!,0)</f>
        <v>0</v>
      </c>
      <c r="CH18" s="450">
        <f>IF(CH$4="X",'11M - LPS'!#REF!+'Biz DRENE'!#REF!,0)</f>
        <v>0</v>
      </c>
    </row>
    <row r="19" spans="1:90" ht="15" thickBot="1" x14ac:dyDescent="0.4">
      <c r="A19" s="1"/>
      <c r="B19" s="409" t="s">
        <v>34</v>
      </c>
      <c r="C19" s="460">
        <f>SUM(C14:C18)</f>
        <v>0</v>
      </c>
      <c r="D19" s="461">
        <f t="shared" ref="D19:BO19" si="14">SUM(D14:D18)</f>
        <v>0</v>
      </c>
      <c r="E19" s="461">
        <f t="shared" si="14"/>
        <v>36410.218107204571</v>
      </c>
      <c r="F19" s="461">
        <f t="shared" si="14"/>
        <v>63448.754077555117</v>
      </c>
      <c r="G19" s="461">
        <f t="shared" si="14"/>
        <v>118680.41555345131</v>
      </c>
      <c r="H19" s="461">
        <f t="shared" si="14"/>
        <v>438158.20879293524</v>
      </c>
      <c r="I19" s="461">
        <f t="shared" si="14"/>
        <v>1000242.6061731967</v>
      </c>
      <c r="J19" s="461">
        <f t="shared" si="14"/>
        <v>1672324.1822888115</v>
      </c>
      <c r="K19" s="461">
        <f t="shared" si="14"/>
        <v>2202070.8010418457</v>
      </c>
      <c r="L19" s="461">
        <f t="shared" si="14"/>
        <v>2449514.8071515318</v>
      </c>
      <c r="M19" s="461">
        <f t="shared" si="14"/>
        <v>2834341.1856170995</v>
      </c>
      <c r="N19" s="461">
        <f t="shared" si="14"/>
        <v>3486490.5909024938</v>
      </c>
      <c r="O19" s="461">
        <f t="shared" si="14"/>
        <v>4174869.2168884831</v>
      </c>
      <c r="P19" s="461">
        <f t="shared" si="14"/>
        <v>4770575.3499042075</v>
      </c>
      <c r="Q19" s="461">
        <f t="shared" si="14"/>
        <v>5383888.3755151769</v>
      </c>
      <c r="R19" s="461">
        <f t="shared" si="14"/>
        <v>5605829.2011868069</v>
      </c>
      <c r="S19" s="461">
        <f t="shared" si="14"/>
        <v>5859384.3318347251</v>
      </c>
      <c r="T19" s="461">
        <f t="shared" si="14"/>
        <v>6417557.1808367297</v>
      </c>
      <c r="U19" s="461">
        <f t="shared" si="14"/>
        <v>7043366.2174026025</v>
      </c>
      <c r="V19" s="461">
        <f t="shared" si="14"/>
        <v>7652979.6763030346</v>
      </c>
      <c r="W19" s="461">
        <f t="shared" si="14"/>
        <v>0</v>
      </c>
      <c r="X19" s="461">
        <f t="shared" si="14"/>
        <v>0</v>
      </c>
      <c r="Y19" s="461">
        <f t="shared" si="14"/>
        <v>0</v>
      </c>
      <c r="Z19" s="461">
        <f t="shared" si="14"/>
        <v>0</v>
      </c>
      <c r="AA19" s="461">
        <f t="shared" si="14"/>
        <v>0</v>
      </c>
      <c r="AB19" s="461">
        <f t="shared" si="14"/>
        <v>0</v>
      </c>
      <c r="AC19" s="461">
        <f t="shared" si="14"/>
        <v>0</v>
      </c>
      <c r="AD19" s="461">
        <f t="shared" si="14"/>
        <v>0</v>
      </c>
      <c r="AE19" s="461">
        <f t="shared" si="14"/>
        <v>0</v>
      </c>
      <c r="AF19" s="461">
        <f t="shared" si="14"/>
        <v>0</v>
      </c>
      <c r="AG19" s="461">
        <f t="shared" si="14"/>
        <v>0</v>
      </c>
      <c r="AH19" s="461">
        <f t="shared" si="14"/>
        <v>0</v>
      </c>
      <c r="AI19" s="461">
        <f t="shared" si="14"/>
        <v>0</v>
      </c>
      <c r="AJ19" s="461">
        <f t="shared" si="14"/>
        <v>0</v>
      </c>
      <c r="AK19" s="461">
        <f t="shared" si="14"/>
        <v>0</v>
      </c>
      <c r="AL19" s="461">
        <f t="shared" si="14"/>
        <v>0</v>
      </c>
      <c r="AM19" s="461">
        <f t="shared" si="14"/>
        <v>0</v>
      </c>
      <c r="AN19" s="461">
        <f t="shared" si="14"/>
        <v>0</v>
      </c>
      <c r="AO19" s="461">
        <f t="shared" si="14"/>
        <v>0</v>
      </c>
      <c r="AP19" s="461">
        <f t="shared" si="14"/>
        <v>0</v>
      </c>
      <c r="AQ19" s="461">
        <f t="shared" si="14"/>
        <v>0</v>
      </c>
      <c r="AR19" s="461">
        <f t="shared" si="14"/>
        <v>0</v>
      </c>
      <c r="AS19" s="461">
        <f t="shared" si="14"/>
        <v>0</v>
      </c>
      <c r="AT19" s="461">
        <f t="shared" si="14"/>
        <v>0</v>
      </c>
      <c r="AU19" s="461">
        <f t="shared" si="14"/>
        <v>0</v>
      </c>
      <c r="AV19" s="461">
        <f t="shared" si="14"/>
        <v>0</v>
      </c>
      <c r="AW19" s="461">
        <f t="shared" si="14"/>
        <v>0</v>
      </c>
      <c r="AX19" s="461">
        <f t="shared" si="14"/>
        <v>0</v>
      </c>
      <c r="AY19" s="461">
        <f t="shared" si="14"/>
        <v>0</v>
      </c>
      <c r="AZ19" s="461">
        <f t="shared" si="14"/>
        <v>0</v>
      </c>
      <c r="BA19" s="461">
        <f t="shared" si="14"/>
        <v>0</v>
      </c>
      <c r="BB19" s="461">
        <f t="shared" si="14"/>
        <v>0</v>
      </c>
      <c r="BC19" s="461">
        <f t="shared" si="14"/>
        <v>0</v>
      </c>
      <c r="BD19" s="461">
        <f t="shared" si="14"/>
        <v>0</v>
      </c>
      <c r="BE19" s="461">
        <f t="shared" si="14"/>
        <v>0</v>
      </c>
      <c r="BF19" s="461">
        <f t="shared" si="14"/>
        <v>0</v>
      </c>
      <c r="BG19" s="461">
        <f t="shared" si="14"/>
        <v>0</v>
      </c>
      <c r="BH19" s="461">
        <f t="shared" si="14"/>
        <v>0</v>
      </c>
      <c r="BI19" s="461">
        <f t="shared" si="14"/>
        <v>0</v>
      </c>
      <c r="BJ19" s="461">
        <f t="shared" si="14"/>
        <v>0</v>
      </c>
      <c r="BK19" s="461">
        <f t="shared" si="14"/>
        <v>0</v>
      </c>
      <c r="BL19" s="461">
        <f t="shared" si="14"/>
        <v>0</v>
      </c>
      <c r="BM19" s="461">
        <f t="shared" si="14"/>
        <v>0</v>
      </c>
      <c r="BN19" s="461">
        <f t="shared" si="14"/>
        <v>0</v>
      </c>
      <c r="BO19" s="461">
        <f t="shared" si="14"/>
        <v>0</v>
      </c>
      <c r="BP19" s="461">
        <f t="shared" ref="BP19:CH19" si="15">SUM(BP14:BP18)</f>
        <v>0</v>
      </c>
      <c r="BQ19" s="461">
        <f t="shared" si="15"/>
        <v>0</v>
      </c>
      <c r="BR19" s="461">
        <f t="shared" si="15"/>
        <v>0</v>
      </c>
      <c r="BS19" s="461">
        <f t="shared" si="15"/>
        <v>0</v>
      </c>
      <c r="BT19" s="461">
        <f t="shared" si="15"/>
        <v>0</v>
      </c>
      <c r="BU19" s="461">
        <f t="shared" si="15"/>
        <v>0</v>
      </c>
      <c r="BV19" s="461">
        <f t="shared" si="15"/>
        <v>0</v>
      </c>
      <c r="BW19" s="461">
        <f t="shared" si="15"/>
        <v>0</v>
      </c>
      <c r="BX19" s="461">
        <f t="shared" si="15"/>
        <v>0</v>
      </c>
      <c r="BY19" s="461">
        <f t="shared" si="15"/>
        <v>0</v>
      </c>
      <c r="BZ19" s="461">
        <f t="shared" si="15"/>
        <v>0</v>
      </c>
      <c r="CA19" s="461">
        <f t="shared" si="15"/>
        <v>0</v>
      </c>
      <c r="CB19" s="461">
        <f t="shared" si="15"/>
        <v>0</v>
      </c>
      <c r="CC19" s="461">
        <f t="shared" si="15"/>
        <v>0</v>
      </c>
      <c r="CD19" s="461">
        <f t="shared" si="15"/>
        <v>0</v>
      </c>
      <c r="CE19" s="461">
        <f t="shared" si="15"/>
        <v>0</v>
      </c>
      <c r="CF19" s="461">
        <f t="shared" si="15"/>
        <v>0</v>
      </c>
      <c r="CG19" s="461">
        <f t="shared" si="15"/>
        <v>0</v>
      </c>
      <c r="CH19" s="462">
        <f t="shared" si="15"/>
        <v>0</v>
      </c>
    </row>
    <row r="20" spans="1:90" ht="15" thickBot="1" x14ac:dyDescent="0.4">
      <c r="S20" s="458"/>
      <c r="T20" s="458" t="s">
        <v>150</v>
      </c>
      <c r="U20" s="459">
        <f>SUM($C96:U96)</f>
        <v>7043366.2174026007</v>
      </c>
    </row>
    <row r="21" spans="1:90" ht="15" thickBot="1" x14ac:dyDescent="0.4">
      <c r="B21" s="419" t="s">
        <v>35</v>
      </c>
      <c r="C21" s="463">
        <f>C13</f>
        <v>43466</v>
      </c>
      <c r="D21" s="464">
        <f>' 1M - RES'!D19</f>
        <v>43497</v>
      </c>
      <c r="E21" s="464">
        <f>' 1M - RES'!E19</f>
        <v>43525</v>
      </c>
      <c r="F21" s="464">
        <f>' 1M - RES'!F19</f>
        <v>43556</v>
      </c>
      <c r="G21" s="464">
        <f>' 1M - RES'!G19</f>
        <v>43586</v>
      </c>
      <c r="H21" s="464">
        <f>' 1M - RES'!H19</f>
        <v>43617</v>
      </c>
      <c r="I21" s="464">
        <f>' 1M - RES'!I19</f>
        <v>43647</v>
      </c>
      <c r="J21" s="464">
        <f>' 1M - RES'!J19</f>
        <v>43678</v>
      </c>
      <c r="K21" s="464">
        <f>' 1M - RES'!K19</f>
        <v>43709</v>
      </c>
      <c r="L21" s="464">
        <f>' 1M - RES'!L19</f>
        <v>43739</v>
      </c>
      <c r="M21" s="464">
        <f>' 1M - RES'!M19</f>
        <v>43770</v>
      </c>
      <c r="N21" s="464">
        <f>' 1M - RES'!N19</f>
        <v>43800</v>
      </c>
      <c r="O21" s="464">
        <f>' 1M - RES'!O19</f>
        <v>43831</v>
      </c>
      <c r="P21" s="464">
        <f>' 1M - RES'!P19</f>
        <v>43862</v>
      </c>
      <c r="Q21" s="464">
        <f>' 1M - RES'!Q19</f>
        <v>43891</v>
      </c>
      <c r="R21" s="464">
        <f>' 1M - RES'!R19</f>
        <v>43922</v>
      </c>
      <c r="S21" s="464">
        <f>' 1M - RES'!S19</f>
        <v>43952</v>
      </c>
      <c r="T21" s="464">
        <f>' 1M - RES'!T19</f>
        <v>43983</v>
      </c>
      <c r="U21" s="464">
        <f>' 1M - RES'!U19</f>
        <v>44013</v>
      </c>
      <c r="V21" s="464">
        <f>' 1M - RES'!V19</f>
        <v>44044</v>
      </c>
      <c r="W21" s="464">
        <f>' 1M - RES'!W19</f>
        <v>44075</v>
      </c>
      <c r="X21" s="464">
        <f>' 1M - RES'!X19</f>
        <v>44105</v>
      </c>
      <c r="Y21" s="464">
        <f>' 1M - RES'!Y19</f>
        <v>44136</v>
      </c>
      <c r="Z21" s="464">
        <f>' 1M - RES'!Z19</f>
        <v>44166</v>
      </c>
      <c r="AA21" s="464">
        <f>' 1M - RES'!AA19</f>
        <v>44197</v>
      </c>
      <c r="AB21" s="464">
        <f>' 1M - RES'!AB19</f>
        <v>44228</v>
      </c>
      <c r="AC21" s="464">
        <f>' 1M - RES'!AC19</f>
        <v>44256</v>
      </c>
      <c r="AD21" s="464">
        <f>' 1M - RES'!AD19</f>
        <v>44287</v>
      </c>
      <c r="AE21" s="464">
        <f>' 1M - RES'!AE19</f>
        <v>44317</v>
      </c>
      <c r="AF21" s="464">
        <f>' 1M - RES'!AF19</f>
        <v>44348</v>
      </c>
      <c r="AG21" s="464">
        <f>' 1M - RES'!AG19</f>
        <v>44378</v>
      </c>
      <c r="AH21" s="464">
        <f>' 1M - RES'!AH19</f>
        <v>44409</v>
      </c>
      <c r="AI21" s="464">
        <f>' 1M - RES'!AI19</f>
        <v>44440</v>
      </c>
      <c r="AJ21" s="464">
        <f>' 1M - RES'!AJ19</f>
        <v>44470</v>
      </c>
      <c r="AK21" s="464">
        <f>' 1M - RES'!AK19</f>
        <v>44501</v>
      </c>
      <c r="AL21" s="464">
        <f>' 1M - RES'!AL19</f>
        <v>44531</v>
      </c>
      <c r="AM21" s="464">
        <f>' 1M - RES'!AM19</f>
        <v>44562</v>
      </c>
      <c r="AN21" s="464">
        <f>' 1M - RES'!AN19</f>
        <v>44593</v>
      </c>
      <c r="AO21" s="464">
        <f>' 1M - RES'!AO19</f>
        <v>44621</v>
      </c>
      <c r="AP21" s="464">
        <f>' 1M - RES'!AP19</f>
        <v>44652</v>
      </c>
      <c r="AQ21" s="464">
        <f>' 1M - RES'!AQ19</f>
        <v>44682</v>
      </c>
      <c r="AR21" s="464">
        <f>' 1M - RES'!AR19</f>
        <v>44713</v>
      </c>
      <c r="AS21" s="464">
        <f>' 1M - RES'!AS19</f>
        <v>44743</v>
      </c>
      <c r="AT21" s="464">
        <f>' 1M - RES'!AT19</f>
        <v>44774</v>
      </c>
      <c r="AU21" s="464">
        <f>' 1M - RES'!AU19</f>
        <v>44805</v>
      </c>
      <c r="AV21" s="464">
        <f>' 1M - RES'!AV19</f>
        <v>44835</v>
      </c>
      <c r="AW21" s="464">
        <f>' 1M - RES'!AW19</f>
        <v>44866</v>
      </c>
      <c r="AX21" s="464">
        <f>' 1M - RES'!AX19</f>
        <v>44896</v>
      </c>
      <c r="AY21" s="464">
        <f>' 1M - RES'!AY19</f>
        <v>44927</v>
      </c>
      <c r="AZ21" s="464">
        <f>' 1M - RES'!AZ19</f>
        <v>44958</v>
      </c>
      <c r="BA21" s="464">
        <f>' 1M - RES'!BA19</f>
        <v>44986</v>
      </c>
      <c r="BB21" s="464">
        <f>' 1M - RES'!BB19</f>
        <v>45017</v>
      </c>
      <c r="BC21" s="464">
        <f>' 1M - RES'!BC19</f>
        <v>45047</v>
      </c>
      <c r="BD21" s="464">
        <f>' 1M - RES'!BD19</f>
        <v>45078</v>
      </c>
      <c r="BE21" s="464">
        <f>' 1M - RES'!BE19</f>
        <v>45108</v>
      </c>
      <c r="BF21" s="464">
        <f>' 1M - RES'!BF19</f>
        <v>45139</v>
      </c>
      <c r="BG21" s="464">
        <f>' 1M - RES'!BG19</f>
        <v>45170</v>
      </c>
      <c r="BH21" s="464">
        <f>' 1M - RES'!BH19</f>
        <v>45200</v>
      </c>
      <c r="BI21" s="464">
        <f>' 1M - RES'!BI19</f>
        <v>45231</v>
      </c>
      <c r="BJ21" s="464">
        <f>' 1M - RES'!BJ19</f>
        <v>45261</v>
      </c>
      <c r="BK21" s="464">
        <f>' 1M - RES'!BK19</f>
        <v>45292</v>
      </c>
      <c r="BL21" s="464" t="e">
        <f>' 1M - RES'!#REF!</f>
        <v>#REF!</v>
      </c>
      <c r="BM21" s="464" t="e">
        <f>' 1M - RES'!#REF!</f>
        <v>#REF!</v>
      </c>
      <c r="BN21" s="464" t="e">
        <f>' 1M - RES'!#REF!</f>
        <v>#REF!</v>
      </c>
      <c r="BO21" s="464" t="e">
        <f>' 1M - RES'!#REF!</f>
        <v>#REF!</v>
      </c>
      <c r="BP21" s="464" t="e">
        <f>' 1M - RES'!#REF!</f>
        <v>#REF!</v>
      </c>
      <c r="BQ21" s="464" t="e">
        <f>' 1M - RES'!#REF!</f>
        <v>#REF!</v>
      </c>
      <c r="BR21" s="464" t="e">
        <f>' 1M - RES'!#REF!</f>
        <v>#REF!</v>
      </c>
      <c r="BS21" s="464" t="e">
        <f>' 1M - RES'!#REF!</f>
        <v>#REF!</v>
      </c>
      <c r="BT21" s="464" t="e">
        <f>' 1M - RES'!#REF!</f>
        <v>#REF!</v>
      </c>
      <c r="BU21" s="464" t="e">
        <f>' 1M - RES'!#REF!</f>
        <v>#REF!</v>
      </c>
      <c r="BV21" s="464" t="e">
        <f>' 1M - RES'!#REF!</f>
        <v>#REF!</v>
      </c>
      <c r="BW21" s="464" t="e">
        <f>' 1M - RES'!#REF!</f>
        <v>#REF!</v>
      </c>
      <c r="BX21" s="464" t="e">
        <f>' 1M - RES'!#REF!</f>
        <v>#REF!</v>
      </c>
      <c r="BY21" s="464" t="e">
        <f>' 1M - RES'!#REF!</f>
        <v>#REF!</v>
      </c>
      <c r="BZ21" s="464" t="e">
        <f>' 1M - RES'!#REF!</f>
        <v>#REF!</v>
      </c>
      <c r="CA21" s="464" t="e">
        <f>' 1M - RES'!#REF!</f>
        <v>#REF!</v>
      </c>
      <c r="CB21" s="464" t="e">
        <f>' 1M - RES'!#REF!</f>
        <v>#REF!</v>
      </c>
      <c r="CC21" s="464" t="e">
        <f>' 1M - RES'!#REF!</f>
        <v>#REF!</v>
      </c>
      <c r="CD21" s="464" t="e">
        <f>' 1M - RES'!#REF!</f>
        <v>#REF!</v>
      </c>
      <c r="CE21" s="464" t="e">
        <f>' 1M - RES'!#REF!</f>
        <v>#REF!</v>
      </c>
      <c r="CF21" s="464" t="e">
        <f>' 1M - RES'!#REF!</f>
        <v>#REF!</v>
      </c>
      <c r="CG21" s="464" t="e">
        <f>' 1M - RES'!#REF!</f>
        <v>#REF!</v>
      </c>
      <c r="CH21" s="465" t="e">
        <f>' 1M - RES'!#REF!</f>
        <v>#REF!</v>
      </c>
    </row>
    <row r="22" spans="1:90" x14ac:dyDescent="0.35">
      <c r="B22" s="420" t="s">
        <v>29</v>
      </c>
      <c r="C22" s="466">
        <f>IF(C$4="X",' LI 1M - RES'!C62,0)</f>
        <v>0</v>
      </c>
      <c r="D22" s="466">
        <f>IF(D$4="X",' LI 1M - RES'!D62,0)</f>
        <v>0</v>
      </c>
      <c r="E22" s="466">
        <f>IF(E$4="X",' LI 1M - RES'!E62,0)</f>
        <v>0</v>
      </c>
      <c r="F22" s="466">
        <f>IF(F$4="X",' LI 1M - RES'!F62,0)</f>
        <v>0</v>
      </c>
      <c r="G22" s="466">
        <f>IF(G$4="X",' LI 1M - RES'!G62,0)</f>
        <v>76.947090589745386</v>
      </c>
      <c r="H22" s="466">
        <f>IF(H$4="X",' LI 1M - RES'!H62,0)</f>
        <v>525.30565908199117</v>
      </c>
      <c r="I22" s="466">
        <f>IF(I$4="X",' LI 1M - RES'!I62,0)</f>
        <v>2006.6211479531116</v>
      </c>
      <c r="J22" s="466">
        <f>IF(J$4="X",' LI 1M - RES'!J62,0)</f>
        <v>5278.5645700897476</v>
      </c>
      <c r="K22" s="466">
        <f>IF(K$4="X",' LI 1M - RES'!K62,0)</f>
        <v>8794.5646590791985</v>
      </c>
      <c r="L22" s="466">
        <f>IF(L$4="X",' LI 1M - RES'!L62,0)</f>
        <v>10742.73759823502</v>
      </c>
      <c r="M22" s="466">
        <f>IF(M$4="X",' LI 1M - RES'!M62,0)</f>
        <v>15155.56829758809</v>
      </c>
      <c r="N22" s="466">
        <f>IF(N$4="X",' LI 1M - RES'!N62,0)</f>
        <v>26116.466314424928</v>
      </c>
      <c r="O22" s="466">
        <f>IF(O$4="X",' LI 1M - RES'!O62,0)</f>
        <v>39716.149307894746</v>
      </c>
      <c r="P22" s="466">
        <f>IF(P$4="X",' LI 1M - RES'!P62,0)</f>
        <v>51578.836979595893</v>
      </c>
      <c r="Q22" s="466">
        <f>IF(Q$4="X",' LI 1M - RES'!Q62,0)</f>
        <v>61607.708443111966</v>
      </c>
      <c r="R22" s="466">
        <f>IF(R$4="X",' LI 1M - RES'!R62,0)</f>
        <v>64199.505929986946</v>
      </c>
      <c r="S22" s="466">
        <f>IF(S$4="X",' LI 1M - RES'!S62,0)</f>
        <v>66262.343254657026</v>
      </c>
      <c r="T22" s="466">
        <f>IF(T$4="X",' LI 1M - RES'!T62,0)</f>
        <v>70509.430453170906</v>
      </c>
      <c r="U22" s="466">
        <f>IF(U$4="X",' LI 1M - RES'!U62,0)</f>
        <v>75177.064133145628</v>
      </c>
      <c r="V22" s="466">
        <f>IF(V$4="X",' LI 1M - RES'!V62,0)</f>
        <v>79856.87847247762</v>
      </c>
      <c r="W22" s="466">
        <f>IF(W$4="X",' LI 1M - RES'!W62,0)</f>
        <v>0</v>
      </c>
      <c r="X22" s="466">
        <f>IF(X$4="X",' LI 1M - RES'!X62,0)</f>
        <v>0</v>
      </c>
      <c r="Y22" s="466">
        <f>IF(Y$4="X",' LI 1M - RES'!Y62,0)</f>
        <v>0</v>
      </c>
      <c r="Z22" s="466">
        <f>IF(Z$4="X",' LI 1M - RES'!Z62,0)</f>
        <v>0</v>
      </c>
      <c r="AA22" s="466">
        <f>IF(AA$4="X",' LI 1M - RES'!AA62,0)</f>
        <v>0</v>
      </c>
      <c r="AB22" s="466">
        <f>IF(AB$4="X",' LI 1M - RES'!AB62,0)</f>
        <v>0</v>
      </c>
      <c r="AC22" s="466">
        <f>IF(AC$4="X",' LI 1M - RES'!AC62,0)</f>
        <v>0</v>
      </c>
      <c r="AD22" s="466">
        <f>IF(AD$4="X",' LI 1M - RES'!AD62,0)</f>
        <v>0</v>
      </c>
      <c r="AE22" s="466">
        <f>IF(AE$4="X",' LI 1M - RES'!AE62,0)</f>
        <v>0</v>
      </c>
      <c r="AF22" s="466">
        <f>IF(AF$4="X",' LI 1M - RES'!AF62,0)</f>
        <v>0</v>
      </c>
      <c r="AG22" s="466">
        <f>IF(AG$4="X",' LI 1M - RES'!AG62,0)</f>
        <v>0</v>
      </c>
      <c r="AH22" s="466">
        <f>IF(AH$4="X",' LI 1M - RES'!AH62,0)</f>
        <v>0</v>
      </c>
      <c r="AI22" s="466">
        <f>IF(AI$4="X",' LI 1M - RES'!AI62,0)</f>
        <v>0</v>
      </c>
      <c r="AJ22" s="466">
        <f>IF(AJ$4="X",' LI 1M - RES'!AJ62,0)</f>
        <v>0</v>
      </c>
      <c r="AK22" s="466">
        <f>IF(AK$4="X",' LI 1M - RES'!AK62,0)</f>
        <v>0</v>
      </c>
      <c r="AL22" s="466">
        <f>IF(AL$4="X",' LI 1M - RES'!AL62,0)</f>
        <v>0</v>
      </c>
      <c r="AM22" s="466">
        <f>IF(AM$4="X",' LI 1M - RES'!AM62,0)</f>
        <v>0</v>
      </c>
      <c r="AN22" s="466">
        <f>IF(AN$4="X",' LI 1M - RES'!AN62,0)</f>
        <v>0</v>
      </c>
      <c r="AO22" s="466">
        <f>IF(AO$4="X",' LI 1M - RES'!AO62,0)</f>
        <v>0</v>
      </c>
      <c r="AP22" s="466">
        <f>IF(AP$4="X",' LI 1M - RES'!AP62,0)</f>
        <v>0</v>
      </c>
      <c r="AQ22" s="466">
        <f>IF(AQ$4="X",' LI 1M - RES'!AQ62,0)</f>
        <v>0</v>
      </c>
      <c r="AR22" s="466">
        <f>IF(AR$4="X",' LI 1M - RES'!AR62,0)</f>
        <v>0</v>
      </c>
      <c r="AS22" s="466">
        <f>IF(AS$4="X",' LI 1M - RES'!AS62,0)</f>
        <v>0</v>
      </c>
      <c r="AT22" s="466">
        <f>IF(AT$4="X",' LI 1M - RES'!AT62,0)</f>
        <v>0</v>
      </c>
      <c r="AU22" s="466">
        <f>IF(AU$4="X",' LI 1M - RES'!AU62,0)</f>
        <v>0</v>
      </c>
      <c r="AV22" s="466">
        <f>IF(AV$4="X",' LI 1M - RES'!AV62,0)</f>
        <v>0</v>
      </c>
      <c r="AW22" s="466">
        <f>IF(AW$4="X",' LI 1M - RES'!AW62,0)</f>
        <v>0</v>
      </c>
      <c r="AX22" s="466">
        <f>IF(AX$4="X",' LI 1M - RES'!AX62,0)</f>
        <v>0</v>
      </c>
      <c r="AY22" s="466">
        <f>IF(AY$4="X",' LI 1M - RES'!AY62,0)</f>
        <v>0</v>
      </c>
      <c r="AZ22" s="466">
        <f>IF(AZ$4="X",' LI 1M - RES'!AZ62,0)</f>
        <v>0</v>
      </c>
      <c r="BA22" s="466">
        <f>IF(BA$4="X",' LI 1M - RES'!BA62,0)</f>
        <v>0</v>
      </c>
      <c r="BB22" s="466">
        <f>IF(BB$4="X",' LI 1M - RES'!BB62,0)</f>
        <v>0</v>
      </c>
      <c r="BC22" s="466">
        <f>IF(BC$4="X",' LI 1M - RES'!BC62,0)</f>
        <v>0</v>
      </c>
      <c r="BD22" s="466">
        <f>IF(BD$4="X",' LI 1M - RES'!BD62,0)</f>
        <v>0</v>
      </c>
      <c r="BE22" s="466">
        <f>IF(BE$4="X",' LI 1M - RES'!BE62,0)</f>
        <v>0</v>
      </c>
      <c r="BF22" s="466">
        <f>IF(BF$4="X",' LI 1M - RES'!BF62,0)</f>
        <v>0</v>
      </c>
      <c r="BG22" s="466">
        <f>IF(BG$4="X",' LI 1M - RES'!BG62,0)</f>
        <v>0</v>
      </c>
      <c r="BH22" s="466">
        <f>IF(BH$4="X",' LI 1M - RES'!BH62,0)</f>
        <v>0</v>
      </c>
      <c r="BI22" s="466">
        <f>IF(BI$4="X",' LI 1M - RES'!BI62,0)</f>
        <v>0</v>
      </c>
      <c r="BJ22" s="466">
        <f>IF(BJ$4="X",' LI 1M - RES'!BJ62,0)</f>
        <v>0</v>
      </c>
      <c r="BK22" s="466">
        <f>IF(BK$4="X",' LI 1M - RES'!BK62,0)</f>
        <v>0</v>
      </c>
      <c r="BL22" s="466">
        <f>IF(BL$4="X",' LI 1M - RES'!#REF!,0)</f>
        <v>0</v>
      </c>
      <c r="BM22" s="466">
        <f>IF(BM$4="X",' LI 1M - RES'!#REF!,0)</f>
        <v>0</v>
      </c>
      <c r="BN22" s="466">
        <f>IF(BN$4="X",' LI 1M - RES'!#REF!,0)</f>
        <v>0</v>
      </c>
      <c r="BO22" s="466">
        <f>IF(BO$4="X",' LI 1M - RES'!#REF!,0)</f>
        <v>0</v>
      </c>
      <c r="BP22" s="466">
        <f>IF(BP$4="X",' LI 1M - RES'!#REF!,0)</f>
        <v>0</v>
      </c>
      <c r="BQ22" s="466">
        <f>IF(BQ$4="X",' LI 1M - RES'!#REF!,0)</f>
        <v>0</v>
      </c>
      <c r="BR22" s="466">
        <f>IF(BR$4="X",' LI 1M - RES'!#REF!,0)</f>
        <v>0</v>
      </c>
      <c r="BS22" s="466">
        <f>IF(BS$4="X",' LI 1M - RES'!#REF!,0)</f>
        <v>0</v>
      </c>
      <c r="BT22" s="466">
        <f>IF(BT$4="X",' LI 1M - RES'!#REF!,0)</f>
        <v>0</v>
      </c>
      <c r="BU22" s="466">
        <f>IF(BU$4="X",' LI 1M - RES'!#REF!,0)</f>
        <v>0</v>
      </c>
      <c r="BV22" s="466">
        <f>IF(BV$4="X",' LI 1M - RES'!#REF!,0)</f>
        <v>0</v>
      </c>
      <c r="BW22" s="466">
        <f>IF(BW$4="X",' LI 1M - RES'!#REF!,0)</f>
        <v>0</v>
      </c>
      <c r="BX22" s="466">
        <f>IF(BX$4="X",' LI 1M - RES'!#REF!,0)</f>
        <v>0</v>
      </c>
      <c r="BY22" s="466">
        <f>IF(BY$4="X",' LI 1M - RES'!#REF!,0)</f>
        <v>0</v>
      </c>
      <c r="BZ22" s="466">
        <f>IF(BZ$4="X",' LI 1M - RES'!#REF!,0)</f>
        <v>0</v>
      </c>
      <c r="CA22" s="466">
        <f>IF(CA$4="X",' LI 1M - RES'!#REF!,0)</f>
        <v>0</v>
      </c>
      <c r="CB22" s="466">
        <f>IF(CB$4="X",' LI 1M - RES'!#REF!,0)</f>
        <v>0</v>
      </c>
      <c r="CC22" s="466">
        <f>IF(CC$4="X",' LI 1M - RES'!#REF!,0)</f>
        <v>0</v>
      </c>
      <c r="CD22" s="466">
        <f>IF(CD$4="X",' LI 1M - RES'!#REF!,0)</f>
        <v>0</v>
      </c>
      <c r="CE22" s="466">
        <f>IF(CE$4="X",' LI 1M - RES'!#REF!,0)</f>
        <v>0</v>
      </c>
      <c r="CF22" s="466">
        <f>IF(CF$4="X",' LI 1M - RES'!#REF!,0)</f>
        <v>0</v>
      </c>
      <c r="CG22" s="466">
        <f>IF(CG$4="X",' LI 1M - RES'!#REF!,0)</f>
        <v>0</v>
      </c>
      <c r="CH22" s="466">
        <f>IF(CH$4="X",' LI 1M - RES'!#REF!,0)</f>
        <v>0</v>
      </c>
    </row>
    <row r="23" spans="1:90" x14ac:dyDescent="0.35">
      <c r="B23" s="405" t="s">
        <v>30</v>
      </c>
      <c r="C23" s="446">
        <f>IF(C$4="X",'LI 2M - SGS'!C74,0)</f>
        <v>0</v>
      </c>
      <c r="D23" s="446">
        <f>IF(D$4="X",'LI 2M - SGS'!D74,0)</f>
        <v>0</v>
      </c>
      <c r="E23" s="446">
        <f>IF(E$4="X",'LI 2M - SGS'!E74,0)</f>
        <v>0</v>
      </c>
      <c r="F23" s="446">
        <f>IF(F$4="X",'LI 2M - SGS'!F74,0)</f>
        <v>0</v>
      </c>
      <c r="G23" s="446">
        <f>IF(G$4="X",'LI 2M - SGS'!G74,0)</f>
        <v>0</v>
      </c>
      <c r="H23" s="446">
        <f>IF(H$4="X",'LI 2M - SGS'!H74,0)</f>
        <v>0</v>
      </c>
      <c r="I23" s="446">
        <f>IF(I$4="X",'LI 2M - SGS'!I74,0)</f>
        <v>0</v>
      </c>
      <c r="J23" s="446">
        <f>IF(J$4="X",'LI 2M - SGS'!J74,0)</f>
        <v>75.303820803957009</v>
      </c>
      <c r="K23" s="446">
        <f>IF(K$4="X",'LI 2M - SGS'!K74,0)</f>
        <v>491.55438414806349</v>
      </c>
      <c r="L23" s="446">
        <f>IF(L$4="X",'LI 2M - SGS'!L74,0)</f>
        <v>1085.7094336728928</v>
      </c>
      <c r="M23" s="446">
        <f>IF(M$4="X",'LI 2M - SGS'!M74,0)</f>
        <v>2032.8411503806174</v>
      </c>
      <c r="N23" s="446">
        <f>IF(N$4="X",'LI 2M - SGS'!N74,0)</f>
        <v>3942.6375122651853</v>
      </c>
      <c r="O23" s="446">
        <f>IF(O$4="X",'LI 2M - SGS'!O74,0)</f>
        <v>6417.2616671355372</v>
      </c>
      <c r="P23" s="446">
        <f>IF(P$4="X",'LI 2M - SGS'!P74,0)</f>
        <v>8391.8217196265032</v>
      </c>
      <c r="Q23" s="446">
        <f>IF(Q$4="X",'LI 2M - SGS'!Q74,0)</f>
        <v>10622.864225091958</v>
      </c>
      <c r="R23" s="446">
        <f>IF(R$4="X",'LI 2M - SGS'!R74,0)</f>
        <v>11544.319360636993</v>
      </c>
      <c r="S23" s="446">
        <f>IF(S$4="X",'LI 2M - SGS'!S74,0)</f>
        <v>12727.94021615784</v>
      </c>
      <c r="T23" s="446">
        <f>IF(T$4="X",'LI 2M - SGS'!T74,0)</f>
        <v>14143.771864309998</v>
      </c>
      <c r="U23" s="446">
        <f>IF(U$4="X",'LI 2M - SGS'!U74,0)</f>
        <v>15949.128355271319</v>
      </c>
      <c r="V23" s="446">
        <f>IF(V$4="X",'LI 2M - SGS'!V74,0)</f>
        <v>17395.534787739976</v>
      </c>
      <c r="W23" s="446">
        <f>IF(W$4="X",'LI 2M - SGS'!W74,0)</f>
        <v>0</v>
      </c>
      <c r="X23" s="446">
        <f>IF(X$4="X",'LI 2M - SGS'!X74,0)</f>
        <v>0</v>
      </c>
      <c r="Y23" s="446">
        <f>IF(Y$4="X",'LI 2M - SGS'!Y74,0)</f>
        <v>0</v>
      </c>
      <c r="Z23" s="446">
        <f>IF(Z$4="X",'LI 2M - SGS'!Z74,0)</f>
        <v>0</v>
      </c>
      <c r="AA23" s="446">
        <f>IF(AA$4="X",'LI 2M - SGS'!AA74,0)</f>
        <v>0</v>
      </c>
      <c r="AB23" s="446">
        <f>IF(AB$4="X",'LI 2M - SGS'!AB74,0)</f>
        <v>0</v>
      </c>
      <c r="AC23" s="446">
        <f>IF(AC$4="X",'LI 2M - SGS'!AC74,0)</f>
        <v>0</v>
      </c>
      <c r="AD23" s="446">
        <f>IF(AD$4="X",'LI 2M - SGS'!AD74,0)</f>
        <v>0</v>
      </c>
      <c r="AE23" s="446">
        <f>IF(AE$4="X",'LI 2M - SGS'!AE74,0)</f>
        <v>0</v>
      </c>
      <c r="AF23" s="446">
        <f>IF(AF$4="X",'LI 2M - SGS'!AF74,0)</f>
        <v>0</v>
      </c>
      <c r="AG23" s="446">
        <f>IF(AG$4="X",'LI 2M - SGS'!AG74,0)</f>
        <v>0</v>
      </c>
      <c r="AH23" s="446">
        <f>IF(AH$4="X",'LI 2M - SGS'!AH74,0)</f>
        <v>0</v>
      </c>
      <c r="AI23" s="446">
        <f>IF(AI$4="X",'LI 2M - SGS'!AI74,0)</f>
        <v>0</v>
      </c>
      <c r="AJ23" s="446">
        <f>IF(AJ$4="X",'LI 2M - SGS'!AJ74,0)</f>
        <v>0</v>
      </c>
      <c r="AK23" s="446">
        <f>IF(AK$4="X",'LI 2M - SGS'!AK74,0)</f>
        <v>0</v>
      </c>
      <c r="AL23" s="446">
        <f>IF(AL$4="X",'LI 2M - SGS'!AL74,0)</f>
        <v>0</v>
      </c>
      <c r="AM23" s="446">
        <f>IF(AM$4="X",'LI 2M - SGS'!AM74,0)</f>
        <v>0</v>
      </c>
      <c r="AN23" s="446">
        <f>IF(AN$4="X",'LI 2M - SGS'!AN74,0)</f>
        <v>0</v>
      </c>
      <c r="AO23" s="446">
        <f>IF(AO$4="X",'LI 2M - SGS'!AO74,0)</f>
        <v>0</v>
      </c>
      <c r="AP23" s="446">
        <f>IF(AP$4="X",'LI 2M - SGS'!AP74,0)</f>
        <v>0</v>
      </c>
      <c r="AQ23" s="446">
        <f>IF(AQ$4="X",'LI 2M - SGS'!AQ74,0)</f>
        <v>0</v>
      </c>
      <c r="AR23" s="446">
        <f>IF(AR$4="X",'LI 2M - SGS'!AR74,0)</f>
        <v>0</v>
      </c>
      <c r="AS23" s="446">
        <f>IF(AS$4="X",'LI 2M - SGS'!AS74,0)</f>
        <v>0</v>
      </c>
      <c r="AT23" s="446">
        <f>IF(AT$4="X",'LI 2M - SGS'!AT74,0)</f>
        <v>0</v>
      </c>
      <c r="AU23" s="446">
        <f>IF(AU$4="X",'LI 2M - SGS'!AU74,0)</f>
        <v>0</v>
      </c>
      <c r="AV23" s="446">
        <f>IF(AV$4="X",'LI 2M - SGS'!AV74,0)</f>
        <v>0</v>
      </c>
      <c r="AW23" s="446">
        <f>IF(AW$4="X",'LI 2M - SGS'!AW74,0)</f>
        <v>0</v>
      </c>
      <c r="AX23" s="446">
        <f>IF(AX$4="X",'LI 2M - SGS'!AX74,0)</f>
        <v>0</v>
      </c>
      <c r="AY23" s="446">
        <f>IF(AY$4="X",'LI 2M - SGS'!AY74,0)</f>
        <v>0</v>
      </c>
      <c r="AZ23" s="446">
        <f>IF(AZ$4="X",'LI 2M - SGS'!AZ74,0)</f>
        <v>0</v>
      </c>
      <c r="BA23" s="446">
        <f>IF(BA$4="X",'LI 2M - SGS'!BA74,0)</f>
        <v>0</v>
      </c>
      <c r="BB23" s="446">
        <f>IF(BB$4="X",'LI 2M - SGS'!BB74,0)</f>
        <v>0</v>
      </c>
      <c r="BC23" s="446">
        <f>IF(BC$4="X",'LI 2M - SGS'!BC74,0)</f>
        <v>0</v>
      </c>
      <c r="BD23" s="446">
        <f>IF(BD$4="X",'LI 2M - SGS'!BD74,0)</f>
        <v>0</v>
      </c>
      <c r="BE23" s="446">
        <f>IF(BE$4="X",'LI 2M - SGS'!BE74,0)</f>
        <v>0</v>
      </c>
      <c r="BF23" s="446">
        <f>IF(BF$4="X",'LI 2M - SGS'!BF74,0)</f>
        <v>0</v>
      </c>
      <c r="BG23" s="446">
        <f>IF(BG$4="X",'LI 2M - SGS'!BG74,0)</f>
        <v>0</v>
      </c>
      <c r="BH23" s="446">
        <f>IF(BH$4="X",'LI 2M - SGS'!BH74,0)</f>
        <v>0</v>
      </c>
      <c r="BI23" s="446">
        <f>IF(BI$4="X",'LI 2M - SGS'!BI74,0)</f>
        <v>0</v>
      </c>
      <c r="BJ23" s="446">
        <f>IF(BJ$4="X",'LI 2M - SGS'!BJ74,0)</f>
        <v>0</v>
      </c>
      <c r="BK23" s="446">
        <f>IF(BK$4="X",'LI 2M - SGS'!BK74,0)</f>
        <v>0</v>
      </c>
      <c r="BL23" s="446">
        <f>IF(BL$4="X",'LI 2M - SGS'!#REF!,0)</f>
        <v>0</v>
      </c>
      <c r="BM23" s="446">
        <f>IF(BM$4="X",'LI 2M - SGS'!#REF!,0)</f>
        <v>0</v>
      </c>
      <c r="BN23" s="446">
        <f>IF(BN$4="X",'LI 2M - SGS'!#REF!,0)</f>
        <v>0</v>
      </c>
      <c r="BO23" s="446">
        <f>IF(BO$4="X",'LI 2M - SGS'!#REF!,0)</f>
        <v>0</v>
      </c>
      <c r="BP23" s="446">
        <f>IF(BP$4="X",'LI 2M - SGS'!#REF!,0)</f>
        <v>0</v>
      </c>
      <c r="BQ23" s="446">
        <f>IF(BQ$4="X",'LI 2M - SGS'!#REF!,0)</f>
        <v>0</v>
      </c>
      <c r="BR23" s="446">
        <f>IF(BR$4="X",'LI 2M - SGS'!#REF!,0)</f>
        <v>0</v>
      </c>
      <c r="BS23" s="446">
        <f>IF(BS$4="X",'LI 2M - SGS'!#REF!,0)</f>
        <v>0</v>
      </c>
      <c r="BT23" s="446">
        <f>IF(BT$4="X",'LI 2M - SGS'!#REF!,0)</f>
        <v>0</v>
      </c>
      <c r="BU23" s="446">
        <f>IF(BU$4="X",'LI 2M - SGS'!#REF!,0)</f>
        <v>0</v>
      </c>
      <c r="BV23" s="446">
        <f>IF(BV$4="X",'LI 2M - SGS'!#REF!,0)</f>
        <v>0</v>
      </c>
      <c r="BW23" s="446">
        <f>IF(BW$4="X",'LI 2M - SGS'!#REF!,0)</f>
        <v>0</v>
      </c>
      <c r="BX23" s="446">
        <f>IF(BX$4="X",'LI 2M - SGS'!#REF!,0)</f>
        <v>0</v>
      </c>
      <c r="BY23" s="446">
        <f>IF(BY$4="X",'LI 2M - SGS'!#REF!,0)</f>
        <v>0</v>
      </c>
      <c r="BZ23" s="446">
        <f>IF(BZ$4="X",'LI 2M - SGS'!#REF!,0)</f>
        <v>0</v>
      </c>
      <c r="CA23" s="446">
        <f>IF(CA$4="X",'LI 2M - SGS'!#REF!,0)</f>
        <v>0</v>
      </c>
      <c r="CB23" s="446">
        <f>IF(CB$4="X",'LI 2M - SGS'!#REF!,0)</f>
        <v>0</v>
      </c>
      <c r="CC23" s="446">
        <f>IF(CC$4="X",'LI 2M - SGS'!#REF!,0)</f>
        <v>0</v>
      </c>
      <c r="CD23" s="446">
        <f>IF(CD$4="X",'LI 2M - SGS'!#REF!,0)</f>
        <v>0</v>
      </c>
      <c r="CE23" s="446">
        <f>IF(CE$4="X",'LI 2M - SGS'!#REF!,0)</f>
        <v>0</v>
      </c>
      <c r="CF23" s="446">
        <f>IF(CF$4="X",'LI 2M - SGS'!#REF!,0)</f>
        <v>0</v>
      </c>
      <c r="CG23" s="446">
        <f>IF(CG$4="X",'LI 2M - SGS'!#REF!,0)</f>
        <v>0</v>
      </c>
      <c r="CH23" s="446">
        <f>IF(CH$4="X",'LI 2M - SGS'!#REF!,0)</f>
        <v>0</v>
      </c>
    </row>
    <row r="24" spans="1:90" x14ac:dyDescent="0.35">
      <c r="B24" s="405" t="s">
        <v>31</v>
      </c>
      <c r="C24" s="446">
        <f>IF(C$4="X",'LI 3M - LGS'!C74,0)</f>
        <v>0</v>
      </c>
      <c r="D24" s="446">
        <f>IF(D$4="X",'LI 3M - LGS'!D74,0)</f>
        <v>0</v>
      </c>
      <c r="E24" s="446">
        <f>IF(E$4="X",'LI 3M - LGS'!E74,0)</f>
        <v>0</v>
      </c>
      <c r="F24" s="446">
        <f>IF(F$4="X",'LI 3M - LGS'!F74,0)</f>
        <v>0</v>
      </c>
      <c r="G24" s="446">
        <f>IF(G$4="X",'LI 3M - LGS'!G74,0)</f>
        <v>0</v>
      </c>
      <c r="H24" s="446">
        <f>IF(H$4="X",'LI 3M - LGS'!H74,0)</f>
        <v>0</v>
      </c>
      <c r="I24" s="446">
        <f>IF(I$4="X",'LI 3M - LGS'!I74,0)</f>
        <v>0</v>
      </c>
      <c r="J24" s="446">
        <f>IF(J$4="X",'LI 3M - LGS'!J74,0)</f>
        <v>0</v>
      </c>
      <c r="K24" s="446">
        <f>IF(K$4="X",'LI 3M - LGS'!K74,0)</f>
        <v>0</v>
      </c>
      <c r="L24" s="446">
        <f>IF(L$4="X",'LI 3M - LGS'!L74,0)</f>
        <v>43.116361841837069</v>
      </c>
      <c r="M24" s="446">
        <f>IF(M$4="X",'LI 3M - LGS'!M74,0)</f>
        <v>289.68173898661848</v>
      </c>
      <c r="N24" s="446">
        <f>IF(N$4="X",'LI 3M - LGS'!N74,0)</f>
        <v>1066.4315625414101</v>
      </c>
      <c r="O24" s="446">
        <f>IF(O$4="X",'LI 3M - LGS'!O74,0)</f>
        <v>2235.6196490571774</v>
      </c>
      <c r="P24" s="446">
        <f>IF(P$4="X",'LI 3M - LGS'!P74,0)</f>
        <v>3174.2533677124202</v>
      </c>
      <c r="Q24" s="446">
        <f>IF(Q$4="X",'LI 3M - LGS'!Q74,0)</f>
        <v>4112.807419973974</v>
      </c>
      <c r="R24" s="446">
        <f>IF(R$4="X",'LI 3M - LGS'!R74,0)</f>
        <v>4147.3669977052132</v>
      </c>
      <c r="S24" s="446">
        <f>IF(S$4="X",'LI 3M - LGS'!S74,0)</f>
        <v>4193.3614976906956</v>
      </c>
      <c r="T24" s="446">
        <f>IF(T$4="X",'LI 3M - LGS'!T74,0)</f>
        <v>4262.6858392493577</v>
      </c>
      <c r="U24" s="446">
        <f>IF(U$4="X",'LI 3M - LGS'!U74,0)</f>
        <v>4347.7710676129454</v>
      </c>
      <c r="V24" s="446">
        <f>IF(V$4="X",'LI 3M - LGS'!V74,0)</f>
        <v>4418.0477921277852</v>
      </c>
      <c r="W24" s="446">
        <f>IF(W$4="X",'LI 3M - LGS'!W74,0)</f>
        <v>0</v>
      </c>
      <c r="X24" s="446">
        <f>IF(X$4="X",'LI 3M - LGS'!X74,0)</f>
        <v>0</v>
      </c>
      <c r="Y24" s="446">
        <f>IF(Y$4="X",'LI 3M - LGS'!Y74,0)</f>
        <v>0</v>
      </c>
      <c r="Z24" s="446">
        <f>IF(Z$4="X",'LI 3M - LGS'!Z74,0)</f>
        <v>0</v>
      </c>
      <c r="AA24" s="446">
        <f>IF(AA$4="X",'LI 3M - LGS'!AA74,0)</f>
        <v>0</v>
      </c>
      <c r="AB24" s="446">
        <f>IF(AB$4="X",'LI 3M - LGS'!AB74,0)</f>
        <v>0</v>
      </c>
      <c r="AC24" s="446">
        <f>IF(AC$4="X",'LI 3M - LGS'!AC74,0)</f>
        <v>0</v>
      </c>
      <c r="AD24" s="446">
        <f>IF(AD$4="X",'LI 3M - LGS'!AD74,0)</f>
        <v>0</v>
      </c>
      <c r="AE24" s="446">
        <f>IF(AE$4="X",'LI 3M - LGS'!AE74,0)</f>
        <v>0</v>
      </c>
      <c r="AF24" s="446">
        <f>IF(AF$4="X",'LI 3M - LGS'!AF74,0)</f>
        <v>0</v>
      </c>
      <c r="AG24" s="446">
        <f>IF(AG$4="X",'LI 3M - LGS'!AG74,0)</f>
        <v>0</v>
      </c>
      <c r="AH24" s="446">
        <f>IF(AH$4="X",'LI 3M - LGS'!AH74,0)</f>
        <v>0</v>
      </c>
      <c r="AI24" s="446">
        <f>IF(AI$4="X",'LI 3M - LGS'!AI74,0)</f>
        <v>0</v>
      </c>
      <c r="AJ24" s="446">
        <f>IF(AJ$4="X",'LI 3M - LGS'!AJ74,0)</f>
        <v>0</v>
      </c>
      <c r="AK24" s="446">
        <f>IF(AK$4="X",'LI 3M - LGS'!AK74,0)</f>
        <v>0</v>
      </c>
      <c r="AL24" s="446">
        <f>IF(AL$4="X",'LI 3M - LGS'!AL74,0)</f>
        <v>0</v>
      </c>
      <c r="AM24" s="446">
        <f>IF(AM$4="X",'LI 3M - LGS'!AM74,0)</f>
        <v>0</v>
      </c>
      <c r="AN24" s="446">
        <f>IF(AN$4="X",'LI 3M - LGS'!AN74,0)</f>
        <v>0</v>
      </c>
      <c r="AO24" s="446">
        <f>IF(AO$4="X",'LI 3M - LGS'!AO74,0)</f>
        <v>0</v>
      </c>
      <c r="AP24" s="446">
        <f>IF(AP$4="X",'LI 3M - LGS'!AP74,0)</f>
        <v>0</v>
      </c>
      <c r="AQ24" s="446">
        <f>IF(AQ$4="X",'LI 3M - LGS'!AQ74,0)</f>
        <v>0</v>
      </c>
      <c r="AR24" s="446">
        <f>IF(AR$4="X",'LI 3M - LGS'!AR74,0)</f>
        <v>0</v>
      </c>
      <c r="AS24" s="446">
        <f>IF(AS$4="X",'LI 3M - LGS'!AS74,0)</f>
        <v>0</v>
      </c>
      <c r="AT24" s="446">
        <f>IF(AT$4="X",'LI 3M - LGS'!AT74,0)</f>
        <v>0</v>
      </c>
      <c r="AU24" s="446">
        <f>IF(AU$4="X",'LI 3M - LGS'!AU74,0)</f>
        <v>0</v>
      </c>
      <c r="AV24" s="446">
        <f>IF(AV$4="X",'LI 3M - LGS'!AV74,0)</f>
        <v>0</v>
      </c>
      <c r="AW24" s="446">
        <f>IF(AW$4="X",'LI 3M - LGS'!AW74,0)</f>
        <v>0</v>
      </c>
      <c r="AX24" s="446">
        <f>IF(AX$4="X",'LI 3M - LGS'!AX74,0)</f>
        <v>0</v>
      </c>
      <c r="AY24" s="446">
        <f>IF(AY$4="X",'LI 3M - LGS'!AY74,0)</f>
        <v>0</v>
      </c>
      <c r="AZ24" s="446">
        <f>IF(AZ$4="X",'LI 3M - LGS'!AZ74,0)</f>
        <v>0</v>
      </c>
      <c r="BA24" s="446">
        <f>IF(BA$4="X",'LI 3M - LGS'!BA74,0)</f>
        <v>0</v>
      </c>
      <c r="BB24" s="446">
        <f>IF(BB$4="X",'LI 3M - LGS'!BB74,0)</f>
        <v>0</v>
      </c>
      <c r="BC24" s="446">
        <f>IF(BC$4="X",'LI 3M - LGS'!BC74,0)</f>
        <v>0</v>
      </c>
      <c r="BD24" s="446">
        <f>IF(BD$4="X",'LI 3M - LGS'!BD74,0)</f>
        <v>0</v>
      </c>
      <c r="BE24" s="446">
        <f>IF(BE$4="X",'LI 3M - LGS'!BE74,0)</f>
        <v>0</v>
      </c>
      <c r="BF24" s="446">
        <f>IF(BF$4="X",'LI 3M - LGS'!BF74,0)</f>
        <v>0</v>
      </c>
      <c r="BG24" s="446">
        <f>IF(BG$4="X",'LI 3M - LGS'!BG74,0)</f>
        <v>0</v>
      </c>
      <c r="BH24" s="446">
        <f>IF(BH$4="X",'LI 3M - LGS'!BH74,0)</f>
        <v>0</v>
      </c>
      <c r="BI24" s="446">
        <f>IF(BI$4="X",'LI 3M - LGS'!BI74,0)</f>
        <v>0</v>
      </c>
      <c r="BJ24" s="446">
        <f>IF(BJ$4="X",'LI 3M - LGS'!BJ74,0)</f>
        <v>0</v>
      </c>
      <c r="BK24" s="446">
        <f>IF(BK$4="X",'LI 3M - LGS'!BK74,0)</f>
        <v>0</v>
      </c>
      <c r="BL24" s="446">
        <f>IF(BL$4="X",'LI 3M - LGS'!#REF!,0)</f>
        <v>0</v>
      </c>
      <c r="BM24" s="446">
        <f>IF(BM$4="X",'LI 3M - LGS'!#REF!,0)</f>
        <v>0</v>
      </c>
      <c r="BN24" s="446">
        <f>IF(BN$4="X",'LI 3M - LGS'!#REF!,0)</f>
        <v>0</v>
      </c>
      <c r="BO24" s="446">
        <f>IF(BO$4="X",'LI 3M - LGS'!#REF!,0)</f>
        <v>0</v>
      </c>
      <c r="BP24" s="446">
        <f>IF(BP$4="X",'LI 3M - LGS'!#REF!,0)</f>
        <v>0</v>
      </c>
      <c r="BQ24" s="446">
        <f>IF(BQ$4="X",'LI 3M - LGS'!#REF!,0)</f>
        <v>0</v>
      </c>
      <c r="BR24" s="446">
        <f>IF(BR$4="X",'LI 3M - LGS'!#REF!,0)</f>
        <v>0</v>
      </c>
      <c r="BS24" s="446">
        <f>IF(BS$4="X",'LI 3M - LGS'!#REF!,0)</f>
        <v>0</v>
      </c>
      <c r="BT24" s="446">
        <f>IF(BT$4="X",'LI 3M - LGS'!#REF!,0)</f>
        <v>0</v>
      </c>
      <c r="BU24" s="446">
        <f>IF(BU$4="X",'LI 3M - LGS'!#REF!,0)</f>
        <v>0</v>
      </c>
      <c r="BV24" s="446">
        <f>IF(BV$4="X",'LI 3M - LGS'!#REF!,0)</f>
        <v>0</v>
      </c>
      <c r="BW24" s="446">
        <f>IF(BW$4="X",'LI 3M - LGS'!#REF!,0)</f>
        <v>0</v>
      </c>
      <c r="BX24" s="446">
        <f>IF(BX$4="X",'LI 3M - LGS'!#REF!,0)</f>
        <v>0</v>
      </c>
      <c r="BY24" s="446">
        <f>IF(BY$4="X",'LI 3M - LGS'!#REF!,0)</f>
        <v>0</v>
      </c>
      <c r="BZ24" s="446">
        <f>IF(BZ$4="X",'LI 3M - LGS'!#REF!,0)</f>
        <v>0</v>
      </c>
      <c r="CA24" s="446">
        <f>IF(CA$4="X",'LI 3M - LGS'!#REF!,0)</f>
        <v>0</v>
      </c>
      <c r="CB24" s="446">
        <f>IF(CB$4="X",'LI 3M - LGS'!#REF!,0)</f>
        <v>0</v>
      </c>
      <c r="CC24" s="446">
        <f>IF(CC$4="X",'LI 3M - LGS'!#REF!,0)</f>
        <v>0</v>
      </c>
      <c r="CD24" s="446">
        <f>IF(CD$4="X",'LI 3M - LGS'!#REF!,0)</f>
        <v>0</v>
      </c>
      <c r="CE24" s="446">
        <f>IF(CE$4="X",'LI 3M - LGS'!#REF!,0)</f>
        <v>0</v>
      </c>
      <c r="CF24" s="446">
        <f>IF(CF$4="X",'LI 3M - LGS'!#REF!,0)</f>
        <v>0</v>
      </c>
      <c r="CG24" s="446">
        <f>IF(CG$4="X",'LI 3M - LGS'!#REF!,0)</f>
        <v>0</v>
      </c>
      <c r="CH24" s="446">
        <f>IF(CH$4="X",'LI 3M - LGS'!#REF!,0)</f>
        <v>0</v>
      </c>
    </row>
    <row r="25" spans="1:90" x14ac:dyDescent="0.35">
      <c r="B25" s="405" t="s">
        <v>32</v>
      </c>
      <c r="C25" s="446">
        <f>IF(C$4="X",'LI 4M - SPS'!C74,0)</f>
        <v>0</v>
      </c>
      <c r="D25" s="446">
        <f>IF(D$4="X",'LI 4M - SPS'!D74,0)</f>
        <v>0</v>
      </c>
      <c r="E25" s="446">
        <f>IF(E$4="X",'LI 4M - SPS'!E74,0)</f>
        <v>0</v>
      </c>
      <c r="F25" s="446">
        <f>IF(F$4="X",'LI 4M - SPS'!F74,0)</f>
        <v>0</v>
      </c>
      <c r="G25" s="446">
        <f>IF(G$4="X",'LI 4M - SPS'!G74,0)</f>
        <v>0</v>
      </c>
      <c r="H25" s="446">
        <f>IF(H$4="X",'LI 4M - SPS'!H74,0)</f>
        <v>0</v>
      </c>
      <c r="I25" s="446">
        <f>IF(I$4="X",'LI 4M - SPS'!I74,0)</f>
        <v>0</v>
      </c>
      <c r="J25" s="446">
        <f>IF(J$4="X",'LI 4M - SPS'!J74,0)</f>
        <v>0</v>
      </c>
      <c r="K25" s="446">
        <f>IF(K$4="X",'LI 4M - SPS'!K74,0)</f>
        <v>0</v>
      </c>
      <c r="L25" s="446">
        <f>IF(L$4="X",'LI 4M - SPS'!L74,0)</f>
        <v>0</v>
      </c>
      <c r="M25" s="446">
        <f>IF(M$4="X",'LI 4M - SPS'!M74,0)</f>
        <v>0</v>
      </c>
      <c r="N25" s="446">
        <f>IF(N$4="X",'LI 4M - SPS'!N74,0)</f>
        <v>0</v>
      </c>
      <c r="O25" s="446">
        <f>IF(O$4="X",'LI 4M - SPS'!O74,0)</f>
        <v>0</v>
      </c>
      <c r="P25" s="446">
        <f>IF(P$4="X",'LI 4M - SPS'!P74,0)</f>
        <v>0</v>
      </c>
      <c r="Q25" s="446">
        <f>IF(Q$4="X",'LI 4M - SPS'!Q74,0)</f>
        <v>0</v>
      </c>
      <c r="R25" s="446">
        <f>IF(R$4="X",'LI 4M - SPS'!R74,0)</f>
        <v>0</v>
      </c>
      <c r="S25" s="446">
        <f>IF(S$4="X",'LI 4M - SPS'!S74,0)</f>
        <v>0</v>
      </c>
      <c r="T25" s="446">
        <f>IF(T$4="X",'LI 4M - SPS'!T74,0)</f>
        <v>0</v>
      </c>
      <c r="U25" s="446">
        <f>IF(U$4="X",'LI 4M - SPS'!U74,0)</f>
        <v>0</v>
      </c>
      <c r="V25" s="446">
        <f>IF(V$4="X",'LI 4M - SPS'!V74,0)</f>
        <v>0</v>
      </c>
      <c r="W25" s="446">
        <f>IF(W$4="X",'LI 4M - SPS'!W74,0)</f>
        <v>0</v>
      </c>
      <c r="X25" s="446">
        <f>IF(X$4="X",'LI 4M - SPS'!X74,0)</f>
        <v>0</v>
      </c>
      <c r="Y25" s="446">
        <f>IF(Y$4="X",'LI 4M - SPS'!Y74,0)</f>
        <v>0</v>
      </c>
      <c r="Z25" s="446">
        <f>IF(Z$4="X",'LI 4M - SPS'!Z74,0)</f>
        <v>0</v>
      </c>
      <c r="AA25" s="446">
        <f>IF(AA$4="X",'LI 4M - SPS'!AA74,0)</f>
        <v>0</v>
      </c>
      <c r="AB25" s="446">
        <f>IF(AB$4="X",'LI 4M - SPS'!AB74,0)</f>
        <v>0</v>
      </c>
      <c r="AC25" s="446">
        <f>IF(AC$4="X",'LI 4M - SPS'!AC74,0)</f>
        <v>0</v>
      </c>
      <c r="AD25" s="446">
        <f>IF(AD$4="X",'LI 4M - SPS'!AD74,0)</f>
        <v>0</v>
      </c>
      <c r="AE25" s="446">
        <f>IF(AE$4="X",'LI 4M - SPS'!AE74,0)</f>
        <v>0</v>
      </c>
      <c r="AF25" s="446">
        <f>IF(AF$4="X",'LI 4M - SPS'!AF74,0)</f>
        <v>0</v>
      </c>
      <c r="AG25" s="446">
        <f>IF(AG$4="X",'LI 4M - SPS'!AG74,0)</f>
        <v>0</v>
      </c>
      <c r="AH25" s="446">
        <f>IF(AH$4="X",'LI 4M - SPS'!AH74,0)</f>
        <v>0</v>
      </c>
      <c r="AI25" s="446">
        <f>IF(AI$4="X",'LI 4M - SPS'!AI74,0)</f>
        <v>0</v>
      </c>
      <c r="AJ25" s="446">
        <f>IF(AJ$4="X",'LI 4M - SPS'!AJ74,0)</f>
        <v>0</v>
      </c>
      <c r="AK25" s="446">
        <f>IF(AK$4="X",'LI 4M - SPS'!AK74,0)</f>
        <v>0</v>
      </c>
      <c r="AL25" s="446">
        <f>IF(AL$4="X",'LI 4M - SPS'!AL74,0)</f>
        <v>0</v>
      </c>
      <c r="AM25" s="446">
        <f>IF(AM$4="X",'LI 4M - SPS'!AM74,0)</f>
        <v>0</v>
      </c>
      <c r="AN25" s="446">
        <f>IF(AN$4="X",'LI 4M - SPS'!AN74,0)</f>
        <v>0</v>
      </c>
      <c r="AO25" s="446">
        <f>IF(AO$4="X",'LI 4M - SPS'!AO74,0)</f>
        <v>0</v>
      </c>
      <c r="AP25" s="446">
        <f>IF(AP$4="X",'LI 4M - SPS'!AP74,0)</f>
        <v>0</v>
      </c>
      <c r="AQ25" s="446">
        <f>IF(AQ$4="X",'LI 4M - SPS'!AQ74,0)</f>
        <v>0</v>
      </c>
      <c r="AR25" s="446">
        <f>IF(AR$4="X",'LI 4M - SPS'!AR74,0)</f>
        <v>0</v>
      </c>
      <c r="AS25" s="446">
        <f>IF(AS$4="X",'LI 4M - SPS'!AS74,0)</f>
        <v>0</v>
      </c>
      <c r="AT25" s="446">
        <f>IF(AT$4="X",'LI 4M - SPS'!AT74,0)</f>
        <v>0</v>
      </c>
      <c r="AU25" s="446">
        <f>IF(AU$4="X",'LI 4M - SPS'!AU74,0)</f>
        <v>0</v>
      </c>
      <c r="AV25" s="446">
        <f>IF(AV$4="X",'LI 4M - SPS'!AV74,0)</f>
        <v>0</v>
      </c>
      <c r="AW25" s="446">
        <f>IF(AW$4="X",'LI 4M - SPS'!AW74,0)</f>
        <v>0</v>
      </c>
      <c r="AX25" s="446">
        <f>IF(AX$4="X",'LI 4M - SPS'!AX74,0)</f>
        <v>0</v>
      </c>
      <c r="AY25" s="446">
        <f>IF(AY$4="X",'LI 4M - SPS'!AY74,0)</f>
        <v>0</v>
      </c>
      <c r="AZ25" s="446">
        <f>IF(AZ$4="X",'LI 4M - SPS'!AZ74,0)</f>
        <v>0</v>
      </c>
      <c r="BA25" s="446">
        <f>IF(BA$4="X",'LI 4M - SPS'!BA74,0)</f>
        <v>0</v>
      </c>
      <c r="BB25" s="446">
        <f>IF(BB$4="X",'LI 4M - SPS'!BB74,0)</f>
        <v>0</v>
      </c>
      <c r="BC25" s="446">
        <f>IF(BC$4="X",'LI 4M - SPS'!BC74,0)</f>
        <v>0</v>
      </c>
      <c r="BD25" s="446">
        <f>IF(BD$4="X",'LI 4M - SPS'!BD74,0)</f>
        <v>0</v>
      </c>
      <c r="BE25" s="446">
        <f>IF(BE$4="X",'LI 4M - SPS'!BE74,0)</f>
        <v>0</v>
      </c>
      <c r="BF25" s="446">
        <f>IF(BF$4="X",'LI 4M - SPS'!BF74,0)</f>
        <v>0</v>
      </c>
      <c r="BG25" s="446">
        <f>IF(BG$4="X",'LI 4M - SPS'!BG74,0)</f>
        <v>0</v>
      </c>
      <c r="BH25" s="446">
        <f>IF(BH$4="X",'LI 4M - SPS'!BH74,0)</f>
        <v>0</v>
      </c>
      <c r="BI25" s="446">
        <f>IF(BI$4="X",'LI 4M - SPS'!BI74,0)</f>
        <v>0</v>
      </c>
      <c r="BJ25" s="446">
        <f>IF(BJ$4="X",'LI 4M - SPS'!BJ74,0)</f>
        <v>0</v>
      </c>
      <c r="BK25" s="446">
        <f>IF(BK$4="X",'LI 4M - SPS'!BK74,0)</f>
        <v>0</v>
      </c>
      <c r="BL25" s="446">
        <f>IF(BL$4="X",'LI 4M - SPS'!#REF!,0)</f>
        <v>0</v>
      </c>
      <c r="BM25" s="446">
        <f>IF(BM$4="X",'LI 4M - SPS'!#REF!,0)</f>
        <v>0</v>
      </c>
      <c r="BN25" s="446">
        <f>IF(BN$4="X",'LI 4M - SPS'!#REF!,0)</f>
        <v>0</v>
      </c>
      <c r="BO25" s="446">
        <f>IF(BO$4="X",'LI 4M - SPS'!#REF!,0)</f>
        <v>0</v>
      </c>
      <c r="BP25" s="446">
        <f>IF(BP$4="X",'LI 4M - SPS'!#REF!,0)</f>
        <v>0</v>
      </c>
      <c r="BQ25" s="446">
        <f>IF(BQ$4="X",'LI 4M - SPS'!#REF!,0)</f>
        <v>0</v>
      </c>
      <c r="BR25" s="446">
        <f>IF(BR$4="X",'LI 4M - SPS'!#REF!,0)</f>
        <v>0</v>
      </c>
      <c r="BS25" s="446">
        <f>IF(BS$4="X",'LI 4M - SPS'!#REF!,0)</f>
        <v>0</v>
      </c>
      <c r="BT25" s="446">
        <f>IF(BT$4="X",'LI 4M - SPS'!#REF!,0)</f>
        <v>0</v>
      </c>
      <c r="BU25" s="446">
        <f>IF(BU$4="X",'LI 4M - SPS'!#REF!,0)</f>
        <v>0</v>
      </c>
      <c r="BV25" s="446">
        <f>IF(BV$4="X",'LI 4M - SPS'!#REF!,0)</f>
        <v>0</v>
      </c>
      <c r="BW25" s="446">
        <f>IF(BW$4="X",'LI 4M - SPS'!#REF!,0)</f>
        <v>0</v>
      </c>
      <c r="BX25" s="446">
        <f>IF(BX$4="X",'LI 4M - SPS'!#REF!,0)</f>
        <v>0</v>
      </c>
      <c r="BY25" s="446">
        <f>IF(BY$4="X",'LI 4M - SPS'!#REF!,0)</f>
        <v>0</v>
      </c>
      <c r="BZ25" s="446">
        <f>IF(BZ$4="X",'LI 4M - SPS'!#REF!,0)</f>
        <v>0</v>
      </c>
      <c r="CA25" s="446">
        <f>IF(CA$4="X",'LI 4M - SPS'!#REF!,0)</f>
        <v>0</v>
      </c>
      <c r="CB25" s="446">
        <f>IF(CB$4="X",'LI 4M - SPS'!#REF!,0)</f>
        <v>0</v>
      </c>
      <c r="CC25" s="446">
        <f>IF(CC$4="X",'LI 4M - SPS'!#REF!,0)</f>
        <v>0</v>
      </c>
      <c r="CD25" s="446">
        <f>IF(CD$4="X",'LI 4M - SPS'!#REF!,0)</f>
        <v>0</v>
      </c>
      <c r="CE25" s="446">
        <f>IF(CE$4="X",'LI 4M - SPS'!#REF!,0)</f>
        <v>0</v>
      </c>
      <c r="CF25" s="446">
        <f>IF(CF$4="X",'LI 4M - SPS'!#REF!,0)</f>
        <v>0</v>
      </c>
      <c r="CG25" s="446">
        <f>IF(CG$4="X",'LI 4M - SPS'!#REF!,0)</f>
        <v>0</v>
      </c>
      <c r="CH25" s="446">
        <f>IF(CH$4="X",'LI 4M - SPS'!#REF!,0)</f>
        <v>0</v>
      </c>
    </row>
    <row r="26" spans="1:90" ht="15" thickBot="1" x14ac:dyDescent="0.4">
      <c r="B26" s="406" t="s">
        <v>33</v>
      </c>
      <c r="C26" s="467">
        <f>IF(C$4="X",'LI 11M - LPS'!C74,0)</f>
        <v>0</v>
      </c>
      <c r="D26" s="467">
        <f>IF(D$4="X",'LI 11M - LPS'!D74,0)</f>
        <v>0</v>
      </c>
      <c r="E26" s="467">
        <f>IF(E$4="X",'LI 11M - LPS'!E74,0)</f>
        <v>0</v>
      </c>
      <c r="F26" s="467">
        <f>IF(F$4="X",'LI 11M - LPS'!F74,0)</f>
        <v>0</v>
      </c>
      <c r="G26" s="467">
        <f>IF(G$4="X",'LI 11M - LPS'!G74,0)</f>
        <v>0</v>
      </c>
      <c r="H26" s="467">
        <f>IF(H$4="X",'LI 11M - LPS'!H74,0)</f>
        <v>0</v>
      </c>
      <c r="I26" s="467">
        <f>IF(I$4="X",'LI 11M - LPS'!I74,0)</f>
        <v>0</v>
      </c>
      <c r="J26" s="467">
        <f>IF(J$4="X",'LI 11M - LPS'!J74,0)</f>
        <v>0</v>
      </c>
      <c r="K26" s="467">
        <f>IF(K$4="X",'LI 11M - LPS'!K74,0)</f>
        <v>0</v>
      </c>
      <c r="L26" s="467">
        <f>IF(L$4="X",'LI 11M - LPS'!L74,0)</f>
        <v>0</v>
      </c>
      <c r="M26" s="467">
        <f>IF(M$4="X",'LI 11M - LPS'!M74,0)</f>
        <v>0</v>
      </c>
      <c r="N26" s="467">
        <f>IF(N$4="X",'LI 11M - LPS'!N74,0)</f>
        <v>0</v>
      </c>
      <c r="O26" s="467">
        <f>IF(O$4="X",'LI 11M - LPS'!O74,0)</f>
        <v>0</v>
      </c>
      <c r="P26" s="467">
        <f>IF(P$4="X",'LI 11M - LPS'!P74,0)</f>
        <v>0</v>
      </c>
      <c r="Q26" s="467">
        <f>IF(Q$4="X",'LI 11M - LPS'!Q74,0)</f>
        <v>0</v>
      </c>
      <c r="R26" s="467">
        <f>IF(R$4="X",'LI 11M - LPS'!R74,0)</f>
        <v>0</v>
      </c>
      <c r="S26" s="467">
        <f>IF(S$4="X",'LI 11M - LPS'!S74,0)</f>
        <v>0</v>
      </c>
      <c r="T26" s="467">
        <f>IF(T$4="X",'LI 11M - LPS'!T74,0)</f>
        <v>0</v>
      </c>
      <c r="U26" s="467">
        <f>IF(U$4="X",'LI 11M - LPS'!U74,0)</f>
        <v>0</v>
      </c>
      <c r="V26" s="467">
        <f>IF(V$4="X",'LI 11M - LPS'!V74,0)</f>
        <v>0</v>
      </c>
      <c r="W26" s="467">
        <f>IF(W$4="X",'LI 11M - LPS'!W74,0)</f>
        <v>0</v>
      </c>
      <c r="X26" s="467">
        <f>IF(X$4="X",'LI 11M - LPS'!X74,0)</f>
        <v>0</v>
      </c>
      <c r="Y26" s="467">
        <f>IF(Y$4="X",'LI 11M - LPS'!Y74,0)</f>
        <v>0</v>
      </c>
      <c r="Z26" s="467">
        <f>IF(Z$4="X",'LI 11M - LPS'!Z74,0)</f>
        <v>0</v>
      </c>
      <c r="AA26" s="467">
        <f>IF(AA$4="X",'LI 11M - LPS'!AA74,0)</f>
        <v>0</v>
      </c>
      <c r="AB26" s="467">
        <f>IF(AB$4="X",'LI 11M - LPS'!AB74,0)</f>
        <v>0</v>
      </c>
      <c r="AC26" s="467">
        <f>IF(AC$4="X",'LI 11M - LPS'!AC74,0)</f>
        <v>0</v>
      </c>
      <c r="AD26" s="467">
        <f>IF(AD$4="X",'LI 11M - LPS'!AD74,0)</f>
        <v>0</v>
      </c>
      <c r="AE26" s="467">
        <f>IF(AE$4="X",'LI 11M - LPS'!AE74,0)</f>
        <v>0</v>
      </c>
      <c r="AF26" s="467">
        <f>IF(AF$4="X",'LI 11M - LPS'!AF74,0)</f>
        <v>0</v>
      </c>
      <c r="AG26" s="467">
        <f>IF(AG$4="X",'LI 11M - LPS'!AG74,0)</f>
        <v>0</v>
      </c>
      <c r="AH26" s="467">
        <f>IF(AH$4="X",'LI 11M - LPS'!AH74,0)</f>
        <v>0</v>
      </c>
      <c r="AI26" s="467">
        <f>IF(AI$4="X",'LI 11M - LPS'!AI74,0)</f>
        <v>0</v>
      </c>
      <c r="AJ26" s="467">
        <f>IF(AJ$4="X",'LI 11M - LPS'!AJ74,0)</f>
        <v>0</v>
      </c>
      <c r="AK26" s="467">
        <f>IF(AK$4="X",'LI 11M - LPS'!AK74,0)</f>
        <v>0</v>
      </c>
      <c r="AL26" s="467">
        <f>IF(AL$4="X",'LI 11M - LPS'!AL74,0)</f>
        <v>0</v>
      </c>
      <c r="AM26" s="467">
        <f>IF(AM$4="X",'LI 11M - LPS'!AM74,0)</f>
        <v>0</v>
      </c>
      <c r="AN26" s="467">
        <f>IF(AN$4="X",'LI 11M - LPS'!AN74,0)</f>
        <v>0</v>
      </c>
      <c r="AO26" s="467">
        <f>IF(AO$4="X",'LI 11M - LPS'!AO74,0)</f>
        <v>0</v>
      </c>
      <c r="AP26" s="467">
        <f>IF(AP$4="X",'LI 11M - LPS'!AP74,0)</f>
        <v>0</v>
      </c>
      <c r="AQ26" s="467">
        <f>IF(AQ$4="X",'LI 11M - LPS'!AQ74,0)</f>
        <v>0</v>
      </c>
      <c r="AR26" s="467">
        <f>IF(AR$4="X",'LI 11M - LPS'!AR74,0)</f>
        <v>0</v>
      </c>
      <c r="AS26" s="467">
        <f>IF(AS$4="X",'LI 11M - LPS'!AS74,0)</f>
        <v>0</v>
      </c>
      <c r="AT26" s="467">
        <f>IF(AT$4="X",'LI 11M - LPS'!AT74,0)</f>
        <v>0</v>
      </c>
      <c r="AU26" s="467">
        <f>IF(AU$4="X",'LI 11M - LPS'!AU74,0)</f>
        <v>0</v>
      </c>
      <c r="AV26" s="467">
        <f>IF(AV$4="X",'LI 11M - LPS'!AV74,0)</f>
        <v>0</v>
      </c>
      <c r="AW26" s="467">
        <f>IF(AW$4="X",'LI 11M - LPS'!AW74,0)</f>
        <v>0</v>
      </c>
      <c r="AX26" s="467">
        <f>IF(AX$4="X",'LI 11M - LPS'!AX74,0)</f>
        <v>0</v>
      </c>
      <c r="AY26" s="467">
        <f>IF(AY$4="X",'LI 11M - LPS'!AY74,0)</f>
        <v>0</v>
      </c>
      <c r="AZ26" s="467">
        <f>IF(AZ$4="X",'LI 11M - LPS'!AZ74,0)</f>
        <v>0</v>
      </c>
      <c r="BA26" s="467">
        <f>IF(BA$4="X",'LI 11M - LPS'!BA74,0)</f>
        <v>0</v>
      </c>
      <c r="BB26" s="467">
        <f>IF(BB$4="X",'LI 11M - LPS'!BB74,0)</f>
        <v>0</v>
      </c>
      <c r="BC26" s="467">
        <f>IF(BC$4="X",'LI 11M - LPS'!BC74,0)</f>
        <v>0</v>
      </c>
      <c r="BD26" s="467">
        <f>IF(BD$4="X",'LI 11M - LPS'!BD74,0)</f>
        <v>0</v>
      </c>
      <c r="BE26" s="467">
        <f>IF(BE$4="X",'LI 11M - LPS'!BE74,0)</f>
        <v>0</v>
      </c>
      <c r="BF26" s="467">
        <f>IF(BF$4="X",'LI 11M - LPS'!BF74,0)</f>
        <v>0</v>
      </c>
      <c r="BG26" s="467">
        <f>IF(BG$4="X",'LI 11M - LPS'!BG74,0)</f>
        <v>0</v>
      </c>
      <c r="BH26" s="467">
        <f>IF(BH$4="X",'LI 11M - LPS'!BH74,0)</f>
        <v>0</v>
      </c>
      <c r="BI26" s="467">
        <f>IF(BI$4="X",'LI 11M - LPS'!BI74,0)</f>
        <v>0</v>
      </c>
      <c r="BJ26" s="467">
        <f>IF(BJ$4="X",'LI 11M - LPS'!BJ74,0)</f>
        <v>0</v>
      </c>
      <c r="BK26" s="467">
        <f>IF(BK$4="X",'LI 11M - LPS'!BK74,0)</f>
        <v>0</v>
      </c>
      <c r="BL26" s="467">
        <f>IF(BL$4="X",'LI 11M - LPS'!#REF!,0)</f>
        <v>0</v>
      </c>
      <c r="BM26" s="467">
        <f>IF(BM$4="X",'LI 11M - LPS'!#REF!,0)</f>
        <v>0</v>
      </c>
      <c r="BN26" s="467">
        <f>IF(BN$4="X",'LI 11M - LPS'!#REF!,0)</f>
        <v>0</v>
      </c>
      <c r="BO26" s="467">
        <f>IF(BO$4="X",'LI 11M - LPS'!#REF!,0)</f>
        <v>0</v>
      </c>
      <c r="BP26" s="467">
        <f>IF(BP$4="X",'LI 11M - LPS'!#REF!,0)</f>
        <v>0</v>
      </c>
      <c r="BQ26" s="467">
        <f>IF(BQ$4="X",'LI 11M - LPS'!#REF!,0)</f>
        <v>0</v>
      </c>
      <c r="BR26" s="467">
        <f>IF(BR$4="X",'LI 11M - LPS'!#REF!,0)</f>
        <v>0</v>
      </c>
      <c r="BS26" s="467">
        <f>IF(BS$4="X",'LI 11M - LPS'!#REF!,0)</f>
        <v>0</v>
      </c>
      <c r="BT26" s="467">
        <f>IF(BT$4="X",'LI 11M - LPS'!#REF!,0)</f>
        <v>0</v>
      </c>
      <c r="BU26" s="467">
        <f>IF(BU$4="X",'LI 11M - LPS'!#REF!,0)</f>
        <v>0</v>
      </c>
      <c r="BV26" s="467">
        <f>IF(BV$4="X",'LI 11M - LPS'!#REF!,0)</f>
        <v>0</v>
      </c>
      <c r="BW26" s="467">
        <f>IF(BW$4="X",'LI 11M - LPS'!#REF!,0)</f>
        <v>0</v>
      </c>
      <c r="BX26" s="467">
        <f>IF(BX$4="X",'LI 11M - LPS'!#REF!,0)</f>
        <v>0</v>
      </c>
      <c r="BY26" s="467">
        <f>IF(BY$4="X",'LI 11M - LPS'!#REF!,0)</f>
        <v>0</v>
      </c>
      <c r="BZ26" s="467">
        <f>IF(BZ$4="X",'LI 11M - LPS'!#REF!,0)</f>
        <v>0</v>
      </c>
      <c r="CA26" s="467">
        <f>IF(CA$4="X",'LI 11M - LPS'!#REF!,0)</f>
        <v>0</v>
      </c>
      <c r="CB26" s="467">
        <f>IF(CB$4="X",'LI 11M - LPS'!#REF!,0)</f>
        <v>0</v>
      </c>
      <c r="CC26" s="467">
        <f>IF(CC$4="X",'LI 11M - LPS'!#REF!,0)</f>
        <v>0</v>
      </c>
      <c r="CD26" s="467">
        <f>IF(CD$4="X",'LI 11M - LPS'!#REF!,0)</f>
        <v>0</v>
      </c>
      <c r="CE26" s="467">
        <f>IF(CE$4="X",'LI 11M - LPS'!#REF!,0)</f>
        <v>0</v>
      </c>
      <c r="CF26" s="467">
        <f>IF(CF$4="X",'LI 11M - LPS'!#REF!,0)</f>
        <v>0</v>
      </c>
      <c r="CG26" s="467">
        <f>IF(CG$4="X",'LI 11M - LPS'!#REF!,0)</f>
        <v>0</v>
      </c>
      <c r="CH26" s="467">
        <f>IF(CH$4="X",'LI 11M - LPS'!#REF!,0)</f>
        <v>0</v>
      </c>
    </row>
    <row r="27" spans="1:90" ht="15" thickBot="1" x14ac:dyDescent="0.4">
      <c r="A27" s="1"/>
      <c r="B27" s="409" t="s">
        <v>34</v>
      </c>
      <c r="C27" s="468">
        <f>SUM(C22:C26)</f>
        <v>0</v>
      </c>
      <c r="D27" s="453">
        <f t="shared" ref="D27:BO27" si="16">SUM(D22:D26)</f>
        <v>0</v>
      </c>
      <c r="E27" s="453">
        <f t="shared" si="16"/>
        <v>0</v>
      </c>
      <c r="F27" s="453">
        <f t="shared" si="16"/>
        <v>0</v>
      </c>
      <c r="G27" s="453">
        <f t="shared" si="16"/>
        <v>76.947090589745386</v>
      </c>
      <c r="H27" s="453">
        <f t="shared" si="16"/>
        <v>525.30565908199117</v>
      </c>
      <c r="I27" s="453">
        <f t="shared" si="16"/>
        <v>2006.6211479531116</v>
      </c>
      <c r="J27" s="453">
        <f t="shared" si="16"/>
        <v>5353.8683908937046</v>
      </c>
      <c r="K27" s="453">
        <f t="shared" si="16"/>
        <v>9286.1190432272615</v>
      </c>
      <c r="L27" s="453">
        <f t="shared" si="16"/>
        <v>11871.563393749751</v>
      </c>
      <c r="M27" s="453">
        <f t="shared" si="16"/>
        <v>17478.091186955327</v>
      </c>
      <c r="N27" s="453">
        <f t="shared" si="16"/>
        <v>31125.535389231522</v>
      </c>
      <c r="O27" s="453">
        <f t="shared" si="16"/>
        <v>48369.030624087456</v>
      </c>
      <c r="P27" s="453">
        <f t="shared" si="16"/>
        <v>63144.912066934819</v>
      </c>
      <c r="Q27" s="453">
        <f t="shared" si="16"/>
        <v>76343.380088177903</v>
      </c>
      <c r="R27" s="453">
        <f t="shared" si="16"/>
        <v>79891.192288329155</v>
      </c>
      <c r="S27" s="453">
        <f t="shared" si="16"/>
        <v>83183.64496850557</v>
      </c>
      <c r="T27" s="453">
        <f t="shared" si="16"/>
        <v>88915.88815673026</v>
      </c>
      <c r="U27" s="453">
        <f t="shared" si="16"/>
        <v>95473.963556029892</v>
      </c>
      <c r="V27" s="453">
        <f t="shared" si="16"/>
        <v>101670.46105234537</v>
      </c>
      <c r="W27" s="453">
        <f t="shared" si="16"/>
        <v>0</v>
      </c>
      <c r="X27" s="453">
        <f t="shared" si="16"/>
        <v>0</v>
      </c>
      <c r="Y27" s="453">
        <f t="shared" si="16"/>
        <v>0</v>
      </c>
      <c r="Z27" s="453">
        <f t="shared" si="16"/>
        <v>0</v>
      </c>
      <c r="AA27" s="453">
        <f t="shared" si="16"/>
        <v>0</v>
      </c>
      <c r="AB27" s="453">
        <f t="shared" si="16"/>
        <v>0</v>
      </c>
      <c r="AC27" s="453">
        <f t="shared" si="16"/>
        <v>0</v>
      </c>
      <c r="AD27" s="453">
        <f t="shared" si="16"/>
        <v>0</v>
      </c>
      <c r="AE27" s="453">
        <f t="shared" si="16"/>
        <v>0</v>
      </c>
      <c r="AF27" s="453">
        <f t="shared" si="16"/>
        <v>0</v>
      </c>
      <c r="AG27" s="453">
        <f t="shared" si="16"/>
        <v>0</v>
      </c>
      <c r="AH27" s="453">
        <f t="shared" si="16"/>
        <v>0</v>
      </c>
      <c r="AI27" s="453">
        <f t="shared" si="16"/>
        <v>0</v>
      </c>
      <c r="AJ27" s="453">
        <f t="shared" si="16"/>
        <v>0</v>
      </c>
      <c r="AK27" s="453">
        <f t="shared" si="16"/>
        <v>0</v>
      </c>
      <c r="AL27" s="453">
        <f t="shared" si="16"/>
        <v>0</v>
      </c>
      <c r="AM27" s="453">
        <f t="shared" si="16"/>
        <v>0</v>
      </c>
      <c r="AN27" s="453">
        <f t="shared" si="16"/>
        <v>0</v>
      </c>
      <c r="AO27" s="453">
        <f t="shared" si="16"/>
        <v>0</v>
      </c>
      <c r="AP27" s="453">
        <f t="shared" si="16"/>
        <v>0</v>
      </c>
      <c r="AQ27" s="453">
        <f t="shared" si="16"/>
        <v>0</v>
      </c>
      <c r="AR27" s="453">
        <f t="shared" si="16"/>
        <v>0</v>
      </c>
      <c r="AS27" s="453">
        <f t="shared" si="16"/>
        <v>0</v>
      </c>
      <c r="AT27" s="453">
        <f t="shared" si="16"/>
        <v>0</v>
      </c>
      <c r="AU27" s="453">
        <f t="shared" si="16"/>
        <v>0</v>
      </c>
      <c r="AV27" s="453">
        <f t="shared" si="16"/>
        <v>0</v>
      </c>
      <c r="AW27" s="453">
        <f t="shared" si="16"/>
        <v>0</v>
      </c>
      <c r="AX27" s="453">
        <f t="shared" si="16"/>
        <v>0</v>
      </c>
      <c r="AY27" s="453">
        <f t="shared" si="16"/>
        <v>0</v>
      </c>
      <c r="AZ27" s="453">
        <f t="shared" si="16"/>
        <v>0</v>
      </c>
      <c r="BA27" s="453">
        <f t="shared" si="16"/>
        <v>0</v>
      </c>
      <c r="BB27" s="453">
        <f t="shared" si="16"/>
        <v>0</v>
      </c>
      <c r="BC27" s="453">
        <f t="shared" si="16"/>
        <v>0</v>
      </c>
      <c r="BD27" s="453">
        <f t="shared" si="16"/>
        <v>0</v>
      </c>
      <c r="BE27" s="453">
        <f t="shared" si="16"/>
        <v>0</v>
      </c>
      <c r="BF27" s="453">
        <f t="shared" si="16"/>
        <v>0</v>
      </c>
      <c r="BG27" s="453">
        <f t="shared" si="16"/>
        <v>0</v>
      </c>
      <c r="BH27" s="453">
        <f t="shared" si="16"/>
        <v>0</v>
      </c>
      <c r="BI27" s="453">
        <f t="shared" si="16"/>
        <v>0</v>
      </c>
      <c r="BJ27" s="453">
        <f t="shared" si="16"/>
        <v>0</v>
      </c>
      <c r="BK27" s="453">
        <f t="shared" si="16"/>
        <v>0</v>
      </c>
      <c r="BL27" s="453">
        <f t="shared" si="16"/>
        <v>0</v>
      </c>
      <c r="BM27" s="453">
        <f t="shared" si="16"/>
        <v>0</v>
      </c>
      <c r="BN27" s="453">
        <f t="shared" si="16"/>
        <v>0</v>
      </c>
      <c r="BO27" s="453">
        <f t="shared" si="16"/>
        <v>0</v>
      </c>
      <c r="BP27" s="453">
        <f t="shared" ref="BP27:CH27" si="17">SUM(BP22:BP26)</f>
        <v>0</v>
      </c>
      <c r="BQ27" s="453">
        <f t="shared" si="17"/>
        <v>0</v>
      </c>
      <c r="BR27" s="453">
        <f t="shared" si="17"/>
        <v>0</v>
      </c>
      <c r="BS27" s="453">
        <f t="shared" si="17"/>
        <v>0</v>
      </c>
      <c r="BT27" s="453">
        <f t="shared" si="17"/>
        <v>0</v>
      </c>
      <c r="BU27" s="453">
        <f t="shared" si="17"/>
        <v>0</v>
      </c>
      <c r="BV27" s="453">
        <f t="shared" si="17"/>
        <v>0</v>
      </c>
      <c r="BW27" s="453">
        <f t="shared" si="17"/>
        <v>0</v>
      </c>
      <c r="BX27" s="453">
        <f t="shared" si="17"/>
        <v>0</v>
      </c>
      <c r="BY27" s="453">
        <f t="shared" si="17"/>
        <v>0</v>
      </c>
      <c r="BZ27" s="453">
        <f t="shared" si="17"/>
        <v>0</v>
      </c>
      <c r="CA27" s="453">
        <f t="shared" si="17"/>
        <v>0</v>
      </c>
      <c r="CB27" s="453">
        <f t="shared" si="17"/>
        <v>0</v>
      </c>
      <c r="CC27" s="453">
        <f t="shared" si="17"/>
        <v>0</v>
      </c>
      <c r="CD27" s="453">
        <f t="shared" si="17"/>
        <v>0</v>
      </c>
      <c r="CE27" s="453">
        <f t="shared" si="17"/>
        <v>0</v>
      </c>
      <c r="CF27" s="453">
        <f t="shared" si="17"/>
        <v>0</v>
      </c>
      <c r="CG27" s="453">
        <f t="shared" si="17"/>
        <v>0</v>
      </c>
      <c r="CH27" s="454">
        <f t="shared" si="17"/>
        <v>0</v>
      </c>
    </row>
    <row r="28" spans="1:90" x14ac:dyDescent="0.35">
      <c r="A28" s="1"/>
      <c r="B28" s="1"/>
      <c r="C28" s="469"/>
      <c r="D28" s="469"/>
      <c r="E28" s="469"/>
      <c r="F28" s="469"/>
      <c r="G28" s="469"/>
      <c r="H28" s="469"/>
      <c r="I28" s="469"/>
      <c r="J28" s="469"/>
      <c r="K28" s="469"/>
      <c r="L28" s="469"/>
      <c r="M28" s="469"/>
      <c r="N28" s="469"/>
      <c r="O28" s="469"/>
      <c r="P28" s="469"/>
      <c r="Q28" s="469"/>
      <c r="R28" s="469"/>
      <c r="S28" s="470"/>
      <c r="T28" s="470" t="s">
        <v>150</v>
      </c>
      <c r="U28" s="459">
        <f>SUM($C104:U104)</f>
        <v>95473.963556029892</v>
      </c>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69"/>
      <c r="BF28" s="469"/>
      <c r="BG28" s="469"/>
      <c r="BH28" s="469"/>
      <c r="BI28" s="469"/>
      <c r="BJ28" s="469"/>
      <c r="BK28" s="469"/>
      <c r="BL28" s="469"/>
      <c r="BM28" s="469"/>
      <c r="BN28" s="469"/>
      <c r="BO28" s="469"/>
      <c r="BP28" s="469"/>
      <c r="BQ28" s="469"/>
      <c r="BR28" s="469"/>
      <c r="BS28" s="469"/>
      <c r="BT28" s="469"/>
      <c r="BU28" s="469"/>
      <c r="BV28" s="469"/>
      <c r="BW28" s="469"/>
      <c r="BX28" s="469"/>
      <c r="BY28" s="469"/>
      <c r="BZ28" s="469"/>
      <c r="CA28" s="469"/>
      <c r="CB28" s="469"/>
      <c r="CC28" s="469"/>
      <c r="CD28" s="469"/>
      <c r="CE28" s="469"/>
      <c r="CF28" s="469"/>
      <c r="CG28" s="469"/>
      <c r="CH28" s="469"/>
    </row>
    <row r="29" spans="1:90" x14ac:dyDescent="0.35">
      <c r="A29" s="1"/>
      <c r="B29" s="1"/>
      <c r="C29" s="469"/>
      <c r="D29" s="469"/>
      <c r="E29" s="469"/>
      <c r="F29" s="469"/>
      <c r="G29" s="469"/>
      <c r="H29" s="469"/>
      <c r="I29" s="469"/>
      <c r="J29" s="469"/>
      <c r="K29" s="469"/>
      <c r="L29" s="469"/>
      <c r="M29" s="469"/>
      <c r="N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69"/>
      <c r="BF29" s="469"/>
      <c r="BG29" s="469"/>
      <c r="BH29" s="469"/>
      <c r="BI29" s="469"/>
      <c r="BJ29" s="469"/>
      <c r="BK29" s="469"/>
      <c r="BL29" s="469"/>
      <c r="BM29" s="469"/>
      <c r="BN29" s="469"/>
      <c r="BO29" s="469"/>
      <c r="BP29" s="469"/>
      <c r="BQ29" s="469"/>
      <c r="BR29" s="469"/>
      <c r="BS29" s="469"/>
      <c r="BT29" s="469"/>
      <c r="BU29" s="469"/>
      <c r="BV29" s="469"/>
      <c r="BW29" s="469"/>
      <c r="BX29" s="469"/>
      <c r="BY29" s="469"/>
      <c r="BZ29" s="469"/>
      <c r="CA29" s="469"/>
      <c r="CB29" s="469"/>
      <c r="CC29" s="469"/>
      <c r="CD29" s="469"/>
      <c r="CE29" s="469"/>
      <c r="CF29" s="469"/>
      <c r="CG29" s="469"/>
      <c r="CH29" s="469"/>
    </row>
    <row r="30" spans="1:90" x14ac:dyDescent="0.35">
      <c r="A30" s="1"/>
      <c r="B30" s="1"/>
      <c r="C30" s="469"/>
      <c r="D30" s="469"/>
      <c r="E30" s="469"/>
      <c r="F30" s="469"/>
      <c r="G30" s="469"/>
      <c r="H30" s="469"/>
      <c r="I30" s="469"/>
      <c r="J30" s="469"/>
      <c r="K30" s="469"/>
      <c r="L30" s="469"/>
      <c r="M30" s="469"/>
      <c r="N30" s="469"/>
      <c r="P30" s="469"/>
      <c r="Q30" s="469"/>
      <c r="R30" s="469"/>
      <c r="S30" s="469"/>
      <c r="T30" s="469"/>
      <c r="U30" s="469"/>
      <c r="V30" s="526" t="s">
        <v>229</v>
      </c>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row>
    <row r="31" spans="1:90" x14ac:dyDescent="0.35">
      <c r="A31" s="1"/>
      <c r="B31" s="1"/>
      <c r="C31" s="469"/>
      <c r="D31" s="469"/>
      <c r="E31" s="469"/>
      <c r="F31" s="469"/>
      <c r="G31" s="469"/>
      <c r="H31" s="469"/>
      <c r="I31" s="469"/>
      <c r="J31" s="469"/>
      <c r="K31" s="469"/>
      <c r="L31" s="469"/>
      <c r="M31" s="469"/>
      <c r="N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469"/>
      <c r="BA31" s="469"/>
      <c r="BB31" s="469"/>
      <c r="BC31" s="469"/>
      <c r="BD31" s="469"/>
      <c r="BE31" s="469"/>
      <c r="BF31" s="469"/>
      <c r="BG31" s="469"/>
      <c r="BH31" s="469"/>
      <c r="BI31" s="469"/>
      <c r="BJ31" s="469"/>
      <c r="BK31" s="469"/>
      <c r="BL31" s="469"/>
      <c r="BM31" s="469"/>
      <c r="BN31" s="469"/>
      <c r="BO31" s="469"/>
      <c r="BP31" s="469"/>
      <c r="BQ31" s="469"/>
      <c r="BR31" s="469"/>
      <c r="BS31" s="469"/>
      <c r="BT31" s="469"/>
      <c r="BU31" s="469"/>
      <c r="BV31" s="469"/>
      <c r="BW31" s="469"/>
      <c r="BX31" s="469"/>
      <c r="BY31" s="469"/>
      <c r="BZ31" s="469"/>
      <c r="CA31" s="469"/>
      <c r="CB31" s="469"/>
      <c r="CC31" s="469"/>
      <c r="CD31" s="469"/>
      <c r="CE31" s="469"/>
      <c r="CF31" s="469"/>
      <c r="CG31" s="469"/>
      <c r="CH31" s="469"/>
    </row>
    <row r="32" spans="1:90" s="300" customFormat="1" ht="15" hidden="1" customHeight="1" x14ac:dyDescent="0.35">
      <c r="A32" s="603" t="s">
        <v>42</v>
      </c>
      <c r="B32" s="603"/>
      <c r="C32" s="305" t="s">
        <v>142</v>
      </c>
      <c r="H32" s="304"/>
      <c r="I32" s="304"/>
      <c r="J32" s="304"/>
      <c r="K32" s="304"/>
      <c r="L32" s="304"/>
      <c r="M32" s="304"/>
      <c r="N32" s="306" t="s">
        <v>141</v>
      </c>
      <c r="O32" s="307"/>
      <c r="P32" s="307"/>
      <c r="Q32" s="307"/>
      <c r="R32" s="307"/>
      <c r="CJ32" s="307" t="s">
        <v>140</v>
      </c>
      <c r="CL32" s="307" t="s">
        <v>146</v>
      </c>
    </row>
    <row r="33" spans="1:94" s="300" customFormat="1" ht="15" hidden="1" customHeight="1" thickBot="1" x14ac:dyDescent="0.4">
      <c r="A33" s="603"/>
      <c r="B33" s="603"/>
      <c r="N33" s="304"/>
      <c r="O33" s="307"/>
      <c r="P33" s="307"/>
      <c r="Q33" s="307"/>
      <c r="R33" s="307"/>
      <c r="CJ33" s="307"/>
    </row>
    <row r="34" spans="1:94" s="300" customFormat="1" ht="15.75" hidden="1" customHeight="1" thickBot="1" x14ac:dyDescent="0.4">
      <c r="A34" s="604"/>
      <c r="B34" s="604"/>
      <c r="C34" s="308">
        <f t="shared" ref="C34:AH34" si="18">C21</f>
        <v>43466</v>
      </c>
      <c r="D34" s="301">
        <f t="shared" si="18"/>
        <v>43497</v>
      </c>
      <c r="E34" s="302">
        <f t="shared" si="18"/>
        <v>43525</v>
      </c>
      <c r="F34" s="302">
        <f t="shared" si="18"/>
        <v>43556</v>
      </c>
      <c r="G34" s="302">
        <f t="shared" si="18"/>
        <v>43586</v>
      </c>
      <c r="H34" s="302">
        <f t="shared" si="18"/>
        <v>43617</v>
      </c>
      <c r="I34" s="302">
        <f t="shared" si="18"/>
        <v>43647</v>
      </c>
      <c r="J34" s="302">
        <f t="shared" si="18"/>
        <v>43678</v>
      </c>
      <c r="K34" s="302">
        <f t="shared" si="18"/>
        <v>43709</v>
      </c>
      <c r="L34" s="302">
        <f t="shared" si="18"/>
        <v>43739</v>
      </c>
      <c r="M34" s="302">
        <f t="shared" si="18"/>
        <v>43770</v>
      </c>
      <c r="N34" s="302">
        <f t="shared" si="18"/>
        <v>43800</v>
      </c>
      <c r="O34" s="302">
        <f t="shared" si="18"/>
        <v>43831</v>
      </c>
      <c r="P34" s="302">
        <f t="shared" si="18"/>
        <v>43862</v>
      </c>
      <c r="Q34" s="302">
        <f t="shared" si="18"/>
        <v>43891</v>
      </c>
      <c r="R34" s="302">
        <f t="shared" si="18"/>
        <v>43922</v>
      </c>
      <c r="S34" s="302">
        <f t="shared" si="18"/>
        <v>43952</v>
      </c>
      <c r="T34" s="302">
        <f t="shared" si="18"/>
        <v>43983</v>
      </c>
      <c r="U34" s="302">
        <f t="shared" si="18"/>
        <v>44013</v>
      </c>
      <c r="V34" s="302">
        <f t="shared" si="18"/>
        <v>44044</v>
      </c>
      <c r="W34" s="302">
        <f t="shared" si="18"/>
        <v>44075</v>
      </c>
      <c r="X34" s="302">
        <f t="shared" si="18"/>
        <v>44105</v>
      </c>
      <c r="Y34" s="302">
        <f t="shared" si="18"/>
        <v>44136</v>
      </c>
      <c r="Z34" s="302">
        <f t="shared" si="18"/>
        <v>44166</v>
      </c>
      <c r="AA34" s="302">
        <f t="shared" si="18"/>
        <v>44197</v>
      </c>
      <c r="AB34" s="302">
        <f t="shared" si="18"/>
        <v>44228</v>
      </c>
      <c r="AC34" s="302">
        <f t="shared" si="18"/>
        <v>44256</v>
      </c>
      <c r="AD34" s="302">
        <f t="shared" si="18"/>
        <v>44287</v>
      </c>
      <c r="AE34" s="302">
        <f t="shared" si="18"/>
        <v>44317</v>
      </c>
      <c r="AF34" s="302">
        <f t="shared" si="18"/>
        <v>44348</v>
      </c>
      <c r="AG34" s="302">
        <f t="shared" si="18"/>
        <v>44378</v>
      </c>
      <c r="AH34" s="302">
        <f t="shared" si="18"/>
        <v>44409</v>
      </c>
      <c r="AI34" s="302">
        <f t="shared" ref="AI34:BN34" si="19">AI21</f>
        <v>44440</v>
      </c>
      <c r="AJ34" s="302">
        <f t="shared" si="19"/>
        <v>44470</v>
      </c>
      <c r="AK34" s="302">
        <f t="shared" si="19"/>
        <v>44501</v>
      </c>
      <c r="AL34" s="302">
        <f t="shared" si="19"/>
        <v>44531</v>
      </c>
      <c r="AM34" s="302">
        <f t="shared" si="19"/>
        <v>44562</v>
      </c>
      <c r="AN34" s="302">
        <f t="shared" si="19"/>
        <v>44593</v>
      </c>
      <c r="AO34" s="302">
        <f t="shared" si="19"/>
        <v>44621</v>
      </c>
      <c r="AP34" s="302">
        <f t="shared" si="19"/>
        <v>44652</v>
      </c>
      <c r="AQ34" s="302">
        <f t="shared" si="19"/>
        <v>44682</v>
      </c>
      <c r="AR34" s="302">
        <f t="shared" si="19"/>
        <v>44713</v>
      </c>
      <c r="AS34" s="302">
        <f t="shared" si="19"/>
        <v>44743</v>
      </c>
      <c r="AT34" s="302">
        <f t="shared" si="19"/>
        <v>44774</v>
      </c>
      <c r="AU34" s="302">
        <f t="shared" si="19"/>
        <v>44805</v>
      </c>
      <c r="AV34" s="302">
        <f t="shared" si="19"/>
        <v>44835</v>
      </c>
      <c r="AW34" s="302">
        <f t="shared" si="19"/>
        <v>44866</v>
      </c>
      <c r="AX34" s="302">
        <f t="shared" si="19"/>
        <v>44896</v>
      </c>
      <c r="AY34" s="302">
        <f t="shared" si="19"/>
        <v>44927</v>
      </c>
      <c r="AZ34" s="302">
        <f t="shared" si="19"/>
        <v>44958</v>
      </c>
      <c r="BA34" s="302">
        <f t="shared" si="19"/>
        <v>44986</v>
      </c>
      <c r="BB34" s="302">
        <f t="shared" si="19"/>
        <v>45017</v>
      </c>
      <c r="BC34" s="302">
        <f t="shared" si="19"/>
        <v>45047</v>
      </c>
      <c r="BD34" s="302">
        <f t="shared" si="19"/>
        <v>45078</v>
      </c>
      <c r="BE34" s="302">
        <f t="shared" si="19"/>
        <v>45108</v>
      </c>
      <c r="BF34" s="302">
        <f t="shared" si="19"/>
        <v>45139</v>
      </c>
      <c r="BG34" s="302">
        <f t="shared" si="19"/>
        <v>45170</v>
      </c>
      <c r="BH34" s="302">
        <f t="shared" si="19"/>
        <v>45200</v>
      </c>
      <c r="BI34" s="302">
        <f t="shared" si="19"/>
        <v>45231</v>
      </c>
      <c r="BJ34" s="302">
        <f t="shared" si="19"/>
        <v>45261</v>
      </c>
      <c r="BK34" s="302">
        <f t="shared" si="19"/>
        <v>45292</v>
      </c>
      <c r="BL34" s="302" t="e">
        <f t="shared" si="19"/>
        <v>#REF!</v>
      </c>
      <c r="BM34" s="302" t="e">
        <f t="shared" si="19"/>
        <v>#REF!</v>
      </c>
      <c r="BN34" s="302" t="e">
        <f t="shared" si="19"/>
        <v>#REF!</v>
      </c>
      <c r="BO34" s="302" t="e">
        <f t="shared" ref="BO34:CH34" si="20">BO21</f>
        <v>#REF!</v>
      </c>
      <c r="BP34" s="302" t="e">
        <f t="shared" si="20"/>
        <v>#REF!</v>
      </c>
      <c r="BQ34" s="302" t="e">
        <f t="shared" si="20"/>
        <v>#REF!</v>
      </c>
      <c r="BR34" s="302" t="e">
        <f t="shared" si="20"/>
        <v>#REF!</v>
      </c>
      <c r="BS34" s="302" t="e">
        <f t="shared" si="20"/>
        <v>#REF!</v>
      </c>
      <c r="BT34" s="302" t="e">
        <f t="shared" si="20"/>
        <v>#REF!</v>
      </c>
      <c r="BU34" s="302" t="e">
        <f t="shared" si="20"/>
        <v>#REF!</v>
      </c>
      <c r="BV34" s="302" t="e">
        <f t="shared" si="20"/>
        <v>#REF!</v>
      </c>
      <c r="BW34" s="302" t="e">
        <f t="shared" si="20"/>
        <v>#REF!</v>
      </c>
      <c r="BX34" s="302" t="e">
        <f t="shared" si="20"/>
        <v>#REF!</v>
      </c>
      <c r="BY34" s="302" t="e">
        <f t="shared" si="20"/>
        <v>#REF!</v>
      </c>
      <c r="BZ34" s="302" t="e">
        <f t="shared" si="20"/>
        <v>#REF!</v>
      </c>
      <c r="CA34" s="302" t="e">
        <f t="shared" si="20"/>
        <v>#REF!</v>
      </c>
      <c r="CB34" s="302" t="e">
        <f t="shared" si="20"/>
        <v>#REF!</v>
      </c>
      <c r="CC34" s="302" t="e">
        <f t="shared" si="20"/>
        <v>#REF!</v>
      </c>
      <c r="CD34" s="302" t="e">
        <f t="shared" si="20"/>
        <v>#REF!</v>
      </c>
      <c r="CE34" s="302" t="e">
        <f t="shared" si="20"/>
        <v>#REF!</v>
      </c>
      <c r="CF34" s="302" t="e">
        <f t="shared" si="20"/>
        <v>#REF!</v>
      </c>
      <c r="CG34" s="302" t="e">
        <f t="shared" si="20"/>
        <v>#REF!</v>
      </c>
      <c r="CH34" s="303" t="e">
        <f t="shared" si="20"/>
        <v>#REF!</v>
      </c>
      <c r="CJ34" s="309">
        <v>43800</v>
      </c>
      <c r="CK34" s="309">
        <v>43831</v>
      </c>
      <c r="CL34" s="309">
        <v>43862</v>
      </c>
      <c r="CM34" s="309">
        <v>43891</v>
      </c>
      <c r="CN34" s="309">
        <v>43922</v>
      </c>
      <c r="CO34" s="309">
        <v>43952</v>
      </c>
      <c r="CP34" s="309">
        <v>43983</v>
      </c>
    </row>
    <row r="35" spans="1:94" s="300" customFormat="1" hidden="1" x14ac:dyDescent="0.35">
      <c r="A35" s="597" t="s">
        <v>30</v>
      </c>
      <c r="B35" s="310" t="s">
        <v>40</v>
      </c>
      <c r="C35" s="311"/>
      <c r="D35" s="311"/>
      <c r="E35" s="311">
        <v>0.84536082474226804</v>
      </c>
      <c r="F35" s="311">
        <v>0.75272385601921821</v>
      </c>
      <c r="G35" s="311">
        <v>0.95780123358764602</v>
      </c>
      <c r="H35" s="311">
        <v>0.97</v>
      </c>
      <c r="I35" s="311">
        <v>0.99</v>
      </c>
      <c r="J35" s="311">
        <v>0.98</v>
      </c>
      <c r="K35" s="311">
        <v>0.92</v>
      </c>
      <c r="L35" s="311">
        <v>0.98</v>
      </c>
      <c r="M35" s="312">
        <v>0.94</v>
      </c>
      <c r="N35" s="313">
        <f>SUM(CJ35:CP35)/SUM(CJ37:CP37)</f>
        <v>0.95935358259585402</v>
      </c>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4"/>
      <c r="CJ35" s="315">
        <f>6627514+(62474*6627514/(6627514+316684))</f>
        <v>6687138.9285570486</v>
      </c>
      <c r="CK35" s="300">
        <f>854613+(9682*0/(854613+0))</f>
        <v>854613</v>
      </c>
    </row>
    <row r="36" spans="1:94" s="300" customFormat="1" hidden="1" x14ac:dyDescent="0.35">
      <c r="A36" s="597"/>
      <c r="B36" s="316" t="s">
        <v>38</v>
      </c>
      <c r="C36" s="317"/>
      <c r="D36" s="317"/>
      <c r="E36" s="317">
        <v>0.15463917525773196</v>
      </c>
      <c r="F36" s="317">
        <v>0.2472761439807819</v>
      </c>
      <c r="G36" s="317">
        <v>4.3379823016996354E-2</v>
      </c>
      <c r="H36" s="317">
        <v>0.03</v>
      </c>
      <c r="I36" s="317">
        <v>0.01</v>
      </c>
      <c r="J36" s="317">
        <v>0.02</v>
      </c>
      <c r="K36" s="317">
        <v>0.08</v>
      </c>
      <c r="L36" s="317">
        <v>0.02</v>
      </c>
      <c r="M36" s="317">
        <v>0.06</v>
      </c>
      <c r="N36" s="318">
        <f>SUM(CJ36:CP36)/SUM(CJ37:CP37)</f>
        <v>4.0646417404145936E-2</v>
      </c>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9"/>
      <c r="CJ36" s="315">
        <f>316684+(62474*316684/(6627514+316684))</f>
        <v>319533.07144295139</v>
      </c>
      <c r="CK36" s="300">
        <f>0+(9682*0/(854613+0))</f>
        <v>0</v>
      </c>
    </row>
    <row r="37" spans="1:94" s="324" customFormat="1" ht="15" hidden="1" thickBot="1" x14ac:dyDescent="0.4">
      <c r="A37" s="598"/>
      <c r="B37" s="320" t="s">
        <v>34</v>
      </c>
      <c r="C37" s="321"/>
      <c r="D37" s="321"/>
      <c r="E37" s="321">
        <f>SUM(E35:E36)</f>
        <v>1</v>
      </c>
      <c r="F37" s="321">
        <f>SUM(F35:F36)</f>
        <v>1</v>
      </c>
      <c r="G37" s="321">
        <f>SUM(G35:G36)</f>
        <v>1.0011810566046424</v>
      </c>
      <c r="H37" s="321">
        <f>SUM(H35:H36)</f>
        <v>1</v>
      </c>
      <c r="I37" s="321">
        <f>SUM(I35:I36)</f>
        <v>1</v>
      </c>
      <c r="J37" s="321">
        <f t="shared" ref="J37:N37" si="21">SUM(J35:J36)</f>
        <v>1</v>
      </c>
      <c r="K37" s="321">
        <f t="shared" si="21"/>
        <v>1</v>
      </c>
      <c r="L37" s="321">
        <f t="shared" si="21"/>
        <v>1</v>
      </c>
      <c r="M37" s="321">
        <f t="shared" si="21"/>
        <v>1</v>
      </c>
      <c r="N37" s="322">
        <f t="shared" si="21"/>
        <v>1</v>
      </c>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3"/>
      <c r="CJ37" s="325">
        <f>SUM(CJ35:CJ36)</f>
        <v>7006672</v>
      </c>
      <c r="CK37" s="324">
        <f>SUM(CK35:CK36)</f>
        <v>854613</v>
      </c>
    </row>
    <row r="38" spans="1:94" s="300" customFormat="1" hidden="1" x14ac:dyDescent="0.35">
      <c r="A38" s="596" t="s">
        <v>31</v>
      </c>
      <c r="B38" s="326" t="s">
        <v>40</v>
      </c>
      <c r="C38" s="311"/>
      <c r="D38" s="311"/>
      <c r="E38" s="311">
        <v>1</v>
      </c>
      <c r="F38" s="311">
        <v>0.86279469420245647</v>
      </c>
      <c r="G38" s="311">
        <v>0.90134716573325169</v>
      </c>
      <c r="H38" s="311">
        <v>0.86</v>
      </c>
      <c r="I38" s="311">
        <v>0.96</v>
      </c>
      <c r="J38" s="311">
        <v>0.92</v>
      </c>
      <c r="K38" s="311">
        <v>0.93</v>
      </c>
      <c r="L38" s="311">
        <v>0.87</v>
      </c>
      <c r="M38" s="327">
        <v>0.88</v>
      </c>
      <c r="N38" s="313">
        <f>SUM(CJ38:CP38)/SUM(CJ40:CP40)</f>
        <v>0.89614685234561242</v>
      </c>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4"/>
      <c r="CJ38" s="315">
        <v>18783719</v>
      </c>
      <c r="CK38" s="300">
        <v>1434398</v>
      </c>
    </row>
    <row r="39" spans="1:94" s="300" customFormat="1" hidden="1" x14ac:dyDescent="0.35">
      <c r="A39" s="597"/>
      <c r="B39" s="316" t="s">
        <v>38</v>
      </c>
      <c r="C39" s="317"/>
      <c r="D39" s="317"/>
      <c r="E39" s="317">
        <v>0</v>
      </c>
      <c r="F39" s="317">
        <v>0.1372053057975435</v>
      </c>
      <c r="G39" s="317">
        <v>9.8652834266748354E-2</v>
      </c>
      <c r="H39" s="317">
        <v>0.14000000000000001</v>
      </c>
      <c r="I39" s="317">
        <v>0.04</v>
      </c>
      <c r="J39" s="317">
        <v>0.08</v>
      </c>
      <c r="K39" s="317">
        <v>7.0000000000000007E-2</v>
      </c>
      <c r="L39" s="317">
        <v>0.13</v>
      </c>
      <c r="M39" s="317">
        <v>0.12</v>
      </c>
      <c r="N39" s="318">
        <f>SUM(CJ39:CP39)/SUM(CJ40:CP40)</f>
        <v>0.10385314765438752</v>
      </c>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9"/>
      <c r="CJ39" s="315">
        <v>2086653</v>
      </c>
      <c r="CK39" s="300">
        <v>256395</v>
      </c>
    </row>
    <row r="40" spans="1:94" s="324" customFormat="1" ht="15" hidden="1" thickBot="1" x14ac:dyDescent="0.4">
      <c r="A40" s="598"/>
      <c r="B40" s="320" t="s">
        <v>34</v>
      </c>
      <c r="C40" s="321"/>
      <c r="D40" s="321"/>
      <c r="E40" s="321">
        <f t="shared" ref="E40:N40" si="22">SUM(E38:E39)</f>
        <v>1</v>
      </c>
      <c r="F40" s="321">
        <f t="shared" si="22"/>
        <v>1</v>
      </c>
      <c r="G40" s="321">
        <f t="shared" si="22"/>
        <v>1</v>
      </c>
      <c r="H40" s="321">
        <f t="shared" si="22"/>
        <v>1</v>
      </c>
      <c r="I40" s="321">
        <f t="shared" si="22"/>
        <v>1</v>
      </c>
      <c r="J40" s="321">
        <f t="shared" si="22"/>
        <v>1</v>
      </c>
      <c r="K40" s="321">
        <f t="shared" si="22"/>
        <v>1</v>
      </c>
      <c r="L40" s="321">
        <f t="shared" si="22"/>
        <v>1</v>
      </c>
      <c r="M40" s="321">
        <f t="shared" si="22"/>
        <v>1</v>
      </c>
      <c r="N40" s="322">
        <f t="shared" si="22"/>
        <v>1</v>
      </c>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3"/>
      <c r="CJ40" s="325">
        <f>SUM(CJ38:CJ39)</f>
        <v>20870372</v>
      </c>
      <c r="CK40" s="324">
        <f>SUM(CK38:CK39)</f>
        <v>1690793</v>
      </c>
    </row>
    <row r="41" spans="1:94" s="300" customFormat="1" hidden="1" x14ac:dyDescent="0.35">
      <c r="A41" s="596" t="s">
        <v>32</v>
      </c>
      <c r="B41" s="326" t="s">
        <v>40</v>
      </c>
      <c r="C41" s="311"/>
      <c r="D41" s="311"/>
      <c r="E41" s="311">
        <v>0</v>
      </c>
      <c r="F41" s="311">
        <v>1</v>
      </c>
      <c r="G41" s="311">
        <v>0.49746830072061499</v>
      </c>
      <c r="H41" s="311">
        <v>0.71</v>
      </c>
      <c r="I41" s="311">
        <v>0</v>
      </c>
      <c r="J41" s="311">
        <v>0.36</v>
      </c>
      <c r="K41" s="311">
        <v>0.95</v>
      </c>
      <c r="L41" s="311">
        <v>0.59</v>
      </c>
      <c r="M41" s="327">
        <v>0.6</v>
      </c>
      <c r="N41" s="313">
        <f>SUM(CJ41:CP41)/SUM(CJ43:CP43)</f>
        <v>0.7466235437345462</v>
      </c>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4"/>
      <c r="CJ41" s="315">
        <v>7650085</v>
      </c>
      <c r="CK41" s="300">
        <v>600306</v>
      </c>
    </row>
    <row r="42" spans="1:94" s="300" customFormat="1" hidden="1" x14ac:dyDescent="0.35">
      <c r="A42" s="597"/>
      <c r="B42" s="316" t="s">
        <v>38</v>
      </c>
      <c r="C42" s="317"/>
      <c r="D42" s="317"/>
      <c r="E42" s="317">
        <v>0</v>
      </c>
      <c r="F42" s="317">
        <v>0</v>
      </c>
      <c r="G42" s="317">
        <v>0.50253169927938501</v>
      </c>
      <c r="H42" s="317">
        <v>0.28999999999999998</v>
      </c>
      <c r="I42" s="317">
        <v>1</v>
      </c>
      <c r="J42" s="317">
        <v>0.64</v>
      </c>
      <c r="K42" s="317">
        <v>0.05</v>
      </c>
      <c r="L42" s="317">
        <v>0.41</v>
      </c>
      <c r="M42" s="317">
        <v>0.4</v>
      </c>
      <c r="N42" s="318">
        <f>SUM(CJ42:CP42)/SUM(CJ43:CP43)</f>
        <v>0.2533764562654538</v>
      </c>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9"/>
      <c r="CJ42" s="315">
        <v>796871</v>
      </c>
      <c r="CK42" s="300">
        <v>2003007</v>
      </c>
    </row>
    <row r="43" spans="1:94" s="324" customFormat="1" ht="15" hidden="1" thickBot="1" x14ac:dyDescent="0.4">
      <c r="A43" s="598"/>
      <c r="B43" s="320" t="s">
        <v>34</v>
      </c>
      <c r="C43" s="321"/>
      <c r="D43" s="321"/>
      <c r="E43" s="321">
        <f t="shared" ref="E43:N43" si="23">SUM(E41:E42)</f>
        <v>0</v>
      </c>
      <c r="F43" s="321">
        <f t="shared" si="23"/>
        <v>1</v>
      </c>
      <c r="G43" s="321">
        <f t="shared" si="23"/>
        <v>1</v>
      </c>
      <c r="H43" s="321">
        <f t="shared" si="23"/>
        <v>1</v>
      </c>
      <c r="I43" s="321">
        <f t="shared" si="23"/>
        <v>1</v>
      </c>
      <c r="J43" s="321">
        <f t="shared" si="23"/>
        <v>1</v>
      </c>
      <c r="K43" s="321">
        <f t="shared" si="23"/>
        <v>1</v>
      </c>
      <c r="L43" s="321">
        <f t="shared" si="23"/>
        <v>1</v>
      </c>
      <c r="M43" s="321">
        <f t="shared" si="23"/>
        <v>1</v>
      </c>
      <c r="N43" s="322">
        <f t="shared" si="23"/>
        <v>1</v>
      </c>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3"/>
      <c r="CJ43" s="325">
        <f>SUM(CJ41:CJ42)</f>
        <v>8446956</v>
      </c>
      <c r="CK43" s="324">
        <f>SUM(CK41:CK42)</f>
        <v>2603313</v>
      </c>
    </row>
    <row r="44" spans="1:94" s="300" customFormat="1" hidden="1" x14ac:dyDescent="0.35">
      <c r="A44" s="596" t="s">
        <v>33</v>
      </c>
      <c r="B44" s="326" t="s">
        <v>40</v>
      </c>
      <c r="C44" s="311"/>
      <c r="D44" s="311"/>
      <c r="E44" s="317">
        <v>0</v>
      </c>
      <c r="F44" s="317">
        <v>0</v>
      </c>
      <c r="G44" s="311">
        <v>1</v>
      </c>
      <c r="H44" s="311">
        <v>1</v>
      </c>
      <c r="I44" s="311">
        <v>0</v>
      </c>
      <c r="J44" s="311">
        <v>0.86</v>
      </c>
      <c r="K44" s="311">
        <v>1</v>
      </c>
      <c r="L44" s="311">
        <v>1</v>
      </c>
      <c r="M44" s="327">
        <v>0.2</v>
      </c>
      <c r="N44" s="313">
        <f>SUM(CJ44:CP44)/SUM(CJ46:CP46)</f>
        <v>0.50357829349608507</v>
      </c>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c r="BU44" s="311"/>
      <c r="BV44" s="311"/>
      <c r="BW44" s="311"/>
      <c r="BX44" s="311"/>
      <c r="BY44" s="311"/>
      <c r="BZ44" s="311"/>
      <c r="CA44" s="311"/>
      <c r="CB44" s="311"/>
      <c r="CC44" s="311"/>
      <c r="CD44" s="311"/>
      <c r="CE44" s="311"/>
      <c r="CF44" s="311"/>
      <c r="CG44" s="311"/>
      <c r="CH44" s="314"/>
      <c r="CJ44" s="315">
        <v>1431966</v>
      </c>
      <c r="CK44" s="300">
        <v>144648</v>
      </c>
    </row>
    <row r="45" spans="1:94" s="300" customFormat="1" hidden="1" x14ac:dyDescent="0.35">
      <c r="A45" s="597"/>
      <c r="B45" s="316" t="s">
        <v>38</v>
      </c>
      <c r="C45" s="317"/>
      <c r="D45" s="317"/>
      <c r="E45" s="317">
        <v>0</v>
      </c>
      <c r="F45" s="317">
        <v>0</v>
      </c>
      <c r="G45" s="317">
        <v>0</v>
      </c>
      <c r="H45" s="317">
        <v>0</v>
      </c>
      <c r="I45" s="317">
        <v>0</v>
      </c>
      <c r="J45" s="317">
        <v>0.14000000000000001</v>
      </c>
      <c r="K45" s="317">
        <v>0</v>
      </c>
      <c r="L45" s="317">
        <v>0</v>
      </c>
      <c r="M45" s="317">
        <v>0.8</v>
      </c>
      <c r="N45" s="318">
        <f>SUM(CJ45:CP45)/SUM(CJ46:CP46)</f>
        <v>0.49642170650391493</v>
      </c>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9"/>
      <c r="CJ45" s="315">
        <v>1554208</v>
      </c>
      <c r="CK45" s="300">
        <v>0</v>
      </c>
    </row>
    <row r="46" spans="1:94" s="324" customFormat="1" ht="15" hidden="1" thickBot="1" x14ac:dyDescent="0.4">
      <c r="A46" s="598"/>
      <c r="B46" s="320" t="s">
        <v>34</v>
      </c>
      <c r="C46" s="321"/>
      <c r="D46" s="321"/>
      <c r="E46" s="321">
        <f t="shared" ref="E46:N46" si="24">SUM(E44:E45)</f>
        <v>0</v>
      </c>
      <c r="F46" s="321">
        <f t="shared" si="24"/>
        <v>0</v>
      </c>
      <c r="G46" s="321">
        <f t="shared" si="24"/>
        <v>1</v>
      </c>
      <c r="H46" s="321">
        <f t="shared" si="24"/>
        <v>1</v>
      </c>
      <c r="I46" s="321">
        <f t="shared" si="24"/>
        <v>0</v>
      </c>
      <c r="J46" s="321">
        <f t="shared" si="24"/>
        <v>1</v>
      </c>
      <c r="K46" s="321">
        <f t="shared" si="24"/>
        <v>1</v>
      </c>
      <c r="L46" s="321">
        <f t="shared" si="24"/>
        <v>1</v>
      </c>
      <c r="M46" s="321">
        <f t="shared" si="24"/>
        <v>1</v>
      </c>
      <c r="N46" s="322">
        <f t="shared" si="24"/>
        <v>1</v>
      </c>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3"/>
      <c r="CJ46" s="325">
        <f>SUM(CJ44:CJ45)</f>
        <v>2986174</v>
      </c>
      <c r="CK46" s="324">
        <f>SUM(CK44:CK45)</f>
        <v>144648</v>
      </c>
    </row>
    <row r="47" spans="1:94" s="300" customFormat="1" hidden="1" x14ac:dyDescent="0.35">
      <c r="A47" s="596" t="s">
        <v>41</v>
      </c>
      <c r="B47" s="310" t="s">
        <v>40</v>
      </c>
      <c r="C47" s="327"/>
      <c r="D47" s="327"/>
      <c r="E47" s="327">
        <v>0.96343757897988413</v>
      </c>
      <c r="F47" s="327">
        <v>0.88588809174024052</v>
      </c>
      <c r="G47" s="327">
        <v>0.86</v>
      </c>
      <c r="H47" s="327">
        <v>0.85</v>
      </c>
      <c r="I47" s="328">
        <v>0.88</v>
      </c>
      <c r="J47" s="327">
        <v>0.89</v>
      </c>
      <c r="K47" s="327">
        <v>0.89</v>
      </c>
      <c r="L47" s="327">
        <v>0.9</v>
      </c>
      <c r="M47" s="327">
        <v>0.85</v>
      </c>
      <c r="N47" s="329">
        <f>SUM(CJ47:CP47)/SUM(CJ49:CP49)</f>
        <v>0.84268811591790538</v>
      </c>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30"/>
      <c r="CJ47" s="315">
        <f>CJ35+CJ38+CJ41+CJ44</f>
        <v>34552908.928557053</v>
      </c>
      <c r="CK47" s="300">
        <f>CK35+CK38+CK41+CK44</f>
        <v>3033965</v>
      </c>
    </row>
    <row r="48" spans="1:94" s="300" customFormat="1" hidden="1" x14ac:dyDescent="0.35">
      <c r="A48" s="597"/>
      <c r="B48" s="316" t="s">
        <v>38</v>
      </c>
      <c r="C48" s="317"/>
      <c r="D48" s="317"/>
      <c r="E48" s="317">
        <v>3.6562421020115886E-2</v>
      </c>
      <c r="F48" s="317">
        <v>0.11411190825975952</v>
      </c>
      <c r="G48" s="317">
        <v>0.14000000000000001</v>
      </c>
      <c r="H48" s="317">
        <v>0.15</v>
      </c>
      <c r="I48" s="328">
        <v>0.12</v>
      </c>
      <c r="J48" s="317">
        <v>0.11</v>
      </c>
      <c r="K48" s="317">
        <v>0.11</v>
      </c>
      <c r="L48" s="317">
        <v>0.1</v>
      </c>
      <c r="M48" s="317">
        <v>0.15</v>
      </c>
      <c r="N48" s="318">
        <f>SUM(CJ48:CP48)/SUM(CJ49:CP49)</f>
        <v>0.15731188408209451</v>
      </c>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9"/>
      <c r="CJ48" s="315">
        <f>CJ36+CJ39+CJ42+CJ45</f>
        <v>4757265.0714429514</v>
      </c>
      <c r="CK48" s="300">
        <f>CK36+CK39+CK42+CK45</f>
        <v>2259402</v>
      </c>
    </row>
    <row r="49" spans="1:89" s="324" customFormat="1" ht="15" hidden="1" thickBot="1" x14ac:dyDescent="0.4">
      <c r="A49" s="598"/>
      <c r="B49" s="320" t="s">
        <v>34</v>
      </c>
      <c r="C49" s="321"/>
      <c r="D49" s="321"/>
      <c r="E49" s="471">
        <f t="shared" ref="E49:N49" si="25">SUM(E47:E48)</f>
        <v>1</v>
      </c>
      <c r="F49" s="471">
        <f t="shared" si="25"/>
        <v>1</v>
      </c>
      <c r="G49" s="471">
        <f t="shared" si="25"/>
        <v>1</v>
      </c>
      <c r="H49" s="471">
        <f t="shared" si="25"/>
        <v>1</v>
      </c>
      <c r="I49" s="321">
        <f t="shared" si="25"/>
        <v>1</v>
      </c>
      <c r="J49" s="321">
        <f t="shared" si="25"/>
        <v>1</v>
      </c>
      <c r="K49" s="321">
        <f t="shared" si="25"/>
        <v>1</v>
      </c>
      <c r="L49" s="321">
        <f t="shared" si="25"/>
        <v>1</v>
      </c>
      <c r="M49" s="321">
        <f t="shared" si="25"/>
        <v>1</v>
      </c>
      <c r="N49" s="322">
        <f t="shared" si="25"/>
        <v>0.99999999999999989</v>
      </c>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3"/>
      <c r="CJ49" s="325">
        <f>SUM(CJ47:CJ48)</f>
        <v>39310174.000000007</v>
      </c>
      <c r="CK49" s="324">
        <f>SUM(CK47:CK48)</f>
        <v>5293367</v>
      </c>
    </row>
    <row r="50" spans="1:89" x14ac:dyDescent="0.35">
      <c r="E50" s="472"/>
      <c r="F50" s="472"/>
      <c r="G50" s="472"/>
      <c r="H50" s="472"/>
    </row>
    <row r="52" spans="1:89" x14ac:dyDescent="0.35">
      <c r="A52" s="599" t="s">
        <v>37</v>
      </c>
      <c r="B52" s="599"/>
      <c r="C52" s="236" t="s">
        <v>143</v>
      </c>
    </row>
    <row r="53" spans="1:89" ht="15" thickBot="1" x14ac:dyDescent="0.4">
      <c r="A53" s="599"/>
      <c r="B53" s="599"/>
    </row>
    <row r="54" spans="1:89" ht="15" thickBot="1" x14ac:dyDescent="0.4">
      <c r="B54" s="250" t="s">
        <v>36</v>
      </c>
      <c r="C54" s="401">
        <f>C34</f>
        <v>43466</v>
      </c>
      <c r="D54" s="401">
        <f t="shared" ref="D54:BO54" si="26">D34</f>
        <v>43497</v>
      </c>
      <c r="E54" s="401">
        <f t="shared" si="26"/>
        <v>43525</v>
      </c>
      <c r="F54" s="401">
        <f t="shared" si="26"/>
        <v>43556</v>
      </c>
      <c r="G54" s="401">
        <f t="shared" si="26"/>
        <v>43586</v>
      </c>
      <c r="H54" s="401">
        <f t="shared" si="26"/>
        <v>43617</v>
      </c>
      <c r="I54" s="401">
        <f t="shared" si="26"/>
        <v>43647</v>
      </c>
      <c r="J54" s="401">
        <f t="shared" si="26"/>
        <v>43678</v>
      </c>
      <c r="K54" s="401">
        <f t="shared" si="26"/>
        <v>43709</v>
      </c>
      <c r="L54" s="401">
        <f t="shared" si="26"/>
        <v>43739</v>
      </c>
      <c r="M54" s="401">
        <f t="shared" si="26"/>
        <v>43770</v>
      </c>
      <c r="N54" s="401">
        <f t="shared" si="26"/>
        <v>43800</v>
      </c>
      <c r="O54" s="401">
        <f t="shared" si="26"/>
        <v>43831</v>
      </c>
      <c r="P54" s="401">
        <f t="shared" si="26"/>
        <v>43862</v>
      </c>
      <c r="Q54" s="401">
        <f t="shared" si="26"/>
        <v>43891</v>
      </c>
      <c r="R54" s="401">
        <f t="shared" si="26"/>
        <v>43922</v>
      </c>
      <c r="S54" s="401">
        <f t="shared" si="26"/>
        <v>43952</v>
      </c>
      <c r="T54" s="401">
        <f t="shared" si="26"/>
        <v>43983</v>
      </c>
      <c r="U54" s="401">
        <f t="shared" si="26"/>
        <v>44013</v>
      </c>
      <c r="V54" s="401">
        <f t="shared" si="26"/>
        <v>44044</v>
      </c>
      <c r="W54" s="401">
        <f t="shared" si="26"/>
        <v>44075</v>
      </c>
      <c r="X54" s="401">
        <f t="shared" si="26"/>
        <v>44105</v>
      </c>
      <c r="Y54" s="401">
        <f t="shared" si="26"/>
        <v>44136</v>
      </c>
      <c r="Z54" s="401">
        <f t="shared" si="26"/>
        <v>44166</v>
      </c>
      <c r="AA54" s="401">
        <f t="shared" si="26"/>
        <v>44197</v>
      </c>
      <c r="AB54" s="401">
        <f t="shared" si="26"/>
        <v>44228</v>
      </c>
      <c r="AC54" s="401">
        <f t="shared" si="26"/>
        <v>44256</v>
      </c>
      <c r="AD54" s="401">
        <f t="shared" si="26"/>
        <v>44287</v>
      </c>
      <c r="AE54" s="401">
        <f t="shared" si="26"/>
        <v>44317</v>
      </c>
      <c r="AF54" s="401">
        <f t="shared" si="26"/>
        <v>44348</v>
      </c>
      <c r="AG54" s="401">
        <f t="shared" si="26"/>
        <v>44378</v>
      </c>
      <c r="AH54" s="401">
        <f t="shared" si="26"/>
        <v>44409</v>
      </c>
      <c r="AI54" s="401">
        <f t="shared" si="26"/>
        <v>44440</v>
      </c>
      <c r="AJ54" s="401">
        <f t="shared" si="26"/>
        <v>44470</v>
      </c>
      <c r="AK54" s="401">
        <f t="shared" si="26"/>
        <v>44501</v>
      </c>
      <c r="AL54" s="401">
        <f t="shared" si="26"/>
        <v>44531</v>
      </c>
      <c r="AM54" s="401">
        <f t="shared" si="26"/>
        <v>44562</v>
      </c>
      <c r="AN54" s="401">
        <f t="shared" si="26"/>
        <v>44593</v>
      </c>
      <c r="AO54" s="401">
        <f t="shared" si="26"/>
        <v>44621</v>
      </c>
      <c r="AP54" s="401">
        <f t="shared" si="26"/>
        <v>44652</v>
      </c>
      <c r="AQ54" s="401">
        <f t="shared" si="26"/>
        <v>44682</v>
      </c>
      <c r="AR54" s="401">
        <f t="shared" si="26"/>
        <v>44713</v>
      </c>
      <c r="AS54" s="401">
        <f t="shared" si="26"/>
        <v>44743</v>
      </c>
      <c r="AT54" s="401">
        <f t="shared" si="26"/>
        <v>44774</v>
      </c>
      <c r="AU54" s="401">
        <f t="shared" si="26"/>
        <v>44805</v>
      </c>
      <c r="AV54" s="401">
        <f t="shared" si="26"/>
        <v>44835</v>
      </c>
      <c r="AW54" s="401">
        <f t="shared" si="26"/>
        <v>44866</v>
      </c>
      <c r="AX54" s="401">
        <f t="shared" si="26"/>
        <v>44896</v>
      </c>
      <c r="AY54" s="401">
        <f t="shared" si="26"/>
        <v>44927</v>
      </c>
      <c r="AZ54" s="401">
        <f t="shared" si="26"/>
        <v>44958</v>
      </c>
      <c r="BA54" s="401">
        <f t="shared" si="26"/>
        <v>44986</v>
      </c>
      <c r="BB54" s="401">
        <f t="shared" si="26"/>
        <v>45017</v>
      </c>
      <c r="BC54" s="401">
        <f t="shared" si="26"/>
        <v>45047</v>
      </c>
      <c r="BD54" s="401">
        <f t="shared" si="26"/>
        <v>45078</v>
      </c>
      <c r="BE54" s="401">
        <f t="shared" si="26"/>
        <v>45108</v>
      </c>
      <c r="BF54" s="401">
        <f t="shared" si="26"/>
        <v>45139</v>
      </c>
      <c r="BG54" s="401">
        <f t="shared" si="26"/>
        <v>45170</v>
      </c>
      <c r="BH54" s="401">
        <f t="shared" si="26"/>
        <v>45200</v>
      </c>
      <c r="BI54" s="401">
        <f t="shared" si="26"/>
        <v>45231</v>
      </c>
      <c r="BJ54" s="401">
        <f t="shared" si="26"/>
        <v>45261</v>
      </c>
      <c r="BK54" s="401">
        <f t="shared" si="26"/>
        <v>45292</v>
      </c>
      <c r="BL54" s="401" t="e">
        <f t="shared" si="26"/>
        <v>#REF!</v>
      </c>
      <c r="BM54" s="401" t="e">
        <f t="shared" si="26"/>
        <v>#REF!</v>
      </c>
      <c r="BN54" s="401" t="e">
        <f t="shared" si="26"/>
        <v>#REF!</v>
      </c>
      <c r="BO54" s="401" t="e">
        <f t="shared" si="26"/>
        <v>#REF!</v>
      </c>
      <c r="BP54" s="401" t="e">
        <f t="shared" ref="BP54:CH54" si="27">BP34</f>
        <v>#REF!</v>
      </c>
      <c r="BQ54" s="401" t="e">
        <f t="shared" si="27"/>
        <v>#REF!</v>
      </c>
      <c r="BR54" s="401" t="e">
        <f t="shared" si="27"/>
        <v>#REF!</v>
      </c>
      <c r="BS54" s="401" t="e">
        <f t="shared" si="27"/>
        <v>#REF!</v>
      </c>
      <c r="BT54" s="401" t="e">
        <f t="shared" si="27"/>
        <v>#REF!</v>
      </c>
      <c r="BU54" s="401" t="e">
        <f t="shared" si="27"/>
        <v>#REF!</v>
      </c>
      <c r="BV54" s="401" t="e">
        <f t="shared" si="27"/>
        <v>#REF!</v>
      </c>
      <c r="BW54" s="401" t="e">
        <f t="shared" si="27"/>
        <v>#REF!</v>
      </c>
      <c r="BX54" s="401" t="e">
        <f t="shared" si="27"/>
        <v>#REF!</v>
      </c>
      <c r="BY54" s="401" t="e">
        <f t="shared" si="27"/>
        <v>#REF!</v>
      </c>
      <c r="BZ54" s="401" t="e">
        <f t="shared" si="27"/>
        <v>#REF!</v>
      </c>
      <c r="CA54" s="401" t="e">
        <f t="shared" si="27"/>
        <v>#REF!</v>
      </c>
      <c r="CB54" s="401" t="e">
        <f t="shared" si="27"/>
        <v>#REF!</v>
      </c>
      <c r="CC54" s="401" t="e">
        <f t="shared" si="27"/>
        <v>#REF!</v>
      </c>
      <c r="CD54" s="401" t="e">
        <f t="shared" si="27"/>
        <v>#REF!</v>
      </c>
      <c r="CE54" s="401" t="e">
        <f t="shared" si="27"/>
        <v>#REF!</v>
      </c>
      <c r="CF54" s="401" t="e">
        <f t="shared" si="27"/>
        <v>#REF!</v>
      </c>
      <c r="CG54" s="401" t="e">
        <f t="shared" si="27"/>
        <v>#REF!</v>
      </c>
      <c r="CH54" s="401" t="e">
        <f t="shared" si="27"/>
        <v>#REF!</v>
      </c>
    </row>
    <row r="55" spans="1:89" x14ac:dyDescent="0.35">
      <c r="B55" s="402" t="s">
        <v>29</v>
      </c>
      <c r="C55" s="403">
        <f t="shared" ref="C55:BN58" si="28">SUM(C63,C71)</f>
        <v>0</v>
      </c>
      <c r="D55" s="403">
        <f t="shared" si="28"/>
        <v>0</v>
      </c>
      <c r="E55" s="403">
        <f t="shared" si="28"/>
        <v>177939.82943108046</v>
      </c>
      <c r="F55" s="403">
        <f t="shared" si="28"/>
        <v>3562539.5598943182</v>
      </c>
      <c r="G55" s="403">
        <f t="shared" si="28"/>
        <v>8719405.0732087009</v>
      </c>
      <c r="H55" s="403">
        <f t="shared" si="28"/>
        <v>8536753.014205182</v>
      </c>
      <c r="I55" s="403">
        <f t="shared" si="28"/>
        <v>11079470.256171741</v>
      </c>
      <c r="J55" s="403">
        <f t="shared" si="28"/>
        <v>9978449.332093155</v>
      </c>
      <c r="K55" s="403">
        <f t="shared" si="28"/>
        <v>8664433.510105608</v>
      </c>
      <c r="L55" s="403">
        <f t="shared" si="28"/>
        <v>17453659.151854474</v>
      </c>
      <c r="M55" s="403">
        <f t="shared" si="28"/>
        <v>44641971.694395021</v>
      </c>
      <c r="N55" s="403">
        <f t="shared" si="28"/>
        <v>41812720.455628231</v>
      </c>
      <c r="O55" s="403">
        <f t="shared" si="28"/>
        <v>0</v>
      </c>
      <c r="P55" s="403">
        <f t="shared" si="28"/>
        <v>0</v>
      </c>
      <c r="Q55" s="403">
        <f t="shared" si="28"/>
        <v>0</v>
      </c>
      <c r="R55" s="403">
        <f t="shared" si="28"/>
        <v>0</v>
      </c>
      <c r="S55" s="403">
        <f t="shared" si="28"/>
        <v>0</v>
      </c>
      <c r="T55" s="403">
        <f t="shared" si="28"/>
        <v>0</v>
      </c>
      <c r="U55" s="403">
        <f t="shared" si="28"/>
        <v>0</v>
      </c>
      <c r="V55" s="403">
        <f t="shared" si="28"/>
        <v>0</v>
      </c>
      <c r="W55" s="403">
        <f t="shared" si="28"/>
        <v>0</v>
      </c>
      <c r="X55" s="403">
        <f t="shared" si="28"/>
        <v>0</v>
      </c>
      <c r="Y55" s="403">
        <f t="shared" si="28"/>
        <v>0</v>
      </c>
      <c r="Z55" s="403">
        <f t="shared" si="28"/>
        <v>0</v>
      </c>
      <c r="AA55" s="403">
        <f t="shared" si="28"/>
        <v>0</v>
      </c>
      <c r="AB55" s="403">
        <f t="shared" si="28"/>
        <v>0</v>
      </c>
      <c r="AC55" s="403">
        <f t="shared" si="28"/>
        <v>0</v>
      </c>
      <c r="AD55" s="403">
        <f t="shared" si="28"/>
        <v>0</v>
      </c>
      <c r="AE55" s="403">
        <f t="shared" si="28"/>
        <v>0</v>
      </c>
      <c r="AF55" s="403">
        <f t="shared" si="28"/>
        <v>0</v>
      </c>
      <c r="AG55" s="403">
        <f t="shared" si="28"/>
        <v>0</v>
      </c>
      <c r="AH55" s="403">
        <f t="shared" si="28"/>
        <v>0</v>
      </c>
      <c r="AI55" s="403">
        <f t="shared" si="28"/>
        <v>0</v>
      </c>
      <c r="AJ55" s="403">
        <f t="shared" si="28"/>
        <v>0</v>
      </c>
      <c r="AK55" s="403">
        <f t="shared" si="28"/>
        <v>0</v>
      </c>
      <c r="AL55" s="403">
        <f t="shared" si="28"/>
        <v>0</v>
      </c>
      <c r="AM55" s="403">
        <f t="shared" si="28"/>
        <v>0</v>
      </c>
      <c r="AN55" s="403">
        <f t="shared" si="28"/>
        <v>0</v>
      </c>
      <c r="AO55" s="403">
        <f t="shared" si="28"/>
        <v>0</v>
      </c>
      <c r="AP55" s="403">
        <f t="shared" si="28"/>
        <v>0</v>
      </c>
      <c r="AQ55" s="403">
        <f t="shared" si="28"/>
        <v>0</v>
      </c>
      <c r="AR55" s="403">
        <f t="shared" si="28"/>
        <v>0</v>
      </c>
      <c r="AS55" s="403">
        <f t="shared" si="28"/>
        <v>0</v>
      </c>
      <c r="AT55" s="403">
        <f t="shared" si="28"/>
        <v>0</v>
      </c>
      <c r="AU55" s="403">
        <f t="shared" si="28"/>
        <v>0</v>
      </c>
      <c r="AV55" s="403">
        <f t="shared" si="28"/>
        <v>0</v>
      </c>
      <c r="AW55" s="403">
        <f t="shared" si="28"/>
        <v>0</v>
      </c>
      <c r="AX55" s="403">
        <f t="shared" si="28"/>
        <v>0</v>
      </c>
      <c r="AY55" s="403">
        <f t="shared" si="28"/>
        <v>0</v>
      </c>
      <c r="AZ55" s="403">
        <f t="shared" si="28"/>
        <v>0</v>
      </c>
      <c r="BA55" s="403">
        <f t="shared" si="28"/>
        <v>0</v>
      </c>
      <c r="BB55" s="403">
        <f t="shared" si="28"/>
        <v>0</v>
      </c>
      <c r="BC55" s="403">
        <f t="shared" si="28"/>
        <v>0</v>
      </c>
      <c r="BD55" s="403">
        <f t="shared" si="28"/>
        <v>0</v>
      </c>
      <c r="BE55" s="403">
        <f t="shared" si="28"/>
        <v>0</v>
      </c>
      <c r="BF55" s="403">
        <f t="shared" si="28"/>
        <v>0</v>
      </c>
      <c r="BG55" s="403">
        <f t="shared" si="28"/>
        <v>0</v>
      </c>
      <c r="BH55" s="403">
        <f t="shared" si="28"/>
        <v>0</v>
      </c>
      <c r="BI55" s="403">
        <f t="shared" si="28"/>
        <v>0</v>
      </c>
      <c r="BJ55" s="403">
        <f t="shared" si="28"/>
        <v>0</v>
      </c>
      <c r="BK55" s="403">
        <f t="shared" si="28"/>
        <v>0</v>
      </c>
      <c r="BL55" s="403" t="e">
        <f t="shared" si="28"/>
        <v>#REF!</v>
      </c>
      <c r="BM55" s="403" t="e">
        <f t="shared" si="28"/>
        <v>#REF!</v>
      </c>
      <c r="BN55" s="403" t="e">
        <f t="shared" si="28"/>
        <v>#REF!</v>
      </c>
      <c r="BO55" s="403" t="e">
        <f t="shared" ref="BO55:CH59" si="29">SUM(BO63,BO71)</f>
        <v>#REF!</v>
      </c>
      <c r="BP55" s="403" t="e">
        <f t="shared" si="29"/>
        <v>#REF!</v>
      </c>
      <c r="BQ55" s="403" t="e">
        <f t="shared" si="29"/>
        <v>#REF!</v>
      </c>
      <c r="BR55" s="403" t="e">
        <f t="shared" si="29"/>
        <v>#REF!</v>
      </c>
      <c r="BS55" s="403" t="e">
        <f t="shared" si="29"/>
        <v>#REF!</v>
      </c>
      <c r="BT55" s="403" t="e">
        <f t="shared" si="29"/>
        <v>#REF!</v>
      </c>
      <c r="BU55" s="403" t="e">
        <f t="shared" si="29"/>
        <v>#REF!</v>
      </c>
      <c r="BV55" s="403" t="e">
        <f t="shared" si="29"/>
        <v>#REF!</v>
      </c>
      <c r="BW55" s="403" t="e">
        <f t="shared" si="29"/>
        <v>#REF!</v>
      </c>
      <c r="BX55" s="403" t="e">
        <f t="shared" si="29"/>
        <v>#REF!</v>
      </c>
      <c r="BY55" s="403" t="e">
        <f t="shared" si="29"/>
        <v>#REF!</v>
      </c>
      <c r="BZ55" s="403" t="e">
        <f t="shared" si="29"/>
        <v>#REF!</v>
      </c>
      <c r="CA55" s="403" t="e">
        <f t="shared" si="29"/>
        <v>#REF!</v>
      </c>
      <c r="CB55" s="403" t="e">
        <f t="shared" si="29"/>
        <v>#REF!</v>
      </c>
      <c r="CC55" s="403" t="e">
        <f t="shared" si="29"/>
        <v>#REF!</v>
      </c>
      <c r="CD55" s="403" t="e">
        <f t="shared" si="29"/>
        <v>#REF!</v>
      </c>
      <c r="CE55" s="403" t="e">
        <f t="shared" si="29"/>
        <v>#REF!</v>
      </c>
      <c r="CF55" s="403" t="e">
        <f t="shared" si="29"/>
        <v>#REF!</v>
      </c>
      <c r="CG55" s="403" t="e">
        <f t="shared" si="29"/>
        <v>#REF!</v>
      </c>
      <c r="CH55" s="404" t="e">
        <f t="shared" si="29"/>
        <v>#REF!</v>
      </c>
    </row>
    <row r="56" spans="1:89" x14ac:dyDescent="0.35">
      <c r="B56" s="405" t="s">
        <v>30</v>
      </c>
      <c r="C56" s="403">
        <f t="shared" si="28"/>
        <v>0</v>
      </c>
      <c r="D56" s="403">
        <f t="shared" si="28"/>
        <v>0</v>
      </c>
      <c r="E56" s="403">
        <f t="shared" si="28"/>
        <v>59008.869203788563</v>
      </c>
      <c r="F56" s="403">
        <f t="shared" si="28"/>
        <v>984951.39747460675</v>
      </c>
      <c r="G56" s="403">
        <f t="shared" si="28"/>
        <v>1871856.3275270909</v>
      </c>
      <c r="H56" s="403">
        <f t="shared" si="28"/>
        <v>1982056.3489849328</v>
      </c>
      <c r="I56" s="403">
        <f t="shared" si="28"/>
        <v>2385624.2548165834</v>
      </c>
      <c r="J56" s="403">
        <f t="shared" si="28"/>
        <v>2355541.4653945426</v>
      </c>
      <c r="K56" s="403">
        <f t="shared" si="28"/>
        <v>2857991.859706617</v>
      </c>
      <c r="L56" s="403">
        <f t="shared" si="28"/>
        <v>2425282.1873406847</v>
      </c>
      <c r="M56" s="403">
        <f t="shared" si="28"/>
        <v>4146498.0142122186</v>
      </c>
      <c r="N56" s="403">
        <f t="shared" si="28"/>
        <v>6198002.2004282763</v>
      </c>
      <c r="O56" s="403">
        <f t="shared" si="28"/>
        <v>0</v>
      </c>
      <c r="P56" s="403">
        <f t="shared" si="28"/>
        <v>0</v>
      </c>
      <c r="Q56" s="403">
        <f t="shared" si="28"/>
        <v>0</v>
      </c>
      <c r="R56" s="403">
        <f t="shared" si="28"/>
        <v>0</v>
      </c>
      <c r="S56" s="403">
        <f t="shared" si="28"/>
        <v>0</v>
      </c>
      <c r="T56" s="403">
        <f t="shared" si="28"/>
        <v>0</v>
      </c>
      <c r="U56" s="403">
        <f t="shared" si="28"/>
        <v>0</v>
      </c>
      <c r="V56" s="403">
        <f t="shared" si="28"/>
        <v>0</v>
      </c>
      <c r="W56" s="403">
        <f t="shared" si="28"/>
        <v>0</v>
      </c>
      <c r="X56" s="403">
        <f t="shared" si="28"/>
        <v>0</v>
      </c>
      <c r="Y56" s="403">
        <f t="shared" si="28"/>
        <v>0</v>
      </c>
      <c r="Z56" s="403">
        <f t="shared" si="28"/>
        <v>0</v>
      </c>
      <c r="AA56" s="403">
        <f t="shared" si="28"/>
        <v>0</v>
      </c>
      <c r="AB56" s="403">
        <f t="shared" si="28"/>
        <v>0</v>
      </c>
      <c r="AC56" s="403">
        <f t="shared" si="28"/>
        <v>0</v>
      </c>
      <c r="AD56" s="403">
        <f t="shared" si="28"/>
        <v>0</v>
      </c>
      <c r="AE56" s="403">
        <f t="shared" si="28"/>
        <v>0</v>
      </c>
      <c r="AF56" s="403">
        <f t="shared" si="28"/>
        <v>0</v>
      </c>
      <c r="AG56" s="403">
        <f t="shared" si="28"/>
        <v>0</v>
      </c>
      <c r="AH56" s="403">
        <f t="shared" si="28"/>
        <v>0</v>
      </c>
      <c r="AI56" s="403">
        <f t="shared" si="28"/>
        <v>0</v>
      </c>
      <c r="AJ56" s="403">
        <f t="shared" si="28"/>
        <v>0</v>
      </c>
      <c r="AK56" s="403">
        <f t="shared" si="28"/>
        <v>0</v>
      </c>
      <c r="AL56" s="403">
        <f t="shared" si="28"/>
        <v>0</v>
      </c>
      <c r="AM56" s="403">
        <f t="shared" si="28"/>
        <v>0</v>
      </c>
      <c r="AN56" s="403">
        <f t="shared" si="28"/>
        <v>0</v>
      </c>
      <c r="AO56" s="403">
        <f t="shared" si="28"/>
        <v>0</v>
      </c>
      <c r="AP56" s="403">
        <f t="shared" si="28"/>
        <v>0</v>
      </c>
      <c r="AQ56" s="403">
        <f t="shared" si="28"/>
        <v>0</v>
      </c>
      <c r="AR56" s="403">
        <f t="shared" si="28"/>
        <v>0</v>
      </c>
      <c r="AS56" s="403">
        <f t="shared" si="28"/>
        <v>0</v>
      </c>
      <c r="AT56" s="403">
        <f t="shared" si="28"/>
        <v>0</v>
      </c>
      <c r="AU56" s="403">
        <f t="shared" si="28"/>
        <v>0</v>
      </c>
      <c r="AV56" s="403">
        <f t="shared" si="28"/>
        <v>0</v>
      </c>
      <c r="AW56" s="403">
        <f t="shared" si="28"/>
        <v>0</v>
      </c>
      <c r="AX56" s="403">
        <f t="shared" si="28"/>
        <v>0</v>
      </c>
      <c r="AY56" s="403">
        <f t="shared" si="28"/>
        <v>0</v>
      </c>
      <c r="AZ56" s="403">
        <f t="shared" si="28"/>
        <v>0</v>
      </c>
      <c r="BA56" s="403">
        <f t="shared" si="28"/>
        <v>0</v>
      </c>
      <c r="BB56" s="403">
        <f t="shared" si="28"/>
        <v>0</v>
      </c>
      <c r="BC56" s="403">
        <f t="shared" si="28"/>
        <v>0</v>
      </c>
      <c r="BD56" s="403">
        <f t="shared" si="28"/>
        <v>0</v>
      </c>
      <c r="BE56" s="403">
        <f t="shared" si="28"/>
        <v>0</v>
      </c>
      <c r="BF56" s="403">
        <f t="shared" si="28"/>
        <v>0</v>
      </c>
      <c r="BG56" s="403">
        <f t="shared" si="28"/>
        <v>0</v>
      </c>
      <c r="BH56" s="403">
        <f t="shared" si="28"/>
        <v>0</v>
      </c>
      <c r="BI56" s="403">
        <f t="shared" si="28"/>
        <v>0</v>
      </c>
      <c r="BJ56" s="403">
        <f t="shared" si="28"/>
        <v>0</v>
      </c>
      <c r="BK56" s="403">
        <f t="shared" si="28"/>
        <v>0</v>
      </c>
      <c r="BL56" s="403" t="e">
        <f t="shared" si="28"/>
        <v>#REF!</v>
      </c>
      <c r="BM56" s="403" t="e">
        <f t="shared" si="28"/>
        <v>#REF!</v>
      </c>
      <c r="BN56" s="403" t="e">
        <f t="shared" si="28"/>
        <v>#REF!</v>
      </c>
      <c r="BO56" s="403" t="e">
        <f t="shared" si="29"/>
        <v>#REF!</v>
      </c>
      <c r="BP56" s="403" t="e">
        <f t="shared" si="29"/>
        <v>#REF!</v>
      </c>
      <c r="BQ56" s="403" t="e">
        <f t="shared" si="29"/>
        <v>#REF!</v>
      </c>
      <c r="BR56" s="403" t="e">
        <f t="shared" si="29"/>
        <v>#REF!</v>
      </c>
      <c r="BS56" s="403" t="e">
        <f t="shared" si="29"/>
        <v>#REF!</v>
      </c>
      <c r="BT56" s="403" t="e">
        <f t="shared" si="29"/>
        <v>#REF!</v>
      </c>
      <c r="BU56" s="403" t="e">
        <f t="shared" si="29"/>
        <v>#REF!</v>
      </c>
      <c r="BV56" s="403" t="e">
        <f t="shared" si="29"/>
        <v>#REF!</v>
      </c>
      <c r="BW56" s="403" t="e">
        <f t="shared" si="29"/>
        <v>#REF!</v>
      </c>
      <c r="BX56" s="403" t="e">
        <f t="shared" si="29"/>
        <v>#REF!</v>
      </c>
      <c r="BY56" s="403" t="e">
        <f t="shared" si="29"/>
        <v>#REF!</v>
      </c>
      <c r="BZ56" s="403" t="e">
        <f t="shared" si="29"/>
        <v>#REF!</v>
      </c>
      <c r="CA56" s="403" t="e">
        <f t="shared" si="29"/>
        <v>#REF!</v>
      </c>
      <c r="CB56" s="403" t="e">
        <f t="shared" si="29"/>
        <v>#REF!</v>
      </c>
      <c r="CC56" s="403" t="e">
        <f t="shared" si="29"/>
        <v>#REF!</v>
      </c>
      <c r="CD56" s="403" t="e">
        <f t="shared" si="29"/>
        <v>#REF!</v>
      </c>
      <c r="CE56" s="403" t="e">
        <f t="shared" si="29"/>
        <v>#REF!</v>
      </c>
      <c r="CF56" s="403" t="e">
        <f t="shared" si="29"/>
        <v>#REF!</v>
      </c>
      <c r="CG56" s="403" t="e">
        <f t="shared" si="29"/>
        <v>#REF!</v>
      </c>
      <c r="CH56" s="404" t="e">
        <f t="shared" si="29"/>
        <v>#REF!</v>
      </c>
    </row>
    <row r="57" spans="1:89" x14ac:dyDescent="0.35">
      <c r="B57" s="405" t="s">
        <v>31</v>
      </c>
      <c r="C57" s="403">
        <f t="shared" si="28"/>
        <v>0</v>
      </c>
      <c r="D57" s="403">
        <f t="shared" si="28"/>
        <v>0</v>
      </c>
      <c r="E57" s="403">
        <f t="shared" si="28"/>
        <v>131130.40232611424</v>
      </c>
      <c r="F57" s="403">
        <f t="shared" si="28"/>
        <v>655556.75198070565</v>
      </c>
      <c r="G57" s="403">
        <f t="shared" si="28"/>
        <v>1303386.1443566282</v>
      </c>
      <c r="H57" s="403">
        <f t="shared" si="28"/>
        <v>3106237.9522120277</v>
      </c>
      <c r="I57" s="403">
        <f t="shared" si="28"/>
        <v>3046676.1703783884</v>
      </c>
      <c r="J57" s="403">
        <f t="shared" si="28"/>
        <v>5064622.5093357256</v>
      </c>
      <c r="K57" s="403">
        <f t="shared" si="28"/>
        <v>7435394.9460403956</v>
      </c>
      <c r="L57" s="403">
        <f t="shared" si="28"/>
        <v>4298130.3666540682</v>
      </c>
      <c r="M57" s="403">
        <f t="shared" si="28"/>
        <v>9987134.6133366954</v>
      </c>
      <c r="N57" s="403">
        <f t="shared" si="28"/>
        <v>20215193.291837685</v>
      </c>
      <c r="O57" s="403">
        <f t="shared" si="28"/>
        <v>0</v>
      </c>
      <c r="P57" s="403">
        <f t="shared" si="28"/>
        <v>0</v>
      </c>
      <c r="Q57" s="403">
        <f t="shared" si="28"/>
        <v>0</v>
      </c>
      <c r="R57" s="403">
        <f t="shared" si="28"/>
        <v>0</v>
      </c>
      <c r="S57" s="403">
        <f t="shared" si="28"/>
        <v>0</v>
      </c>
      <c r="T57" s="403">
        <f t="shared" si="28"/>
        <v>0</v>
      </c>
      <c r="U57" s="403">
        <f t="shared" si="28"/>
        <v>0</v>
      </c>
      <c r="V57" s="403">
        <f t="shared" si="28"/>
        <v>0</v>
      </c>
      <c r="W57" s="403">
        <f t="shared" si="28"/>
        <v>0</v>
      </c>
      <c r="X57" s="403">
        <f t="shared" si="28"/>
        <v>0</v>
      </c>
      <c r="Y57" s="403">
        <f t="shared" si="28"/>
        <v>0</v>
      </c>
      <c r="Z57" s="403">
        <f t="shared" si="28"/>
        <v>0</v>
      </c>
      <c r="AA57" s="403">
        <f t="shared" si="28"/>
        <v>0</v>
      </c>
      <c r="AB57" s="403">
        <f t="shared" si="28"/>
        <v>0</v>
      </c>
      <c r="AC57" s="403">
        <f t="shared" si="28"/>
        <v>0</v>
      </c>
      <c r="AD57" s="403">
        <f t="shared" si="28"/>
        <v>0</v>
      </c>
      <c r="AE57" s="403">
        <f t="shared" si="28"/>
        <v>0</v>
      </c>
      <c r="AF57" s="403">
        <f t="shared" si="28"/>
        <v>0</v>
      </c>
      <c r="AG57" s="403">
        <f t="shared" si="28"/>
        <v>0</v>
      </c>
      <c r="AH57" s="403">
        <f t="shared" si="28"/>
        <v>0</v>
      </c>
      <c r="AI57" s="403">
        <f t="shared" si="28"/>
        <v>0</v>
      </c>
      <c r="AJ57" s="403">
        <f t="shared" si="28"/>
        <v>0</v>
      </c>
      <c r="AK57" s="403">
        <f t="shared" si="28"/>
        <v>0</v>
      </c>
      <c r="AL57" s="403">
        <f t="shared" si="28"/>
        <v>0</v>
      </c>
      <c r="AM57" s="403">
        <f t="shared" si="28"/>
        <v>0</v>
      </c>
      <c r="AN57" s="403">
        <f t="shared" si="28"/>
        <v>0</v>
      </c>
      <c r="AO57" s="403">
        <f t="shared" si="28"/>
        <v>0</v>
      </c>
      <c r="AP57" s="403">
        <f t="shared" si="28"/>
        <v>0</v>
      </c>
      <c r="AQ57" s="403">
        <f t="shared" si="28"/>
        <v>0</v>
      </c>
      <c r="AR57" s="403">
        <f t="shared" si="28"/>
        <v>0</v>
      </c>
      <c r="AS57" s="403">
        <f t="shared" si="28"/>
        <v>0</v>
      </c>
      <c r="AT57" s="403">
        <f t="shared" si="28"/>
        <v>0</v>
      </c>
      <c r="AU57" s="403">
        <f t="shared" si="28"/>
        <v>0</v>
      </c>
      <c r="AV57" s="403">
        <f t="shared" si="28"/>
        <v>0</v>
      </c>
      <c r="AW57" s="403">
        <f t="shared" si="28"/>
        <v>0</v>
      </c>
      <c r="AX57" s="403">
        <f t="shared" si="28"/>
        <v>0</v>
      </c>
      <c r="AY57" s="403">
        <f t="shared" si="28"/>
        <v>0</v>
      </c>
      <c r="AZ57" s="403">
        <f t="shared" si="28"/>
        <v>0</v>
      </c>
      <c r="BA57" s="403">
        <f t="shared" si="28"/>
        <v>0</v>
      </c>
      <c r="BB57" s="403">
        <f t="shared" si="28"/>
        <v>0</v>
      </c>
      <c r="BC57" s="403">
        <f t="shared" si="28"/>
        <v>0</v>
      </c>
      <c r="BD57" s="403">
        <f t="shared" si="28"/>
        <v>0</v>
      </c>
      <c r="BE57" s="403">
        <f t="shared" si="28"/>
        <v>0</v>
      </c>
      <c r="BF57" s="403">
        <f t="shared" si="28"/>
        <v>0</v>
      </c>
      <c r="BG57" s="403">
        <f t="shared" si="28"/>
        <v>0</v>
      </c>
      <c r="BH57" s="403">
        <f t="shared" si="28"/>
        <v>0</v>
      </c>
      <c r="BI57" s="403">
        <f t="shared" si="28"/>
        <v>0</v>
      </c>
      <c r="BJ57" s="403">
        <f t="shared" si="28"/>
        <v>0</v>
      </c>
      <c r="BK57" s="403">
        <f t="shared" si="28"/>
        <v>0</v>
      </c>
      <c r="BL57" s="403" t="e">
        <f t="shared" si="28"/>
        <v>#REF!</v>
      </c>
      <c r="BM57" s="403" t="e">
        <f t="shared" si="28"/>
        <v>#REF!</v>
      </c>
      <c r="BN57" s="403" t="e">
        <f t="shared" si="28"/>
        <v>#REF!</v>
      </c>
      <c r="BO57" s="403" t="e">
        <f t="shared" si="29"/>
        <v>#REF!</v>
      </c>
      <c r="BP57" s="403" t="e">
        <f t="shared" si="29"/>
        <v>#REF!</v>
      </c>
      <c r="BQ57" s="403" t="e">
        <f t="shared" si="29"/>
        <v>#REF!</v>
      </c>
      <c r="BR57" s="403" t="e">
        <f t="shared" si="29"/>
        <v>#REF!</v>
      </c>
      <c r="BS57" s="403" t="e">
        <f t="shared" si="29"/>
        <v>#REF!</v>
      </c>
      <c r="BT57" s="403" t="e">
        <f t="shared" si="29"/>
        <v>#REF!</v>
      </c>
      <c r="BU57" s="403" t="e">
        <f t="shared" si="29"/>
        <v>#REF!</v>
      </c>
      <c r="BV57" s="403" t="e">
        <f t="shared" si="29"/>
        <v>#REF!</v>
      </c>
      <c r="BW57" s="403" t="e">
        <f t="shared" si="29"/>
        <v>#REF!</v>
      </c>
      <c r="BX57" s="403" t="e">
        <f t="shared" si="29"/>
        <v>#REF!</v>
      </c>
      <c r="BY57" s="403" t="e">
        <f t="shared" si="29"/>
        <v>#REF!</v>
      </c>
      <c r="BZ57" s="403" t="e">
        <f t="shared" si="29"/>
        <v>#REF!</v>
      </c>
      <c r="CA57" s="403" t="e">
        <f t="shared" si="29"/>
        <v>#REF!</v>
      </c>
      <c r="CB57" s="403" t="e">
        <f t="shared" si="29"/>
        <v>#REF!</v>
      </c>
      <c r="CC57" s="403" t="e">
        <f t="shared" si="29"/>
        <v>#REF!</v>
      </c>
      <c r="CD57" s="403" t="e">
        <f t="shared" si="29"/>
        <v>#REF!</v>
      </c>
      <c r="CE57" s="403" t="e">
        <f t="shared" si="29"/>
        <v>#REF!</v>
      </c>
      <c r="CF57" s="403" t="e">
        <f t="shared" si="29"/>
        <v>#REF!</v>
      </c>
      <c r="CG57" s="403" t="e">
        <f t="shared" si="29"/>
        <v>#REF!</v>
      </c>
      <c r="CH57" s="404" t="e">
        <f t="shared" si="29"/>
        <v>#REF!</v>
      </c>
    </row>
    <row r="58" spans="1:89" x14ac:dyDescent="0.35">
      <c r="B58" s="405" t="s">
        <v>32</v>
      </c>
      <c r="C58" s="403">
        <f t="shared" si="28"/>
        <v>0</v>
      </c>
      <c r="D58" s="403">
        <f t="shared" si="28"/>
        <v>0</v>
      </c>
      <c r="E58" s="403">
        <f t="shared" si="28"/>
        <v>0</v>
      </c>
      <c r="F58" s="403">
        <f t="shared" si="28"/>
        <v>195685.20019971029</v>
      </c>
      <c r="G58" s="403">
        <f t="shared" si="28"/>
        <v>532015.66398946359</v>
      </c>
      <c r="H58" s="403">
        <f t="shared" si="28"/>
        <v>1195755.0662132709</v>
      </c>
      <c r="I58" s="403">
        <f t="shared" si="28"/>
        <v>678080.6823034758</v>
      </c>
      <c r="J58" s="403">
        <f t="shared" si="28"/>
        <v>647049.83930782927</v>
      </c>
      <c r="K58" s="403">
        <f t="shared" si="28"/>
        <v>1840447.561554431</v>
      </c>
      <c r="L58" s="403">
        <f t="shared" si="28"/>
        <v>404680.20172037015</v>
      </c>
      <c r="M58" s="403">
        <f t="shared" si="28"/>
        <v>991290.1061275925</v>
      </c>
      <c r="N58" s="403">
        <f t="shared" si="28"/>
        <v>7946043.8277574582</v>
      </c>
      <c r="O58" s="403">
        <f t="shared" si="28"/>
        <v>0</v>
      </c>
      <c r="P58" s="403">
        <f t="shared" si="28"/>
        <v>0</v>
      </c>
      <c r="Q58" s="403">
        <f t="shared" si="28"/>
        <v>0</v>
      </c>
      <c r="R58" s="403">
        <f t="shared" si="28"/>
        <v>0</v>
      </c>
      <c r="S58" s="403">
        <f t="shared" si="28"/>
        <v>0</v>
      </c>
      <c r="T58" s="403">
        <f t="shared" si="28"/>
        <v>0</v>
      </c>
      <c r="U58" s="403">
        <f t="shared" si="28"/>
        <v>0</v>
      </c>
      <c r="V58" s="403">
        <f t="shared" si="28"/>
        <v>0</v>
      </c>
      <c r="W58" s="403">
        <f t="shared" si="28"/>
        <v>0</v>
      </c>
      <c r="X58" s="403">
        <f t="shared" si="28"/>
        <v>0</v>
      </c>
      <c r="Y58" s="403">
        <f t="shared" si="28"/>
        <v>0</v>
      </c>
      <c r="Z58" s="403">
        <f t="shared" si="28"/>
        <v>0</v>
      </c>
      <c r="AA58" s="403">
        <f t="shared" si="28"/>
        <v>0</v>
      </c>
      <c r="AB58" s="403">
        <f t="shared" si="28"/>
        <v>0</v>
      </c>
      <c r="AC58" s="403">
        <f t="shared" si="28"/>
        <v>0</v>
      </c>
      <c r="AD58" s="403">
        <f t="shared" si="28"/>
        <v>0</v>
      </c>
      <c r="AE58" s="403">
        <f t="shared" si="28"/>
        <v>0</v>
      </c>
      <c r="AF58" s="403">
        <f t="shared" si="28"/>
        <v>0</v>
      </c>
      <c r="AG58" s="403">
        <f t="shared" si="28"/>
        <v>0</v>
      </c>
      <c r="AH58" s="403">
        <f t="shared" si="28"/>
        <v>0</v>
      </c>
      <c r="AI58" s="403">
        <f t="shared" si="28"/>
        <v>0</v>
      </c>
      <c r="AJ58" s="403">
        <f t="shared" si="28"/>
        <v>0</v>
      </c>
      <c r="AK58" s="403">
        <f t="shared" si="28"/>
        <v>0</v>
      </c>
      <c r="AL58" s="403">
        <f t="shared" si="28"/>
        <v>0</v>
      </c>
      <c r="AM58" s="403">
        <f t="shared" si="28"/>
        <v>0</v>
      </c>
      <c r="AN58" s="403">
        <f t="shared" si="28"/>
        <v>0</v>
      </c>
      <c r="AO58" s="403">
        <f t="shared" si="28"/>
        <v>0</v>
      </c>
      <c r="AP58" s="403">
        <f t="shared" si="28"/>
        <v>0</v>
      </c>
      <c r="AQ58" s="403">
        <f t="shared" si="28"/>
        <v>0</v>
      </c>
      <c r="AR58" s="403">
        <f t="shared" si="28"/>
        <v>0</v>
      </c>
      <c r="AS58" s="403">
        <f t="shared" si="28"/>
        <v>0</v>
      </c>
      <c r="AT58" s="403">
        <f t="shared" si="28"/>
        <v>0</v>
      </c>
      <c r="AU58" s="403">
        <f t="shared" si="28"/>
        <v>0</v>
      </c>
      <c r="AV58" s="403">
        <f t="shared" si="28"/>
        <v>0</v>
      </c>
      <c r="AW58" s="403">
        <f t="shared" si="28"/>
        <v>0</v>
      </c>
      <c r="AX58" s="403">
        <f t="shared" si="28"/>
        <v>0</v>
      </c>
      <c r="AY58" s="403">
        <f t="shared" si="28"/>
        <v>0</v>
      </c>
      <c r="AZ58" s="403">
        <f t="shared" si="28"/>
        <v>0</v>
      </c>
      <c r="BA58" s="403">
        <f t="shared" si="28"/>
        <v>0</v>
      </c>
      <c r="BB58" s="403">
        <f t="shared" si="28"/>
        <v>0</v>
      </c>
      <c r="BC58" s="403">
        <f t="shared" si="28"/>
        <v>0</v>
      </c>
      <c r="BD58" s="403">
        <f t="shared" si="28"/>
        <v>0</v>
      </c>
      <c r="BE58" s="403">
        <f t="shared" si="28"/>
        <v>0</v>
      </c>
      <c r="BF58" s="403">
        <f t="shared" si="28"/>
        <v>0</v>
      </c>
      <c r="BG58" s="403">
        <f t="shared" si="28"/>
        <v>0</v>
      </c>
      <c r="BH58" s="403">
        <f t="shared" si="28"/>
        <v>0</v>
      </c>
      <c r="BI58" s="403">
        <f t="shared" si="28"/>
        <v>0</v>
      </c>
      <c r="BJ58" s="403">
        <f t="shared" si="28"/>
        <v>0</v>
      </c>
      <c r="BK58" s="403">
        <f t="shared" si="28"/>
        <v>0</v>
      </c>
      <c r="BL58" s="403" t="e">
        <f t="shared" si="28"/>
        <v>#REF!</v>
      </c>
      <c r="BM58" s="403" t="e">
        <f t="shared" si="28"/>
        <v>#REF!</v>
      </c>
      <c r="BN58" s="403" t="e">
        <f t="shared" ref="BN58:BO59" si="30">SUM(BN66,BN74)</f>
        <v>#REF!</v>
      </c>
      <c r="BO58" s="403" t="e">
        <f t="shared" si="30"/>
        <v>#REF!</v>
      </c>
      <c r="BP58" s="403" t="e">
        <f t="shared" si="29"/>
        <v>#REF!</v>
      </c>
      <c r="BQ58" s="403" t="e">
        <f t="shared" si="29"/>
        <v>#REF!</v>
      </c>
      <c r="BR58" s="403" t="e">
        <f t="shared" si="29"/>
        <v>#REF!</v>
      </c>
      <c r="BS58" s="403" t="e">
        <f t="shared" si="29"/>
        <v>#REF!</v>
      </c>
      <c r="BT58" s="403" t="e">
        <f t="shared" si="29"/>
        <v>#REF!</v>
      </c>
      <c r="BU58" s="403" t="e">
        <f t="shared" si="29"/>
        <v>#REF!</v>
      </c>
      <c r="BV58" s="403" t="e">
        <f t="shared" si="29"/>
        <v>#REF!</v>
      </c>
      <c r="BW58" s="403" t="e">
        <f t="shared" si="29"/>
        <v>#REF!</v>
      </c>
      <c r="BX58" s="403" t="e">
        <f t="shared" si="29"/>
        <v>#REF!</v>
      </c>
      <c r="BY58" s="403" t="e">
        <f t="shared" si="29"/>
        <v>#REF!</v>
      </c>
      <c r="BZ58" s="403" t="e">
        <f t="shared" si="29"/>
        <v>#REF!</v>
      </c>
      <c r="CA58" s="403" t="e">
        <f t="shared" si="29"/>
        <v>#REF!</v>
      </c>
      <c r="CB58" s="403" t="e">
        <f t="shared" si="29"/>
        <v>#REF!</v>
      </c>
      <c r="CC58" s="403" t="e">
        <f t="shared" si="29"/>
        <v>#REF!</v>
      </c>
      <c r="CD58" s="403" t="e">
        <f t="shared" si="29"/>
        <v>#REF!</v>
      </c>
      <c r="CE58" s="403" t="e">
        <f t="shared" si="29"/>
        <v>#REF!</v>
      </c>
      <c r="CF58" s="403" t="e">
        <f t="shared" si="29"/>
        <v>#REF!</v>
      </c>
      <c r="CG58" s="403" t="e">
        <f t="shared" si="29"/>
        <v>#REF!</v>
      </c>
      <c r="CH58" s="404" t="e">
        <f t="shared" si="29"/>
        <v>#REF!</v>
      </c>
    </row>
    <row r="59" spans="1:89" ht="15" thickBot="1" x14ac:dyDescent="0.4">
      <c r="B59" s="406" t="s">
        <v>33</v>
      </c>
      <c r="C59" s="407">
        <f t="shared" ref="C59:BN59" si="31">SUM(C67,C75)</f>
        <v>0</v>
      </c>
      <c r="D59" s="407">
        <f t="shared" si="31"/>
        <v>0</v>
      </c>
      <c r="E59" s="407">
        <f t="shared" si="31"/>
        <v>0</v>
      </c>
      <c r="F59" s="407">
        <f t="shared" si="31"/>
        <v>105817.63611918641</v>
      </c>
      <c r="G59" s="407">
        <f t="shared" si="31"/>
        <v>61021.208716039313</v>
      </c>
      <c r="H59" s="407">
        <f t="shared" si="31"/>
        <v>32256.701662712214</v>
      </c>
      <c r="I59" s="407">
        <f t="shared" si="31"/>
        <v>0</v>
      </c>
      <c r="J59" s="407">
        <f t="shared" si="31"/>
        <v>99714.495996913887</v>
      </c>
      <c r="K59" s="407">
        <f t="shared" si="31"/>
        <v>44090.838513858624</v>
      </c>
      <c r="L59" s="407">
        <f t="shared" si="31"/>
        <v>408313.82939085976</v>
      </c>
      <c r="M59" s="407">
        <f t="shared" si="31"/>
        <v>698934.24445103738</v>
      </c>
      <c r="N59" s="407">
        <f t="shared" si="31"/>
        <v>3140976.1248702863</v>
      </c>
      <c r="O59" s="407">
        <f t="shared" si="31"/>
        <v>0</v>
      </c>
      <c r="P59" s="407">
        <f t="shared" si="31"/>
        <v>0</v>
      </c>
      <c r="Q59" s="407">
        <f t="shared" si="31"/>
        <v>0</v>
      </c>
      <c r="R59" s="407">
        <f t="shared" si="31"/>
        <v>0</v>
      </c>
      <c r="S59" s="407">
        <f t="shared" si="31"/>
        <v>0</v>
      </c>
      <c r="T59" s="407">
        <f t="shared" si="31"/>
        <v>0</v>
      </c>
      <c r="U59" s="407">
        <f t="shared" si="31"/>
        <v>0</v>
      </c>
      <c r="V59" s="407">
        <f t="shared" si="31"/>
        <v>0</v>
      </c>
      <c r="W59" s="407">
        <f t="shared" si="31"/>
        <v>0</v>
      </c>
      <c r="X59" s="407">
        <f t="shared" si="31"/>
        <v>0</v>
      </c>
      <c r="Y59" s="407">
        <f t="shared" si="31"/>
        <v>0</v>
      </c>
      <c r="Z59" s="407">
        <f t="shared" si="31"/>
        <v>0</v>
      </c>
      <c r="AA59" s="407">
        <f t="shared" si="31"/>
        <v>0</v>
      </c>
      <c r="AB59" s="407">
        <f t="shared" si="31"/>
        <v>0</v>
      </c>
      <c r="AC59" s="407">
        <f t="shared" si="31"/>
        <v>0</v>
      </c>
      <c r="AD59" s="407">
        <f t="shared" si="31"/>
        <v>0</v>
      </c>
      <c r="AE59" s="407">
        <f t="shared" si="31"/>
        <v>0</v>
      </c>
      <c r="AF59" s="407">
        <f t="shared" si="31"/>
        <v>0</v>
      </c>
      <c r="AG59" s="407">
        <f t="shared" si="31"/>
        <v>0</v>
      </c>
      <c r="AH59" s="407">
        <f t="shared" si="31"/>
        <v>0</v>
      </c>
      <c r="AI59" s="407">
        <f t="shared" si="31"/>
        <v>0</v>
      </c>
      <c r="AJ59" s="407">
        <f t="shared" si="31"/>
        <v>0</v>
      </c>
      <c r="AK59" s="407">
        <f t="shared" si="31"/>
        <v>0</v>
      </c>
      <c r="AL59" s="407">
        <f t="shared" si="31"/>
        <v>0</v>
      </c>
      <c r="AM59" s="407">
        <f t="shared" si="31"/>
        <v>0</v>
      </c>
      <c r="AN59" s="407">
        <f t="shared" si="31"/>
        <v>0</v>
      </c>
      <c r="AO59" s="407">
        <f t="shared" si="31"/>
        <v>0</v>
      </c>
      <c r="AP59" s="407">
        <f t="shared" si="31"/>
        <v>0</v>
      </c>
      <c r="AQ59" s="407">
        <f t="shared" si="31"/>
        <v>0</v>
      </c>
      <c r="AR59" s="407">
        <f t="shared" si="31"/>
        <v>0</v>
      </c>
      <c r="AS59" s="407">
        <f t="shared" si="31"/>
        <v>0</v>
      </c>
      <c r="AT59" s="407">
        <f t="shared" si="31"/>
        <v>0</v>
      </c>
      <c r="AU59" s="407">
        <f t="shared" si="31"/>
        <v>0</v>
      </c>
      <c r="AV59" s="407">
        <f t="shared" si="31"/>
        <v>0</v>
      </c>
      <c r="AW59" s="407">
        <f t="shared" si="31"/>
        <v>0</v>
      </c>
      <c r="AX59" s="407">
        <f t="shared" si="31"/>
        <v>0</v>
      </c>
      <c r="AY59" s="407">
        <f t="shared" si="31"/>
        <v>0</v>
      </c>
      <c r="AZ59" s="407">
        <f t="shared" si="31"/>
        <v>0</v>
      </c>
      <c r="BA59" s="407">
        <f t="shared" si="31"/>
        <v>0</v>
      </c>
      <c r="BB59" s="407">
        <f t="shared" si="31"/>
        <v>0</v>
      </c>
      <c r="BC59" s="407">
        <f t="shared" si="31"/>
        <v>0</v>
      </c>
      <c r="BD59" s="407">
        <f t="shared" si="31"/>
        <v>0</v>
      </c>
      <c r="BE59" s="407">
        <f t="shared" si="31"/>
        <v>0</v>
      </c>
      <c r="BF59" s="407">
        <f t="shared" si="31"/>
        <v>0</v>
      </c>
      <c r="BG59" s="407">
        <f t="shared" si="31"/>
        <v>0</v>
      </c>
      <c r="BH59" s="407">
        <f t="shared" si="31"/>
        <v>0</v>
      </c>
      <c r="BI59" s="407">
        <f t="shared" si="31"/>
        <v>0</v>
      </c>
      <c r="BJ59" s="407">
        <f t="shared" si="31"/>
        <v>0</v>
      </c>
      <c r="BK59" s="407">
        <f t="shared" si="31"/>
        <v>0</v>
      </c>
      <c r="BL59" s="407" t="e">
        <f t="shared" si="31"/>
        <v>#REF!</v>
      </c>
      <c r="BM59" s="407" t="e">
        <f t="shared" si="31"/>
        <v>#REF!</v>
      </c>
      <c r="BN59" s="407" t="e">
        <f t="shared" si="31"/>
        <v>#REF!</v>
      </c>
      <c r="BO59" s="407" t="e">
        <f t="shared" si="30"/>
        <v>#REF!</v>
      </c>
      <c r="BP59" s="407" t="e">
        <f t="shared" si="29"/>
        <v>#REF!</v>
      </c>
      <c r="BQ59" s="407" t="e">
        <f t="shared" si="29"/>
        <v>#REF!</v>
      </c>
      <c r="BR59" s="407" t="e">
        <f t="shared" si="29"/>
        <v>#REF!</v>
      </c>
      <c r="BS59" s="407" t="e">
        <f t="shared" si="29"/>
        <v>#REF!</v>
      </c>
      <c r="BT59" s="407" t="e">
        <f t="shared" si="29"/>
        <v>#REF!</v>
      </c>
      <c r="BU59" s="407" t="e">
        <f t="shared" si="29"/>
        <v>#REF!</v>
      </c>
      <c r="BV59" s="407" t="e">
        <f t="shared" si="29"/>
        <v>#REF!</v>
      </c>
      <c r="BW59" s="407" t="e">
        <f t="shared" si="29"/>
        <v>#REF!</v>
      </c>
      <c r="BX59" s="407" t="e">
        <f t="shared" si="29"/>
        <v>#REF!</v>
      </c>
      <c r="BY59" s="407" t="e">
        <f t="shared" si="29"/>
        <v>#REF!</v>
      </c>
      <c r="BZ59" s="407" t="e">
        <f t="shared" si="29"/>
        <v>#REF!</v>
      </c>
      <c r="CA59" s="407" t="e">
        <f t="shared" si="29"/>
        <v>#REF!</v>
      </c>
      <c r="CB59" s="407" t="e">
        <f t="shared" si="29"/>
        <v>#REF!</v>
      </c>
      <c r="CC59" s="407" t="e">
        <f t="shared" si="29"/>
        <v>#REF!</v>
      </c>
      <c r="CD59" s="407" t="e">
        <f t="shared" si="29"/>
        <v>#REF!</v>
      </c>
      <c r="CE59" s="407" t="e">
        <f t="shared" si="29"/>
        <v>#REF!</v>
      </c>
      <c r="CF59" s="407" t="e">
        <f t="shared" si="29"/>
        <v>#REF!</v>
      </c>
      <c r="CG59" s="407" t="e">
        <f t="shared" si="29"/>
        <v>#REF!</v>
      </c>
      <c r="CH59" s="408" t="e">
        <f t="shared" si="29"/>
        <v>#REF!</v>
      </c>
    </row>
    <row r="60" spans="1:89" ht="15" thickBot="1" x14ac:dyDescent="0.4">
      <c r="B60" s="409" t="s">
        <v>34</v>
      </c>
      <c r="C60" s="410">
        <f>SUM(C55:C59)</f>
        <v>0</v>
      </c>
      <c r="D60" s="411">
        <f t="shared" ref="D60:BO60" si="32">SUM(D55:D59)</f>
        <v>0</v>
      </c>
      <c r="E60" s="411">
        <f t="shared" si="32"/>
        <v>368079.10096098325</v>
      </c>
      <c r="F60" s="411">
        <f t="shared" si="32"/>
        <v>5504550.5456685275</v>
      </c>
      <c r="G60" s="411">
        <f t="shared" si="32"/>
        <v>12487684.417797923</v>
      </c>
      <c r="H60" s="411">
        <f t="shared" si="32"/>
        <v>14853059.083278125</v>
      </c>
      <c r="I60" s="411">
        <f t="shared" si="32"/>
        <v>17189851.363670189</v>
      </c>
      <c r="J60" s="411">
        <f t="shared" si="32"/>
        <v>18145377.64212817</v>
      </c>
      <c r="K60" s="411">
        <f t="shared" si="32"/>
        <v>20842358.71592091</v>
      </c>
      <c r="L60" s="411">
        <f t="shared" si="32"/>
        <v>24990065.73696046</v>
      </c>
      <c r="M60" s="411">
        <f t="shared" si="32"/>
        <v>60465828.672522567</v>
      </c>
      <c r="N60" s="411">
        <f t="shared" si="32"/>
        <v>79312935.900521934</v>
      </c>
      <c r="O60" s="411">
        <f t="shared" si="32"/>
        <v>0</v>
      </c>
      <c r="P60" s="411">
        <f t="shared" si="32"/>
        <v>0</v>
      </c>
      <c r="Q60" s="411">
        <f t="shared" si="32"/>
        <v>0</v>
      </c>
      <c r="R60" s="411">
        <f t="shared" si="32"/>
        <v>0</v>
      </c>
      <c r="S60" s="411">
        <f t="shared" si="32"/>
        <v>0</v>
      </c>
      <c r="T60" s="411">
        <f t="shared" si="32"/>
        <v>0</v>
      </c>
      <c r="U60" s="411">
        <f t="shared" si="32"/>
        <v>0</v>
      </c>
      <c r="V60" s="411">
        <f t="shared" si="32"/>
        <v>0</v>
      </c>
      <c r="W60" s="411">
        <f t="shared" si="32"/>
        <v>0</v>
      </c>
      <c r="X60" s="411">
        <f t="shared" si="32"/>
        <v>0</v>
      </c>
      <c r="Y60" s="411">
        <f t="shared" si="32"/>
        <v>0</v>
      </c>
      <c r="Z60" s="411">
        <f t="shared" si="32"/>
        <v>0</v>
      </c>
      <c r="AA60" s="411">
        <f t="shared" si="32"/>
        <v>0</v>
      </c>
      <c r="AB60" s="411">
        <f t="shared" si="32"/>
        <v>0</v>
      </c>
      <c r="AC60" s="411">
        <f t="shared" si="32"/>
        <v>0</v>
      </c>
      <c r="AD60" s="411">
        <f t="shared" si="32"/>
        <v>0</v>
      </c>
      <c r="AE60" s="411">
        <f t="shared" si="32"/>
        <v>0</v>
      </c>
      <c r="AF60" s="411">
        <f t="shared" si="32"/>
        <v>0</v>
      </c>
      <c r="AG60" s="411">
        <f t="shared" si="32"/>
        <v>0</v>
      </c>
      <c r="AH60" s="411">
        <f t="shared" si="32"/>
        <v>0</v>
      </c>
      <c r="AI60" s="411">
        <f t="shared" si="32"/>
        <v>0</v>
      </c>
      <c r="AJ60" s="411">
        <f t="shared" si="32"/>
        <v>0</v>
      </c>
      <c r="AK60" s="411">
        <f t="shared" si="32"/>
        <v>0</v>
      </c>
      <c r="AL60" s="411">
        <f t="shared" si="32"/>
        <v>0</v>
      </c>
      <c r="AM60" s="411">
        <f t="shared" si="32"/>
        <v>0</v>
      </c>
      <c r="AN60" s="411">
        <f t="shared" si="32"/>
        <v>0</v>
      </c>
      <c r="AO60" s="411">
        <f t="shared" si="32"/>
        <v>0</v>
      </c>
      <c r="AP60" s="411">
        <f t="shared" si="32"/>
        <v>0</v>
      </c>
      <c r="AQ60" s="411">
        <f t="shared" si="32"/>
        <v>0</v>
      </c>
      <c r="AR60" s="411">
        <f t="shared" si="32"/>
        <v>0</v>
      </c>
      <c r="AS60" s="411">
        <f t="shared" si="32"/>
        <v>0</v>
      </c>
      <c r="AT60" s="411">
        <f t="shared" si="32"/>
        <v>0</v>
      </c>
      <c r="AU60" s="411">
        <f t="shared" si="32"/>
        <v>0</v>
      </c>
      <c r="AV60" s="411">
        <f t="shared" si="32"/>
        <v>0</v>
      </c>
      <c r="AW60" s="411">
        <f t="shared" si="32"/>
        <v>0</v>
      </c>
      <c r="AX60" s="411">
        <f t="shared" si="32"/>
        <v>0</v>
      </c>
      <c r="AY60" s="411">
        <f t="shared" si="32"/>
        <v>0</v>
      </c>
      <c r="AZ60" s="411">
        <f t="shared" si="32"/>
        <v>0</v>
      </c>
      <c r="BA60" s="411">
        <f t="shared" si="32"/>
        <v>0</v>
      </c>
      <c r="BB60" s="411">
        <f t="shared" si="32"/>
        <v>0</v>
      </c>
      <c r="BC60" s="411">
        <f t="shared" si="32"/>
        <v>0</v>
      </c>
      <c r="BD60" s="411">
        <f t="shared" si="32"/>
        <v>0</v>
      </c>
      <c r="BE60" s="411">
        <f t="shared" si="32"/>
        <v>0</v>
      </c>
      <c r="BF60" s="411">
        <f t="shared" si="32"/>
        <v>0</v>
      </c>
      <c r="BG60" s="411">
        <f t="shared" si="32"/>
        <v>0</v>
      </c>
      <c r="BH60" s="411">
        <f t="shared" si="32"/>
        <v>0</v>
      </c>
      <c r="BI60" s="411">
        <f t="shared" si="32"/>
        <v>0</v>
      </c>
      <c r="BJ60" s="411">
        <f t="shared" si="32"/>
        <v>0</v>
      </c>
      <c r="BK60" s="411">
        <f t="shared" si="32"/>
        <v>0</v>
      </c>
      <c r="BL60" s="411" t="e">
        <f t="shared" si="32"/>
        <v>#REF!</v>
      </c>
      <c r="BM60" s="411" t="e">
        <f t="shared" si="32"/>
        <v>#REF!</v>
      </c>
      <c r="BN60" s="411" t="e">
        <f t="shared" si="32"/>
        <v>#REF!</v>
      </c>
      <c r="BO60" s="411" t="e">
        <f t="shared" si="32"/>
        <v>#REF!</v>
      </c>
      <c r="BP60" s="411" t="e">
        <f t="shared" ref="BP60:CH60" si="33">SUM(BP55:BP59)</f>
        <v>#REF!</v>
      </c>
      <c r="BQ60" s="411" t="e">
        <f t="shared" si="33"/>
        <v>#REF!</v>
      </c>
      <c r="BR60" s="411" t="e">
        <f t="shared" si="33"/>
        <v>#REF!</v>
      </c>
      <c r="BS60" s="411" t="e">
        <f t="shared" si="33"/>
        <v>#REF!</v>
      </c>
      <c r="BT60" s="411" t="e">
        <f t="shared" si="33"/>
        <v>#REF!</v>
      </c>
      <c r="BU60" s="411" t="e">
        <f t="shared" si="33"/>
        <v>#REF!</v>
      </c>
      <c r="BV60" s="411" t="e">
        <f t="shared" si="33"/>
        <v>#REF!</v>
      </c>
      <c r="BW60" s="411" t="e">
        <f t="shared" si="33"/>
        <v>#REF!</v>
      </c>
      <c r="BX60" s="411" t="e">
        <f t="shared" si="33"/>
        <v>#REF!</v>
      </c>
      <c r="BY60" s="411" t="e">
        <f t="shared" si="33"/>
        <v>#REF!</v>
      </c>
      <c r="BZ60" s="411" t="e">
        <f t="shared" si="33"/>
        <v>#REF!</v>
      </c>
      <c r="CA60" s="411" t="e">
        <f t="shared" si="33"/>
        <v>#REF!</v>
      </c>
      <c r="CB60" s="411" t="e">
        <f t="shared" si="33"/>
        <v>#REF!</v>
      </c>
      <c r="CC60" s="411" t="e">
        <f t="shared" si="33"/>
        <v>#REF!</v>
      </c>
      <c r="CD60" s="411" t="e">
        <f t="shared" si="33"/>
        <v>#REF!</v>
      </c>
      <c r="CE60" s="411" t="e">
        <f t="shared" si="33"/>
        <v>#REF!</v>
      </c>
      <c r="CF60" s="411" t="e">
        <f t="shared" si="33"/>
        <v>#REF!</v>
      </c>
      <c r="CG60" s="411" t="e">
        <f t="shared" si="33"/>
        <v>#REF!</v>
      </c>
      <c r="CH60" s="412" t="e">
        <f t="shared" si="33"/>
        <v>#REF!</v>
      </c>
    </row>
    <row r="61" spans="1:89" ht="15" thickBot="1" x14ac:dyDescent="0.4">
      <c r="C61" s="413"/>
      <c r="D61" s="413"/>
      <c r="E61" s="413"/>
      <c r="F61" s="413"/>
      <c r="G61" s="413"/>
      <c r="H61" s="413"/>
      <c r="I61" s="413"/>
      <c r="J61" s="413"/>
      <c r="K61" s="413"/>
      <c r="L61" s="413"/>
      <c r="M61" s="414" t="s">
        <v>160</v>
      </c>
      <c r="N61" s="415" t="b">
        <f>SUM(' 1M - RES'!C16:N16,'2M - SGS'!C19:N19,'3M - LGS'!C19:N19,'4M - SPS'!C19:N19,'11M - LPS'!C19:N19,' LI 1M - RES'!C16:N16,'LI 2M - SGS'!C19:N19,'LI 3M - LGS'!C19:N19,'LI 4M - SPS'!C19:N19,'LI 11M - LPS'!C19:N19,'Biz DRENE'!C19:N19,'Biz DRENE'!C37:N37,'Biz DRENE'!C55:N55,'Biz DRENE'!C73:N73,'Res DRENE'!C17:N17)=SUM(C60:N60)</f>
        <v>1</v>
      </c>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row>
    <row r="62" spans="1:89" ht="15" thickBot="1" x14ac:dyDescent="0.4">
      <c r="B62" s="250" t="s">
        <v>137</v>
      </c>
      <c r="C62" s="401">
        <f>C54</f>
        <v>43466</v>
      </c>
      <c r="D62" s="401">
        <f t="shared" ref="D62:BO62" si="34">D54</f>
        <v>43497</v>
      </c>
      <c r="E62" s="401">
        <f t="shared" si="34"/>
        <v>43525</v>
      </c>
      <c r="F62" s="401">
        <f t="shared" si="34"/>
        <v>43556</v>
      </c>
      <c r="G62" s="401">
        <f t="shared" si="34"/>
        <v>43586</v>
      </c>
      <c r="H62" s="401">
        <f t="shared" si="34"/>
        <v>43617</v>
      </c>
      <c r="I62" s="401">
        <f t="shared" si="34"/>
        <v>43647</v>
      </c>
      <c r="J62" s="401">
        <f t="shared" si="34"/>
        <v>43678</v>
      </c>
      <c r="K62" s="401">
        <f t="shared" si="34"/>
        <v>43709</v>
      </c>
      <c r="L62" s="401">
        <f t="shared" si="34"/>
        <v>43739</v>
      </c>
      <c r="M62" s="401">
        <f t="shared" si="34"/>
        <v>43770</v>
      </c>
      <c r="N62" s="401">
        <f t="shared" si="34"/>
        <v>43800</v>
      </c>
      <c r="O62" s="401">
        <f t="shared" si="34"/>
        <v>43831</v>
      </c>
      <c r="P62" s="401">
        <f t="shared" si="34"/>
        <v>43862</v>
      </c>
      <c r="Q62" s="401">
        <f t="shared" si="34"/>
        <v>43891</v>
      </c>
      <c r="R62" s="401">
        <f t="shared" si="34"/>
        <v>43922</v>
      </c>
      <c r="S62" s="401">
        <f t="shared" si="34"/>
        <v>43952</v>
      </c>
      <c r="T62" s="401">
        <f t="shared" si="34"/>
        <v>43983</v>
      </c>
      <c r="U62" s="401">
        <f t="shared" si="34"/>
        <v>44013</v>
      </c>
      <c r="V62" s="401">
        <f t="shared" si="34"/>
        <v>44044</v>
      </c>
      <c r="W62" s="401">
        <f t="shared" si="34"/>
        <v>44075</v>
      </c>
      <c r="X62" s="401">
        <f t="shared" si="34"/>
        <v>44105</v>
      </c>
      <c r="Y62" s="401">
        <f t="shared" si="34"/>
        <v>44136</v>
      </c>
      <c r="Z62" s="401">
        <f t="shared" si="34"/>
        <v>44166</v>
      </c>
      <c r="AA62" s="401">
        <f t="shared" si="34"/>
        <v>44197</v>
      </c>
      <c r="AB62" s="401">
        <f t="shared" si="34"/>
        <v>44228</v>
      </c>
      <c r="AC62" s="401">
        <f t="shared" si="34"/>
        <v>44256</v>
      </c>
      <c r="AD62" s="401">
        <f t="shared" si="34"/>
        <v>44287</v>
      </c>
      <c r="AE62" s="401">
        <f t="shared" si="34"/>
        <v>44317</v>
      </c>
      <c r="AF62" s="401">
        <f t="shared" si="34"/>
        <v>44348</v>
      </c>
      <c r="AG62" s="401">
        <f t="shared" si="34"/>
        <v>44378</v>
      </c>
      <c r="AH62" s="401">
        <f t="shared" si="34"/>
        <v>44409</v>
      </c>
      <c r="AI62" s="401">
        <f t="shared" si="34"/>
        <v>44440</v>
      </c>
      <c r="AJ62" s="401">
        <f t="shared" si="34"/>
        <v>44470</v>
      </c>
      <c r="AK62" s="401">
        <f t="shared" si="34"/>
        <v>44501</v>
      </c>
      <c r="AL62" s="401">
        <f t="shared" si="34"/>
        <v>44531</v>
      </c>
      <c r="AM62" s="401">
        <f t="shared" si="34"/>
        <v>44562</v>
      </c>
      <c r="AN62" s="401">
        <f t="shared" si="34"/>
        <v>44593</v>
      </c>
      <c r="AO62" s="401">
        <f t="shared" si="34"/>
        <v>44621</v>
      </c>
      <c r="AP62" s="401">
        <f t="shared" si="34"/>
        <v>44652</v>
      </c>
      <c r="AQ62" s="401">
        <f t="shared" si="34"/>
        <v>44682</v>
      </c>
      <c r="AR62" s="401">
        <f t="shared" si="34"/>
        <v>44713</v>
      </c>
      <c r="AS62" s="401">
        <f t="shared" si="34"/>
        <v>44743</v>
      </c>
      <c r="AT62" s="401">
        <f t="shared" si="34"/>
        <v>44774</v>
      </c>
      <c r="AU62" s="401">
        <f t="shared" si="34"/>
        <v>44805</v>
      </c>
      <c r="AV62" s="401">
        <f t="shared" si="34"/>
        <v>44835</v>
      </c>
      <c r="AW62" s="401">
        <f t="shared" si="34"/>
        <v>44866</v>
      </c>
      <c r="AX62" s="401">
        <f t="shared" si="34"/>
        <v>44896</v>
      </c>
      <c r="AY62" s="401">
        <f t="shared" si="34"/>
        <v>44927</v>
      </c>
      <c r="AZ62" s="401">
        <f t="shared" si="34"/>
        <v>44958</v>
      </c>
      <c r="BA62" s="401">
        <f t="shared" si="34"/>
        <v>44986</v>
      </c>
      <c r="BB62" s="401">
        <f t="shared" si="34"/>
        <v>45017</v>
      </c>
      <c r="BC62" s="401">
        <f t="shared" si="34"/>
        <v>45047</v>
      </c>
      <c r="BD62" s="401">
        <f t="shared" si="34"/>
        <v>45078</v>
      </c>
      <c r="BE62" s="401">
        <f t="shared" si="34"/>
        <v>45108</v>
      </c>
      <c r="BF62" s="401">
        <f t="shared" si="34"/>
        <v>45139</v>
      </c>
      <c r="BG62" s="401">
        <f t="shared" si="34"/>
        <v>45170</v>
      </c>
      <c r="BH62" s="401">
        <f t="shared" si="34"/>
        <v>45200</v>
      </c>
      <c r="BI62" s="401">
        <f t="shared" si="34"/>
        <v>45231</v>
      </c>
      <c r="BJ62" s="401">
        <f t="shared" si="34"/>
        <v>45261</v>
      </c>
      <c r="BK62" s="401">
        <f t="shared" si="34"/>
        <v>45292</v>
      </c>
      <c r="BL62" s="401" t="e">
        <f t="shared" si="34"/>
        <v>#REF!</v>
      </c>
      <c r="BM62" s="401" t="e">
        <f t="shared" si="34"/>
        <v>#REF!</v>
      </c>
      <c r="BN62" s="401" t="e">
        <f t="shared" si="34"/>
        <v>#REF!</v>
      </c>
      <c r="BO62" s="401" t="e">
        <f t="shared" si="34"/>
        <v>#REF!</v>
      </c>
      <c r="BP62" s="401" t="e">
        <f t="shared" ref="BP62:CH62" si="35">BP54</f>
        <v>#REF!</v>
      </c>
      <c r="BQ62" s="401" t="e">
        <f t="shared" si="35"/>
        <v>#REF!</v>
      </c>
      <c r="BR62" s="401" t="e">
        <f t="shared" si="35"/>
        <v>#REF!</v>
      </c>
      <c r="BS62" s="401" t="e">
        <f t="shared" si="35"/>
        <v>#REF!</v>
      </c>
      <c r="BT62" s="401" t="e">
        <f t="shared" si="35"/>
        <v>#REF!</v>
      </c>
      <c r="BU62" s="401" t="e">
        <f t="shared" si="35"/>
        <v>#REF!</v>
      </c>
      <c r="BV62" s="401" t="e">
        <f t="shared" si="35"/>
        <v>#REF!</v>
      </c>
      <c r="BW62" s="401" t="e">
        <f t="shared" si="35"/>
        <v>#REF!</v>
      </c>
      <c r="BX62" s="401" t="e">
        <f t="shared" si="35"/>
        <v>#REF!</v>
      </c>
      <c r="BY62" s="401" t="e">
        <f t="shared" si="35"/>
        <v>#REF!</v>
      </c>
      <c r="BZ62" s="401" t="e">
        <f t="shared" si="35"/>
        <v>#REF!</v>
      </c>
      <c r="CA62" s="401" t="e">
        <f t="shared" si="35"/>
        <v>#REF!</v>
      </c>
      <c r="CB62" s="401" t="e">
        <f t="shared" si="35"/>
        <v>#REF!</v>
      </c>
      <c r="CC62" s="401" t="e">
        <f t="shared" si="35"/>
        <v>#REF!</v>
      </c>
      <c r="CD62" s="401" t="e">
        <f t="shared" si="35"/>
        <v>#REF!</v>
      </c>
      <c r="CE62" s="401" t="e">
        <f t="shared" si="35"/>
        <v>#REF!</v>
      </c>
      <c r="CF62" s="401" t="e">
        <f t="shared" si="35"/>
        <v>#REF!</v>
      </c>
      <c r="CG62" s="401" t="e">
        <f t="shared" si="35"/>
        <v>#REF!</v>
      </c>
      <c r="CH62" s="401" t="e">
        <f t="shared" si="35"/>
        <v>#REF!</v>
      </c>
    </row>
    <row r="63" spans="1:89" x14ac:dyDescent="0.35">
      <c r="B63" s="402" t="s">
        <v>29</v>
      </c>
      <c r="C63" s="403">
        <f>' 1M - RES'!C16+'Res DRENE'!C17</f>
        <v>0</v>
      </c>
      <c r="D63" s="403">
        <f>' 1M - RES'!D16+'Res DRENE'!D17</f>
        <v>0</v>
      </c>
      <c r="E63" s="403">
        <f>' 1M - RES'!E16+'Res DRENE'!E17</f>
        <v>177939.82943108046</v>
      </c>
      <c r="F63" s="403">
        <f>' 1M - RES'!F16+'Res DRENE'!F17</f>
        <v>3562539.5598943182</v>
      </c>
      <c r="G63" s="403">
        <f>' 1M - RES'!G16+'Res DRENE'!G17</f>
        <v>8667528.9089630954</v>
      </c>
      <c r="H63" s="403">
        <f>' 1M - RES'!H16+'Res DRENE'!H17</f>
        <v>8469165.4704827908</v>
      </c>
      <c r="I63" s="403">
        <f>' 1M - RES'!I16+'Res DRENE'!I17</f>
        <v>10871585.994295193</v>
      </c>
      <c r="J63" s="403">
        <f>' 1M - RES'!J16+'Res DRENE'!J17</f>
        <v>9756327.3088361137</v>
      </c>
      <c r="K63" s="403">
        <f>' 1M - RES'!K16+'Res DRENE'!K17</f>
        <v>8378119.9114591097</v>
      </c>
      <c r="L63" s="403">
        <f>' 1M - RES'!L16+'Res DRENE'!L17</f>
        <v>17151660.201875307</v>
      </c>
      <c r="M63" s="403">
        <f>' 1M - RES'!M16+'Res DRENE'!M17</f>
        <v>43896167.689584166</v>
      </c>
      <c r="N63" s="403">
        <f>' 1M - RES'!N16+'Res DRENE'!N17</f>
        <v>40553668.612537287</v>
      </c>
      <c r="O63" s="403">
        <f>' 1M - RES'!O16+'Res DRENE'!O17</f>
        <v>0</v>
      </c>
      <c r="P63" s="403">
        <f>' 1M - RES'!P16+'Res DRENE'!P17</f>
        <v>0</v>
      </c>
      <c r="Q63" s="403">
        <f>' 1M - RES'!Q16+'Res DRENE'!Q17</f>
        <v>0</v>
      </c>
      <c r="R63" s="403">
        <f>' 1M - RES'!R16+'Res DRENE'!R17</f>
        <v>0</v>
      </c>
      <c r="S63" s="403">
        <f>' 1M - RES'!S16+'Res DRENE'!S17</f>
        <v>0</v>
      </c>
      <c r="T63" s="403">
        <f>' 1M - RES'!T16+'Res DRENE'!T17</f>
        <v>0</v>
      </c>
      <c r="U63" s="403">
        <f>' 1M - RES'!U16+'Res DRENE'!U17</f>
        <v>0</v>
      </c>
      <c r="V63" s="403">
        <f>' 1M - RES'!V16+'Res DRENE'!V17</f>
        <v>0</v>
      </c>
      <c r="W63" s="403">
        <f>' 1M - RES'!W16+'Res DRENE'!W17</f>
        <v>0</v>
      </c>
      <c r="X63" s="403">
        <f>' 1M - RES'!X16+'Res DRENE'!X17</f>
        <v>0</v>
      </c>
      <c r="Y63" s="403">
        <f>' 1M - RES'!Y16+'Res DRENE'!Y17</f>
        <v>0</v>
      </c>
      <c r="Z63" s="403">
        <f>' 1M - RES'!Z16+'Res DRENE'!Z17</f>
        <v>0</v>
      </c>
      <c r="AA63" s="403">
        <f>' 1M - RES'!AA16+'Res DRENE'!AA17</f>
        <v>0</v>
      </c>
      <c r="AB63" s="403">
        <f>' 1M - RES'!AB16+'Res DRENE'!AB17</f>
        <v>0</v>
      </c>
      <c r="AC63" s="403">
        <f>' 1M - RES'!AC16+'Res DRENE'!AC17</f>
        <v>0</v>
      </c>
      <c r="AD63" s="403">
        <f>' 1M - RES'!AD16+'Res DRENE'!AD17</f>
        <v>0</v>
      </c>
      <c r="AE63" s="403">
        <f>' 1M - RES'!AE16+'Res DRENE'!AE17</f>
        <v>0</v>
      </c>
      <c r="AF63" s="403">
        <f>' 1M - RES'!AF16+'Res DRENE'!AF17</f>
        <v>0</v>
      </c>
      <c r="AG63" s="403">
        <f>' 1M - RES'!AG16+'Res DRENE'!AG17</f>
        <v>0</v>
      </c>
      <c r="AH63" s="403">
        <f>' 1M - RES'!AH16+'Res DRENE'!AH17</f>
        <v>0</v>
      </c>
      <c r="AI63" s="403">
        <f>' 1M - RES'!AI16+'Res DRENE'!AI17</f>
        <v>0</v>
      </c>
      <c r="AJ63" s="403">
        <f>' 1M - RES'!AJ16+'Res DRENE'!AJ17</f>
        <v>0</v>
      </c>
      <c r="AK63" s="403">
        <f>' 1M - RES'!AK16+'Res DRENE'!AK17</f>
        <v>0</v>
      </c>
      <c r="AL63" s="403">
        <f>' 1M - RES'!AL16+'Res DRENE'!AL17</f>
        <v>0</v>
      </c>
      <c r="AM63" s="403">
        <f>' 1M - RES'!AM16+'Res DRENE'!AM17</f>
        <v>0</v>
      </c>
      <c r="AN63" s="403">
        <f>' 1M - RES'!AN16+'Res DRENE'!AN17</f>
        <v>0</v>
      </c>
      <c r="AO63" s="403">
        <f>' 1M - RES'!AO16+'Res DRENE'!AO17</f>
        <v>0</v>
      </c>
      <c r="AP63" s="403">
        <f>' 1M - RES'!AP16+'Res DRENE'!AP17</f>
        <v>0</v>
      </c>
      <c r="AQ63" s="403">
        <f>' 1M - RES'!AQ16+'Res DRENE'!AQ17</f>
        <v>0</v>
      </c>
      <c r="AR63" s="403">
        <f>' 1M - RES'!AR16+'Res DRENE'!AR17</f>
        <v>0</v>
      </c>
      <c r="AS63" s="403">
        <f>' 1M - RES'!AS16+'Res DRENE'!AS17</f>
        <v>0</v>
      </c>
      <c r="AT63" s="403">
        <f>' 1M - RES'!AT16+'Res DRENE'!AT17</f>
        <v>0</v>
      </c>
      <c r="AU63" s="403">
        <f>' 1M - RES'!AU16+'Res DRENE'!AU17</f>
        <v>0</v>
      </c>
      <c r="AV63" s="403">
        <f>' 1M - RES'!AV16+'Res DRENE'!AV17</f>
        <v>0</v>
      </c>
      <c r="AW63" s="403">
        <f>' 1M - RES'!AW16+'Res DRENE'!AW17</f>
        <v>0</v>
      </c>
      <c r="AX63" s="403">
        <f>' 1M - RES'!AX16+'Res DRENE'!AX17</f>
        <v>0</v>
      </c>
      <c r="AY63" s="403">
        <f>' 1M - RES'!AY16+'Res DRENE'!AY17</f>
        <v>0</v>
      </c>
      <c r="AZ63" s="403">
        <f>' 1M - RES'!AZ16+'Res DRENE'!AZ17</f>
        <v>0</v>
      </c>
      <c r="BA63" s="403">
        <f>' 1M - RES'!BA16+'Res DRENE'!BA17</f>
        <v>0</v>
      </c>
      <c r="BB63" s="403">
        <f>' 1M - RES'!BB16+'Res DRENE'!BB17</f>
        <v>0</v>
      </c>
      <c r="BC63" s="403">
        <f>' 1M - RES'!BC16+'Res DRENE'!BC17</f>
        <v>0</v>
      </c>
      <c r="BD63" s="403">
        <f>' 1M - RES'!BD16+'Res DRENE'!BD17</f>
        <v>0</v>
      </c>
      <c r="BE63" s="403">
        <f>' 1M - RES'!BE16+'Res DRENE'!BE17</f>
        <v>0</v>
      </c>
      <c r="BF63" s="403">
        <f>' 1M - RES'!BF16+'Res DRENE'!BF17</f>
        <v>0</v>
      </c>
      <c r="BG63" s="403">
        <f>' 1M - RES'!BG16+'Res DRENE'!BG17</f>
        <v>0</v>
      </c>
      <c r="BH63" s="403">
        <f>' 1M - RES'!BH16+'Res DRENE'!BH17</f>
        <v>0</v>
      </c>
      <c r="BI63" s="403">
        <f>' 1M - RES'!BI16+'Res DRENE'!BI17</f>
        <v>0</v>
      </c>
      <c r="BJ63" s="403">
        <f>' 1M - RES'!BJ16+'Res DRENE'!BJ17</f>
        <v>0</v>
      </c>
      <c r="BK63" s="403">
        <f>' 1M - RES'!BK16+'Res DRENE'!BK17</f>
        <v>0</v>
      </c>
      <c r="BL63" s="403" t="e">
        <f>' 1M - RES'!#REF!+'Res DRENE'!#REF!</f>
        <v>#REF!</v>
      </c>
      <c r="BM63" s="403" t="e">
        <f>' 1M - RES'!#REF!+'Res DRENE'!#REF!</f>
        <v>#REF!</v>
      </c>
      <c r="BN63" s="403" t="e">
        <f>' 1M - RES'!#REF!+'Res DRENE'!#REF!</f>
        <v>#REF!</v>
      </c>
      <c r="BO63" s="403" t="e">
        <f>' 1M - RES'!#REF!+'Res DRENE'!#REF!</f>
        <v>#REF!</v>
      </c>
      <c r="BP63" s="403" t="e">
        <f>' 1M - RES'!#REF!+'Res DRENE'!#REF!</f>
        <v>#REF!</v>
      </c>
      <c r="BQ63" s="403" t="e">
        <f>' 1M - RES'!#REF!+'Res DRENE'!#REF!</f>
        <v>#REF!</v>
      </c>
      <c r="BR63" s="403" t="e">
        <f>' 1M - RES'!#REF!+'Res DRENE'!#REF!</f>
        <v>#REF!</v>
      </c>
      <c r="BS63" s="403" t="e">
        <f>' 1M - RES'!#REF!+'Res DRENE'!#REF!</f>
        <v>#REF!</v>
      </c>
      <c r="BT63" s="403" t="e">
        <f>' 1M - RES'!#REF!+'Res DRENE'!#REF!</f>
        <v>#REF!</v>
      </c>
      <c r="BU63" s="403" t="e">
        <f>' 1M - RES'!#REF!+'Res DRENE'!#REF!</f>
        <v>#REF!</v>
      </c>
      <c r="BV63" s="403" t="e">
        <f>' 1M - RES'!#REF!+'Res DRENE'!#REF!</f>
        <v>#REF!</v>
      </c>
      <c r="BW63" s="403" t="e">
        <f>' 1M - RES'!#REF!+'Res DRENE'!#REF!</f>
        <v>#REF!</v>
      </c>
      <c r="BX63" s="403" t="e">
        <f>' 1M - RES'!#REF!+'Res DRENE'!#REF!</f>
        <v>#REF!</v>
      </c>
      <c r="BY63" s="403" t="e">
        <f>' 1M - RES'!#REF!+'Res DRENE'!#REF!</f>
        <v>#REF!</v>
      </c>
      <c r="BZ63" s="403" t="e">
        <f>' 1M - RES'!#REF!+'Res DRENE'!#REF!</f>
        <v>#REF!</v>
      </c>
      <c r="CA63" s="403" t="e">
        <f>' 1M - RES'!#REF!+'Res DRENE'!#REF!</f>
        <v>#REF!</v>
      </c>
      <c r="CB63" s="403" t="e">
        <f>' 1M - RES'!#REF!+'Res DRENE'!#REF!</f>
        <v>#REF!</v>
      </c>
      <c r="CC63" s="403" t="e">
        <f>' 1M - RES'!#REF!+'Res DRENE'!#REF!</f>
        <v>#REF!</v>
      </c>
      <c r="CD63" s="403" t="e">
        <f>' 1M - RES'!#REF!+'Res DRENE'!#REF!</f>
        <v>#REF!</v>
      </c>
      <c r="CE63" s="403" t="e">
        <f>' 1M - RES'!#REF!+'Res DRENE'!#REF!</f>
        <v>#REF!</v>
      </c>
      <c r="CF63" s="403" t="e">
        <f>' 1M - RES'!#REF!+'Res DRENE'!#REF!</f>
        <v>#REF!</v>
      </c>
      <c r="CG63" s="403" t="e">
        <f>' 1M - RES'!#REF!+'Res DRENE'!#REF!</f>
        <v>#REF!</v>
      </c>
      <c r="CH63" s="403" t="e">
        <f>' 1M - RES'!#REF!+'Res DRENE'!#REF!</f>
        <v>#REF!</v>
      </c>
    </row>
    <row r="64" spans="1:89" x14ac:dyDescent="0.35">
      <c r="B64" s="405" t="s">
        <v>30</v>
      </c>
      <c r="C64" s="403">
        <f>'2M - SGS'!C19+'Biz DRENE'!C19</f>
        <v>0</v>
      </c>
      <c r="D64" s="403">
        <f>'2M - SGS'!D19+'Biz DRENE'!D19</f>
        <v>0</v>
      </c>
      <c r="E64" s="403">
        <f>'2M - SGS'!E19+'Biz DRENE'!E19</f>
        <v>59008.869203788563</v>
      </c>
      <c r="F64" s="403">
        <f>'2M - SGS'!F19+'Biz DRENE'!F19</f>
        <v>984951.39747460675</v>
      </c>
      <c r="G64" s="403">
        <f>'2M - SGS'!G19+'Biz DRENE'!G19</f>
        <v>1871856.3275270909</v>
      </c>
      <c r="H64" s="403">
        <f>'2M - SGS'!H19+'Biz DRENE'!H19</f>
        <v>1982056.3489849328</v>
      </c>
      <c r="I64" s="403">
        <f>'2M - SGS'!I19+'Biz DRENE'!I19</f>
        <v>2385624.2548165834</v>
      </c>
      <c r="J64" s="403">
        <f>'2M - SGS'!J19+'Biz DRENE'!J19</f>
        <v>2327162.508946402</v>
      </c>
      <c r="K64" s="403">
        <f>'2M - SGS'!K19+'Biz DRENE'!K19</f>
        <v>2766163.3878056593</v>
      </c>
      <c r="L64" s="403">
        <f>'2M - SGS'!L19+'Biz DRENE'!L19</f>
        <v>2362422.8039665506</v>
      </c>
      <c r="M64" s="403">
        <f>'2M - SGS'!M19+'Biz DRENE'!M19</f>
        <v>3946100.6700284015</v>
      </c>
      <c r="N64" s="403">
        <f>'2M - SGS'!N19+'Biz DRENE'!N19</f>
        <v>5879086.7980031222</v>
      </c>
      <c r="O64" s="403">
        <f>'2M - SGS'!O19</f>
        <v>0</v>
      </c>
      <c r="P64" s="403">
        <f>'2M - SGS'!P19</f>
        <v>0</v>
      </c>
      <c r="Q64" s="403">
        <f>'2M - SGS'!Q19</f>
        <v>0</v>
      </c>
      <c r="R64" s="403">
        <f>'2M - SGS'!R19</f>
        <v>0</v>
      </c>
      <c r="S64" s="403">
        <f>'2M - SGS'!S19</f>
        <v>0</v>
      </c>
      <c r="T64" s="403">
        <f>'2M - SGS'!T19</f>
        <v>0</v>
      </c>
      <c r="U64" s="403">
        <f>'2M - SGS'!U19</f>
        <v>0</v>
      </c>
      <c r="V64" s="403">
        <f>'2M - SGS'!V19</f>
        <v>0</v>
      </c>
      <c r="W64" s="403">
        <f>'2M - SGS'!W19</f>
        <v>0</v>
      </c>
      <c r="X64" s="403">
        <f>'2M - SGS'!X19</f>
        <v>0</v>
      </c>
      <c r="Y64" s="403">
        <f>'2M - SGS'!Y19</f>
        <v>0</v>
      </c>
      <c r="Z64" s="403">
        <f>'2M - SGS'!Z19</f>
        <v>0</v>
      </c>
      <c r="AA64" s="403">
        <f>'2M - SGS'!AA19</f>
        <v>0</v>
      </c>
      <c r="AB64" s="403">
        <f>'2M - SGS'!AB19</f>
        <v>0</v>
      </c>
      <c r="AC64" s="403">
        <f>'2M - SGS'!AC19</f>
        <v>0</v>
      </c>
      <c r="AD64" s="403">
        <f>'2M - SGS'!AD19</f>
        <v>0</v>
      </c>
      <c r="AE64" s="403">
        <f>'2M - SGS'!AE19</f>
        <v>0</v>
      </c>
      <c r="AF64" s="403">
        <f>'2M - SGS'!AF19</f>
        <v>0</v>
      </c>
      <c r="AG64" s="403">
        <f>'2M - SGS'!AG19</f>
        <v>0</v>
      </c>
      <c r="AH64" s="403">
        <f>'2M - SGS'!AH19</f>
        <v>0</v>
      </c>
      <c r="AI64" s="403">
        <f>'2M - SGS'!AI19</f>
        <v>0</v>
      </c>
      <c r="AJ64" s="403">
        <f>'2M - SGS'!AJ19</f>
        <v>0</v>
      </c>
      <c r="AK64" s="403">
        <f>'2M - SGS'!AK19</f>
        <v>0</v>
      </c>
      <c r="AL64" s="403">
        <f>'2M - SGS'!AL19</f>
        <v>0</v>
      </c>
      <c r="AM64" s="403">
        <f>'2M - SGS'!AM19</f>
        <v>0</v>
      </c>
      <c r="AN64" s="403">
        <f>'2M - SGS'!AN19</f>
        <v>0</v>
      </c>
      <c r="AO64" s="403">
        <f>'2M - SGS'!AO19</f>
        <v>0</v>
      </c>
      <c r="AP64" s="403">
        <f>'2M - SGS'!AP19</f>
        <v>0</v>
      </c>
      <c r="AQ64" s="403">
        <f>'2M - SGS'!AQ19</f>
        <v>0</v>
      </c>
      <c r="AR64" s="403">
        <f>'2M - SGS'!AR19</f>
        <v>0</v>
      </c>
      <c r="AS64" s="403">
        <f>'2M - SGS'!AS19</f>
        <v>0</v>
      </c>
      <c r="AT64" s="403">
        <f>'2M - SGS'!AT19</f>
        <v>0</v>
      </c>
      <c r="AU64" s="403">
        <f>'2M - SGS'!AU19</f>
        <v>0</v>
      </c>
      <c r="AV64" s="403">
        <f>'2M - SGS'!AV19</f>
        <v>0</v>
      </c>
      <c r="AW64" s="403">
        <f>'2M - SGS'!AW19</f>
        <v>0</v>
      </c>
      <c r="AX64" s="403">
        <f>'2M - SGS'!AX19</f>
        <v>0</v>
      </c>
      <c r="AY64" s="403">
        <f>'2M - SGS'!AY19</f>
        <v>0</v>
      </c>
      <c r="AZ64" s="403">
        <f>'2M - SGS'!AZ19</f>
        <v>0</v>
      </c>
      <c r="BA64" s="403">
        <f>'2M - SGS'!BA19</f>
        <v>0</v>
      </c>
      <c r="BB64" s="403">
        <f>'2M - SGS'!BB19</f>
        <v>0</v>
      </c>
      <c r="BC64" s="403">
        <f>'2M - SGS'!BC19</f>
        <v>0</v>
      </c>
      <c r="BD64" s="403">
        <f>'2M - SGS'!BD19</f>
        <v>0</v>
      </c>
      <c r="BE64" s="403">
        <f>'2M - SGS'!BE19</f>
        <v>0</v>
      </c>
      <c r="BF64" s="403">
        <f>'2M - SGS'!BF19</f>
        <v>0</v>
      </c>
      <c r="BG64" s="403">
        <f>'2M - SGS'!BG19</f>
        <v>0</v>
      </c>
      <c r="BH64" s="403">
        <f>'2M - SGS'!BH19</f>
        <v>0</v>
      </c>
      <c r="BI64" s="403">
        <f>'2M - SGS'!BI19</f>
        <v>0</v>
      </c>
      <c r="BJ64" s="403">
        <f>'2M - SGS'!BJ19</f>
        <v>0</v>
      </c>
      <c r="BK64" s="403">
        <f>'2M - SGS'!BK19</f>
        <v>0</v>
      </c>
      <c r="BL64" s="403" t="e">
        <f>'2M - SGS'!#REF!</f>
        <v>#REF!</v>
      </c>
      <c r="BM64" s="403" t="e">
        <f>'2M - SGS'!#REF!</f>
        <v>#REF!</v>
      </c>
      <c r="BN64" s="403" t="e">
        <f>'2M - SGS'!#REF!</f>
        <v>#REF!</v>
      </c>
      <c r="BO64" s="403" t="e">
        <f>'2M - SGS'!#REF!</f>
        <v>#REF!</v>
      </c>
      <c r="BP64" s="403" t="e">
        <f>'2M - SGS'!#REF!</f>
        <v>#REF!</v>
      </c>
      <c r="BQ64" s="403" t="e">
        <f>'2M - SGS'!#REF!</f>
        <v>#REF!</v>
      </c>
      <c r="BR64" s="403" t="e">
        <f>'2M - SGS'!#REF!</f>
        <v>#REF!</v>
      </c>
      <c r="BS64" s="403" t="e">
        <f>'2M - SGS'!#REF!</f>
        <v>#REF!</v>
      </c>
      <c r="BT64" s="403" t="e">
        <f>'2M - SGS'!#REF!</f>
        <v>#REF!</v>
      </c>
      <c r="BU64" s="403" t="e">
        <f>'2M - SGS'!#REF!</f>
        <v>#REF!</v>
      </c>
      <c r="BV64" s="403" t="e">
        <f>'2M - SGS'!#REF!</f>
        <v>#REF!</v>
      </c>
      <c r="BW64" s="403" t="e">
        <f>'2M - SGS'!#REF!</f>
        <v>#REF!</v>
      </c>
      <c r="BX64" s="403" t="e">
        <f>'2M - SGS'!#REF!</f>
        <v>#REF!</v>
      </c>
      <c r="BY64" s="403" t="e">
        <f>'2M - SGS'!#REF!</f>
        <v>#REF!</v>
      </c>
      <c r="BZ64" s="403" t="e">
        <f>'2M - SGS'!#REF!</f>
        <v>#REF!</v>
      </c>
      <c r="CA64" s="403" t="e">
        <f>'2M - SGS'!#REF!</f>
        <v>#REF!</v>
      </c>
      <c r="CB64" s="403" t="e">
        <f>'2M - SGS'!#REF!</f>
        <v>#REF!</v>
      </c>
      <c r="CC64" s="403" t="e">
        <f>'2M - SGS'!#REF!</f>
        <v>#REF!</v>
      </c>
      <c r="CD64" s="403" t="e">
        <f>'2M - SGS'!#REF!</f>
        <v>#REF!</v>
      </c>
      <c r="CE64" s="403" t="e">
        <f>'2M - SGS'!#REF!</f>
        <v>#REF!</v>
      </c>
      <c r="CF64" s="403" t="e">
        <f>'2M - SGS'!#REF!</f>
        <v>#REF!</v>
      </c>
      <c r="CG64" s="403" t="e">
        <f>'2M - SGS'!#REF!</f>
        <v>#REF!</v>
      </c>
      <c r="CH64" s="403" t="e">
        <f>'2M - SGS'!#REF!</f>
        <v>#REF!</v>
      </c>
    </row>
    <row r="65" spans="1:86" x14ac:dyDescent="0.35">
      <c r="B65" s="405" t="s">
        <v>31</v>
      </c>
      <c r="C65" s="249">
        <f>'3M - LGS'!C19+'Biz DRENE'!C37</f>
        <v>0</v>
      </c>
      <c r="D65" s="249">
        <f>'3M - LGS'!D19+'Biz DRENE'!D37</f>
        <v>0</v>
      </c>
      <c r="E65" s="249">
        <f>'3M - LGS'!E19+'Biz DRENE'!E37</f>
        <v>131130.40232611424</v>
      </c>
      <c r="F65" s="249">
        <f>'3M - LGS'!F19+'Biz DRENE'!F37</f>
        <v>655556.75198070565</v>
      </c>
      <c r="G65" s="249">
        <f>'3M - LGS'!G19+'Biz DRENE'!G37</f>
        <v>1303386.1443566282</v>
      </c>
      <c r="H65" s="249">
        <f>'3M - LGS'!H19+'Biz DRENE'!H37</f>
        <v>3106237.9522120277</v>
      </c>
      <c r="I65" s="249">
        <f>'3M - LGS'!I19+'Biz DRENE'!I37</f>
        <v>3046676.1703783884</v>
      </c>
      <c r="J65" s="249">
        <f>'3M - LGS'!J19+'Biz DRENE'!J37</f>
        <v>5064622.5093357256</v>
      </c>
      <c r="K65" s="249">
        <f>'3M - LGS'!K19+'Biz DRENE'!K37</f>
        <v>7435394.9460403956</v>
      </c>
      <c r="L65" s="249">
        <f>'3M - LGS'!L19+'Biz DRENE'!L37</f>
        <v>4262514.0386465536</v>
      </c>
      <c r="M65" s="249">
        <f>'3M - LGS'!M19+'Biz DRENE'!M37</f>
        <v>9804378.3431443796</v>
      </c>
      <c r="N65" s="249">
        <f>'3M - LGS'!N19+'Biz DRENE'!N37</f>
        <v>19897049.167761754</v>
      </c>
      <c r="O65" s="403">
        <f>'3M - LGS'!O19</f>
        <v>0</v>
      </c>
      <c r="P65" s="403">
        <f>'3M - LGS'!P19</f>
        <v>0</v>
      </c>
      <c r="Q65" s="403">
        <f>'3M - LGS'!Q19</f>
        <v>0</v>
      </c>
      <c r="R65" s="403">
        <f>'3M - LGS'!R19</f>
        <v>0</v>
      </c>
      <c r="S65" s="403">
        <f>'3M - LGS'!S19</f>
        <v>0</v>
      </c>
      <c r="T65" s="403">
        <f>'3M - LGS'!T19</f>
        <v>0</v>
      </c>
      <c r="U65" s="403">
        <f>'3M - LGS'!U19</f>
        <v>0</v>
      </c>
      <c r="V65" s="403">
        <f>'3M - LGS'!V19</f>
        <v>0</v>
      </c>
      <c r="W65" s="403">
        <f>'3M - LGS'!W19</f>
        <v>0</v>
      </c>
      <c r="X65" s="403">
        <f>'3M - LGS'!X19</f>
        <v>0</v>
      </c>
      <c r="Y65" s="403">
        <f>'3M - LGS'!Y19</f>
        <v>0</v>
      </c>
      <c r="Z65" s="403">
        <f>'3M - LGS'!Z19</f>
        <v>0</v>
      </c>
      <c r="AA65" s="403">
        <f>'3M - LGS'!AA19</f>
        <v>0</v>
      </c>
      <c r="AB65" s="403">
        <f>'3M - LGS'!AB19</f>
        <v>0</v>
      </c>
      <c r="AC65" s="403">
        <f>'3M - LGS'!AC19</f>
        <v>0</v>
      </c>
      <c r="AD65" s="403">
        <f>'3M - LGS'!AD19</f>
        <v>0</v>
      </c>
      <c r="AE65" s="403">
        <f>'3M - LGS'!AE19</f>
        <v>0</v>
      </c>
      <c r="AF65" s="403">
        <f>'3M - LGS'!AF19</f>
        <v>0</v>
      </c>
      <c r="AG65" s="403">
        <f>'3M - LGS'!AG19</f>
        <v>0</v>
      </c>
      <c r="AH65" s="403">
        <f>'3M - LGS'!AH19</f>
        <v>0</v>
      </c>
      <c r="AI65" s="403">
        <f>'3M - LGS'!AI19</f>
        <v>0</v>
      </c>
      <c r="AJ65" s="403">
        <f>'3M - LGS'!AJ19</f>
        <v>0</v>
      </c>
      <c r="AK65" s="403">
        <f>'3M - LGS'!AK19</f>
        <v>0</v>
      </c>
      <c r="AL65" s="403">
        <f>'3M - LGS'!AL19</f>
        <v>0</v>
      </c>
      <c r="AM65" s="403">
        <f>'3M - LGS'!AM19</f>
        <v>0</v>
      </c>
      <c r="AN65" s="403">
        <f>'3M - LGS'!AN19</f>
        <v>0</v>
      </c>
      <c r="AO65" s="403">
        <f>'3M - LGS'!AO19</f>
        <v>0</v>
      </c>
      <c r="AP65" s="403">
        <f>'3M - LGS'!AP19</f>
        <v>0</v>
      </c>
      <c r="AQ65" s="403">
        <f>'3M - LGS'!AQ19</f>
        <v>0</v>
      </c>
      <c r="AR65" s="403">
        <f>'3M - LGS'!AR19</f>
        <v>0</v>
      </c>
      <c r="AS65" s="403">
        <f>'3M - LGS'!AS19</f>
        <v>0</v>
      </c>
      <c r="AT65" s="403">
        <f>'3M - LGS'!AT19</f>
        <v>0</v>
      </c>
      <c r="AU65" s="403">
        <f>'3M - LGS'!AU19</f>
        <v>0</v>
      </c>
      <c r="AV65" s="403">
        <f>'3M - LGS'!AV19</f>
        <v>0</v>
      </c>
      <c r="AW65" s="403">
        <f>'3M - LGS'!AW19</f>
        <v>0</v>
      </c>
      <c r="AX65" s="403">
        <f>'3M - LGS'!AX19</f>
        <v>0</v>
      </c>
      <c r="AY65" s="403">
        <f>'3M - LGS'!AY19</f>
        <v>0</v>
      </c>
      <c r="AZ65" s="403">
        <f>'3M - LGS'!AZ19</f>
        <v>0</v>
      </c>
      <c r="BA65" s="403">
        <f>'3M - LGS'!BA19</f>
        <v>0</v>
      </c>
      <c r="BB65" s="403">
        <f>'3M - LGS'!BB19</f>
        <v>0</v>
      </c>
      <c r="BC65" s="403">
        <f>'3M - LGS'!BC19</f>
        <v>0</v>
      </c>
      <c r="BD65" s="403">
        <f>'3M - LGS'!BD19</f>
        <v>0</v>
      </c>
      <c r="BE65" s="403">
        <f>'3M - LGS'!BE19</f>
        <v>0</v>
      </c>
      <c r="BF65" s="403">
        <f>'3M - LGS'!BF19</f>
        <v>0</v>
      </c>
      <c r="BG65" s="403">
        <f>'3M - LGS'!BG19</f>
        <v>0</v>
      </c>
      <c r="BH65" s="403">
        <f>'3M - LGS'!BH19</f>
        <v>0</v>
      </c>
      <c r="BI65" s="403">
        <f>'3M - LGS'!BI19</f>
        <v>0</v>
      </c>
      <c r="BJ65" s="403">
        <f>'3M - LGS'!BJ19</f>
        <v>0</v>
      </c>
      <c r="BK65" s="403">
        <f>'3M - LGS'!BK19</f>
        <v>0</v>
      </c>
      <c r="BL65" s="403" t="e">
        <f>'3M - LGS'!#REF!</f>
        <v>#REF!</v>
      </c>
      <c r="BM65" s="403" t="e">
        <f>'3M - LGS'!#REF!</f>
        <v>#REF!</v>
      </c>
      <c r="BN65" s="403" t="e">
        <f>'3M - LGS'!#REF!</f>
        <v>#REF!</v>
      </c>
      <c r="BO65" s="403" t="e">
        <f>'3M - LGS'!#REF!</f>
        <v>#REF!</v>
      </c>
      <c r="BP65" s="403" t="e">
        <f>'3M - LGS'!#REF!</f>
        <v>#REF!</v>
      </c>
      <c r="BQ65" s="403" t="e">
        <f>'3M - LGS'!#REF!</f>
        <v>#REF!</v>
      </c>
      <c r="BR65" s="403" t="e">
        <f>'3M - LGS'!#REF!</f>
        <v>#REF!</v>
      </c>
      <c r="BS65" s="403" t="e">
        <f>'3M - LGS'!#REF!</f>
        <v>#REF!</v>
      </c>
      <c r="BT65" s="403" t="e">
        <f>'3M - LGS'!#REF!</f>
        <v>#REF!</v>
      </c>
      <c r="BU65" s="403" t="e">
        <f>'3M - LGS'!#REF!</f>
        <v>#REF!</v>
      </c>
      <c r="BV65" s="403" t="e">
        <f>'3M - LGS'!#REF!</f>
        <v>#REF!</v>
      </c>
      <c r="BW65" s="403" t="e">
        <f>'3M - LGS'!#REF!</f>
        <v>#REF!</v>
      </c>
      <c r="BX65" s="403" t="e">
        <f>'3M - LGS'!#REF!</f>
        <v>#REF!</v>
      </c>
      <c r="BY65" s="403" t="e">
        <f>'3M - LGS'!#REF!</f>
        <v>#REF!</v>
      </c>
      <c r="BZ65" s="403" t="e">
        <f>'3M - LGS'!#REF!</f>
        <v>#REF!</v>
      </c>
      <c r="CA65" s="403" t="e">
        <f>'3M - LGS'!#REF!</f>
        <v>#REF!</v>
      </c>
      <c r="CB65" s="403" t="e">
        <f>'3M - LGS'!#REF!</f>
        <v>#REF!</v>
      </c>
      <c r="CC65" s="403" t="e">
        <f>'3M - LGS'!#REF!</f>
        <v>#REF!</v>
      </c>
      <c r="CD65" s="403" t="e">
        <f>'3M - LGS'!#REF!</f>
        <v>#REF!</v>
      </c>
      <c r="CE65" s="403" t="e">
        <f>'3M - LGS'!#REF!</f>
        <v>#REF!</v>
      </c>
      <c r="CF65" s="403" t="e">
        <f>'3M - LGS'!#REF!</f>
        <v>#REF!</v>
      </c>
      <c r="CG65" s="403" t="e">
        <f>'3M - LGS'!#REF!</f>
        <v>#REF!</v>
      </c>
      <c r="CH65" s="403" t="e">
        <f>'3M - LGS'!#REF!</f>
        <v>#REF!</v>
      </c>
    </row>
    <row r="66" spans="1:86" x14ac:dyDescent="0.35">
      <c r="B66" s="405" t="s">
        <v>32</v>
      </c>
      <c r="C66" s="249">
        <f>'4M - SPS'!C19+'Biz DRENE'!C55</f>
        <v>0</v>
      </c>
      <c r="D66" s="249">
        <f>'4M - SPS'!D19+'Biz DRENE'!D55</f>
        <v>0</v>
      </c>
      <c r="E66" s="249">
        <f>'4M - SPS'!E19+'Biz DRENE'!E55</f>
        <v>0</v>
      </c>
      <c r="F66" s="249">
        <f>'4M - SPS'!F19+'Biz DRENE'!F55</f>
        <v>195685.20019971029</v>
      </c>
      <c r="G66" s="249">
        <f>'4M - SPS'!G19+'Biz DRENE'!G55</f>
        <v>532015.66398946359</v>
      </c>
      <c r="H66" s="249">
        <f>'4M - SPS'!H19+'Biz DRENE'!H55</f>
        <v>1195755.0662132709</v>
      </c>
      <c r="I66" s="249">
        <f>'4M - SPS'!I19+'Biz DRENE'!I55</f>
        <v>678080.6823034758</v>
      </c>
      <c r="J66" s="249">
        <f>'4M - SPS'!J19+'Biz DRENE'!J55</f>
        <v>647049.83930782927</v>
      </c>
      <c r="K66" s="249">
        <f>'4M - SPS'!K19+'Biz DRENE'!K55</f>
        <v>1840447.561554431</v>
      </c>
      <c r="L66" s="249">
        <f>'4M - SPS'!L19+'Biz DRENE'!L55</f>
        <v>404680.20172037015</v>
      </c>
      <c r="M66" s="249">
        <f>'4M - SPS'!M19+'Biz DRENE'!M55</f>
        <v>991290.1061275925</v>
      </c>
      <c r="N66" s="249">
        <f>'4M - SPS'!N19+'Biz DRENE'!N55</f>
        <v>7946043.8277574582</v>
      </c>
      <c r="O66" s="403">
        <f>'4M - SPS'!O19</f>
        <v>0</v>
      </c>
      <c r="P66" s="403">
        <f>'4M - SPS'!P19</f>
        <v>0</v>
      </c>
      <c r="Q66" s="403">
        <f>'4M - SPS'!Q19</f>
        <v>0</v>
      </c>
      <c r="R66" s="403">
        <f>'4M - SPS'!R19</f>
        <v>0</v>
      </c>
      <c r="S66" s="403">
        <f>'4M - SPS'!S19</f>
        <v>0</v>
      </c>
      <c r="T66" s="403">
        <f>'4M - SPS'!T19</f>
        <v>0</v>
      </c>
      <c r="U66" s="403">
        <f>'4M - SPS'!U19</f>
        <v>0</v>
      </c>
      <c r="V66" s="403">
        <f>'4M - SPS'!V19</f>
        <v>0</v>
      </c>
      <c r="W66" s="403">
        <f>'4M - SPS'!W19</f>
        <v>0</v>
      </c>
      <c r="X66" s="403">
        <f>'4M - SPS'!X19</f>
        <v>0</v>
      </c>
      <c r="Y66" s="403">
        <f>'4M - SPS'!Y19</f>
        <v>0</v>
      </c>
      <c r="Z66" s="403">
        <f>'4M - SPS'!Z19</f>
        <v>0</v>
      </c>
      <c r="AA66" s="403">
        <f>'4M - SPS'!AA19</f>
        <v>0</v>
      </c>
      <c r="AB66" s="403">
        <f>'4M - SPS'!AB19</f>
        <v>0</v>
      </c>
      <c r="AC66" s="403">
        <f>'4M - SPS'!AC19</f>
        <v>0</v>
      </c>
      <c r="AD66" s="403">
        <f>'4M - SPS'!AD19</f>
        <v>0</v>
      </c>
      <c r="AE66" s="403">
        <f>'4M - SPS'!AE19</f>
        <v>0</v>
      </c>
      <c r="AF66" s="403">
        <f>'4M - SPS'!AF19</f>
        <v>0</v>
      </c>
      <c r="AG66" s="403">
        <f>'4M - SPS'!AG19</f>
        <v>0</v>
      </c>
      <c r="AH66" s="403">
        <f>'4M - SPS'!AH19</f>
        <v>0</v>
      </c>
      <c r="AI66" s="403">
        <f>'4M - SPS'!AI19</f>
        <v>0</v>
      </c>
      <c r="AJ66" s="403">
        <f>'4M - SPS'!AJ19</f>
        <v>0</v>
      </c>
      <c r="AK66" s="403">
        <f>'4M - SPS'!AK19</f>
        <v>0</v>
      </c>
      <c r="AL66" s="403">
        <f>'4M - SPS'!AL19</f>
        <v>0</v>
      </c>
      <c r="AM66" s="403">
        <f>'4M - SPS'!AM19</f>
        <v>0</v>
      </c>
      <c r="AN66" s="403">
        <f>'4M - SPS'!AN19</f>
        <v>0</v>
      </c>
      <c r="AO66" s="403">
        <f>'4M - SPS'!AO19</f>
        <v>0</v>
      </c>
      <c r="AP66" s="403">
        <f>'4M - SPS'!AP19</f>
        <v>0</v>
      </c>
      <c r="AQ66" s="403">
        <f>'4M - SPS'!AQ19</f>
        <v>0</v>
      </c>
      <c r="AR66" s="403">
        <f>'4M - SPS'!AR19</f>
        <v>0</v>
      </c>
      <c r="AS66" s="403">
        <f>'4M - SPS'!AS19</f>
        <v>0</v>
      </c>
      <c r="AT66" s="403">
        <f>'4M - SPS'!AT19</f>
        <v>0</v>
      </c>
      <c r="AU66" s="403">
        <f>'4M - SPS'!AU19</f>
        <v>0</v>
      </c>
      <c r="AV66" s="403">
        <f>'4M - SPS'!AV19</f>
        <v>0</v>
      </c>
      <c r="AW66" s="403">
        <f>'4M - SPS'!AW19</f>
        <v>0</v>
      </c>
      <c r="AX66" s="403">
        <f>'4M - SPS'!AX19</f>
        <v>0</v>
      </c>
      <c r="AY66" s="403">
        <f>'4M - SPS'!AY19</f>
        <v>0</v>
      </c>
      <c r="AZ66" s="403">
        <f>'4M - SPS'!AZ19</f>
        <v>0</v>
      </c>
      <c r="BA66" s="403">
        <f>'4M - SPS'!BA19</f>
        <v>0</v>
      </c>
      <c r="BB66" s="403">
        <f>'4M - SPS'!BB19</f>
        <v>0</v>
      </c>
      <c r="BC66" s="403">
        <f>'4M - SPS'!BC19</f>
        <v>0</v>
      </c>
      <c r="BD66" s="403">
        <f>'4M - SPS'!BD19</f>
        <v>0</v>
      </c>
      <c r="BE66" s="403">
        <f>'4M - SPS'!BE19</f>
        <v>0</v>
      </c>
      <c r="BF66" s="403">
        <f>'4M - SPS'!BF19</f>
        <v>0</v>
      </c>
      <c r="BG66" s="403">
        <f>'4M - SPS'!BG19</f>
        <v>0</v>
      </c>
      <c r="BH66" s="403">
        <f>'4M - SPS'!BH19</f>
        <v>0</v>
      </c>
      <c r="BI66" s="403">
        <f>'4M - SPS'!BI19</f>
        <v>0</v>
      </c>
      <c r="BJ66" s="403">
        <f>'4M - SPS'!BJ19</f>
        <v>0</v>
      </c>
      <c r="BK66" s="403">
        <f>'4M - SPS'!BK19</f>
        <v>0</v>
      </c>
      <c r="BL66" s="403" t="e">
        <f>'4M - SPS'!#REF!</f>
        <v>#REF!</v>
      </c>
      <c r="BM66" s="403" t="e">
        <f>'4M - SPS'!#REF!</f>
        <v>#REF!</v>
      </c>
      <c r="BN66" s="403" t="e">
        <f>'4M - SPS'!#REF!</f>
        <v>#REF!</v>
      </c>
      <c r="BO66" s="403" t="e">
        <f>'4M - SPS'!#REF!</f>
        <v>#REF!</v>
      </c>
      <c r="BP66" s="403" t="e">
        <f>'4M - SPS'!#REF!</f>
        <v>#REF!</v>
      </c>
      <c r="BQ66" s="403" t="e">
        <f>'4M - SPS'!#REF!</f>
        <v>#REF!</v>
      </c>
      <c r="BR66" s="403" t="e">
        <f>'4M - SPS'!#REF!</f>
        <v>#REF!</v>
      </c>
      <c r="BS66" s="403" t="e">
        <f>'4M - SPS'!#REF!</f>
        <v>#REF!</v>
      </c>
      <c r="BT66" s="403" t="e">
        <f>'4M - SPS'!#REF!</f>
        <v>#REF!</v>
      </c>
      <c r="BU66" s="403" t="e">
        <f>'4M - SPS'!#REF!</f>
        <v>#REF!</v>
      </c>
      <c r="BV66" s="403" t="e">
        <f>'4M - SPS'!#REF!</f>
        <v>#REF!</v>
      </c>
      <c r="BW66" s="403" t="e">
        <f>'4M - SPS'!#REF!</f>
        <v>#REF!</v>
      </c>
      <c r="BX66" s="403" t="e">
        <f>'4M - SPS'!#REF!</f>
        <v>#REF!</v>
      </c>
      <c r="BY66" s="403" t="e">
        <f>'4M - SPS'!#REF!</f>
        <v>#REF!</v>
      </c>
      <c r="BZ66" s="403" t="e">
        <f>'4M - SPS'!#REF!</f>
        <v>#REF!</v>
      </c>
      <c r="CA66" s="403" t="e">
        <f>'4M - SPS'!#REF!</f>
        <v>#REF!</v>
      </c>
      <c r="CB66" s="403" t="e">
        <f>'4M - SPS'!#REF!</f>
        <v>#REF!</v>
      </c>
      <c r="CC66" s="403" t="e">
        <f>'4M - SPS'!#REF!</f>
        <v>#REF!</v>
      </c>
      <c r="CD66" s="403" t="e">
        <f>'4M - SPS'!#REF!</f>
        <v>#REF!</v>
      </c>
      <c r="CE66" s="403" t="e">
        <f>'4M - SPS'!#REF!</f>
        <v>#REF!</v>
      </c>
      <c r="CF66" s="403" t="e">
        <f>'4M - SPS'!#REF!</f>
        <v>#REF!</v>
      </c>
      <c r="CG66" s="403" t="e">
        <f>'4M - SPS'!#REF!</f>
        <v>#REF!</v>
      </c>
      <c r="CH66" s="403" t="e">
        <f>'4M - SPS'!#REF!</f>
        <v>#REF!</v>
      </c>
    </row>
    <row r="67" spans="1:86" ht="15" thickBot="1" x14ac:dyDescent="0.4">
      <c r="B67" s="406" t="s">
        <v>33</v>
      </c>
      <c r="C67" s="249">
        <f>'11M - LPS'!C19+'Biz DRENE'!C73</f>
        <v>0</v>
      </c>
      <c r="D67" s="249">
        <f>'11M - LPS'!D19+'Biz DRENE'!D73</f>
        <v>0</v>
      </c>
      <c r="E67" s="249">
        <f>'11M - LPS'!E19+'Biz DRENE'!E73</f>
        <v>0</v>
      </c>
      <c r="F67" s="249">
        <f>'11M - LPS'!F19+'Biz DRENE'!F73</f>
        <v>105817.63611918641</v>
      </c>
      <c r="G67" s="249">
        <f>'11M - LPS'!G19+'Biz DRENE'!G73</f>
        <v>61021.208716039313</v>
      </c>
      <c r="H67" s="249">
        <f>'11M - LPS'!H19+'Biz DRENE'!H73</f>
        <v>32256.701662712214</v>
      </c>
      <c r="I67" s="249">
        <f>'11M - LPS'!I19+'Biz DRENE'!I73</f>
        <v>0</v>
      </c>
      <c r="J67" s="249">
        <f>'11M - LPS'!J19+'Biz DRENE'!J73</f>
        <v>99714.495996913887</v>
      </c>
      <c r="K67" s="249">
        <f>'11M - LPS'!K19+'Biz DRENE'!K73</f>
        <v>44090.838513858624</v>
      </c>
      <c r="L67" s="249">
        <f>'11M - LPS'!L19+'Biz DRENE'!L73</f>
        <v>408313.82939085976</v>
      </c>
      <c r="M67" s="249">
        <f>'11M - LPS'!M19+'Biz DRENE'!M73</f>
        <v>698934.24445103738</v>
      </c>
      <c r="N67" s="249">
        <f>'11M - LPS'!N19+'Biz DRENE'!N73</f>
        <v>3140976.1248702863</v>
      </c>
      <c r="O67" s="403">
        <f>'11M - LPS'!O19</f>
        <v>0</v>
      </c>
      <c r="P67" s="403">
        <f>'11M - LPS'!P19</f>
        <v>0</v>
      </c>
      <c r="Q67" s="403">
        <f>'11M - LPS'!Q19</f>
        <v>0</v>
      </c>
      <c r="R67" s="403">
        <f>'11M - LPS'!R19</f>
        <v>0</v>
      </c>
      <c r="S67" s="403">
        <f>'11M - LPS'!S19</f>
        <v>0</v>
      </c>
      <c r="T67" s="403">
        <f>'11M - LPS'!T19</f>
        <v>0</v>
      </c>
      <c r="U67" s="403">
        <f>'11M - LPS'!U19</f>
        <v>0</v>
      </c>
      <c r="V67" s="403">
        <f>'11M - LPS'!V19</f>
        <v>0</v>
      </c>
      <c r="W67" s="403">
        <f>'11M - LPS'!W19</f>
        <v>0</v>
      </c>
      <c r="X67" s="403">
        <f>'11M - LPS'!X19</f>
        <v>0</v>
      </c>
      <c r="Y67" s="403">
        <f>'11M - LPS'!Y19</f>
        <v>0</v>
      </c>
      <c r="Z67" s="403">
        <f>'11M - LPS'!Z19</f>
        <v>0</v>
      </c>
      <c r="AA67" s="403">
        <f>'11M - LPS'!AA19</f>
        <v>0</v>
      </c>
      <c r="AB67" s="403">
        <f>'11M - LPS'!AB19</f>
        <v>0</v>
      </c>
      <c r="AC67" s="403">
        <f>'11M - LPS'!AC19</f>
        <v>0</v>
      </c>
      <c r="AD67" s="403">
        <f>'11M - LPS'!AD19</f>
        <v>0</v>
      </c>
      <c r="AE67" s="403">
        <f>'11M - LPS'!AE19</f>
        <v>0</v>
      </c>
      <c r="AF67" s="403">
        <f>'11M - LPS'!AF19</f>
        <v>0</v>
      </c>
      <c r="AG67" s="403">
        <f>'11M - LPS'!AG19</f>
        <v>0</v>
      </c>
      <c r="AH67" s="403">
        <f>'11M - LPS'!AH19</f>
        <v>0</v>
      </c>
      <c r="AI67" s="403">
        <f>'11M - LPS'!AI19</f>
        <v>0</v>
      </c>
      <c r="AJ67" s="403">
        <f>'11M - LPS'!AJ19</f>
        <v>0</v>
      </c>
      <c r="AK67" s="403">
        <f>'11M - LPS'!AK19</f>
        <v>0</v>
      </c>
      <c r="AL67" s="403">
        <f>'11M - LPS'!AL19</f>
        <v>0</v>
      </c>
      <c r="AM67" s="403">
        <f>'11M - LPS'!AM19</f>
        <v>0</v>
      </c>
      <c r="AN67" s="403">
        <f>'11M - LPS'!AN19</f>
        <v>0</v>
      </c>
      <c r="AO67" s="403">
        <f>'11M - LPS'!AO19</f>
        <v>0</v>
      </c>
      <c r="AP67" s="403">
        <f>'11M - LPS'!AP19</f>
        <v>0</v>
      </c>
      <c r="AQ67" s="403">
        <f>'11M - LPS'!AQ19</f>
        <v>0</v>
      </c>
      <c r="AR67" s="403">
        <f>'11M - LPS'!AR19</f>
        <v>0</v>
      </c>
      <c r="AS67" s="403">
        <f>'11M - LPS'!AS19</f>
        <v>0</v>
      </c>
      <c r="AT67" s="403">
        <f>'11M - LPS'!AT19</f>
        <v>0</v>
      </c>
      <c r="AU67" s="403">
        <f>'11M - LPS'!AU19</f>
        <v>0</v>
      </c>
      <c r="AV67" s="403">
        <f>'11M - LPS'!AV19</f>
        <v>0</v>
      </c>
      <c r="AW67" s="403">
        <f>'11M - LPS'!AW19</f>
        <v>0</v>
      </c>
      <c r="AX67" s="403">
        <f>'11M - LPS'!AX19</f>
        <v>0</v>
      </c>
      <c r="AY67" s="403">
        <f>'11M - LPS'!AY19</f>
        <v>0</v>
      </c>
      <c r="AZ67" s="403">
        <f>'11M - LPS'!AZ19</f>
        <v>0</v>
      </c>
      <c r="BA67" s="403">
        <f>'11M - LPS'!BA19</f>
        <v>0</v>
      </c>
      <c r="BB67" s="403">
        <f>'11M - LPS'!BB19</f>
        <v>0</v>
      </c>
      <c r="BC67" s="403">
        <f>'11M - LPS'!BC19</f>
        <v>0</v>
      </c>
      <c r="BD67" s="403">
        <f>'11M - LPS'!BD19</f>
        <v>0</v>
      </c>
      <c r="BE67" s="403">
        <f>'11M - LPS'!BE19</f>
        <v>0</v>
      </c>
      <c r="BF67" s="403">
        <f>'11M - LPS'!BF19</f>
        <v>0</v>
      </c>
      <c r="BG67" s="403">
        <f>'11M - LPS'!BG19</f>
        <v>0</v>
      </c>
      <c r="BH67" s="403">
        <f>'11M - LPS'!BH19</f>
        <v>0</v>
      </c>
      <c r="BI67" s="403">
        <f>'11M - LPS'!BI19</f>
        <v>0</v>
      </c>
      <c r="BJ67" s="403">
        <f>'11M - LPS'!BJ19</f>
        <v>0</v>
      </c>
      <c r="BK67" s="403">
        <f>'11M - LPS'!BK19</f>
        <v>0</v>
      </c>
      <c r="BL67" s="403" t="e">
        <f>'11M - LPS'!#REF!</f>
        <v>#REF!</v>
      </c>
      <c r="BM67" s="403" t="e">
        <f>'11M - LPS'!#REF!</f>
        <v>#REF!</v>
      </c>
      <c r="BN67" s="403" t="e">
        <f>'11M - LPS'!#REF!</f>
        <v>#REF!</v>
      </c>
      <c r="BO67" s="403" t="e">
        <f>'11M - LPS'!#REF!</f>
        <v>#REF!</v>
      </c>
      <c r="BP67" s="403" t="e">
        <f>'11M - LPS'!#REF!</f>
        <v>#REF!</v>
      </c>
      <c r="BQ67" s="403" t="e">
        <f>'11M - LPS'!#REF!</f>
        <v>#REF!</v>
      </c>
      <c r="BR67" s="403" t="e">
        <f>'11M - LPS'!#REF!</f>
        <v>#REF!</v>
      </c>
      <c r="BS67" s="403" t="e">
        <f>'11M - LPS'!#REF!</f>
        <v>#REF!</v>
      </c>
      <c r="BT67" s="403" t="e">
        <f>'11M - LPS'!#REF!</f>
        <v>#REF!</v>
      </c>
      <c r="BU67" s="403" t="e">
        <f>'11M - LPS'!#REF!</f>
        <v>#REF!</v>
      </c>
      <c r="BV67" s="403" t="e">
        <f>'11M - LPS'!#REF!</f>
        <v>#REF!</v>
      </c>
      <c r="BW67" s="403" t="e">
        <f>'11M - LPS'!#REF!</f>
        <v>#REF!</v>
      </c>
      <c r="BX67" s="403" t="e">
        <f>'11M - LPS'!#REF!</f>
        <v>#REF!</v>
      </c>
      <c r="BY67" s="403" t="e">
        <f>'11M - LPS'!#REF!</f>
        <v>#REF!</v>
      </c>
      <c r="BZ67" s="403" t="e">
        <f>'11M - LPS'!#REF!</f>
        <v>#REF!</v>
      </c>
      <c r="CA67" s="403" t="e">
        <f>'11M - LPS'!#REF!</f>
        <v>#REF!</v>
      </c>
      <c r="CB67" s="403" t="e">
        <f>'11M - LPS'!#REF!</f>
        <v>#REF!</v>
      </c>
      <c r="CC67" s="403" t="e">
        <f>'11M - LPS'!#REF!</f>
        <v>#REF!</v>
      </c>
      <c r="CD67" s="403" t="e">
        <f>'11M - LPS'!#REF!</f>
        <v>#REF!</v>
      </c>
      <c r="CE67" s="403" t="e">
        <f>'11M - LPS'!#REF!</f>
        <v>#REF!</v>
      </c>
      <c r="CF67" s="403" t="e">
        <f>'11M - LPS'!#REF!</f>
        <v>#REF!</v>
      </c>
      <c r="CG67" s="403" t="e">
        <f>'11M - LPS'!#REF!</f>
        <v>#REF!</v>
      </c>
      <c r="CH67" s="403" t="e">
        <f>'11M - LPS'!#REF!</f>
        <v>#REF!</v>
      </c>
    </row>
    <row r="68" spans="1:86" ht="15" thickBot="1" x14ac:dyDescent="0.4">
      <c r="B68" s="409" t="s">
        <v>34</v>
      </c>
      <c r="C68" s="416">
        <f>SUM(C63:C67)</f>
        <v>0</v>
      </c>
      <c r="D68" s="416">
        <f t="shared" ref="D68:BO68" si="36">SUM(D63:D67)</f>
        <v>0</v>
      </c>
      <c r="E68" s="416">
        <f t="shared" si="36"/>
        <v>368079.10096098325</v>
      </c>
      <c r="F68" s="416">
        <f t="shared" si="36"/>
        <v>5504550.5456685275</v>
      </c>
      <c r="G68" s="416">
        <f t="shared" si="36"/>
        <v>12435808.253552318</v>
      </c>
      <c r="H68" s="416">
        <f t="shared" si="36"/>
        <v>14785471.539555734</v>
      </c>
      <c r="I68" s="416">
        <f t="shared" si="36"/>
        <v>16981967.101793639</v>
      </c>
      <c r="J68" s="416">
        <f t="shared" si="36"/>
        <v>17894876.662422985</v>
      </c>
      <c r="K68" s="416">
        <f t="shared" si="36"/>
        <v>20464216.645373456</v>
      </c>
      <c r="L68" s="416">
        <f t="shared" si="36"/>
        <v>24589591.075599644</v>
      </c>
      <c r="M68" s="416">
        <f t="shared" si="36"/>
        <v>59336871.053335577</v>
      </c>
      <c r="N68" s="416">
        <f t="shared" si="36"/>
        <v>77416824.530929908</v>
      </c>
      <c r="O68" s="416">
        <f t="shared" si="36"/>
        <v>0</v>
      </c>
      <c r="P68" s="416">
        <f t="shared" si="36"/>
        <v>0</v>
      </c>
      <c r="Q68" s="416">
        <f t="shared" si="36"/>
        <v>0</v>
      </c>
      <c r="R68" s="416">
        <f t="shared" si="36"/>
        <v>0</v>
      </c>
      <c r="S68" s="416">
        <f t="shared" si="36"/>
        <v>0</v>
      </c>
      <c r="T68" s="416">
        <f t="shared" si="36"/>
        <v>0</v>
      </c>
      <c r="U68" s="416">
        <f t="shared" si="36"/>
        <v>0</v>
      </c>
      <c r="V68" s="416">
        <f t="shared" si="36"/>
        <v>0</v>
      </c>
      <c r="W68" s="416">
        <f t="shared" si="36"/>
        <v>0</v>
      </c>
      <c r="X68" s="416">
        <f t="shared" si="36"/>
        <v>0</v>
      </c>
      <c r="Y68" s="416">
        <f t="shared" si="36"/>
        <v>0</v>
      </c>
      <c r="Z68" s="416">
        <f t="shared" si="36"/>
        <v>0</v>
      </c>
      <c r="AA68" s="416">
        <f t="shared" si="36"/>
        <v>0</v>
      </c>
      <c r="AB68" s="416">
        <f t="shared" si="36"/>
        <v>0</v>
      </c>
      <c r="AC68" s="416">
        <f t="shared" si="36"/>
        <v>0</v>
      </c>
      <c r="AD68" s="416">
        <f t="shared" si="36"/>
        <v>0</v>
      </c>
      <c r="AE68" s="416">
        <f t="shared" si="36"/>
        <v>0</v>
      </c>
      <c r="AF68" s="416">
        <f t="shared" si="36"/>
        <v>0</v>
      </c>
      <c r="AG68" s="416">
        <f t="shared" si="36"/>
        <v>0</v>
      </c>
      <c r="AH68" s="416">
        <f t="shared" si="36"/>
        <v>0</v>
      </c>
      <c r="AI68" s="416">
        <f t="shared" si="36"/>
        <v>0</v>
      </c>
      <c r="AJ68" s="416">
        <f t="shared" si="36"/>
        <v>0</v>
      </c>
      <c r="AK68" s="416">
        <f t="shared" si="36"/>
        <v>0</v>
      </c>
      <c r="AL68" s="416">
        <f t="shared" si="36"/>
        <v>0</v>
      </c>
      <c r="AM68" s="416">
        <f t="shared" si="36"/>
        <v>0</v>
      </c>
      <c r="AN68" s="416">
        <f t="shared" si="36"/>
        <v>0</v>
      </c>
      <c r="AO68" s="416">
        <f t="shared" si="36"/>
        <v>0</v>
      </c>
      <c r="AP68" s="416">
        <f t="shared" si="36"/>
        <v>0</v>
      </c>
      <c r="AQ68" s="416">
        <f t="shared" si="36"/>
        <v>0</v>
      </c>
      <c r="AR68" s="416">
        <f t="shared" si="36"/>
        <v>0</v>
      </c>
      <c r="AS68" s="416">
        <f t="shared" si="36"/>
        <v>0</v>
      </c>
      <c r="AT68" s="416">
        <f t="shared" si="36"/>
        <v>0</v>
      </c>
      <c r="AU68" s="416">
        <f t="shared" si="36"/>
        <v>0</v>
      </c>
      <c r="AV68" s="416">
        <f t="shared" si="36"/>
        <v>0</v>
      </c>
      <c r="AW68" s="416">
        <f t="shared" si="36"/>
        <v>0</v>
      </c>
      <c r="AX68" s="416">
        <f t="shared" si="36"/>
        <v>0</v>
      </c>
      <c r="AY68" s="416">
        <f t="shared" si="36"/>
        <v>0</v>
      </c>
      <c r="AZ68" s="416">
        <f t="shared" si="36"/>
        <v>0</v>
      </c>
      <c r="BA68" s="416">
        <f t="shared" si="36"/>
        <v>0</v>
      </c>
      <c r="BB68" s="416">
        <f t="shared" si="36"/>
        <v>0</v>
      </c>
      <c r="BC68" s="416">
        <f t="shared" si="36"/>
        <v>0</v>
      </c>
      <c r="BD68" s="416">
        <f t="shared" si="36"/>
        <v>0</v>
      </c>
      <c r="BE68" s="416">
        <f t="shared" si="36"/>
        <v>0</v>
      </c>
      <c r="BF68" s="416">
        <f t="shared" si="36"/>
        <v>0</v>
      </c>
      <c r="BG68" s="416">
        <f t="shared" si="36"/>
        <v>0</v>
      </c>
      <c r="BH68" s="416">
        <f t="shared" si="36"/>
        <v>0</v>
      </c>
      <c r="BI68" s="416">
        <f t="shared" si="36"/>
        <v>0</v>
      </c>
      <c r="BJ68" s="416">
        <f t="shared" si="36"/>
        <v>0</v>
      </c>
      <c r="BK68" s="416">
        <f t="shared" si="36"/>
        <v>0</v>
      </c>
      <c r="BL68" s="416" t="e">
        <f t="shared" si="36"/>
        <v>#REF!</v>
      </c>
      <c r="BM68" s="416" t="e">
        <f t="shared" si="36"/>
        <v>#REF!</v>
      </c>
      <c r="BN68" s="416" t="e">
        <f t="shared" si="36"/>
        <v>#REF!</v>
      </c>
      <c r="BO68" s="416" t="e">
        <f t="shared" si="36"/>
        <v>#REF!</v>
      </c>
      <c r="BP68" s="416" t="e">
        <f t="shared" ref="BP68:CH68" si="37">SUM(BP63:BP67)</f>
        <v>#REF!</v>
      </c>
      <c r="BQ68" s="416" t="e">
        <f t="shared" si="37"/>
        <v>#REF!</v>
      </c>
      <c r="BR68" s="416" t="e">
        <f t="shared" si="37"/>
        <v>#REF!</v>
      </c>
      <c r="BS68" s="416" t="e">
        <f t="shared" si="37"/>
        <v>#REF!</v>
      </c>
      <c r="BT68" s="416" t="e">
        <f t="shared" si="37"/>
        <v>#REF!</v>
      </c>
      <c r="BU68" s="416" t="e">
        <f t="shared" si="37"/>
        <v>#REF!</v>
      </c>
      <c r="BV68" s="416" t="e">
        <f t="shared" si="37"/>
        <v>#REF!</v>
      </c>
      <c r="BW68" s="416" t="e">
        <f t="shared" si="37"/>
        <v>#REF!</v>
      </c>
      <c r="BX68" s="416" t="e">
        <f t="shared" si="37"/>
        <v>#REF!</v>
      </c>
      <c r="BY68" s="416" t="e">
        <f t="shared" si="37"/>
        <v>#REF!</v>
      </c>
      <c r="BZ68" s="416" t="e">
        <f t="shared" si="37"/>
        <v>#REF!</v>
      </c>
      <c r="CA68" s="416" t="e">
        <f t="shared" si="37"/>
        <v>#REF!</v>
      </c>
      <c r="CB68" s="416" t="e">
        <f t="shared" si="37"/>
        <v>#REF!</v>
      </c>
      <c r="CC68" s="416" t="e">
        <f t="shared" si="37"/>
        <v>#REF!</v>
      </c>
      <c r="CD68" s="416" t="e">
        <f t="shared" si="37"/>
        <v>#REF!</v>
      </c>
      <c r="CE68" s="416" t="e">
        <f t="shared" si="37"/>
        <v>#REF!</v>
      </c>
      <c r="CF68" s="416" t="e">
        <f t="shared" si="37"/>
        <v>#REF!</v>
      </c>
      <c r="CG68" s="416" t="e">
        <f t="shared" si="37"/>
        <v>#REF!</v>
      </c>
      <c r="CH68" s="417" t="e">
        <f t="shared" si="37"/>
        <v>#REF!</v>
      </c>
    </row>
    <row r="69" spans="1:86" ht="15" thickBot="1" x14ac:dyDescent="0.4">
      <c r="C69" s="413"/>
      <c r="D69" s="413"/>
      <c r="E69" s="418"/>
      <c r="F69" s="418"/>
      <c r="G69" s="418"/>
      <c r="H69" s="418"/>
      <c r="I69" s="418"/>
      <c r="J69" s="418"/>
      <c r="K69" s="418"/>
      <c r="L69" s="418"/>
      <c r="M69" s="418"/>
      <c r="N69" s="418"/>
      <c r="O69" s="413"/>
      <c r="P69" s="413"/>
      <c r="Q69" s="413"/>
      <c r="R69" s="413"/>
      <c r="S69" s="413"/>
      <c r="T69" s="413"/>
      <c r="U69" s="413"/>
      <c r="V69" s="413"/>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row>
    <row r="70" spans="1:86" ht="15" thickBot="1" x14ac:dyDescent="0.4">
      <c r="B70" s="419" t="s">
        <v>136</v>
      </c>
      <c r="C70" s="401">
        <f>C62</f>
        <v>43466</v>
      </c>
      <c r="D70" s="401">
        <f t="shared" ref="D70:BO70" si="38">D62</f>
        <v>43497</v>
      </c>
      <c r="E70" s="401">
        <f t="shared" si="38"/>
        <v>43525</v>
      </c>
      <c r="F70" s="401">
        <f t="shared" si="38"/>
        <v>43556</v>
      </c>
      <c r="G70" s="401">
        <f t="shared" si="38"/>
        <v>43586</v>
      </c>
      <c r="H70" s="401">
        <f t="shared" si="38"/>
        <v>43617</v>
      </c>
      <c r="I70" s="401">
        <f t="shared" si="38"/>
        <v>43647</v>
      </c>
      <c r="J70" s="401">
        <f t="shared" si="38"/>
        <v>43678</v>
      </c>
      <c r="K70" s="401">
        <f t="shared" si="38"/>
        <v>43709</v>
      </c>
      <c r="L70" s="401">
        <f t="shared" si="38"/>
        <v>43739</v>
      </c>
      <c r="M70" s="401">
        <f t="shared" si="38"/>
        <v>43770</v>
      </c>
      <c r="N70" s="401">
        <f t="shared" si="38"/>
        <v>43800</v>
      </c>
      <c r="O70" s="401">
        <f t="shared" si="38"/>
        <v>43831</v>
      </c>
      <c r="P70" s="401">
        <f t="shared" si="38"/>
        <v>43862</v>
      </c>
      <c r="Q70" s="401">
        <f t="shared" si="38"/>
        <v>43891</v>
      </c>
      <c r="R70" s="401">
        <f t="shared" si="38"/>
        <v>43922</v>
      </c>
      <c r="S70" s="401">
        <f t="shared" si="38"/>
        <v>43952</v>
      </c>
      <c r="T70" s="401">
        <f t="shared" si="38"/>
        <v>43983</v>
      </c>
      <c r="U70" s="401">
        <f t="shared" si="38"/>
        <v>44013</v>
      </c>
      <c r="V70" s="401">
        <f t="shared" si="38"/>
        <v>44044</v>
      </c>
      <c r="W70" s="401">
        <f t="shared" si="38"/>
        <v>44075</v>
      </c>
      <c r="X70" s="401">
        <f t="shared" si="38"/>
        <v>44105</v>
      </c>
      <c r="Y70" s="401">
        <f t="shared" si="38"/>
        <v>44136</v>
      </c>
      <c r="Z70" s="401">
        <f t="shared" si="38"/>
        <v>44166</v>
      </c>
      <c r="AA70" s="401">
        <f t="shared" si="38"/>
        <v>44197</v>
      </c>
      <c r="AB70" s="401">
        <f t="shared" si="38"/>
        <v>44228</v>
      </c>
      <c r="AC70" s="401">
        <f t="shared" si="38"/>
        <v>44256</v>
      </c>
      <c r="AD70" s="401">
        <f t="shared" si="38"/>
        <v>44287</v>
      </c>
      <c r="AE70" s="401">
        <f t="shared" si="38"/>
        <v>44317</v>
      </c>
      <c r="AF70" s="401">
        <f t="shared" si="38"/>
        <v>44348</v>
      </c>
      <c r="AG70" s="401">
        <f t="shared" si="38"/>
        <v>44378</v>
      </c>
      <c r="AH70" s="401">
        <f t="shared" si="38"/>
        <v>44409</v>
      </c>
      <c r="AI70" s="401">
        <f t="shared" si="38"/>
        <v>44440</v>
      </c>
      <c r="AJ70" s="401">
        <f t="shared" si="38"/>
        <v>44470</v>
      </c>
      <c r="AK70" s="401">
        <f t="shared" si="38"/>
        <v>44501</v>
      </c>
      <c r="AL70" s="401">
        <f t="shared" si="38"/>
        <v>44531</v>
      </c>
      <c r="AM70" s="401">
        <f t="shared" si="38"/>
        <v>44562</v>
      </c>
      <c r="AN70" s="401">
        <f t="shared" si="38"/>
        <v>44593</v>
      </c>
      <c r="AO70" s="401">
        <f t="shared" si="38"/>
        <v>44621</v>
      </c>
      <c r="AP70" s="401">
        <f t="shared" si="38"/>
        <v>44652</v>
      </c>
      <c r="AQ70" s="401">
        <f t="shared" si="38"/>
        <v>44682</v>
      </c>
      <c r="AR70" s="401">
        <f t="shared" si="38"/>
        <v>44713</v>
      </c>
      <c r="AS70" s="401">
        <f t="shared" si="38"/>
        <v>44743</v>
      </c>
      <c r="AT70" s="401">
        <f t="shared" si="38"/>
        <v>44774</v>
      </c>
      <c r="AU70" s="401">
        <f t="shared" si="38"/>
        <v>44805</v>
      </c>
      <c r="AV70" s="401">
        <f t="shared" si="38"/>
        <v>44835</v>
      </c>
      <c r="AW70" s="401">
        <f t="shared" si="38"/>
        <v>44866</v>
      </c>
      <c r="AX70" s="401">
        <f t="shared" si="38"/>
        <v>44896</v>
      </c>
      <c r="AY70" s="401">
        <f t="shared" si="38"/>
        <v>44927</v>
      </c>
      <c r="AZ70" s="401">
        <f t="shared" si="38"/>
        <v>44958</v>
      </c>
      <c r="BA70" s="401">
        <f t="shared" si="38"/>
        <v>44986</v>
      </c>
      <c r="BB70" s="401">
        <f t="shared" si="38"/>
        <v>45017</v>
      </c>
      <c r="BC70" s="401">
        <f t="shared" si="38"/>
        <v>45047</v>
      </c>
      <c r="BD70" s="401">
        <f t="shared" si="38"/>
        <v>45078</v>
      </c>
      <c r="BE70" s="401">
        <f t="shared" si="38"/>
        <v>45108</v>
      </c>
      <c r="BF70" s="401">
        <f t="shared" si="38"/>
        <v>45139</v>
      </c>
      <c r="BG70" s="401">
        <f t="shared" si="38"/>
        <v>45170</v>
      </c>
      <c r="BH70" s="401">
        <f t="shared" si="38"/>
        <v>45200</v>
      </c>
      <c r="BI70" s="401">
        <f t="shared" si="38"/>
        <v>45231</v>
      </c>
      <c r="BJ70" s="401">
        <f t="shared" si="38"/>
        <v>45261</v>
      </c>
      <c r="BK70" s="401">
        <f t="shared" si="38"/>
        <v>45292</v>
      </c>
      <c r="BL70" s="401" t="e">
        <f t="shared" si="38"/>
        <v>#REF!</v>
      </c>
      <c r="BM70" s="401" t="e">
        <f t="shared" si="38"/>
        <v>#REF!</v>
      </c>
      <c r="BN70" s="401" t="e">
        <f t="shared" si="38"/>
        <v>#REF!</v>
      </c>
      <c r="BO70" s="401" t="e">
        <f t="shared" si="38"/>
        <v>#REF!</v>
      </c>
      <c r="BP70" s="401" t="e">
        <f t="shared" ref="BP70:CH70" si="39">BP62</f>
        <v>#REF!</v>
      </c>
      <c r="BQ70" s="401" t="e">
        <f t="shared" si="39"/>
        <v>#REF!</v>
      </c>
      <c r="BR70" s="401" t="e">
        <f t="shared" si="39"/>
        <v>#REF!</v>
      </c>
      <c r="BS70" s="401" t="e">
        <f t="shared" si="39"/>
        <v>#REF!</v>
      </c>
      <c r="BT70" s="401" t="e">
        <f t="shared" si="39"/>
        <v>#REF!</v>
      </c>
      <c r="BU70" s="401" t="e">
        <f t="shared" si="39"/>
        <v>#REF!</v>
      </c>
      <c r="BV70" s="401" t="e">
        <f t="shared" si="39"/>
        <v>#REF!</v>
      </c>
      <c r="BW70" s="401" t="e">
        <f t="shared" si="39"/>
        <v>#REF!</v>
      </c>
      <c r="BX70" s="401" t="e">
        <f t="shared" si="39"/>
        <v>#REF!</v>
      </c>
      <c r="BY70" s="401" t="e">
        <f t="shared" si="39"/>
        <v>#REF!</v>
      </c>
      <c r="BZ70" s="401" t="e">
        <f t="shared" si="39"/>
        <v>#REF!</v>
      </c>
      <c r="CA70" s="401" t="e">
        <f t="shared" si="39"/>
        <v>#REF!</v>
      </c>
      <c r="CB70" s="401" t="e">
        <f t="shared" si="39"/>
        <v>#REF!</v>
      </c>
      <c r="CC70" s="401" t="e">
        <f t="shared" si="39"/>
        <v>#REF!</v>
      </c>
      <c r="CD70" s="401" t="e">
        <f t="shared" si="39"/>
        <v>#REF!</v>
      </c>
      <c r="CE70" s="401" t="e">
        <f t="shared" si="39"/>
        <v>#REF!</v>
      </c>
      <c r="CF70" s="401" t="e">
        <f t="shared" si="39"/>
        <v>#REF!</v>
      </c>
      <c r="CG70" s="401" t="e">
        <f t="shared" si="39"/>
        <v>#REF!</v>
      </c>
      <c r="CH70" s="401" t="e">
        <f t="shared" si="39"/>
        <v>#REF!</v>
      </c>
    </row>
    <row r="71" spans="1:86" x14ac:dyDescent="0.35">
      <c r="B71" s="420" t="s">
        <v>29</v>
      </c>
      <c r="C71" s="403">
        <f>' LI 1M - RES'!C16</f>
        <v>0</v>
      </c>
      <c r="D71" s="403">
        <f>' LI 1M - RES'!D16</f>
        <v>0</v>
      </c>
      <c r="E71" s="403">
        <f>' LI 1M - RES'!E16</f>
        <v>0</v>
      </c>
      <c r="F71" s="403">
        <f>' LI 1M - RES'!F16</f>
        <v>0</v>
      </c>
      <c r="G71" s="403">
        <f>' LI 1M - RES'!G16</f>
        <v>51876.164245605469</v>
      </c>
      <c r="H71" s="403">
        <f>' LI 1M - RES'!H16</f>
        <v>67587.543722391129</v>
      </c>
      <c r="I71" s="403">
        <f>' LI 1M - RES'!I16</f>
        <v>207884.26187654698</v>
      </c>
      <c r="J71" s="403">
        <f>' LI 1M - RES'!J16</f>
        <v>222122.02325704184</v>
      </c>
      <c r="K71" s="403">
        <f>' LI 1M - RES'!K16</f>
        <v>286313.5986464991</v>
      </c>
      <c r="L71" s="403">
        <f>' LI 1M - RES'!L16</f>
        <v>301998.949979169</v>
      </c>
      <c r="M71" s="403">
        <f>' LI 1M - RES'!M16</f>
        <v>745804.00481085549</v>
      </c>
      <c r="N71" s="403">
        <f>' LI 1M - RES'!N16</f>
        <v>1259051.8430909445</v>
      </c>
      <c r="O71" s="403">
        <f>' LI 1M - RES'!O16</f>
        <v>0</v>
      </c>
      <c r="P71" s="403">
        <f>' LI 1M - RES'!P16</f>
        <v>0</v>
      </c>
      <c r="Q71" s="403">
        <f>' LI 1M - RES'!Q16</f>
        <v>0</v>
      </c>
      <c r="R71" s="403">
        <f>' LI 1M - RES'!R16</f>
        <v>0</v>
      </c>
      <c r="S71" s="403">
        <f>' LI 1M - RES'!S16</f>
        <v>0</v>
      </c>
      <c r="T71" s="403">
        <f>' LI 1M - RES'!T16</f>
        <v>0</v>
      </c>
      <c r="U71" s="403">
        <f>' LI 1M - RES'!U16</f>
        <v>0</v>
      </c>
      <c r="V71" s="403">
        <f>' LI 1M - RES'!V16</f>
        <v>0</v>
      </c>
      <c r="W71" s="403">
        <f>' LI 1M - RES'!W16</f>
        <v>0</v>
      </c>
      <c r="X71" s="403">
        <f>' LI 1M - RES'!X16</f>
        <v>0</v>
      </c>
      <c r="Y71" s="403">
        <f>' LI 1M - RES'!Y16</f>
        <v>0</v>
      </c>
      <c r="Z71" s="403">
        <f>' LI 1M - RES'!Z16</f>
        <v>0</v>
      </c>
      <c r="AA71" s="403">
        <f>' LI 1M - RES'!AA16</f>
        <v>0</v>
      </c>
      <c r="AB71" s="403">
        <f>' LI 1M - RES'!AB16</f>
        <v>0</v>
      </c>
      <c r="AC71" s="403">
        <f>' LI 1M - RES'!AC16</f>
        <v>0</v>
      </c>
      <c r="AD71" s="403">
        <f>' LI 1M - RES'!AD16</f>
        <v>0</v>
      </c>
      <c r="AE71" s="403">
        <f>' LI 1M - RES'!AE16</f>
        <v>0</v>
      </c>
      <c r="AF71" s="403">
        <f>' LI 1M - RES'!AF16</f>
        <v>0</v>
      </c>
      <c r="AG71" s="403">
        <f>' LI 1M - RES'!AG16</f>
        <v>0</v>
      </c>
      <c r="AH71" s="403">
        <f>' LI 1M - RES'!AH16</f>
        <v>0</v>
      </c>
      <c r="AI71" s="403">
        <f>' LI 1M - RES'!AI16</f>
        <v>0</v>
      </c>
      <c r="AJ71" s="403">
        <f>' LI 1M - RES'!AJ16</f>
        <v>0</v>
      </c>
      <c r="AK71" s="403">
        <f>' LI 1M - RES'!AK16</f>
        <v>0</v>
      </c>
      <c r="AL71" s="403">
        <f>' LI 1M - RES'!AL16</f>
        <v>0</v>
      </c>
      <c r="AM71" s="403">
        <f>' LI 1M - RES'!AM16</f>
        <v>0</v>
      </c>
      <c r="AN71" s="403">
        <f>' LI 1M - RES'!AN16</f>
        <v>0</v>
      </c>
      <c r="AO71" s="403">
        <f>' LI 1M - RES'!AO16</f>
        <v>0</v>
      </c>
      <c r="AP71" s="403">
        <f>' LI 1M - RES'!AP16</f>
        <v>0</v>
      </c>
      <c r="AQ71" s="403">
        <f>' LI 1M - RES'!AQ16</f>
        <v>0</v>
      </c>
      <c r="AR71" s="403">
        <f>' LI 1M - RES'!AR16</f>
        <v>0</v>
      </c>
      <c r="AS71" s="403">
        <f>' LI 1M - RES'!AS16</f>
        <v>0</v>
      </c>
      <c r="AT71" s="403">
        <f>' LI 1M - RES'!AT16</f>
        <v>0</v>
      </c>
      <c r="AU71" s="403">
        <f>' LI 1M - RES'!AU16</f>
        <v>0</v>
      </c>
      <c r="AV71" s="403">
        <f>' LI 1M - RES'!AV16</f>
        <v>0</v>
      </c>
      <c r="AW71" s="403">
        <f>' LI 1M - RES'!AW16</f>
        <v>0</v>
      </c>
      <c r="AX71" s="403">
        <f>' LI 1M - RES'!AX16</f>
        <v>0</v>
      </c>
      <c r="AY71" s="403">
        <f>' LI 1M - RES'!AY16</f>
        <v>0</v>
      </c>
      <c r="AZ71" s="403">
        <f>' LI 1M - RES'!AZ16</f>
        <v>0</v>
      </c>
      <c r="BA71" s="403">
        <f>' LI 1M - RES'!BA16</f>
        <v>0</v>
      </c>
      <c r="BB71" s="403">
        <f>' LI 1M - RES'!BB16</f>
        <v>0</v>
      </c>
      <c r="BC71" s="403">
        <f>' LI 1M - RES'!BC16</f>
        <v>0</v>
      </c>
      <c r="BD71" s="403">
        <f>' LI 1M - RES'!BD16</f>
        <v>0</v>
      </c>
      <c r="BE71" s="403">
        <f>' LI 1M - RES'!BE16</f>
        <v>0</v>
      </c>
      <c r="BF71" s="403">
        <f>' LI 1M - RES'!BF16</f>
        <v>0</v>
      </c>
      <c r="BG71" s="403">
        <f>' LI 1M - RES'!BG16</f>
        <v>0</v>
      </c>
      <c r="BH71" s="403">
        <f>' LI 1M - RES'!BH16</f>
        <v>0</v>
      </c>
      <c r="BI71" s="403">
        <f>' LI 1M - RES'!BI16</f>
        <v>0</v>
      </c>
      <c r="BJ71" s="403">
        <f>' LI 1M - RES'!BJ16</f>
        <v>0</v>
      </c>
      <c r="BK71" s="403">
        <f>' LI 1M - RES'!BK16</f>
        <v>0</v>
      </c>
      <c r="BL71" s="403" t="e">
        <f>' LI 1M - RES'!#REF!</f>
        <v>#REF!</v>
      </c>
      <c r="BM71" s="403" t="e">
        <f>' LI 1M - RES'!#REF!</f>
        <v>#REF!</v>
      </c>
      <c r="BN71" s="403" t="e">
        <f>' LI 1M - RES'!#REF!</f>
        <v>#REF!</v>
      </c>
      <c r="BO71" s="403" t="e">
        <f>' LI 1M - RES'!#REF!</f>
        <v>#REF!</v>
      </c>
      <c r="BP71" s="403" t="e">
        <f>' LI 1M - RES'!#REF!</f>
        <v>#REF!</v>
      </c>
      <c r="BQ71" s="403" t="e">
        <f>' LI 1M - RES'!#REF!</f>
        <v>#REF!</v>
      </c>
      <c r="BR71" s="403" t="e">
        <f>' LI 1M - RES'!#REF!</f>
        <v>#REF!</v>
      </c>
      <c r="BS71" s="403" t="e">
        <f>' LI 1M - RES'!#REF!</f>
        <v>#REF!</v>
      </c>
      <c r="BT71" s="403" t="e">
        <f>' LI 1M - RES'!#REF!</f>
        <v>#REF!</v>
      </c>
      <c r="BU71" s="403" t="e">
        <f>' LI 1M - RES'!#REF!</f>
        <v>#REF!</v>
      </c>
      <c r="BV71" s="403" t="e">
        <f>' LI 1M - RES'!#REF!</f>
        <v>#REF!</v>
      </c>
      <c r="BW71" s="403" t="e">
        <f>' LI 1M - RES'!#REF!</f>
        <v>#REF!</v>
      </c>
      <c r="BX71" s="403" t="e">
        <f>' LI 1M - RES'!#REF!</f>
        <v>#REF!</v>
      </c>
      <c r="BY71" s="403" t="e">
        <f>' LI 1M - RES'!#REF!</f>
        <v>#REF!</v>
      </c>
      <c r="BZ71" s="403" t="e">
        <f>' LI 1M - RES'!#REF!</f>
        <v>#REF!</v>
      </c>
      <c r="CA71" s="403" t="e">
        <f>' LI 1M - RES'!#REF!</f>
        <v>#REF!</v>
      </c>
      <c r="CB71" s="403" t="e">
        <f>' LI 1M - RES'!#REF!</f>
        <v>#REF!</v>
      </c>
      <c r="CC71" s="403" t="e">
        <f>' LI 1M - RES'!#REF!</f>
        <v>#REF!</v>
      </c>
      <c r="CD71" s="403" t="e">
        <f>' LI 1M - RES'!#REF!</f>
        <v>#REF!</v>
      </c>
      <c r="CE71" s="403" t="e">
        <f>' LI 1M - RES'!#REF!</f>
        <v>#REF!</v>
      </c>
      <c r="CF71" s="403" t="e">
        <f>' LI 1M - RES'!#REF!</f>
        <v>#REF!</v>
      </c>
      <c r="CG71" s="403" t="e">
        <f>' LI 1M - RES'!#REF!</f>
        <v>#REF!</v>
      </c>
      <c r="CH71" s="403" t="e">
        <f>' LI 1M - RES'!#REF!</f>
        <v>#REF!</v>
      </c>
    </row>
    <row r="72" spans="1:86" x14ac:dyDescent="0.35">
      <c r="B72" s="405" t="s">
        <v>30</v>
      </c>
      <c r="C72" s="421">
        <f>'LI 2M - SGS'!C19</f>
        <v>0</v>
      </c>
      <c r="D72" s="421">
        <f>'LI 2M - SGS'!D19</f>
        <v>0</v>
      </c>
      <c r="E72" s="421">
        <f>'LI 2M - SGS'!E19</f>
        <v>0</v>
      </c>
      <c r="F72" s="421">
        <f>'LI 2M - SGS'!F19</f>
        <v>0</v>
      </c>
      <c r="G72" s="421">
        <f>'LI 2M - SGS'!G19</f>
        <v>0</v>
      </c>
      <c r="H72" s="421">
        <f>'LI 2M - SGS'!H19</f>
        <v>0</v>
      </c>
      <c r="I72" s="421">
        <f>'LI 2M - SGS'!I19</f>
        <v>0</v>
      </c>
      <c r="J72" s="421">
        <f>'LI 2M - SGS'!J19</f>
        <v>28378.956448140496</v>
      </c>
      <c r="K72" s="421">
        <f>'LI 2M - SGS'!K19</f>
        <v>91828.471900957622</v>
      </c>
      <c r="L72" s="421">
        <f>'LI 2M - SGS'!L19</f>
        <v>62859.383374134006</v>
      </c>
      <c r="M72" s="421">
        <f>'LI 2M - SGS'!M19</f>
        <v>200397.3441838171</v>
      </c>
      <c r="N72" s="421">
        <f>'LI 2M - SGS'!N19</f>
        <v>318915.402425154</v>
      </c>
      <c r="O72" s="421">
        <f>'LI 2M - SGS'!O19</f>
        <v>0</v>
      </c>
      <c r="P72" s="421">
        <f>'LI 2M - SGS'!P19</f>
        <v>0</v>
      </c>
      <c r="Q72" s="421">
        <f>'LI 2M - SGS'!Q19</f>
        <v>0</v>
      </c>
      <c r="R72" s="421">
        <f>'LI 2M - SGS'!R19</f>
        <v>0</v>
      </c>
      <c r="S72" s="421">
        <f>'LI 2M - SGS'!S19</f>
        <v>0</v>
      </c>
      <c r="T72" s="421">
        <f>'LI 2M - SGS'!T19</f>
        <v>0</v>
      </c>
      <c r="U72" s="421">
        <f>'LI 2M - SGS'!U19</f>
        <v>0</v>
      </c>
      <c r="V72" s="421">
        <f>'LI 2M - SGS'!V19</f>
        <v>0</v>
      </c>
      <c r="W72" s="421">
        <f>'LI 2M - SGS'!W19</f>
        <v>0</v>
      </c>
      <c r="X72" s="421">
        <f>'LI 2M - SGS'!X19</f>
        <v>0</v>
      </c>
      <c r="Y72" s="421">
        <f>'LI 2M - SGS'!Y19</f>
        <v>0</v>
      </c>
      <c r="Z72" s="421">
        <f>'LI 2M - SGS'!Z19</f>
        <v>0</v>
      </c>
      <c r="AA72" s="421">
        <f>'LI 2M - SGS'!AA19</f>
        <v>0</v>
      </c>
      <c r="AB72" s="421">
        <f>'LI 2M - SGS'!AB19</f>
        <v>0</v>
      </c>
      <c r="AC72" s="421">
        <f>'LI 2M - SGS'!AC19</f>
        <v>0</v>
      </c>
      <c r="AD72" s="421">
        <f>'LI 2M - SGS'!AD19</f>
        <v>0</v>
      </c>
      <c r="AE72" s="421">
        <f>'LI 2M - SGS'!AE19</f>
        <v>0</v>
      </c>
      <c r="AF72" s="421">
        <f>'LI 2M - SGS'!AF19</f>
        <v>0</v>
      </c>
      <c r="AG72" s="421">
        <f>'LI 2M - SGS'!AG19</f>
        <v>0</v>
      </c>
      <c r="AH72" s="421">
        <f>'LI 2M - SGS'!AH19</f>
        <v>0</v>
      </c>
      <c r="AI72" s="421">
        <f>'LI 2M - SGS'!AI19</f>
        <v>0</v>
      </c>
      <c r="AJ72" s="421">
        <f>'LI 2M - SGS'!AJ19</f>
        <v>0</v>
      </c>
      <c r="AK72" s="421">
        <f>'LI 2M - SGS'!AK19</f>
        <v>0</v>
      </c>
      <c r="AL72" s="421">
        <f>'LI 2M - SGS'!AL19</f>
        <v>0</v>
      </c>
      <c r="AM72" s="421">
        <f>'LI 2M - SGS'!AM19</f>
        <v>0</v>
      </c>
      <c r="AN72" s="421">
        <f>'LI 2M - SGS'!AN19</f>
        <v>0</v>
      </c>
      <c r="AO72" s="421">
        <f>'LI 2M - SGS'!AO19</f>
        <v>0</v>
      </c>
      <c r="AP72" s="421">
        <f>'LI 2M - SGS'!AP19</f>
        <v>0</v>
      </c>
      <c r="AQ72" s="421">
        <f>'LI 2M - SGS'!AQ19</f>
        <v>0</v>
      </c>
      <c r="AR72" s="421">
        <f>'LI 2M - SGS'!AR19</f>
        <v>0</v>
      </c>
      <c r="AS72" s="421">
        <f>'LI 2M - SGS'!AS19</f>
        <v>0</v>
      </c>
      <c r="AT72" s="421">
        <f>'LI 2M - SGS'!AT19</f>
        <v>0</v>
      </c>
      <c r="AU72" s="421">
        <f>'LI 2M - SGS'!AU19</f>
        <v>0</v>
      </c>
      <c r="AV72" s="421">
        <f>'LI 2M - SGS'!AV19</f>
        <v>0</v>
      </c>
      <c r="AW72" s="421">
        <f>'LI 2M - SGS'!AW19</f>
        <v>0</v>
      </c>
      <c r="AX72" s="421">
        <f>'LI 2M - SGS'!AX19</f>
        <v>0</v>
      </c>
      <c r="AY72" s="421">
        <f>'LI 2M - SGS'!AY19</f>
        <v>0</v>
      </c>
      <c r="AZ72" s="421">
        <f>'LI 2M - SGS'!AZ19</f>
        <v>0</v>
      </c>
      <c r="BA72" s="421">
        <f>'LI 2M - SGS'!BA19</f>
        <v>0</v>
      </c>
      <c r="BB72" s="421">
        <f>'LI 2M - SGS'!BB19</f>
        <v>0</v>
      </c>
      <c r="BC72" s="421">
        <f>'LI 2M - SGS'!BC19</f>
        <v>0</v>
      </c>
      <c r="BD72" s="421">
        <f>'LI 2M - SGS'!BD19</f>
        <v>0</v>
      </c>
      <c r="BE72" s="421">
        <f>'LI 2M - SGS'!BE19</f>
        <v>0</v>
      </c>
      <c r="BF72" s="421">
        <f>'LI 2M - SGS'!BF19</f>
        <v>0</v>
      </c>
      <c r="BG72" s="421">
        <f>'LI 2M - SGS'!BG19</f>
        <v>0</v>
      </c>
      <c r="BH72" s="421">
        <f>'LI 2M - SGS'!BH19</f>
        <v>0</v>
      </c>
      <c r="BI72" s="421">
        <f>'LI 2M - SGS'!BI19</f>
        <v>0</v>
      </c>
      <c r="BJ72" s="421">
        <f>'LI 2M - SGS'!BJ19</f>
        <v>0</v>
      </c>
      <c r="BK72" s="421">
        <f>'LI 2M - SGS'!BK19</f>
        <v>0</v>
      </c>
      <c r="BL72" s="421" t="e">
        <f>'LI 2M - SGS'!#REF!</f>
        <v>#REF!</v>
      </c>
      <c r="BM72" s="421" t="e">
        <f>'LI 2M - SGS'!#REF!</f>
        <v>#REF!</v>
      </c>
      <c r="BN72" s="421" t="e">
        <f>'LI 2M - SGS'!#REF!</f>
        <v>#REF!</v>
      </c>
      <c r="BO72" s="421" t="e">
        <f>'LI 2M - SGS'!#REF!</f>
        <v>#REF!</v>
      </c>
      <c r="BP72" s="421" t="e">
        <f>'LI 2M - SGS'!#REF!</f>
        <v>#REF!</v>
      </c>
      <c r="BQ72" s="421" t="e">
        <f>'LI 2M - SGS'!#REF!</f>
        <v>#REF!</v>
      </c>
      <c r="BR72" s="421" t="e">
        <f>'LI 2M - SGS'!#REF!</f>
        <v>#REF!</v>
      </c>
      <c r="BS72" s="421" t="e">
        <f>'LI 2M - SGS'!#REF!</f>
        <v>#REF!</v>
      </c>
      <c r="BT72" s="421" t="e">
        <f>'LI 2M - SGS'!#REF!</f>
        <v>#REF!</v>
      </c>
      <c r="BU72" s="421" t="e">
        <f>'LI 2M - SGS'!#REF!</f>
        <v>#REF!</v>
      </c>
      <c r="BV72" s="421" t="e">
        <f>'LI 2M - SGS'!#REF!</f>
        <v>#REF!</v>
      </c>
      <c r="BW72" s="421" t="e">
        <f>'LI 2M - SGS'!#REF!</f>
        <v>#REF!</v>
      </c>
      <c r="BX72" s="421" t="e">
        <f>'LI 2M - SGS'!#REF!</f>
        <v>#REF!</v>
      </c>
      <c r="BY72" s="421" t="e">
        <f>'LI 2M - SGS'!#REF!</f>
        <v>#REF!</v>
      </c>
      <c r="BZ72" s="421" t="e">
        <f>'LI 2M - SGS'!#REF!</f>
        <v>#REF!</v>
      </c>
      <c r="CA72" s="421" t="e">
        <f>'LI 2M - SGS'!#REF!</f>
        <v>#REF!</v>
      </c>
      <c r="CB72" s="421" t="e">
        <f>'LI 2M - SGS'!#REF!</f>
        <v>#REF!</v>
      </c>
      <c r="CC72" s="421" t="e">
        <f>'LI 2M - SGS'!#REF!</f>
        <v>#REF!</v>
      </c>
      <c r="CD72" s="421" t="e">
        <f>'LI 2M - SGS'!#REF!</f>
        <v>#REF!</v>
      </c>
      <c r="CE72" s="421" t="e">
        <f>'LI 2M - SGS'!#REF!</f>
        <v>#REF!</v>
      </c>
      <c r="CF72" s="421" t="e">
        <f>'LI 2M - SGS'!#REF!</f>
        <v>#REF!</v>
      </c>
      <c r="CG72" s="421" t="e">
        <f>'LI 2M - SGS'!#REF!</f>
        <v>#REF!</v>
      </c>
      <c r="CH72" s="421" t="e">
        <f>'LI 2M - SGS'!#REF!</f>
        <v>#REF!</v>
      </c>
    </row>
    <row r="73" spans="1:86" x14ac:dyDescent="0.35">
      <c r="B73" s="405" t="s">
        <v>31</v>
      </c>
      <c r="C73" s="421">
        <f>'LI 3M - LGS'!C19</f>
        <v>0</v>
      </c>
      <c r="D73" s="421">
        <f>'LI 3M - LGS'!D19</f>
        <v>0</v>
      </c>
      <c r="E73" s="421">
        <f>'LI 3M - LGS'!E19</f>
        <v>0</v>
      </c>
      <c r="F73" s="421">
        <f>'LI 3M - LGS'!F19</f>
        <v>0</v>
      </c>
      <c r="G73" s="421">
        <f>'LI 3M - LGS'!G19</f>
        <v>0</v>
      </c>
      <c r="H73" s="421">
        <f>'LI 3M - LGS'!H19</f>
        <v>0</v>
      </c>
      <c r="I73" s="421">
        <f>'LI 3M - LGS'!I19</f>
        <v>0</v>
      </c>
      <c r="J73" s="421">
        <f>'LI 3M - LGS'!J19</f>
        <v>0</v>
      </c>
      <c r="K73" s="421">
        <f>'LI 3M - LGS'!K19</f>
        <v>0</v>
      </c>
      <c r="L73" s="421">
        <f>'LI 3M - LGS'!L19</f>
        <v>35616.328007514676</v>
      </c>
      <c r="M73" s="421">
        <f>'LI 3M - LGS'!M19</f>
        <v>182756.27019231668</v>
      </c>
      <c r="N73" s="421">
        <f>'LI 3M - LGS'!N19</f>
        <v>318144.12407593103</v>
      </c>
      <c r="O73" s="421">
        <f>'LI 3M - LGS'!O19</f>
        <v>0</v>
      </c>
      <c r="P73" s="421">
        <f>'LI 3M - LGS'!P19</f>
        <v>0</v>
      </c>
      <c r="Q73" s="421">
        <f>'LI 3M - LGS'!Q19</f>
        <v>0</v>
      </c>
      <c r="R73" s="421">
        <f>'LI 3M - LGS'!R19</f>
        <v>0</v>
      </c>
      <c r="S73" s="421">
        <f>'LI 3M - LGS'!S19</f>
        <v>0</v>
      </c>
      <c r="T73" s="421">
        <f>'LI 3M - LGS'!T19</f>
        <v>0</v>
      </c>
      <c r="U73" s="421">
        <f>'LI 3M - LGS'!U19</f>
        <v>0</v>
      </c>
      <c r="V73" s="421">
        <f>'LI 3M - LGS'!V19</f>
        <v>0</v>
      </c>
      <c r="W73" s="421">
        <f>'LI 3M - LGS'!W19</f>
        <v>0</v>
      </c>
      <c r="X73" s="421">
        <f>'LI 3M - LGS'!X19</f>
        <v>0</v>
      </c>
      <c r="Y73" s="421">
        <f>'LI 3M - LGS'!Y19</f>
        <v>0</v>
      </c>
      <c r="Z73" s="421">
        <f>'LI 3M - LGS'!Z19</f>
        <v>0</v>
      </c>
      <c r="AA73" s="421">
        <f>'LI 3M - LGS'!AA19</f>
        <v>0</v>
      </c>
      <c r="AB73" s="421">
        <f>'LI 3M - LGS'!AB19</f>
        <v>0</v>
      </c>
      <c r="AC73" s="421">
        <f>'LI 3M - LGS'!AC19</f>
        <v>0</v>
      </c>
      <c r="AD73" s="421">
        <f>'LI 3M - LGS'!AD19</f>
        <v>0</v>
      </c>
      <c r="AE73" s="421">
        <f>'LI 3M - LGS'!AE19</f>
        <v>0</v>
      </c>
      <c r="AF73" s="421">
        <f>'LI 3M - LGS'!AF19</f>
        <v>0</v>
      </c>
      <c r="AG73" s="421">
        <f>'LI 3M - LGS'!AG19</f>
        <v>0</v>
      </c>
      <c r="AH73" s="421">
        <f>'LI 3M - LGS'!AH19</f>
        <v>0</v>
      </c>
      <c r="AI73" s="421">
        <f>'LI 3M - LGS'!AI19</f>
        <v>0</v>
      </c>
      <c r="AJ73" s="421">
        <f>'LI 3M - LGS'!AJ19</f>
        <v>0</v>
      </c>
      <c r="AK73" s="421">
        <f>'LI 3M - LGS'!AK19</f>
        <v>0</v>
      </c>
      <c r="AL73" s="421">
        <f>'LI 3M - LGS'!AL19</f>
        <v>0</v>
      </c>
      <c r="AM73" s="421">
        <f>'LI 3M - LGS'!AM19</f>
        <v>0</v>
      </c>
      <c r="AN73" s="421">
        <f>'LI 3M - LGS'!AN19</f>
        <v>0</v>
      </c>
      <c r="AO73" s="421">
        <f>'LI 3M - LGS'!AO19</f>
        <v>0</v>
      </c>
      <c r="AP73" s="421">
        <f>'LI 3M - LGS'!AP19</f>
        <v>0</v>
      </c>
      <c r="AQ73" s="421">
        <f>'LI 3M - LGS'!AQ19</f>
        <v>0</v>
      </c>
      <c r="AR73" s="421">
        <f>'LI 3M - LGS'!AR19</f>
        <v>0</v>
      </c>
      <c r="AS73" s="421">
        <f>'LI 3M - LGS'!AS19</f>
        <v>0</v>
      </c>
      <c r="AT73" s="421">
        <f>'LI 3M - LGS'!AT19</f>
        <v>0</v>
      </c>
      <c r="AU73" s="421">
        <f>'LI 3M - LGS'!AU19</f>
        <v>0</v>
      </c>
      <c r="AV73" s="421">
        <f>'LI 3M - LGS'!AV19</f>
        <v>0</v>
      </c>
      <c r="AW73" s="421">
        <f>'LI 3M - LGS'!AW19</f>
        <v>0</v>
      </c>
      <c r="AX73" s="421">
        <f>'LI 3M - LGS'!AX19</f>
        <v>0</v>
      </c>
      <c r="AY73" s="421">
        <f>'LI 3M - LGS'!AY19</f>
        <v>0</v>
      </c>
      <c r="AZ73" s="421">
        <f>'LI 3M - LGS'!AZ19</f>
        <v>0</v>
      </c>
      <c r="BA73" s="421">
        <f>'LI 3M - LGS'!BA19</f>
        <v>0</v>
      </c>
      <c r="BB73" s="421">
        <f>'LI 3M - LGS'!BB19</f>
        <v>0</v>
      </c>
      <c r="BC73" s="421">
        <f>'LI 3M - LGS'!BC19</f>
        <v>0</v>
      </c>
      <c r="BD73" s="421">
        <f>'LI 3M - LGS'!BD19</f>
        <v>0</v>
      </c>
      <c r="BE73" s="421">
        <f>'LI 3M - LGS'!BE19</f>
        <v>0</v>
      </c>
      <c r="BF73" s="421">
        <f>'LI 3M - LGS'!BF19</f>
        <v>0</v>
      </c>
      <c r="BG73" s="421">
        <f>'LI 3M - LGS'!BG19</f>
        <v>0</v>
      </c>
      <c r="BH73" s="421">
        <f>'LI 3M - LGS'!BH19</f>
        <v>0</v>
      </c>
      <c r="BI73" s="421">
        <f>'LI 3M - LGS'!BI19</f>
        <v>0</v>
      </c>
      <c r="BJ73" s="421">
        <f>'LI 3M - LGS'!BJ19</f>
        <v>0</v>
      </c>
      <c r="BK73" s="421">
        <f>'LI 3M - LGS'!BK19</f>
        <v>0</v>
      </c>
      <c r="BL73" s="421" t="e">
        <f>'LI 3M - LGS'!#REF!</f>
        <v>#REF!</v>
      </c>
      <c r="BM73" s="421" t="e">
        <f>'LI 3M - LGS'!#REF!</f>
        <v>#REF!</v>
      </c>
      <c r="BN73" s="421" t="e">
        <f>'LI 3M - LGS'!#REF!</f>
        <v>#REF!</v>
      </c>
      <c r="BO73" s="421" t="e">
        <f>'LI 3M - LGS'!#REF!</f>
        <v>#REF!</v>
      </c>
      <c r="BP73" s="421" t="e">
        <f>'LI 3M - LGS'!#REF!</f>
        <v>#REF!</v>
      </c>
      <c r="BQ73" s="421" t="e">
        <f>'LI 3M - LGS'!#REF!</f>
        <v>#REF!</v>
      </c>
      <c r="BR73" s="421" t="e">
        <f>'LI 3M - LGS'!#REF!</f>
        <v>#REF!</v>
      </c>
      <c r="BS73" s="421" t="e">
        <f>'LI 3M - LGS'!#REF!</f>
        <v>#REF!</v>
      </c>
      <c r="BT73" s="421" t="e">
        <f>'LI 3M - LGS'!#REF!</f>
        <v>#REF!</v>
      </c>
      <c r="BU73" s="421" t="e">
        <f>'LI 3M - LGS'!#REF!</f>
        <v>#REF!</v>
      </c>
      <c r="BV73" s="421" t="e">
        <f>'LI 3M - LGS'!#REF!</f>
        <v>#REF!</v>
      </c>
      <c r="BW73" s="421" t="e">
        <f>'LI 3M - LGS'!#REF!</f>
        <v>#REF!</v>
      </c>
      <c r="BX73" s="421" t="e">
        <f>'LI 3M - LGS'!#REF!</f>
        <v>#REF!</v>
      </c>
      <c r="BY73" s="421" t="e">
        <f>'LI 3M - LGS'!#REF!</f>
        <v>#REF!</v>
      </c>
      <c r="BZ73" s="421" t="e">
        <f>'LI 3M - LGS'!#REF!</f>
        <v>#REF!</v>
      </c>
      <c r="CA73" s="421" t="e">
        <f>'LI 3M - LGS'!#REF!</f>
        <v>#REF!</v>
      </c>
      <c r="CB73" s="421" t="e">
        <f>'LI 3M - LGS'!#REF!</f>
        <v>#REF!</v>
      </c>
      <c r="CC73" s="421" t="e">
        <f>'LI 3M - LGS'!#REF!</f>
        <v>#REF!</v>
      </c>
      <c r="CD73" s="421" t="e">
        <f>'LI 3M - LGS'!#REF!</f>
        <v>#REF!</v>
      </c>
      <c r="CE73" s="421" t="e">
        <f>'LI 3M - LGS'!#REF!</f>
        <v>#REF!</v>
      </c>
      <c r="CF73" s="421" t="e">
        <f>'LI 3M - LGS'!#REF!</f>
        <v>#REF!</v>
      </c>
      <c r="CG73" s="421" t="e">
        <f>'LI 3M - LGS'!#REF!</f>
        <v>#REF!</v>
      </c>
      <c r="CH73" s="421" t="e">
        <f>'LI 3M - LGS'!#REF!</f>
        <v>#REF!</v>
      </c>
    </row>
    <row r="74" spans="1:86" x14ac:dyDescent="0.35">
      <c r="B74" s="405" t="s">
        <v>32</v>
      </c>
      <c r="C74" s="421">
        <f>'LI 4M - SPS'!C19</f>
        <v>0</v>
      </c>
      <c r="D74" s="421">
        <f>'LI 4M - SPS'!D19</f>
        <v>0</v>
      </c>
      <c r="E74" s="421">
        <f>'LI 4M - SPS'!E19</f>
        <v>0</v>
      </c>
      <c r="F74" s="421">
        <f>'LI 4M - SPS'!F19</f>
        <v>0</v>
      </c>
      <c r="G74" s="421">
        <f>'LI 4M - SPS'!G19</f>
        <v>0</v>
      </c>
      <c r="H74" s="421">
        <f>'LI 4M - SPS'!H19</f>
        <v>0</v>
      </c>
      <c r="I74" s="421">
        <f>'LI 4M - SPS'!I19</f>
        <v>0</v>
      </c>
      <c r="J74" s="421">
        <f>'LI 4M - SPS'!J19</f>
        <v>0</v>
      </c>
      <c r="K74" s="421">
        <f>'LI 4M - SPS'!K19</f>
        <v>0</v>
      </c>
      <c r="L74" s="421">
        <f>'LI 4M - SPS'!L19</f>
        <v>0</v>
      </c>
      <c r="M74" s="421">
        <f>'LI 4M - SPS'!M19</f>
        <v>0</v>
      </c>
      <c r="N74" s="421">
        <f>'LI 4M - SPS'!N19</f>
        <v>0</v>
      </c>
      <c r="O74" s="421">
        <f>'LI 4M - SPS'!O19</f>
        <v>0</v>
      </c>
      <c r="P74" s="421">
        <f>'LI 4M - SPS'!P19</f>
        <v>0</v>
      </c>
      <c r="Q74" s="421">
        <f>'LI 4M - SPS'!Q19</f>
        <v>0</v>
      </c>
      <c r="R74" s="421">
        <f>'LI 4M - SPS'!R19</f>
        <v>0</v>
      </c>
      <c r="S74" s="421">
        <f>'LI 4M - SPS'!S19</f>
        <v>0</v>
      </c>
      <c r="T74" s="421">
        <f>'LI 4M - SPS'!T19</f>
        <v>0</v>
      </c>
      <c r="U74" s="421">
        <f>'LI 4M - SPS'!U19</f>
        <v>0</v>
      </c>
      <c r="V74" s="421">
        <f>'LI 4M - SPS'!V19</f>
        <v>0</v>
      </c>
      <c r="W74" s="421">
        <f>'LI 4M - SPS'!W19</f>
        <v>0</v>
      </c>
      <c r="X74" s="421">
        <f>'LI 4M - SPS'!X19</f>
        <v>0</v>
      </c>
      <c r="Y74" s="421">
        <f>'LI 4M - SPS'!Y19</f>
        <v>0</v>
      </c>
      <c r="Z74" s="421">
        <f>'LI 4M - SPS'!Z19</f>
        <v>0</v>
      </c>
      <c r="AA74" s="421">
        <f>'LI 4M - SPS'!AA19</f>
        <v>0</v>
      </c>
      <c r="AB74" s="421">
        <f>'LI 4M - SPS'!AB19</f>
        <v>0</v>
      </c>
      <c r="AC74" s="421">
        <f>'LI 4M - SPS'!AC19</f>
        <v>0</v>
      </c>
      <c r="AD74" s="421">
        <f>'LI 4M - SPS'!AD19</f>
        <v>0</v>
      </c>
      <c r="AE74" s="421">
        <f>'LI 4M - SPS'!AE19</f>
        <v>0</v>
      </c>
      <c r="AF74" s="421">
        <f>'LI 4M - SPS'!AF19</f>
        <v>0</v>
      </c>
      <c r="AG74" s="421">
        <f>'LI 4M - SPS'!AG19</f>
        <v>0</v>
      </c>
      <c r="AH74" s="421">
        <f>'LI 4M - SPS'!AH19</f>
        <v>0</v>
      </c>
      <c r="AI74" s="421">
        <f>'LI 4M - SPS'!AI19</f>
        <v>0</v>
      </c>
      <c r="AJ74" s="421">
        <f>'LI 4M - SPS'!AJ19</f>
        <v>0</v>
      </c>
      <c r="AK74" s="421">
        <f>'LI 4M - SPS'!AK19</f>
        <v>0</v>
      </c>
      <c r="AL74" s="421">
        <f>'LI 4M - SPS'!AL19</f>
        <v>0</v>
      </c>
      <c r="AM74" s="421">
        <f>'LI 4M - SPS'!AM19</f>
        <v>0</v>
      </c>
      <c r="AN74" s="421">
        <f>'LI 4M - SPS'!AN19</f>
        <v>0</v>
      </c>
      <c r="AO74" s="421">
        <f>'LI 4M - SPS'!AO19</f>
        <v>0</v>
      </c>
      <c r="AP74" s="421">
        <f>'LI 4M - SPS'!AP19</f>
        <v>0</v>
      </c>
      <c r="AQ74" s="421">
        <f>'LI 4M - SPS'!AQ19</f>
        <v>0</v>
      </c>
      <c r="AR74" s="421">
        <f>'LI 4M - SPS'!AR19</f>
        <v>0</v>
      </c>
      <c r="AS74" s="421">
        <f>'LI 4M - SPS'!AS19</f>
        <v>0</v>
      </c>
      <c r="AT74" s="421">
        <f>'LI 4M - SPS'!AT19</f>
        <v>0</v>
      </c>
      <c r="AU74" s="421">
        <f>'LI 4M - SPS'!AU19</f>
        <v>0</v>
      </c>
      <c r="AV74" s="421">
        <f>'LI 4M - SPS'!AV19</f>
        <v>0</v>
      </c>
      <c r="AW74" s="421">
        <f>'LI 4M - SPS'!AW19</f>
        <v>0</v>
      </c>
      <c r="AX74" s="421">
        <f>'LI 4M - SPS'!AX19</f>
        <v>0</v>
      </c>
      <c r="AY74" s="421">
        <f>'LI 4M - SPS'!AY19</f>
        <v>0</v>
      </c>
      <c r="AZ74" s="421">
        <f>'LI 4M - SPS'!AZ19</f>
        <v>0</v>
      </c>
      <c r="BA74" s="421">
        <f>'LI 4M - SPS'!BA19</f>
        <v>0</v>
      </c>
      <c r="BB74" s="421">
        <f>'LI 4M - SPS'!BB19</f>
        <v>0</v>
      </c>
      <c r="BC74" s="421">
        <f>'LI 4M - SPS'!BC19</f>
        <v>0</v>
      </c>
      <c r="BD74" s="421">
        <f>'LI 4M - SPS'!BD19</f>
        <v>0</v>
      </c>
      <c r="BE74" s="421">
        <f>'LI 4M - SPS'!BE19</f>
        <v>0</v>
      </c>
      <c r="BF74" s="421">
        <f>'LI 4M - SPS'!BF19</f>
        <v>0</v>
      </c>
      <c r="BG74" s="421">
        <f>'LI 4M - SPS'!BG19</f>
        <v>0</v>
      </c>
      <c r="BH74" s="421">
        <f>'LI 4M - SPS'!BH19</f>
        <v>0</v>
      </c>
      <c r="BI74" s="421">
        <f>'LI 4M - SPS'!BI19</f>
        <v>0</v>
      </c>
      <c r="BJ74" s="421">
        <f>'LI 4M - SPS'!BJ19</f>
        <v>0</v>
      </c>
      <c r="BK74" s="421">
        <f>'LI 4M - SPS'!BK19</f>
        <v>0</v>
      </c>
      <c r="BL74" s="421" t="e">
        <f>'LI 4M - SPS'!#REF!</f>
        <v>#REF!</v>
      </c>
      <c r="BM74" s="421" t="e">
        <f>'LI 4M - SPS'!#REF!</f>
        <v>#REF!</v>
      </c>
      <c r="BN74" s="421" t="e">
        <f>'LI 4M - SPS'!#REF!</f>
        <v>#REF!</v>
      </c>
      <c r="BO74" s="421" t="e">
        <f>'LI 4M - SPS'!#REF!</f>
        <v>#REF!</v>
      </c>
      <c r="BP74" s="421" t="e">
        <f>'LI 4M - SPS'!#REF!</f>
        <v>#REF!</v>
      </c>
      <c r="BQ74" s="421" t="e">
        <f>'LI 4M - SPS'!#REF!</f>
        <v>#REF!</v>
      </c>
      <c r="BR74" s="421" t="e">
        <f>'LI 4M - SPS'!#REF!</f>
        <v>#REF!</v>
      </c>
      <c r="BS74" s="421" t="e">
        <f>'LI 4M - SPS'!#REF!</f>
        <v>#REF!</v>
      </c>
      <c r="BT74" s="421" t="e">
        <f>'LI 4M - SPS'!#REF!</f>
        <v>#REF!</v>
      </c>
      <c r="BU74" s="421" t="e">
        <f>'LI 4M - SPS'!#REF!</f>
        <v>#REF!</v>
      </c>
      <c r="BV74" s="421" t="e">
        <f>'LI 4M - SPS'!#REF!</f>
        <v>#REF!</v>
      </c>
      <c r="BW74" s="421" t="e">
        <f>'LI 4M - SPS'!#REF!</f>
        <v>#REF!</v>
      </c>
      <c r="BX74" s="421" t="e">
        <f>'LI 4M - SPS'!#REF!</f>
        <v>#REF!</v>
      </c>
      <c r="BY74" s="421" t="e">
        <f>'LI 4M - SPS'!#REF!</f>
        <v>#REF!</v>
      </c>
      <c r="BZ74" s="421" t="e">
        <f>'LI 4M - SPS'!#REF!</f>
        <v>#REF!</v>
      </c>
      <c r="CA74" s="421" t="e">
        <f>'LI 4M - SPS'!#REF!</f>
        <v>#REF!</v>
      </c>
      <c r="CB74" s="421" t="e">
        <f>'LI 4M - SPS'!#REF!</f>
        <v>#REF!</v>
      </c>
      <c r="CC74" s="421" t="e">
        <f>'LI 4M - SPS'!#REF!</f>
        <v>#REF!</v>
      </c>
      <c r="CD74" s="421" t="e">
        <f>'LI 4M - SPS'!#REF!</f>
        <v>#REF!</v>
      </c>
      <c r="CE74" s="421" t="e">
        <f>'LI 4M - SPS'!#REF!</f>
        <v>#REF!</v>
      </c>
      <c r="CF74" s="421" t="e">
        <f>'LI 4M - SPS'!#REF!</f>
        <v>#REF!</v>
      </c>
      <c r="CG74" s="421" t="e">
        <f>'LI 4M - SPS'!#REF!</f>
        <v>#REF!</v>
      </c>
      <c r="CH74" s="421" t="e">
        <f>'LI 4M - SPS'!#REF!</f>
        <v>#REF!</v>
      </c>
    </row>
    <row r="75" spans="1:86" ht="15" thickBot="1" x14ac:dyDescent="0.4">
      <c r="B75" s="406" t="s">
        <v>33</v>
      </c>
      <c r="C75" s="422">
        <f>'LI 11M - LPS'!C19</f>
        <v>0</v>
      </c>
      <c r="D75" s="422">
        <f>'LI 11M - LPS'!D19</f>
        <v>0</v>
      </c>
      <c r="E75" s="422">
        <f>'LI 11M - LPS'!E19</f>
        <v>0</v>
      </c>
      <c r="F75" s="422">
        <f>'LI 11M - LPS'!F19</f>
        <v>0</v>
      </c>
      <c r="G75" s="422">
        <f>'LI 11M - LPS'!G19</f>
        <v>0</v>
      </c>
      <c r="H75" s="422">
        <f>'LI 11M - LPS'!H19</f>
        <v>0</v>
      </c>
      <c r="I75" s="422">
        <f>'LI 11M - LPS'!I19</f>
        <v>0</v>
      </c>
      <c r="J75" s="422">
        <f>'LI 11M - LPS'!J19</f>
        <v>0</v>
      </c>
      <c r="K75" s="422">
        <f>'LI 11M - LPS'!K19</f>
        <v>0</v>
      </c>
      <c r="L75" s="422">
        <f>'LI 11M - LPS'!L19</f>
        <v>0</v>
      </c>
      <c r="M75" s="422">
        <f>'LI 11M - LPS'!M19</f>
        <v>0</v>
      </c>
      <c r="N75" s="422">
        <f>'LI 11M - LPS'!N19</f>
        <v>0</v>
      </c>
      <c r="O75" s="422">
        <f>'LI 11M - LPS'!O19</f>
        <v>0</v>
      </c>
      <c r="P75" s="422">
        <f>'LI 11M - LPS'!P19</f>
        <v>0</v>
      </c>
      <c r="Q75" s="422">
        <f>'LI 11M - LPS'!Q19</f>
        <v>0</v>
      </c>
      <c r="R75" s="422">
        <f>'LI 11M - LPS'!R19</f>
        <v>0</v>
      </c>
      <c r="S75" s="422">
        <f>'LI 11M - LPS'!S19</f>
        <v>0</v>
      </c>
      <c r="T75" s="422">
        <f>'LI 11M - LPS'!T19</f>
        <v>0</v>
      </c>
      <c r="U75" s="422">
        <f>'LI 11M - LPS'!U19</f>
        <v>0</v>
      </c>
      <c r="V75" s="422">
        <f>'LI 11M - LPS'!V19</f>
        <v>0</v>
      </c>
      <c r="W75" s="422">
        <f>'LI 11M - LPS'!W19</f>
        <v>0</v>
      </c>
      <c r="X75" s="422">
        <f>'LI 11M - LPS'!X19</f>
        <v>0</v>
      </c>
      <c r="Y75" s="422">
        <f>'LI 11M - LPS'!Y19</f>
        <v>0</v>
      </c>
      <c r="Z75" s="422">
        <f>'LI 11M - LPS'!Z19</f>
        <v>0</v>
      </c>
      <c r="AA75" s="422">
        <f>'LI 11M - LPS'!AA19</f>
        <v>0</v>
      </c>
      <c r="AB75" s="422">
        <f>'LI 11M - LPS'!AB19</f>
        <v>0</v>
      </c>
      <c r="AC75" s="422">
        <f>'LI 11M - LPS'!AC19</f>
        <v>0</v>
      </c>
      <c r="AD75" s="422">
        <f>'LI 11M - LPS'!AD19</f>
        <v>0</v>
      </c>
      <c r="AE75" s="422">
        <f>'LI 11M - LPS'!AE19</f>
        <v>0</v>
      </c>
      <c r="AF75" s="422">
        <f>'LI 11M - LPS'!AF19</f>
        <v>0</v>
      </c>
      <c r="AG75" s="422">
        <f>'LI 11M - LPS'!AG19</f>
        <v>0</v>
      </c>
      <c r="AH75" s="422">
        <f>'LI 11M - LPS'!AH19</f>
        <v>0</v>
      </c>
      <c r="AI75" s="422">
        <f>'LI 11M - LPS'!AI19</f>
        <v>0</v>
      </c>
      <c r="AJ75" s="422">
        <f>'LI 11M - LPS'!AJ19</f>
        <v>0</v>
      </c>
      <c r="AK75" s="422">
        <f>'LI 11M - LPS'!AK19</f>
        <v>0</v>
      </c>
      <c r="AL75" s="422">
        <f>'LI 11M - LPS'!AL19</f>
        <v>0</v>
      </c>
      <c r="AM75" s="422">
        <f>'LI 11M - LPS'!AM19</f>
        <v>0</v>
      </c>
      <c r="AN75" s="422">
        <f>'LI 11M - LPS'!AN19</f>
        <v>0</v>
      </c>
      <c r="AO75" s="422">
        <f>'LI 11M - LPS'!AO19</f>
        <v>0</v>
      </c>
      <c r="AP75" s="422">
        <f>'LI 11M - LPS'!AP19</f>
        <v>0</v>
      </c>
      <c r="AQ75" s="422">
        <f>'LI 11M - LPS'!AQ19</f>
        <v>0</v>
      </c>
      <c r="AR75" s="422">
        <f>'LI 11M - LPS'!AR19</f>
        <v>0</v>
      </c>
      <c r="AS75" s="422">
        <f>'LI 11M - LPS'!AS19</f>
        <v>0</v>
      </c>
      <c r="AT75" s="422">
        <f>'LI 11M - LPS'!AT19</f>
        <v>0</v>
      </c>
      <c r="AU75" s="422">
        <f>'LI 11M - LPS'!AU19</f>
        <v>0</v>
      </c>
      <c r="AV75" s="422">
        <f>'LI 11M - LPS'!AV19</f>
        <v>0</v>
      </c>
      <c r="AW75" s="422">
        <f>'LI 11M - LPS'!AW19</f>
        <v>0</v>
      </c>
      <c r="AX75" s="422">
        <f>'LI 11M - LPS'!AX19</f>
        <v>0</v>
      </c>
      <c r="AY75" s="422">
        <f>'LI 11M - LPS'!AY19</f>
        <v>0</v>
      </c>
      <c r="AZ75" s="422">
        <f>'LI 11M - LPS'!AZ19</f>
        <v>0</v>
      </c>
      <c r="BA75" s="422">
        <f>'LI 11M - LPS'!BA19</f>
        <v>0</v>
      </c>
      <c r="BB75" s="422">
        <f>'LI 11M - LPS'!BB19</f>
        <v>0</v>
      </c>
      <c r="BC75" s="422">
        <f>'LI 11M - LPS'!BC19</f>
        <v>0</v>
      </c>
      <c r="BD75" s="422">
        <f>'LI 11M - LPS'!BD19</f>
        <v>0</v>
      </c>
      <c r="BE75" s="422">
        <f>'LI 11M - LPS'!BE19</f>
        <v>0</v>
      </c>
      <c r="BF75" s="422">
        <f>'LI 11M - LPS'!BF19</f>
        <v>0</v>
      </c>
      <c r="BG75" s="422">
        <f>'LI 11M - LPS'!BG19</f>
        <v>0</v>
      </c>
      <c r="BH75" s="422">
        <f>'LI 11M - LPS'!BH19</f>
        <v>0</v>
      </c>
      <c r="BI75" s="422">
        <f>'LI 11M - LPS'!BI19</f>
        <v>0</v>
      </c>
      <c r="BJ75" s="422">
        <f>'LI 11M - LPS'!BJ19</f>
        <v>0</v>
      </c>
      <c r="BK75" s="422">
        <f>'LI 11M - LPS'!BK19</f>
        <v>0</v>
      </c>
      <c r="BL75" s="422" t="e">
        <f>'LI 11M - LPS'!#REF!</f>
        <v>#REF!</v>
      </c>
      <c r="BM75" s="422" t="e">
        <f>'LI 11M - LPS'!#REF!</f>
        <v>#REF!</v>
      </c>
      <c r="BN75" s="422" t="e">
        <f>'LI 11M - LPS'!#REF!</f>
        <v>#REF!</v>
      </c>
      <c r="BO75" s="422" t="e">
        <f>'LI 11M - LPS'!#REF!</f>
        <v>#REF!</v>
      </c>
      <c r="BP75" s="422" t="e">
        <f>'LI 11M - LPS'!#REF!</f>
        <v>#REF!</v>
      </c>
      <c r="BQ75" s="422" t="e">
        <f>'LI 11M - LPS'!#REF!</f>
        <v>#REF!</v>
      </c>
      <c r="BR75" s="422" t="e">
        <f>'LI 11M - LPS'!#REF!</f>
        <v>#REF!</v>
      </c>
      <c r="BS75" s="422" t="e">
        <f>'LI 11M - LPS'!#REF!</f>
        <v>#REF!</v>
      </c>
      <c r="BT75" s="422" t="e">
        <f>'LI 11M - LPS'!#REF!</f>
        <v>#REF!</v>
      </c>
      <c r="BU75" s="422" t="e">
        <f>'LI 11M - LPS'!#REF!</f>
        <v>#REF!</v>
      </c>
      <c r="BV75" s="422" t="e">
        <f>'LI 11M - LPS'!#REF!</f>
        <v>#REF!</v>
      </c>
      <c r="BW75" s="422" t="e">
        <f>'LI 11M - LPS'!#REF!</f>
        <v>#REF!</v>
      </c>
      <c r="BX75" s="422" t="e">
        <f>'LI 11M - LPS'!#REF!</f>
        <v>#REF!</v>
      </c>
      <c r="BY75" s="422" t="e">
        <f>'LI 11M - LPS'!#REF!</f>
        <v>#REF!</v>
      </c>
      <c r="BZ75" s="422" t="e">
        <f>'LI 11M - LPS'!#REF!</f>
        <v>#REF!</v>
      </c>
      <c r="CA75" s="422" t="e">
        <f>'LI 11M - LPS'!#REF!</f>
        <v>#REF!</v>
      </c>
      <c r="CB75" s="422" t="e">
        <f>'LI 11M - LPS'!#REF!</f>
        <v>#REF!</v>
      </c>
      <c r="CC75" s="422" t="e">
        <f>'LI 11M - LPS'!#REF!</f>
        <v>#REF!</v>
      </c>
      <c r="CD75" s="422" t="e">
        <f>'LI 11M - LPS'!#REF!</f>
        <v>#REF!</v>
      </c>
      <c r="CE75" s="422" t="e">
        <f>'LI 11M - LPS'!#REF!</f>
        <v>#REF!</v>
      </c>
      <c r="CF75" s="422" t="e">
        <f>'LI 11M - LPS'!#REF!</f>
        <v>#REF!</v>
      </c>
      <c r="CG75" s="422" t="e">
        <f>'LI 11M - LPS'!#REF!</f>
        <v>#REF!</v>
      </c>
      <c r="CH75" s="422" t="e">
        <f>'LI 11M - LPS'!#REF!</f>
        <v>#REF!</v>
      </c>
    </row>
    <row r="76" spans="1:86" ht="15" thickBot="1" x14ac:dyDescent="0.4">
      <c r="B76" s="409" t="s">
        <v>34</v>
      </c>
      <c r="C76" s="416">
        <f>SUM(C71:C75)</f>
        <v>0</v>
      </c>
      <c r="D76" s="416">
        <f t="shared" ref="D76:BO76" si="40">SUM(D71:D75)</f>
        <v>0</v>
      </c>
      <c r="E76" s="416">
        <f t="shared" si="40"/>
        <v>0</v>
      </c>
      <c r="F76" s="416">
        <f t="shared" si="40"/>
        <v>0</v>
      </c>
      <c r="G76" s="416">
        <f t="shared" si="40"/>
        <v>51876.164245605469</v>
      </c>
      <c r="H76" s="416">
        <f t="shared" si="40"/>
        <v>67587.543722391129</v>
      </c>
      <c r="I76" s="416">
        <f t="shared" si="40"/>
        <v>207884.26187654698</v>
      </c>
      <c r="J76" s="416">
        <f t="shared" si="40"/>
        <v>250500.97970518234</v>
      </c>
      <c r="K76" s="416">
        <f t="shared" si="40"/>
        <v>378142.07054745674</v>
      </c>
      <c r="L76" s="416">
        <f t="shared" si="40"/>
        <v>400474.66136081773</v>
      </c>
      <c r="M76" s="416">
        <f t="shared" si="40"/>
        <v>1128957.6191869893</v>
      </c>
      <c r="N76" s="416">
        <f t="shared" si="40"/>
        <v>1896111.3695920296</v>
      </c>
      <c r="O76" s="416">
        <f t="shared" si="40"/>
        <v>0</v>
      </c>
      <c r="P76" s="416">
        <f t="shared" si="40"/>
        <v>0</v>
      </c>
      <c r="Q76" s="416">
        <f t="shared" si="40"/>
        <v>0</v>
      </c>
      <c r="R76" s="416">
        <f t="shared" si="40"/>
        <v>0</v>
      </c>
      <c r="S76" s="416">
        <f t="shared" si="40"/>
        <v>0</v>
      </c>
      <c r="T76" s="416">
        <f t="shared" si="40"/>
        <v>0</v>
      </c>
      <c r="U76" s="416">
        <f t="shared" si="40"/>
        <v>0</v>
      </c>
      <c r="V76" s="416">
        <f t="shared" si="40"/>
        <v>0</v>
      </c>
      <c r="W76" s="416">
        <f t="shared" si="40"/>
        <v>0</v>
      </c>
      <c r="X76" s="416">
        <f t="shared" si="40"/>
        <v>0</v>
      </c>
      <c r="Y76" s="416">
        <f t="shared" si="40"/>
        <v>0</v>
      </c>
      <c r="Z76" s="416">
        <f t="shared" si="40"/>
        <v>0</v>
      </c>
      <c r="AA76" s="416">
        <f t="shared" si="40"/>
        <v>0</v>
      </c>
      <c r="AB76" s="416">
        <f t="shared" si="40"/>
        <v>0</v>
      </c>
      <c r="AC76" s="416">
        <f t="shared" si="40"/>
        <v>0</v>
      </c>
      <c r="AD76" s="416">
        <f t="shared" si="40"/>
        <v>0</v>
      </c>
      <c r="AE76" s="416">
        <f t="shared" si="40"/>
        <v>0</v>
      </c>
      <c r="AF76" s="416">
        <f t="shared" si="40"/>
        <v>0</v>
      </c>
      <c r="AG76" s="416">
        <f t="shared" si="40"/>
        <v>0</v>
      </c>
      <c r="AH76" s="416">
        <f t="shared" si="40"/>
        <v>0</v>
      </c>
      <c r="AI76" s="416">
        <f t="shared" si="40"/>
        <v>0</v>
      </c>
      <c r="AJ76" s="416">
        <f t="shared" si="40"/>
        <v>0</v>
      </c>
      <c r="AK76" s="416">
        <f t="shared" si="40"/>
        <v>0</v>
      </c>
      <c r="AL76" s="416">
        <f t="shared" si="40"/>
        <v>0</v>
      </c>
      <c r="AM76" s="416">
        <f t="shared" si="40"/>
        <v>0</v>
      </c>
      <c r="AN76" s="416">
        <f t="shared" si="40"/>
        <v>0</v>
      </c>
      <c r="AO76" s="416">
        <f t="shared" si="40"/>
        <v>0</v>
      </c>
      <c r="AP76" s="416">
        <f t="shared" si="40"/>
        <v>0</v>
      </c>
      <c r="AQ76" s="416">
        <f t="shared" si="40"/>
        <v>0</v>
      </c>
      <c r="AR76" s="416">
        <f t="shared" si="40"/>
        <v>0</v>
      </c>
      <c r="AS76" s="416">
        <f t="shared" si="40"/>
        <v>0</v>
      </c>
      <c r="AT76" s="416">
        <f t="shared" si="40"/>
        <v>0</v>
      </c>
      <c r="AU76" s="416">
        <f t="shared" si="40"/>
        <v>0</v>
      </c>
      <c r="AV76" s="416">
        <f t="shared" si="40"/>
        <v>0</v>
      </c>
      <c r="AW76" s="416">
        <f t="shared" si="40"/>
        <v>0</v>
      </c>
      <c r="AX76" s="416">
        <f t="shared" si="40"/>
        <v>0</v>
      </c>
      <c r="AY76" s="416">
        <f t="shared" si="40"/>
        <v>0</v>
      </c>
      <c r="AZ76" s="416">
        <f t="shared" si="40"/>
        <v>0</v>
      </c>
      <c r="BA76" s="416">
        <f t="shared" si="40"/>
        <v>0</v>
      </c>
      <c r="BB76" s="416">
        <f t="shared" si="40"/>
        <v>0</v>
      </c>
      <c r="BC76" s="416">
        <f t="shared" si="40"/>
        <v>0</v>
      </c>
      <c r="BD76" s="416">
        <f t="shared" si="40"/>
        <v>0</v>
      </c>
      <c r="BE76" s="416">
        <f t="shared" si="40"/>
        <v>0</v>
      </c>
      <c r="BF76" s="416">
        <f t="shared" si="40"/>
        <v>0</v>
      </c>
      <c r="BG76" s="416">
        <f t="shared" si="40"/>
        <v>0</v>
      </c>
      <c r="BH76" s="416">
        <f t="shared" si="40"/>
        <v>0</v>
      </c>
      <c r="BI76" s="416">
        <f t="shared" si="40"/>
        <v>0</v>
      </c>
      <c r="BJ76" s="416">
        <f t="shared" si="40"/>
        <v>0</v>
      </c>
      <c r="BK76" s="416">
        <f t="shared" si="40"/>
        <v>0</v>
      </c>
      <c r="BL76" s="416" t="e">
        <f t="shared" si="40"/>
        <v>#REF!</v>
      </c>
      <c r="BM76" s="416" t="e">
        <f t="shared" si="40"/>
        <v>#REF!</v>
      </c>
      <c r="BN76" s="416" t="e">
        <f t="shared" si="40"/>
        <v>#REF!</v>
      </c>
      <c r="BO76" s="416" t="e">
        <f t="shared" si="40"/>
        <v>#REF!</v>
      </c>
      <c r="BP76" s="416" t="e">
        <f t="shared" ref="BP76:CH76" si="41">SUM(BP71:BP75)</f>
        <v>#REF!</v>
      </c>
      <c r="BQ76" s="416" t="e">
        <f t="shared" si="41"/>
        <v>#REF!</v>
      </c>
      <c r="BR76" s="416" t="e">
        <f t="shared" si="41"/>
        <v>#REF!</v>
      </c>
      <c r="BS76" s="416" t="e">
        <f t="shared" si="41"/>
        <v>#REF!</v>
      </c>
      <c r="BT76" s="416" t="e">
        <f t="shared" si="41"/>
        <v>#REF!</v>
      </c>
      <c r="BU76" s="416" t="e">
        <f t="shared" si="41"/>
        <v>#REF!</v>
      </c>
      <c r="BV76" s="416" t="e">
        <f t="shared" si="41"/>
        <v>#REF!</v>
      </c>
      <c r="BW76" s="416" t="e">
        <f t="shared" si="41"/>
        <v>#REF!</v>
      </c>
      <c r="BX76" s="416" t="e">
        <f t="shared" si="41"/>
        <v>#REF!</v>
      </c>
      <c r="BY76" s="416" t="e">
        <f t="shared" si="41"/>
        <v>#REF!</v>
      </c>
      <c r="BZ76" s="416" t="e">
        <f t="shared" si="41"/>
        <v>#REF!</v>
      </c>
      <c r="CA76" s="416" t="e">
        <f t="shared" si="41"/>
        <v>#REF!</v>
      </c>
      <c r="CB76" s="416" t="e">
        <f t="shared" si="41"/>
        <v>#REF!</v>
      </c>
      <c r="CC76" s="416" t="e">
        <f t="shared" si="41"/>
        <v>#REF!</v>
      </c>
      <c r="CD76" s="416" t="e">
        <f t="shared" si="41"/>
        <v>#REF!</v>
      </c>
      <c r="CE76" s="416" t="e">
        <f t="shared" si="41"/>
        <v>#REF!</v>
      </c>
      <c r="CF76" s="416" t="e">
        <f t="shared" si="41"/>
        <v>#REF!</v>
      </c>
      <c r="CG76" s="416" t="e">
        <f t="shared" si="41"/>
        <v>#REF!</v>
      </c>
      <c r="CH76" s="417" t="e">
        <f t="shared" si="41"/>
        <v>#REF!</v>
      </c>
    </row>
    <row r="77" spans="1:86" s="343" customFormat="1" x14ac:dyDescent="0.35">
      <c r="N77" s="438" t="s">
        <v>166</v>
      </c>
      <c r="O77" s="439">
        <f>SUM(C60:N60)</f>
        <v>254159791.1794298</v>
      </c>
    </row>
    <row r="78" spans="1:86" s="343" customFormat="1" x14ac:dyDescent="0.35">
      <c r="N78" s="438" t="s">
        <v>167</v>
      </c>
      <c r="O78" s="440">
        <f>'RES kWh ENTRY'!O44</f>
        <v>15240737.226455599</v>
      </c>
    </row>
    <row r="79" spans="1:86" s="343" customFormat="1" x14ac:dyDescent="0.35">
      <c r="N79" s="438" t="s">
        <v>168</v>
      </c>
      <c r="O79" s="439">
        <f>SUM(O77:O78)</f>
        <v>269400528.4058854</v>
      </c>
    </row>
    <row r="80" spans="1:86" s="343" customFormat="1" ht="18" customHeight="1" x14ac:dyDescent="0.35">
      <c r="A80" s="600" t="s">
        <v>93</v>
      </c>
      <c r="B80" s="600"/>
      <c r="C80" s="395" t="s">
        <v>144</v>
      </c>
    </row>
    <row r="81" spans="1:88" s="343" customFormat="1" ht="15" thickBot="1" x14ac:dyDescent="0.4">
      <c r="A81" s="600"/>
      <c r="B81" s="600"/>
    </row>
    <row r="82" spans="1:88" s="343" customFormat="1" ht="15" thickBot="1" x14ac:dyDescent="0.4">
      <c r="B82" s="372" t="s">
        <v>36</v>
      </c>
      <c r="C82" s="373">
        <f>C54</f>
        <v>43466</v>
      </c>
      <c r="D82" s="373">
        <f t="shared" ref="D82:BO82" si="42">D54</f>
        <v>43497</v>
      </c>
      <c r="E82" s="373">
        <f t="shared" si="42"/>
        <v>43525</v>
      </c>
      <c r="F82" s="373">
        <f t="shared" si="42"/>
        <v>43556</v>
      </c>
      <c r="G82" s="373">
        <f t="shared" si="42"/>
        <v>43586</v>
      </c>
      <c r="H82" s="373">
        <f t="shared" si="42"/>
        <v>43617</v>
      </c>
      <c r="I82" s="373">
        <f t="shared" si="42"/>
        <v>43647</v>
      </c>
      <c r="J82" s="373">
        <f t="shared" si="42"/>
        <v>43678</v>
      </c>
      <c r="K82" s="373">
        <f t="shared" si="42"/>
        <v>43709</v>
      </c>
      <c r="L82" s="373">
        <f t="shared" si="42"/>
        <v>43739</v>
      </c>
      <c r="M82" s="373">
        <f t="shared" si="42"/>
        <v>43770</v>
      </c>
      <c r="N82" s="373">
        <f t="shared" si="42"/>
        <v>43800</v>
      </c>
      <c r="O82" s="373">
        <f t="shared" si="42"/>
        <v>43831</v>
      </c>
      <c r="P82" s="373">
        <f t="shared" si="42"/>
        <v>43862</v>
      </c>
      <c r="Q82" s="373">
        <f t="shared" si="42"/>
        <v>43891</v>
      </c>
      <c r="R82" s="373">
        <f t="shared" si="42"/>
        <v>43922</v>
      </c>
      <c r="S82" s="373">
        <f t="shared" si="42"/>
        <v>43952</v>
      </c>
      <c r="T82" s="373">
        <f t="shared" si="42"/>
        <v>43983</v>
      </c>
      <c r="U82" s="373">
        <f t="shared" si="42"/>
        <v>44013</v>
      </c>
      <c r="V82" s="373">
        <f t="shared" si="42"/>
        <v>44044</v>
      </c>
      <c r="W82" s="373">
        <f t="shared" si="42"/>
        <v>44075</v>
      </c>
      <c r="X82" s="373">
        <f t="shared" si="42"/>
        <v>44105</v>
      </c>
      <c r="Y82" s="373">
        <f t="shared" si="42"/>
        <v>44136</v>
      </c>
      <c r="Z82" s="373">
        <f t="shared" si="42"/>
        <v>44166</v>
      </c>
      <c r="AA82" s="373">
        <f t="shared" si="42"/>
        <v>44197</v>
      </c>
      <c r="AB82" s="373">
        <f t="shared" si="42"/>
        <v>44228</v>
      </c>
      <c r="AC82" s="373">
        <f t="shared" si="42"/>
        <v>44256</v>
      </c>
      <c r="AD82" s="373">
        <f t="shared" si="42"/>
        <v>44287</v>
      </c>
      <c r="AE82" s="373">
        <f t="shared" si="42"/>
        <v>44317</v>
      </c>
      <c r="AF82" s="373">
        <f t="shared" si="42"/>
        <v>44348</v>
      </c>
      <c r="AG82" s="373">
        <f t="shared" si="42"/>
        <v>44378</v>
      </c>
      <c r="AH82" s="373">
        <f t="shared" si="42"/>
        <v>44409</v>
      </c>
      <c r="AI82" s="373">
        <f t="shared" si="42"/>
        <v>44440</v>
      </c>
      <c r="AJ82" s="373">
        <f t="shared" si="42"/>
        <v>44470</v>
      </c>
      <c r="AK82" s="373">
        <f t="shared" si="42"/>
        <v>44501</v>
      </c>
      <c r="AL82" s="373">
        <f t="shared" si="42"/>
        <v>44531</v>
      </c>
      <c r="AM82" s="373">
        <f t="shared" si="42"/>
        <v>44562</v>
      </c>
      <c r="AN82" s="373">
        <f t="shared" si="42"/>
        <v>44593</v>
      </c>
      <c r="AO82" s="373">
        <f t="shared" si="42"/>
        <v>44621</v>
      </c>
      <c r="AP82" s="373">
        <f t="shared" si="42"/>
        <v>44652</v>
      </c>
      <c r="AQ82" s="373">
        <f t="shared" si="42"/>
        <v>44682</v>
      </c>
      <c r="AR82" s="373">
        <f t="shared" si="42"/>
        <v>44713</v>
      </c>
      <c r="AS82" s="373">
        <f t="shared" si="42"/>
        <v>44743</v>
      </c>
      <c r="AT82" s="373">
        <f t="shared" si="42"/>
        <v>44774</v>
      </c>
      <c r="AU82" s="373">
        <f t="shared" si="42"/>
        <v>44805</v>
      </c>
      <c r="AV82" s="373">
        <f t="shared" si="42"/>
        <v>44835</v>
      </c>
      <c r="AW82" s="373">
        <f t="shared" si="42"/>
        <v>44866</v>
      </c>
      <c r="AX82" s="373">
        <f t="shared" si="42"/>
        <v>44896</v>
      </c>
      <c r="AY82" s="373">
        <f t="shared" si="42"/>
        <v>44927</v>
      </c>
      <c r="AZ82" s="373">
        <f t="shared" si="42"/>
        <v>44958</v>
      </c>
      <c r="BA82" s="373">
        <f t="shared" si="42"/>
        <v>44986</v>
      </c>
      <c r="BB82" s="373">
        <f t="shared" si="42"/>
        <v>45017</v>
      </c>
      <c r="BC82" s="373">
        <f t="shared" si="42"/>
        <v>45047</v>
      </c>
      <c r="BD82" s="373">
        <f t="shared" si="42"/>
        <v>45078</v>
      </c>
      <c r="BE82" s="373">
        <f t="shared" si="42"/>
        <v>45108</v>
      </c>
      <c r="BF82" s="373">
        <f t="shared" si="42"/>
        <v>45139</v>
      </c>
      <c r="BG82" s="373">
        <f t="shared" si="42"/>
        <v>45170</v>
      </c>
      <c r="BH82" s="373">
        <f t="shared" si="42"/>
        <v>45200</v>
      </c>
      <c r="BI82" s="373">
        <f t="shared" si="42"/>
        <v>45231</v>
      </c>
      <c r="BJ82" s="373">
        <f t="shared" si="42"/>
        <v>45261</v>
      </c>
      <c r="BK82" s="373">
        <f t="shared" si="42"/>
        <v>45292</v>
      </c>
      <c r="BL82" s="373" t="e">
        <f t="shared" si="42"/>
        <v>#REF!</v>
      </c>
      <c r="BM82" s="373" t="e">
        <f t="shared" si="42"/>
        <v>#REF!</v>
      </c>
      <c r="BN82" s="373" t="e">
        <f t="shared" si="42"/>
        <v>#REF!</v>
      </c>
      <c r="BO82" s="373" t="e">
        <f t="shared" si="42"/>
        <v>#REF!</v>
      </c>
      <c r="BP82" s="373" t="e">
        <f t="shared" ref="BP82:CH82" si="43">BP54</f>
        <v>#REF!</v>
      </c>
      <c r="BQ82" s="373" t="e">
        <f t="shared" si="43"/>
        <v>#REF!</v>
      </c>
      <c r="BR82" s="373" t="e">
        <f t="shared" si="43"/>
        <v>#REF!</v>
      </c>
      <c r="BS82" s="373" t="e">
        <f t="shared" si="43"/>
        <v>#REF!</v>
      </c>
      <c r="BT82" s="373" t="e">
        <f t="shared" si="43"/>
        <v>#REF!</v>
      </c>
      <c r="BU82" s="373" t="e">
        <f t="shared" si="43"/>
        <v>#REF!</v>
      </c>
      <c r="BV82" s="373" t="e">
        <f t="shared" si="43"/>
        <v>#REF!</v>
      </c>
      <c r="BW82" s="373" t="e">
        <f t="shared" si="43"/>
        <v>#REF!</v>
      </c>
      <c r="BX82" s="373" t="e">
        <f t="shared" si="43"/>
        <v>#REF!</v>
      </c>
      <c r="BY82" s="373" t="e">
        <f t="shared" si="43"/>
        <v>#REF!</v>
      </c>
      <c r="BZ82" s="373" t="e">
        <f t="shared" si="43"/>
        <v>#REF!</v>
      </c>
      <c r="CA82" s="373" t="e">
        <f t="shared" si="43"/>
        <v>#REF!</v>
      </c>
      <c r="CB82" s="373" t="e">
        <f t="shared" si="43"/>
        <v>#REF!</v>
      </c>
      <c r="CC82" s="373" t="e">
        <f t="shared" si="43"/>
        <v>#REF!</v>
      </c>
      <c r="CD82" s="373" t="e">
        <f t="shared" si="43"/>
        <v>#REF!</v>
      </c>
      <c r="CE82" s="373" t="e">
        <f t="shared" si="43"/>
        <v>#REF!</v>
      </c>
      <c r="CF82" s="373" t="e">
        <f t="shared" si="43"/>
        <v>#REF!</v>
      </c>
      <c r="CG82" s="373" t="e">
        <f t="shared" si="43"/>
        <v>#REF!</v>
      </c>
      <c r="CH82" s="374" t="e">
        <f t="shared" si="43"/>
        <v>#REF!</v>
      </c>
      <c r="CI82" s="396"/>
      <c r="CJ82" s="396"/>
    </row>
    <row r="83" spans="1:88" s="343" customFormat="1" x14ac:dyDescent="0.35">
      <c r="B83" s="382" t="s">
        <v>29</v>
      </c>
      <c r="C83" s="376">
        <f>IF(C$4="X",C91+C99,0)</f>
        <v>0</v>
      </c>
      <c r="D83" s="376">
        <f t="shared" ref="D83:M87" si="44">IF(D$4="X",D91+D99,0)</f>
        <v>0</v>
      </c>
      <c r="E83" s="376">
        <f t="shared" si="44"/>
        <v>36200.977826608876</v>
      </c>
      <c r="F83" s="376">
        <f t="shared" si="44"/>
        <v>24019.399103718995</v>
      </c>
      <c r="G83" s="376">
        <f t="shared" si="44"/>
        <v>41953.286052785028</v>
      </c>
      <c r="H83" s="376">
        <f t="shared" si="44"/>
        <v>276006.5660637492</v>
      </c>
      <c r="I83" s="376">
        <f t="shared" si="44"/>
        <v>468870.07779637951</v>
      </c>
      <c r="J83" s="376">
        <f t="shared" si="44"/>
        <v>558809.94007117907</v>
      </c>
      <c r="K83" s="376">
        <f t="shared" si="44"/>
        <v>379458.78604653093</v>
      </c>
      <c r="L83" s="376">
        <f t="shared" si="44"/>
        <v>133220.33877614996</v>
      </c>
      <c r="M83" s="376">
        <f t="shared" si="44"/>
        <v>266824.30935981456</v>
      </c>
      <c r="N83" s="376">
        <f t="shared" ref="N83:AC87" si="45">IF(N$4="X",N91+N99,0)</f>
        <v>476339.33798230364</v>
      </c>
      <c r="O83" s="376">
        <f t="shared" si="45"/>
        <v>469905.70008762507</v>
      </c>
      <c r="P83" s="376">
        <f t="shared" si="45"/>
        <v>419362.83835562493</v>
      </c>
      <c r="Q83" s="376">
        <f t="shared" si="45"/>
        <v>426405.7877491496</v>
      </c>
      <c r="R83" s="376">
        <f t="shared" si="45"/>
        <v>168652.50352629495</v>
      </c>
      <c r="S83" s="376">
        <f t="shared" si="45"/>
        <v>175238.71196557599</v>
      </c>
      <c r="T83" s="376">
        <f t="shared" si="45"/>
        <v>394744.32911702077</v>
      </c>
      <c r="U83" s="376">
        <f t="shared" si="45"/>
        <v>428543.82605468272</v>
      </c>
      <c r="V83" s="376">
        <f t="shared" si="45"/>
        <v>432429.83735182369</v>
      </c>
      <c r="W83" s="376">
        <f t="shared" si="45"/>
        <v>0</v>
      </c>
      <c r="X83" s="376">
        <f t="shared" si="45"/>
        <v>0</v>
      </c>
      <c r="Y83" s="376">
        <f t="shared" si="45"/>
        <v>0</v>
      </c>
      <c r="Z83" s="376">
        <f t="shared" si="45"/>
        <v>0</v>
      </c>
      <c r="AA83" s="376">
        <f t="shared" si="45"/>
        <v>0</v>
      </c>
      <c r="AB83" s="376">
        <f t="shared" si="45"/>
        <v>0</v>
      </c>
      <c r="AC83" s="376">
        <f t="shared" si="45"/>
        <v>0</v>
      </c>
      <c r="AD83" s="376">
        <f t="shared" ref="AD83:CH86" si="46">IF(AD$4="X",AD91+AD99,0)</f>
        <v>0</v>
      </c>
      <c r="AE83" s="376">
        <f t="shared" si="46"/>
        <v>0</v>
      </c>
      <c r="AF83" s="376">
        <f t="shared" si="46"/>
        <v>0</v>
      </c>
      <c r="AG83" s="376">
        <f t="shared" si="46"/>
        <v>0</v>
      </c>
      <c r="AH83" s="376">
        <f t="shared" si="46"/>
        <v>0</v>
      </c>
      <c r="AI83" s="376">
        <f t="shared" si="46"/>
        <v>0</v>
      </c>
      <c r="AJ83" s="376">
        <f t="shared" si="46"/>
        <v>0</v>
      </c>
      <c r="AK83" s="376">
        <f t="shared" si="46"/>
        <v>0</v>
      </c>
      <c r="AL83" s="376">
        <f t="shared" si="46"/>
        <v>0</v>
      </c>
      <c r="AM83" s="376">
        <f t="shared" si="46"/>
        <v>0</v>
      </c>
      <c r="AN83" s="376">
        <f t="shared" si="46"/>
        <v>0</v>
      </c>
      <c r="AO83" s="376">
        <f t="shared" si="46"/>
        <v>0</v>
      </c>
      <c r="AP83" s="376">
        <f t="shared" si="46"/>
        <v>0</v>
      </c>
      <c r="AQ83" s="376">
        <f t="shared" si="46"/>
        <v>0</v>
      </c>
      <c r="AR83" s="376">
        <f t="shared" si="46"/>
        <v>0</v>
      </c>
      <c r="AS83" s="376">
        <f t="shared" si="46"/>
        <v>0</v>
      </c>
      <c r="AT83" s="376">
        <f t="shared" si="46"/>
        <v>0</v>
      </c>
      <c r="AU83" s="376">
        <f t="shared" si="46"/>
        <v>0</v>
      </c>
      <c r="AV83" s="376">
        <f t="shared" si="46"/>
        <v>0</v>
      </c>
      <c r="AW83" s="376">
        <f t="shared" si="46"/>
        <v>0</v>
      </c>
      <c r="AX83" s="376">
        <f t="shared" si="46"/>
        <v>0</v>
      </c>
      <c r="AY83" s="376">
        <f t="shared" si="46"/>
        <v>0</v>
      </c>
      <c r="AZ83" s="376">
        <f t="shared" si="46"/>
        <v>0</v>
      </c>
      <c r="BA83" s="376">
        <f t="shared" si="46"/>
        <v>0</v>
      </c>
      <c r="BB83" s="376">
        <f t="shared" si="46"/>
        <v>0</v>
      </c>
      <c r="BC83" s="376">
        <f t="shared" si="46"/>
        <v>0</v>
      </c>
      <c r="BD83" s="376">
        <f t="shared" si="46"/>
        <v>0</v>
      </c>
      <c r="BE83" s="376">
        <f t="shared" si="46"/>
        <v>0</v>
      </c>
      <c r="BF83" s="376">
        <f t="shared" si="46"/>
        <v>0</v>
      </c>
      <c r="BG83" s="376">
        <f t="shared" si="46"/>
        <v>0</v>
      </c>
      <c r="BH83" s="376">
        <f t="shared" si="46"/>
        <v>0</v>
      </c>
      <c r="BI83" s="376">
        <f t="shared" si="46"/>
        <v>0</v>
      </c>
      <c r="BJ83" s="376">
        <f t="shared" si="46"/>
        <v>0</v>
      </c>
      <c r="BK83" s="376">
        <f t="shared" si="46"/>
        <v>0</v>
      </c>
      <c r="BL83" s="376">
        <f t="shared" si="46"/>
        <v>0</v>
      </c>
      <c r="BM83" s="376">
        <f t="shared" si="46"/>
        <v>0</v>
      </c>
      <c r="BN83" s="376">
        <f t="shared" si="46"/>
        <v>0</v>
      </c>
      <c r="BO83" s="376">
        <f t="shared" si="46"/>
        <v>0</v>
      </c>
      <c r="BP83" s="376">
        <f t="shared" si="46"/>
        <v>0</v>
      </c>
      <c r="BQ83" s="376">
        <f t="shared" si="46"/>
        <v>0</v>
      </c>
      <c r="BR83" s="376">
        <f t="shared" si="46"/>
        <v>0</v>
      </c>
      <c r="BS83" s="376">
        <f t="shared" si="46"/>
        <v>0</v>
      </c>
      <c r="BT83" s="376">
        <f t="shared" si="46"/>
        <v>0</v>
      </c>
      <c r="BU83" s="376">
        <f t="shared" si="46"/>
        <v>0</v>
      </c>
      <c r="BV83" s="376">
        <f t="shared" si="46"/>
        <v>0</v>
      </c>
      <c r="BW83" s="376">
        <f t="shared" si="46"/>
        <v>0</v>
      </c>
      <c r="BX83" s="376">
        <f t="shared" si="46"/>
        <v>0</v>
      </c>
      <c r="BY83" s="376">
        <f t="shared" si="46"/>
        <v>0</v>
      </c>
      <c r="BZ83" s="376">
        <f t="shared" si="46"/>
        <v>0</v>
      </c>
      <c r="CA83" s="376">
        <f t="shared" si="46"/>
        <v>0</v>
      </c>
      <c r="CB83" s="376">
        <f t="shared" si="46"/>
        <v>0</v>
      </c>
      <c r="CC83" s="376">
        <f t="shared" si="46"/>
        <v>0</v>
      </c>
      <c r="CD83" s="376">
        <f t="shared" si="46"/>
        <v>0</v>
      </c>
      <c r="CE83" s="376">
        <f t="shared" si="46"/>
        <v>0</v>
      </c>
      <c r="CF83" s="376">
        <f t="shared" si="46"/>
        <v>0</v>
      </c>
      <c r="CG83" s="376">
        <f t="shared" si="46"/>
        <v>0</v>
      </c>
      <c r="CH83" s="397">
        <f t="shared" si="46"/>
        <v>0</v>
      </c>
    </row>
    <row r="84" spans="1:88" s="343" customFormat="1" x14ac:dyDescent="0.35">
      <c r="B84" s="377" t="s">
        <v>30</v>
      </c>
      <c r="C84" s="376">
        <f t="shared" ref="C84:L87" si="47">IF(C$4="X",C92+C100,0)</f>
        <v>0</v>
      </c>
      <c r="D84" s="376">
        <f t="shared" si="47"/>
        <v>0</v>
      </c>
      <c r="E84" s="376">
        <f t="shared" si="47"/>
        <v>94.543976298023125</v>
      </c>
      <c r="F84" s="376">
        <f t="shared" si="47"/>
        <v>1837.388187675678</v>
      </c>
      <c r="G84" s="376">
        <f t="shared" si="47"/>
        <v>8298.1416915710015</v>
      </c>
      <c r="H84" s="376">
        <f t="shared" si="47"/>
        <v>20416.94650133156</v>
      </c>
      <c r="I84" s="376">
        <f t="shared" si="47"/>
        <v>40518.389887690653</v>
      </c>
      <c r="J84" s="376">
        <f t="shared" si="47"/>
        <v>45260.082916681429</v>
      </c>
      <c r="K84" s="376">
        <f t="shared" si="47"/>
        <v>61898.814261624248</v>
      </c>
      <c r="L84" s="376">
        <f t="shared" si="47"/>
        <v>53484.931545595304</v>
      </c>
      <c r="M84" s="376">
        <f t="shared" si="44"/>
        <v>56611.309030816454</v>
      </c>
      <c r="N84" s="376">
        <f t="shared" si="45"/>
        <v>78105.151185614086</v>
      </c>
      <c r="O84" s="376">
        <f t="shared" ref="O84:BZ87" si="48">IF(O$4="X",O92+O100,0)</f>
        <v>88597.485770559855</v>
      </c>
      <c r="P84" s="376">
        <f t="shared" si="48"/>
        <v>70902.470748223219</v>
      </c>
      <c r="Q84" s="376">
        <f t="shared" si="48"/>
        <v>80671.052217057935</v>
      </c>
      <c r="R84" s="376">
        <f t="shared" si="48"/>
        <v>20085.6529881268</v>
      </c>
      <c r="S84" s="376">
        <f t="shared" si="48"/>
        <v>25880.315062559755</v>
      </c>
      <c r="T84" s="376">
        <f t="shared" si="48"/>
        <v>31332.978826860417</v>
      </c>
      <c r="U84" s="376">
        <f t="shared" si="48"/>
        <v>39916.712349057307</v>
      </c>
      <c r="V84" s="376">
        <f t="shared" si="48"/>
        <v>32113.958860654686</v>
      </c>
      <c r="W84" s="376">
        <f t="shared" si="48"/>
        <v>0</v>
      </c>
      <c r="X84" s="376">
        <f t="shared" si="48"/>
        <v>0</v>
      </c>
      <c r="Y84" s="376">
        <f t="shared" si="48"/>
        <v>0</v>
      </c>
      <c r="Z84" s="376">
        <f t="shared" si="48"/>
        <v>0</v>
      </c>
      <c r="AA84" s="376">
        <f t="shared" si="48"/>
        <v>0</v>
      </c>
      <c r="AB84" s="376">
        <f t="shared" si="48"/>
        <v>0</v>
      </c>
      <c r="AC84" s="376">
        <f t="shared" si="48"/>
        <v>0</v>
      </c>
      <c r="AD84" s="376">
        <f t="shared" si="48"/>
        <v>0</v>
      </c>
      <c r="AE84" s="376">
        <f t="shared" si="48"/>
        <v>0</v>
      </c>
      <c r="AF84" s="376">
        <f t="shared" si="48"/>
        <v>0</v>
      </c>
      <c r="AG84" s="376">
        <f t="shared" si="48"/>
        <v>0</v>
      </c>
      <c r="AH84" s="376">
        <f t="shared" si="48"/>
        <v>0</v>
      </c>
      <c r="AI84" s="376">
        <f t="shared" si="48"/>
        <v>0</v>
      </c>
      <c r="AJ84" s="376">
        <f t="shared" si="48"/>
        <v>0</v>
      </c>
      <c r="AK84" s="376">
        <f t="shared" si="48"/>
        <v>0</v>
      </c>
      <c r="AL84" s="376">
        <f t="shared" si="48"/>
        <v>0</v>
      </c>
      <c r="AM84" s="376">
        <f t="shared" si="48"/>
        <v>0</v>
      </c>
      <c r="AN84" s="376">
        <f t="shared" si="48"/>
        <v>0</v>
      </c>
      <c r="AO84" s="376">
        <f t="shared" si="48"/>
        <v>0</v>
      </c>
      <c r="AP84" s="376">
        <f t="shared" si="48"/>
        <v>0</v>
      </c>
      <c r="AQ84" s="376">
        <f t="shared" si="48"/>
        <v>0</v>
      </c>
      <c r="AR84" s="376">
        <f t="shared" si="48"/>
        <v>0</v>
      </c>
      <c r="AS84" s="376">
        <f t="shared" si="48"/>
        <v>0</v>
      </c>
      <c r="AT84" s="376">
        <f t="shared" si="48"/>
        <v>0</v>
      </c>
      <c r="AU84" s="376">
        <f t="shared" si="48"/>
        <v>0</v>
      </c>
      <c r="AV84" s="376">
        <f t="shared" si="48"/>
        <v>0</v>
      </c>
      <c r="AW84" s="376">
        <f t="shared" si="48"/>
        <v>0</v>
      </c>
      <c r="AX84" s="376">
        <f t="shared" si="48"/>
        <v>0</v>
      </c>
      <c r="AY84" s="376">
        <f t="shared" si="48"/>
        <v>0</v>
      </c>
      <c r="AZ84" s="376">
        <f t="shared" si="48"/>
        <v>0</v>
      </c>
      <c r="BA84" s="376">
        <f t="shared" si="48"/>
        <v>0</v>
      </c>
      <c r="BB84" s="376">
        <f t="shared" si="48"/>
        <v>0</v>
      </c>
      <c r="BC84" s="376">
        <f t="shared" si="48"/>
        <v>0</v>
      </c>
      <c r="BD84" s="376">
        <f t="shared" si="48"/>
        <v>0</v>
      </c>
      <c r="BE84" s="376">
        <f t="shared" si="48"/>
        <v>0</v>
      </c>
      <c r="BF84" s="376">
        <f t="shared" si="48"/>
        <v>0</v>
      </c>
      <c r="BG84" s="376">
        <f t="shared" si="48"/>
        <v>0</v>
      </c>
      <c r="BH84" s="376">
        <f t="shared" si="48"/>
        <v>0</v>
      </c>
      <c r="BI84" s="376">
        <f t="shared" si="48"/>
        <v>0</v>
      </c>
      <c r="BJ84" s="376">
        <f t="shared" si="48"/>
        <v>0</v>
      </c>
      <c r="BK84" s="376">
        <f t="shared" si="48"/>
        <v>0</v>
      </c>
      <c r="BL84" s="376">
        <f t="shared" si="48"/>
        <v>0</v>
      </c>
      <c r="BM84" s="376">
        <f t="shared" si="48"/>
        <v>0</v>
      </c>
      <c r="BN84" s="376">
        <f t="shared" si="48"/>
        <v>0</v>
      </c>
      <c r="BO84" s="376">
        <f t="shared" si="48"/>
        <v>0</v>
      </c>
      <c r="BP84" s="376">
        <f t="shared" si="48"/>
        <v>0</v>
      </c>
      <c r="BQ84" s="376">
        <f t="shared" si="48"/>
        <v>0</v>
      </c>
      <c r="BR84" s="376">
        <f t="shared" si="48"/>
        <v>0</v>
      </c>
      <c r="BS84" s="376">
        <f t="shared" si="48"/>
        <v>0</v>
      </c>
      <c r="BT84" s="376">
        <f t="shared" si="48"/>
        <v>0</v>
      </c>
      <c r="BU84" s="376">
        <f t="shared" si="48"/>
        <v>0</v>
      </c>
      <c r="BV84" s="376">
        <f t="shared" si="48"/>
        <v>0</v>
      </c>
      <c r="BW84" s="376">
        <f t="shared" si="48"/>
        <v>0</v>
      </c>
      <c r="BX84" s="376">
        <f t="shared" si="48"/>
        <v>0</v>
      </c>
      <c r="BY84" s="376">
        <f t="shared" si="48"/>
        <v>0</v>
      </c>
      <c r="BZ84" s="376">
        <f t="shared" si="48"/>
        <v>0</v>
      </c>
      <c r="CA84" s="376">
        <f t="shared" si="46"/>
        <v>0</v>
      </c>
      <c r="CB84" s="376">
        <f t="shared" si="46"/>
        <v>0</v>
      </c>
      <c r="CC84" s="376">
        <f t="shared" si="46"/>
        <v>0</v>
      </c>
      <c r="CD84" s="376">
        <f t="shared" si="46"/>
        <v>0</v>
      </c>
      <c r="CE84" s="376">
        <f t="shared" si="46"/>
        <v>0</v>
      </c>
      <c r="CF84" s="376">
        <f t="shared" si="46"/>
        <v>0</v>
      </c>
      <c r="CG84" s="376">
        <f t="shared" si="46"/>
        <v>0</v>
      </c>
      <c r="CH84" s="398">
        <f t="shared" si="46"/>
        <v>0</v>
      </c>
    </row>
    <row r="85" spans="1:88" s="343" customFormat="1" x14ac:dyDescent="0.35">
      <c r="B85" s="377" t="s">
        <v>31</v>
      </c>
      <c r="C85" s="376">
        <f t="shared" si="47"/>
        <v>0</v>
      </c>
      <c r="D85" s="376">
        <f t="shared" si="47"/>
        <v>0</v>
      </c>
      <c r="E85" s="376">
        <f t="shared" si="47"/>
        <v>114.69630429767348</v>
      </c>
      <c r="F85" s="376">
        <f t="shared" si="47"/>
        <v>908.80700270850468</v>
      </c>
      <c r="G85" s="376">
        <f t="shared" si="47"/>
        <v>3663.2934946120813</v>
      </c>
      <c r="H85" s="376">
        <f t="shared" si="47"/>
        <v>16460.25084641073</v>
      </c>
      <c r="I85" s="376">
        <f t="shared" si="47"/>
        <v>38736.740269092195</v>
      </c>
      <c r="J85" s="376">
        <f t="shared" si="47"/>
        <v>52195.526601168232</v>
      </c>
      <c r="K85" s="376">
        <f t="shared" si="47"/>
        <v>72744.898955942801</v>
      </c>
      <c r="L85" s="376">
        <f t="shared" si="47"/>
        <v>50943.488513683209</v>
      </c>
      <c r="M85" s="376">
        <f t="shared" si="44"/>
        <v>55765.951875718252</v>
      </c>
      <c r="N85" s="376">
        <f t="shared" si="45"/>
        <v>91530.14052340413</v>
      </c>
      <c r="O85" s="376">
        <f t="shared" si="48"/>
        <v>116800.05454237302</v>
      </c>
      <c r="P85" s="376">
        <f t="shared" si="48"/>
        <v>96800.469992886952</v>
      </c>
      <c r="Q85" s="376">
        <f t="shared" si="48"/>
        <v>93367.036712600122</v>
      </c>
      <c r="R85" s="376">
        <f t="shared" si="48"/>
        <v>19677.755760214121</v>
      </c>
      <c r="S85" s="376">
        <f t="shared" si="48"/>
        <v>27696.367325825384</v>
      </c>
      <c r="T85" s="376">
        <f t="shared" si="48"/>
        <v>61320.825533690622</v>
      </c>
      <c r="U85" s="376">
        <f t="shared" si="48"/>
        <v>75883.494545556256</v>
      </c>
      <c r="V85" s="376">
        <f t="shared" si="48"/>
        <v>68211.659540775217</v>
      </c>
      <c r="W85" s="376">
        <f t="shared" si="48"/>
        <v>0</v>
      </c>
      <c r="X85" s="376">
        <f t="shared" si="48"/>
        <v>0</v>
      </c>
      <c r="Y85" s="376">
        <f t="shared" si="48"/>
        <v>0</v>
      </c>
      <c r="Z85" s="376">
        <f t="shared" si="48"/>
        <v>0</v>
      </c>
      <c r="AA85" s="376">
        <f t="shared" si="48"/>
        <v>0</v>
      </c>
      <c r="AB85" s="376">
        <f t="shared" si="48"/>
        <v>0</v>
      </c>
      <c r="AC85" s="376">
        <f t="shared" si="48"/>
        <v>0</v>
      </c>
      <c r="AD85" s="376">
        <f t="shared" si="48"/>
        <v>0</v>
      </c>
      <c r="AE85" s="376">
        <f t="shared" si="48"/>
        <v>0</v>
      </c>
      <c r="AF85" s="376">
        <f t="shared" si="48"/>
        <v>0</v>
      </c>
      <c r="AG85" s="376">
        <f t="shared" si="48"/>
        <v>0</v>
      </c>
      <c r="AH85" s="376">
        <f t="shared" si="48"/>
        <v>0</v>
      </c>
      <c r="AI85" s="376">
        <f t="shared" si="48"/>
        <v>0</v>
      </c>
      <c r="AJ85" s="376">
        <f t="shared" si="48"/>
        <v>0</v>
      </c>
      <c r="AK85" s="376">
        <f t="shared" si="48"/>
        <v>0</v>
      </c>
      <c r="AL85" s="376">
        <f t="shared" si="48"/>
        <v>0</v>
      </c>
      <c r="AM85" s="376">
        <f t="shared" si="48"/>
        <v>0</v>
      </c>
      <c r="AN85" s="376">
        <f t="shared" si="48"/>
        <v>0</v>
      </c>
      <c r="AO85" s="376">
        <f t="shared" si="48"/>
        <v>0</v>
      </c>
      <c r="AP85" s="376">
        <f t="shared" si="48"/>
        <v>0</v>
      </c>
      <c r="AQ85" s="376">
        <f t="shared" si="48"/>
        <v>0</v>
      </c>
      <c r="AR85" s="376">
        <f t="shared" si="48"/>
        <v>0</v>
      </c>
      <c r="AS85" s="376">
        <f t="shared" si="48"/>
        <v>0</v>
      </c>
      <c r="AT85" s="376">
        <f t="shared" si="48"/>
        <v>0</v>
      </c>
      <c r="AU85" s="376">
        <f t="shared" si="48"/>
        <v>0</v>
      </c>
      <c r="AV85" s="376">
        <f t="shared" si="48"/>
        <v>0</v>
      </c>
      <c r="AW85" s="376">
        <f t="shared" si="48"/>
        <v>0</v>
      </c>
      <c r="AX85" s="376">
        <f t="shared" si="48"/>
        <v>0</v>
      </c>
      <c r="AY85" s="376">
        <f t="shared" si="48"/>
        <v>0</v>
      </c>
      <c r="AZ85" s="376">
        <f t="shared" si="48"/>
        <v>0</v>
      </c>
      <c r="BA85" s="376">
        <f t="shared" si="48"/>
        <v>0</v>
      </c>
      <c r="BB85" s="376">
        <f t="shared" si="48"/>
        <v>0</v>
      </c>
      <c r="BC85" s="376">
        <f t="shared" si="48"/>
        <v>0</v>
      </c>
      <c r="BD85" s="376">
        <f t="shared" si="48"/>
        <v>0</v>
      </c>
      <c r="BE85" s="376">
        <f t="shared" si="48"/>
        <v>0</v>
      </c>
      <c r="BF85" s="376">
        <f t="shared" si="48"/>
        <v>0</v>
      </c>
      <c r="BG85" s="376">
        <f t="shared" si="48"/>
        <v>0</v>
      </c>
      <c r="BH85" s="376">
        <f t="shared" si="48"/>
        <v>0</v>
      </c>
      <c r="BI85" s="376">
        <f t="shared" si="48"/>
        <v>0</v>
      </c>
      <c r="BJ85" s="376">
        <f t="shared" si="48"/>
        <v>0</v>
      </c>
      <c r="BK85" s="376">
        <f t="shared" si="48"/>
        <v>0</v>
      </c>
      <c r="BL85" s="376">
        <f t="shared" si="48"/>
        <v>0</v>
      </c>
      <c r="BM85" s="376">
        <f t="shared" si="48"/>
        <v>0</v>
      </c>
      <c r="BN85" s="376">
        <f t="shared" si="48"/>
        <v>0</v>
      </c>
      <c r="BO85" s="376">
        <f t="shared" si="48"/>
        <v>0</v>
      </c>
      <c r="BP85" s="376">
        <f t="shared" si="48"/>
        <v>0</v>
      </c>
      <c r="BQ85" s="376">
        <f t="shared" si="48"/>
        <v>0</v>
      </c>
      <c r="BR85" s="376">
        <f t="shared" si="48"/>
        <v>0</v>
      </c>
      <c r="BS85" s="376">
        <f t="shared" si="48"/>
        <v>0</v>
      </c>
      <c r="BT85" s="376">
        <f t="shared" si="48"/>
        <v>0</v>
      </c>
      <c r="BU85" s="376">
        <f t="shared" si="48"/>
        <v>0</v>
      </c>
      <c r="BV85" s="376">
        <f t="shared" si="48"/>
        <v>0</v>
      </c>
      <c r="BW85" s="376">
        <f t="shared" si="48"/>
        <v>0</v>
      </c>
      <c r="BX85" s="376">
        <f t="shared" si="48"/>
        <v>0</v>
      </c>
      <c r="BY85" s="376">
        <f t="shared" si="48"/>
        <v>0</v>
      </c>
      <c r="BZ85" s="376">
        <f t="shared" si="48"/>
        <v>0</v>
      </c>
      <c r="CA85" s="376">
        <f t="shared" si="46"/>
        <v>0</v>
      </c>
      <c r="CB85" s="376">
        <f t="shared" si="46"/>
        <v>0</v>
      </c>
      <c r="CC85" s="376">
        <f t="shared" si="46"/>
        <v>0</v>
      </c>
      <c r="CD85" s="376">
        <f t="shared" si="46"/>
        <v>0</v>
      </c>
      <c r="CE85" s="376">
        <f t="shared" si="46"/>
        <v>0</v>
      </c>
      <c r="CF85" s="376">
        <f t="shared" si="46"/>
        <v>0</v>
      </c>
      <c r="CG85" s="376">
        <f t="shared" si="46"/>
        <v>0</v>
      </c>
      <c r="CH85" s="398">
        <f t="shared" si="46"/>
        <v>0</v>
      </c>
    </row>
    <row r="86" spans="1:88" s="343" customFormat="1" x14ac:dyDescent="0.35">
      <c r="B86" s="377" t="s">
        <v>32</v>
      </c>
      <c r="C86" s="376">
        <f t="shared" si="47"/>
        <v>0</v>
      </c>
      <c r="D86" s="376">
        <f t="shared" si="47"/>
        <v>0</v>
      </c>
      <c r="E86" s="376">
        <f t="shared" si="47"/>
        <v>0</v>
      </c>
      <c r="F86" s="376">
        <f t="shared" si="47"/>
        <v>188.77842187430667</v>
      </c>
      <c r="G86" s="376">
        <f t="shared" si="47"/>
        <v>1146.634776936073</v>
      </c>
      <c r="H86" s="376">
        <f t="shared" si="47"/>
        <v>6480.5680035637897</v>
      </c>
      <c r="I86" s="376">
        <f t="shared" si="47"/>
        <v>14694.432284275646</v>
      </c>
      <c r="J86" s="376">
        <f t="shared" si="47"/>
        <v>18391.233639859634</v>
      </c>
      <c r="K86" s="376">
        <f t="shared" si="47"/>
        <v>18506.065853877717</v>
      </c>
      <c r="L86" s="376">
        <f t="shared" si="47"/>
        <v>11531.135144809756</v>
      </c>
      <c r="M86" s="376">
        <f t="shared" si="44"/>
        <v>10135.16628316608</v>
      </c>
      <c r="N86" s="376">
        <f t="shared" si="45"/>
        <v>17228.15102396263</v>
      </c>
      <c r="O86" s="376">
        <f t="shared" si="48"/>
        <v>26322.98727568247</v>
      </c>
      <c r="P86" s="376">
        <f t="shared" si="48"/>
        <v>20015.581868288267</v>
      </c>
      <c r="Q86" s="376">
        <f t="shared" si="48"/>
        <v>22386.342875428643</v>
      </c>
      <c r="R86" s="376">
        <f t="shared" si="48"/>
        <v>14189.19773426648</v>
      </c>
      <c r="S86" s="376">
        <f t="shared" si="48"/>
        <v>20926.315425419314</v>
      </c>
      <c r="T86" s="376">
        <f t="shared" si="48"/>
        <v>45577.436760228731</v>
      </c>
      <c r="U86" s="376">
        <f t="shared" si="48"/>
        <v>55712.280169181948</v>
      </c>
      <c r="V86" s="376">
        <f t="shared" si="48"/>
        <v>50022.312194209902</v>
      </c>
      <c r="W86" s="376">
        <f t="shared" si="48"/>
        <v>0</v>
      </c>
      <c r="X86" s="376">
        <f t="shared" si="48"/>
        <v>0</v>
      </c>
      <c r="Y86" s="376">
        <f t="shared" si="48"/>
        <v>0</v>
      </c>
      <c r="Z86" s="376">
        <f t="shared" si="48"/>
        <v>0</v>
      </c>
      <c r="AA86" s="376">
        <f t="shared" si="48"/>
        <v>0</v>
      </c>
      <c r="AB86" s="376">
        <f t="shared" si="48"/>
        <v>0</v>
      </c>
      <c r="AC86" s="376">
        <f t="shared" si="48"/>
        <v>0</v>
      </c>
      <c r="AD86" s="376">
        <f t="shared" si="48"/>
        <v>0</v>
      </c>
      <c r="AE86" s="376">
        <f t="shared" si="48"/>
        <v>0</v>
      </c>
      <c r="AF86" s="376">
        <f t="shared" si="48"/>
        <v>0</v>
      </c>
      <c r="AG86" s="376">
        <f t="shared" si="48"/>
        <v>0</v>
      </c>
      <c r="AH86" s="376">
        <f t="shared" si="48"/>
        <v>0</v>
      </c>
      <c r="AI86" s="376">
        <f t="shared" si="48"/>
        <v>0</v>
      </c>
      <c r="AJ86" s="376">
        <f t="shared" si="48"/>
        <v>0</v>
      </c>
      <c r="AK86" s="376">
        <f t="shared" si="48"/>
        <v>0</v>
      </c>
      <c r="AL86" s="376">
        <f t="shared" si="48"/>
        <v>0</v>
      </c>
      <c r="AM86" s="376">
        <f t="shared" si="48"/>
        <v>0</v>
      </c>
      <c r="AN86" s="376">
        <f t="shared" si="48"/>
        <v>0</v>
      </c>
      <c r="AO86" s="376">
        <f t="shared" si="48"/>
        <v>0</v>
      </c>
      <c r="AP86" s="376">
        <f t="shared" si="48"/>
        <v>0</v>
      </c>
      <c r="AQ86" s="376">
        <f t="shared" si="48"/>
        <v>0</v>
      </c>
      <c r="AR86" s="376">
        <f t="shared" si="48"/>
        <v>0</v>
      </c>
      <c r="AS86" s="376">
        <f t="shared" si="48"/>
        <v>0</v>
      </c>
      <c r="AT86" s="376">
        <f t="shared" si="48"/>
        <v>0</v>
      </c>
      <c r="AU86" s="376">
        <f t="shared" si="48"/>
        <v>0</v>
      </c>
      <c r="AV86" s="376">
        <f t="shared" si="48"/>
        <v>0</v>
      </c>
      <c r="AW86" s="376">
        <f t="shared" si="48"/>
        <v>0</v>
      </c>
      <c r="AX86" s="376">
        <f t="shared" si="48"/>
        <v>0</v>
      </c>
      <c r="AY86" s="376">
        <f t="shared" si="48"/>
        <v>0</v>
      </c>
      <c r="AZ86" s="376">
        <f t="shared" si="48"/>
        <v>0</v>
      </c>
      <c r="BA86" s="376">
        <f t="shared" si="48"/>
        <v>0</v>
      </c>
      <c r="BB86" s="376">
        <f t="shared" si="48"/>
        <v>0</v>
      </c>
      <c r="BC86" s="376">
        <f t="shared" si="48"/>
        <v>0</v>
      </c>
      <c r="BD86" s="376">
        <f t="shared" si="48"/>
        <v>0</v>
      </c>
      <c r="BE86" s="376">
        <f t="shared" si="48"/>
        <v>0</v>
      </c>
      <c r="BF86" s="376">
        <f t="shared" si="48"/>
        <v>0</v>
      </c>
      <c r="BG86" s="376">
        <f t="shared" si="48"/>
        <v>0</v>
      </c>
      <c r="BH86" s="376">
        <f t="shared" si="48"/>
        <v>0</v>
      </c>
      <c r="BI86" s="376">
        <f t="shared" si="48"/>
        <v>0</v>
      </c>
      <c r="BJ86" s="376">
        <f t="shared" si="48"/>
        <v>0</v>
      </c>
      <c r="BK86" s="376">
        <f t="shared" si="48"/>
        <v>0</v>
      </c>
      <c r="BL86" s="376">
        <f t="shared" si="48"/>
        <v>0</v>
      </c>
      <c r="BM86" s="376">
        <f t="shared" si="48"/>
        <v>0</v>
      </c>
      <c r="BN86" s="376">
        <f t="shared" si="48"/>
        <v>0</v>
      </c>
      <c r="BO86" s="376">
        <f t="shared" si="48"/>
        <v>0</v>
      </c>
      <c r="BP86" s="376">
        <f t="shared" si="48"/>
        <v>0</v>
      </c>
      <c r="BQ86" s="376">
        <f t="shared" si="48"/>
        <v>0</v>
      </c>
      <c r="BR86" s="376">
        <f t="shared" si="48"/>
        <v>0</v>
      </c>
      <c r="BS86" s="376">
        <f t="shared" si="48"/>
        <v>0</v>
      </c>
      <c r="BT86" s="376">
        <f t="shared" si="48"/>
        <v>0</v>
      </c>
      <c r="BU86" s="376">
        <f t="shared" si="48"/>
        <v>0</v>
      </c>
      <c r="BV86" s="376">
        <f t="shared" si="48"/>
        <v>0</v>
      </c>
      <c r="BW86" s="376">
        <f t="shared" si="48"/>
        <v>0</v>
      </c>
      <c r="BX86" s="376">
        <f t="shared" si="48"/>
        <v>0</v>
      </c>
      <c r="BY86" s="376">
        <f t="shared" si="48"/>
        <v>0</v>
      </c>
      <c r="BZ86" s="376">
        <f t="shared" si="48"/>
        <v>0</v>
      </c>
      <c r="CA86" s="376">
        <f t="shared" si="46"/>
        <v>0</v>
      </c>
      <c r="CB86" s="376">
        <f t="shared" si="46"/>
        <v>0</v>
      </c>
      <c r="CC86" s="376">
        <f t="shared" si="46"/>
        <v>0</v>
      </c>
      <c r="CD86" s="376">
        <f t="shared" si="46"/>
        <v>0</v>
      </c>
      <c r="CE86" s="376">
        <f t="shared" si="46"/>
        <v>0</v>
      </c>
      <c r="CF86" s="376">
        <f t="shared" si="46"/>
        <v>0</v>
      </c>
      <c r="CG86" s="376">
        <f t="shared" si="46"/>
        <v>0</v>
      </c>
      <c r="CH86" s="398">
        <f t="shared" si="46"/>
        <v>0</v>
      </c>
    </row>
    <row r="87" spans="1:88" s="343" customFormat="1" ht="15" thickBot="1" x14ac:dyDescent="0.4">
      <c r="B87" s="384" t="s">
        <v>33</v>
      </c>
      <c r="C87" s="376">
        <f t="shared" si="47"/>
        <v>0</v>
      </c>
      <c r="D87" s="376">
        <f t="shared" si="47"/>
        <v>0</v>
      </c>
      <c r="E87" s="376">
        <f t="shared" si="47"/>
        <v>0</v>
      </c>
      <c r="F87" s="376">
        <f t="shared" si="47"/>
        <v>84.163254373063452</v>
      </c>
      <c r="G87" s="376">
        <f t="shared" si="47"/>
        <v>247.25255058175938</v>
      </c>
      <c r="H87" s="376">
        <f t="shared" si="47"/>
        <v>561.82039292093668</v>
      </c>
      <c r="I87" s="376">
        <f t="shared" si="47"/>
        <v>746.07263169449072</v>
      </c>
      <c r="J87" s="376">
        <f t="shared" si="47"/>
        <v>772.04012966735002</v>
      </c>
      <c r="K87" s="376">
        <f t="shared" si="47"/>
        <v>1070.3042873912964</v>
      </c>
      <c r="L87" s="376">
        <f t="shared" si="47"/>
        <v>849.55647997043945</v>
      </c>
      <c r="M87" s="376">
        <f t="shared" si="44"/>
        <v>1096.1697092584996</v>
      </c>
      <c r="N87" s="376">
        <f t="shared" si="45"/>
        <v>2594.0687723858014</v>
      </c>
      <c r="O87" s="376">
        <f t="shared" si="48"/>
        <v>3995.893544604553</v>
      </c>
      <c r="P87" s="376">
        <f t="shared" si="48"/>
        <v>3400.6534935487507</v>
      </c>
      <c r="Q87" s="376">
        <f t="shared" si="48"/>
        <v>3681.2740779752367</v>
      </c>
      <c r="R87" s="376">
        <f t="shared" si="48"/>
        <v>2883.5278628807901</v>
      </c>
      <c r="S87" s="376">
        <f t="shared" si="48"/>
        <v>7105.8735487119975</v>
      </c>
      <c r="T87" s="376">
        <f t="shared" si="48"/>
        <v>30929.521952429044</v>
      </c>
      <c r="U87" s="376">
        <f t="shared" si="48"/>
        <v>32310.798846693633</v>
      </c>
      <c r="V87" s="376">
        <f t="shared" si="48"/>
        <v>33032.188449284622</v>
      </c>
      <c r="W87" s="376">
        <f t="shared" si="48"/>
        <v>0</v>
      </c>
      <c r="X87" s="376">
        <f t="shared" si="48"/>
        <v>0</v>
      </c>
      <c r="Y87" s="376">
        <f t="shared" si="48"/>
        <v>0</v>
      </c>
      <c r="Z87" s="376">
        <f t="shared" si="48"/>
        <v>0</v>
      </c>
      <c r="AA87" s="376">
        <f t="shared" si="48"/>
        <v>0</v>
      </c>
      <c r="AB87" s="376">
        <f t="shared" si="48"/>
        <v>0</v>
      </c>
      <c r="AC87" s="376">
        <f t="shared" si="48"/>
        <v>0</v>
      </c>
      <c r="AD87" s="376">
        <f t="shared" si="48"/>
        <v>0</v>
      </c>
      <c r="AE87" s="376">
        <f t="shared" si="48"/>
        <v>0</v>
      </c>
      <c r="AF87" s="376">
        <f t="shared" si="48"/>
        <v>0</v>
      </c>
      <c r="AG87" s="376">
        <f t="shared" si="48"/>
        <v>0</v>
      </c>
      <c r="AH87" s="376">
        <f t="shared" si="48"/>
        <v>0</v>
      </c>
      <c r="AI87" s="376">
        <f t="shared" si="48"/>
        <v>0</v>
      </c>
      <c r="AJ87" s="376">
        <f t="shared" si="48"/>
        <v>0</v>
      </c>
      <c r="AK87" s="376">
        <f t="shared" si="48"/>
        <v>0</v>
      </c>
      <c r="AL87" s="376">
        <f t="shared" si="48"/>
        <v>0</v>
      </c>
      <c r="AM87" s="376">
        <f t="shared" si="48"/>
        <v>0</v>
      </c>
      <c r="AN87" s="376">
        <f t="shared" si="48"/>
        <v>0</v>
      </c>
      <c r="AO87" s="376">
        <f t="shared" si="48"/>
        <v>0</v>
      </c>
      <c r="AP87" s="376">
        <f t="shared" si="48"/>
        <v>0</v>
      </c>
      <c r="AQ87" s="376">
        <f t="shared" si="48"/>
        <v>0</v>
      </c>
      <c r="AR87" s="376">
        <f t="shared" si="48"/>
        <v>0</v>
      </c>
      <c r="AS87" s="376">
        <f t="shared" si="48"/>
        <v>0</v>
      </c>
      <c r="AT87" s="376">
        <f t="shared" si="48"/>
        <v>0</v>
      </c>
      <c r="AU87" s="376">
        <f t="shared" si="48"/>
        <v>0</v>
      </c>
      <c r="AV87" s="376">
        <f t="shared" si="48"/>
        <v>0</v>
      </c>
      <c r="AW87" s="376">
        <f t="shared" si="48"/>
        <v>0</v>
      </c>
      <c r="AX87" s="376">
        <f t="shared" si="48"/>
        <v>0</v>
      </c>
      <c r="AY87" s="376">
        <f t="shared" si="48"/>
        <v>0</v>
      </c>
      <c r="AZ87" s="376">
        <f t="shared" si="48"/>
        <v>0</v>
      </c>
      <c r="BA87" s="376">
        <f t="shared" si="48"/>
        <v>0</v>
      </c>
      <c r="BB87" s="376">
        <f t="shared" si="48"/>
        <v>0</v>
      </c>
      <c r="BC87" s="376">
        <f t="shared" si="48"/>
        <v>0</v>
      </c>
      <c r="BD87" s="376">
        <f t="shared" si="48"/>
        <v>0</v>
      </c>
      <c r="BE87" s="376">
        <f t="shared" si="48"/>
        <v>0</v>
      </c>
      <c r="BF87" s="376">
        <f t="shared" si="48"/>
        <v>0</v>
      </c>
      <c r="BG87" s="376">
        <f t="shared" si="48"/>
        <v>0</v>
      </c>
      <c r="BH87" s="376">
        <f t="shared" si="48"/>
        <v>0</v>
      </c>
      <c r="BI87" s="376">
        <f t="shared" si="48"/>
        <v>0</v>
      </c>
      <c r="BJ87" s="376">
        <f t="shared" si="48"/>
        <v>0</v>
      </c>
      <c r="BK87" s="376">
        <f t="shared" si="48"/>
        <v>0</v>
      </c>
      <c r="BL87" s="376">
        <f t="shared" si="48"/>
        <v>0</v>
      </c>
      <c r="BM87" s="376">
        <f t="shared" si="48"/>
        <v>0</v>
      </c>
      <c r="BN87" s="376">
        <f t="shared" si="48"/>
        <v>0</v>
      </c>
      <c r="BO87" s="376">
        <f t="shared" si="48"/>
        <v>0</v>
      </c>
      <c r="BP87" s="376">
        <f t="shared" si="48"/>
        <v>0</v>
      </c>
      <c r="BQ87" s="376">
        <f t="shared" si="48"/>
        <v>0</v>
      </c>
      <c r="BR87" s="376">
        <f t="shared" si="48"/>
        <v>0</v>
      </c>
      <c r="BS87" s="376">
        <f t="shared" si="48"/>
        <v>0</v>
      </c>
      <c r="BT87" s="376">
        <f t="shared" si="48"/>
        <v>0</v>
      </c>
      <c r="BU87" s="376">
        <f t="shared" si="48"/>
        <v>0</v>
      </c>
      <c r="BV87" s="376">
        <f t="shared" si="48"/>
        <v>0</v>
      </c>
      <c r="BW87" s="376">
        <f t="shared" si="48"/>
        <v>0</v>
      </c>
      <c r="BX87" s="376">
        <f t="shared" si="48"/>
        <v>0</v>
      </c>
      <c r="BY87" s="376">
        <f t="shared" si="48"/>
        <v>0</v>
      </c>
      <c r="BZ87" s="376">
        <f t="shared" ref="BZ87:CH87" si="49">IF(BZ$4="X",BZ95+BZ103,0)</f>
        <v>0</v>
      </c>
      <c r="CA87" s="376">
        <f t="shared" si="49"/>
        <v>0</v>
      </c>
      <c r="CB87" s="376">
        <f t="shared" si="49"/>
        <v>0</v>
      </c>
      <c r="CC87" s="376">
        <f t="shared" si="49"/>
        <v>0</v>
      </c>
      <c r="CD87" s="376">
        <f t="shared" si="49"/>
        <v>0</v>
      </c>
      <c r="CE87" s="376">
        <f t="shared" si="49"/>
        <v>0</v>
      </c>
      <c r="CF87" s="376">
        <f t="shared" si="49"/>
        <v>0</v>
      </c>
      <c r="CG87" s="376">
        <f t="shared" si="49"/>
        <v>0</v>
      </c>
      <c r="CH87" s="398">
        <f t="shared" si="49"/>
        <v>0</v>
      </c>
    </row>
    <row r="88" spans="1:88" s="379" customFormat="1" ht="15" thickBot="1" x14ac:dyDescent="0.4">
      <c r="B88" s="385" t="s">
        <v>34</v>
      </c>
      <c r="C88" s="394">
        <f>SUM(C83:C87)</f>
        <v>0</v>
      </c>
      <c r="D88" s="380">
        <f t="shared" ref="D88:BO88" si="50">SUM(D83:D87)</f>
        <v>0</v>
      </c>
      <c r="E88" s="380">
        <f t="shared" si="50"/>
        <v>36410.218107204571</v>
      </c>
      <c r="F88" s="380">
        <f t="shared" si="50"/>
        <v>27038.535970350549</v>
      </c>
      <c r="G88" s="380">
        <f t="shared" si="50"/>
        <v>55308.608566485942</v>
      </c>
      <c r="H88" s="380">
        <f t="shared" si="50"/>
        <v>319926.15180797625</v>
      </c>
      <c r="I88" s="380">
        <f t="shared" si="50"/>
        <v>563565.71286913252</v>
      </c>
      <c r="J88" s="380">
        <f t="shared" si="50"/>
        <v>675428.82335855567</v>
      </c>
      <c r="K88" s="380">
        <f t="shared" si="50"/>
        <v>533678.86940536695</v>
      </c>
      <c r="L88" s="380">
        <f t="shared" si="50"/>
        <v>250029.45046020864</v>
      </c>
      <c r="M88" s="380">
        <f t="shared" si="50"/>
        <v>390432.90625877387</v>
      </c>
      <c r="N88" s="380">
        <f t="shared" si="50"/>
        <v>665796.84948767035</v>
      </c>
      <c r="O88" s="380">
        <f t="shared" si="50"/>
        <v>705622.12122084503</v>
      </c>
      <c r="P88" s="380">
        <f t="shared" si="50"/>
        <v>610482.01445857214</v>
      </c>
      <c r="Q88" s="380">
        <f t="shared" si="50"/>
        <v>626511.49363221147</v>
      </c>
      <c r="R88" s="380">
        <f t="shared" si="50"/>
        <v>225488.63787178314</v>
      </c>
      <c r="S88" s="380">
        <f t="shared" si="50"/>
        <v>256847.58332809244</v>
      </c>
      <c r="T88" s="380">
        <f t="shared" si="50"/>
        <v>563905.09219022968</v>
      </c>
      <c r="U88" s="453">
        <f t="shared" si="50"/>
        <v>632367.11196517188</v>
      </c>
      <c r="V88" s="473">
        <f t="shared" si="50"/>
        <v>615809.95639674808</v>
      </c>
      <c r="W88" s="380">
        <f t="shared" si="50"/>
        <v>0</v>
      </c>
      <c r="X88" s="380">
        <f t="shared" si="50"/>
        <v>0</v>
      </c>
      <c r="Y88" s="380">
        <f t="shared" si="50"/>
        <v>0</v>
      </c>
      <c r="Z88" s="380">
        <f t="shared" si="50"/>
        <v>0</v>
      </c>
      <c r="AA88" s="380">
        <f t="shared" si="50"/>
        <v>0</v>
      </c>
      <c r="AB88" s="380">
        <f t="shared" si="50"/>
        <v>0</v>
      </c>
      <c r="AC88" s="380">
        <f t="shared" si="50"/>
        <v>0</v>
      </c>
      <c r="AD88" s="380">
        <f t="shared" si="50"/>
        <v>0</v>
      </c>
      <c r="AE88" s="380">
        <f t="shared" si="50"/>
        <v>0</v>
      </c>
      <c r="AF88" s="380">
        <f t="shared" si="50"/>
        <v>0</v>
      </c>
      <c r="AG88" s="380">
        <f t="shared" si="50"/>
        <v>0</v>
      </c>
      <c r="AH88" s="380">
        <f t="shared" si="50"/>
        <v>0</v>
      </c>
      <c r="AI88" s="380">
        <f t="shared" si="50"/>
        <v>0</v>
      </c>
      <c r="AJ88" s="380">
        <f t="shared" si="50"/>
        <v>0</v>
      </c>
      <c r="AK88" s="380">
        <f t="shared" si="50"/>
        <v>0</v>
      </c>
      <c r="AL88" s="380">
        <f t="shared" si="50"/>
        <v>0</v>
      </c>
      <c r="AM88" s="380">
        <f t="shared" si="50"/>
        <v>0</v>
      </c>
      <c r="AN88" s="380">
        <f t="shared" si="50"/>
        <v>0</v>
      </c>
      <c r="AO88" s="380">
        <f t="shared" si="50"/>
        <v>0</v>
      </c>
      <c r="AP88" s="380">
        <f t="shared" si="50"/>
        <v>0</v>
      </c>
      <c r="AQ88" s="380">
        <f t="shared" si="50"/>
        <v>0</v>
      </c>
      <c r="AR88" s="380">
        <f t="shared" si="50"/>
        <v>0</v>
      </c>
      <c r="AS88" s="380">
        <f t="shared" si="50"/>
        <v>0</v>
      </c>
      <c r="AT88" s="380">
        <f t="shared" si="50"/>
        <v>0</v>
      </c>
      <c r="AU88" s="380">
        <f t="shared" si="50"/>
        <v>0</v>
      </c>
      <c r="AV88" s="380">
        <f t="shared" si="50"/>
        <v>0</v>
      </c>
      <c r="AW88" s="380">
        <f t="shared" si="50"/>
        <v>0</v>
      </c>
      <c r="AX88" s="380">
        <f t="shared" si="50"/>
        <v>0</v>
      </c>
      <c r="AY88" s="380">
        <f t="shared" si="50"/>
        <v>0</v>
      </c>
      <c r="AZ88" s="380">
        <f t="shared" si="50"/>
        <v>0</v>
      </c>
      <c r="BA88" s="380">
        <f t="shared" si="50"/>
        <v>0</v>
      </c>
      <c r="BB88" s="380">
        <f t="shared" si="50"/>
        <v>0</v>
      </c>
      <c r="BC88" s="380">
        <f t="shared" si="50"/>
        <v>0</v>
      </c>
      <c r="BD88" s="380">
        <f t="shared" si="50"/>
        <v>0</v>
      </c>
      <c r="BE88" s="380">
        <f t="shared" si="50"/>
        <v>0</v>
      </c>
      <c r="BF88" s="380">
        <f t="shared" si="50"/>
        <v>0</v>
      </c>
      <c r="BG88" s="380">
        <f t="shared" si="50"/>
        <v>0</v>
      </c>
      <c r="BH88" s="380">
        <f t="shared" si="50"/>
        <v>0</v>
      </c>
      <c r="BI88" s="380">
        <f t="shared" si="50"/>
        <v>0</v>
      </c>
      <c r="BJ88" s="380">
        <f t="shared" si="50"/>
        <v>0</v>
      </c>
      <c r="BK88" s="380">
        <f t="shared" si="50"/>
        <v>0</v>
      </c>
      <c r="BL88" s="380">
        <f t="shared" si="50"/>
        <v>0</v>
      </c>
      <c r="BM88" s="380">
        <f t="shared" si="50"/>
        <v>0</v>
      </c>
      <c r="BN88" s="380">
        <f t="shared" si="50"/>
        <v>0</v>
      </c>
      <c r="BO88" s="380">
        <f t="shared" si="50"/>
        <v>0</v>
      </c>
      <c r="BP88" s="380">
        <f t="shared" ref="BP88:CH88" si="51">SUM(BP83:BP87)</f>
        <v>0</v>
      </c>
      <c r="BQ88" s="380">
        <f t="shared" si="51"/>
        <v>0</v>
      </c>
      <c r="BR88" s="380">
        <f t="shared" si="51"/>
        <v>0</v>
      </c>
      <c r="BS88" s="380">
        <f t="shared" si="51"/>
        <v>0</v>
      </c>
      <c r="BT88" s="380">
        <f t="shared" si="51"/>
        <v>0</v>
      </c>
      <c r="BU88" s="380">
        <f t="shared" si="51"/>
        <v>0</v>
      </c>
      <c r="BV88" s="380">
        <f t="shared" si="51"/>
        <v>0</v>
      </c>
      <c r="BW88" s="380">
        <f t="shared" si="51"/>
        <v>0</v>
      </c>
      <c r="BX88" s="380">
        <f t="shared" si="51"/>
        <v>0</v>
      </c>
      <c r="BY88" s="380">
        <f t="shared" si="51"/>
        <v>0</v>
      </c>
      <c r="BZ88" s="380">
        <f t="shared" si="51"/>
        <v>0</v>
      </c>
      <c r="CA88" s="380">
        <f t="shared" si="51"/>
        <v>0</v>
      </c>
      <c r="CB88" s="380">
        <f t="shared" si="51"/>
        <v>0</v>
      </c>
      <c r="CC88" s="380">
        <f t="shared" si="51"/>
        <v>0</v>
      </c>
      <c r="CD88" s="380">
        <f t="shared" si="51"/>
        <v>0</v>
      </c>
      <c r="CE88" s="380">
        <f t="shared" si="51"/>
        <v>0</v>
      </c>
      <c r="CF88" s="380">
        <f t="shared" si="51"/>
        <v>0</v>
      </c>
      <c r="CG88" s="380">
        <f t="shared" si="51"/>
        <v>0</v>
      </c>
      <c r="CH88" s="381">
        <f t="shared" si="51"/>
        <v>0</v>
      </c>
    </row>
    <row r="89" spans="1:88" s="343" customFormat="1" ht="15" thickBot="1" x14ac:dyDescent="0.4">
      <c r="CH89" s="399"/>
    </row>
    <row r="90" spans="1:88" s="343" customFormat="1" ht="15" thickBot="1" x14ac:dyDescent="0.4">
      <c r="B90" s="372" t="s">
        <v>137</v>
      </c>
      <c r="C90" s="373">
        <f>C82</f>
        <v>43466</v>
      </c>
      <c r="D90" s="373">
        <f t="shared" ref="D90:BO90" si="52">D82</f>
        <v>43497</v>
      </c>
      <c r="E90" s="373">
        <f t="shared" si="52"/>
        <v>43525</v>
      </c>
      <c r="F90" s="373">
        <f t="shared" si="52"/>
        <v>43556</v>
      </c>
      <c r="G90" s="373">
        <f t="shared" si="52"/>
        <v>43586</v>
      </c>
      <c r="H90" s="373">
        <f t="shared" si="52"/>
        <v>43617</v>
      </c>
      <c r="I90" s="373">
        <f t="shared" si="52"/>
        <v>43647</v>
      </c>
      <c r="J90" s="373">
        <f t="shared" si="52"/>
        <v>43678</v>
      </c>
      <c r="K90" s="373">
        <f t="shared" si="52"/>
        <v>43709</v>
      </c>
      <c r="L90" s="373">
        <f t="shared" si="52"/>
        <v>43739</v>
      </c>
      <c r="M90" s="373">
        <f t="shared" si="52"/>
        <v>43770</v>
      </c>
      <c r="N90" s="373">
        <f t="shared" si="52"/>
        <v>43800</v>
      </c>
      <c r="O90" s="373">
        <f t="shared" si="52"/>
        <v>43831</v>
      </c>
      <c r="P90" s="373">
        <f t="shared" si="52"/>
        <v>43862</v>
      </c>
      <c r="Q90" s="373">
        <f t="shared" si="52"/>
        <v>43891</v>
      </c>
      <c r="R90" s="373">
        <f t="shared" si="52"/>
        <v>43922</v>
      </c>
      <c r="S90" s="373">
        <f t="shared" si="52"/>
        <v>43952</v>
      </c>
      <c r="T90" s="373">
        <f t="shared" si="52"/>
        <v>43983</v>
      </c>
      <c r="U90" s="373">
        <f t="shared" si="52"/>
        <v>44013</v>
      </c>
      <c r="V90" s="373">
        <f t="shared" si="52"/>
        <v>44044</v>
      </c>
      <c r="W90" s="373">
        <f t="shared" si="52"/>
        <v>44075</v>
      </c>
      <c r="X90" s="373">
        <f t="shared" si="52"/>
        <v>44105</v>
      </c>
      <c r="Y90" s="373">
        <f t="shared" si="52"/>
        <v>44136</v>
      </c>
      <c r="Z90" s="373">
        <f t="shared" si="52"/>
        <v>44166</v>
      </c>
      <c r="AA90" s="373">
        <f t="shared" si="52"/>
        <v>44197</v>
      </c>
      <c r="AB90" s="373">
        <f t="shared" si="52"/>
        <v>44228</v>
      </c>
      <c r="AC90" s="373">
        <f t="shared" si="52"/>
        <v>44256</v>
      </c>
      <c r="AD90" s="373">
        <f t="shared" si="52"/>
        <v>44287</v>
      </c>
      <c r="AE90" s="373">
        <f t="shared" si="52"/>
        <v>44317</v>
      </c>
      <c r="AF90" s="373">
        <f t="shared" si="52"/>
        <v>44348</v>
      </c>
      <c r="AG90" s="373">
        <f t="shared" si="52"/>
        <v>44378</v>
      </c>
      <c r="AH90" s="373">
        <f t="shared" si="52"/>
        <v>44409</v>
      </c>
      <c r="AI90" s="373">
        <f t="shared" si="52"/>
        <v>44440</v>
      </c>
      <c r="AJ90" s="373">
        <f t="shared" si="52"/>
        <v>44470</v>
      </c>
      <c r="AK90" s="373">
        <f t="shared" si="52"/>
        <v>44501</v>
      </c>
      <c r="AL90" s="373">
        <f t="shared" si="52"/>
        <v>44531</v>
      </c>
      <c r="AM90" s="373">
        <f t="shared" si="52"/>
        <v>44562</v>
      </c>
      <c r="AN90" s="373">
        <f t="shared" si="52"/>
        <v>44593</v>
      </c>
      <c r="AO90" s="373">
        <f t="shared" si="52"/>
        <v>44621</v>
      </c>
      <c r="AP90" s="373">
        <f t="shared" si="52"/>
        <v>44652</v>
      </c>
      <c r="AQ90" s="373">
        <f t="shared" si="52"/>
        <v>44682</v>
      </c>
      <c r="AR90" s="373">
        <f t="shared" si="52"/>
        <v>44713</v>
      </c>
      <c r="AS90" s="373">
        <f t="shared" si="52"/>
        <v>44743</v>
      </c>
      <c r="AT90" s="373">
        <f t="shared" si="52"/>
        <v>44774</v>
      </c>
      <c r="AU90" s="373">
        <f t="shared" si="52"/>
        <v>44805</v>
      </c>
      <c r="AV90" s="373">
        <f t="shared" si="52"/>
        <v>44835</v>
      </c>
      <c r="AW90" s="373">
        <f t="shared" si="52"/>
        <v>44866</v>
      </c>
      <c r="AX90" s="373">
        <f t="shared" si="52"/>
        <v>44896</v>
      </c>
      <c r="AY90" s="373">
        <f t="shared" si="52"/>
        <v>44927</v>
      </c>
      <c r="AZ90" s="373">
        <f t="shared" si="52"/>
        <v>44958</v>
      </c>
      <c r="BA90" s="373">
        <f t="shared" si="52"/>
        <v>44986</v>
      </c>
      <c r="BB90" s="373">
        <f t="shared" si="52"/>
        <v>45017</v>
      </c>
      <c r="BC90" s="373">
        <f t="shared" si="52"/>
        <v>45047</v>
      </c>
      <c r="BD90" s="373">
        <f t="shared" si="52"/>
        <v>45078</v>
      </c>
      <c r="BE90" s="373">
        <f t="shared" si="52"/>
        <v>45108</v>
      </c>
      <c r="BF90" s="373">
        <f t="shared" si="52"/>
        <v>45139</v>
      </c>
      <c r="BG90" s="373">
        <f t="shared" si="52"/>
        <v>45170</v>
      </c>
      <c r="BH90" s="373">
        <f t="shared" si="52"/>
        <v>45200</v>
      </c>
      <c r="BI90" s="373">
        <f t="shared" si="52"/>
        <v>45231</v>
      </c>
      <c r="BJ90" s="373">
        <f t="shared" si="52"/>
        <v>45261</v>
      </c>
      <c r="BK90" s="373">
        <f t="shared" si="52"/>
        <v>45292</v>
      </c>
      <c r="BL90" s="373" t="e">
        <f t="shared" si="52"/>
        <v>#REF!</v>
      </c>
      <c r="BM90" s="373" t="e">
        <f t="shared" si="52"/>
        <v>#REF!</v>
      </c>
      <c r="BN90" s="373" t="e">
        <f t="shared" si="52"/>
        <v>#REF!</v>
      </c>
      <c r="BO90" s="373" t="e">
        <f t="shared" si="52"/>
        <v>#REF!</v>
      </c>
      <c r="BP90" s="373" t="e">
        <f t="shared" ref="BP90:CH90" si="53">BP82</f>
        <v>#REF!</v>
      </c>
      <c r="BQ90" s="373" t="e">
        <f t="shared" si="53"/>
        <v>#REF!</v>
      </c>
      <c r="BR90" s="373" t="e">
        <f t="shared" si="53"/>
        <v>#REF!</v>
      </c>
      <c r="BS90" s="373" t="e">
        <f t="shared" si="53"/>
        <v>#REF!</v>
      </c>
      <c r="BT90" s="373" t="e">
        <f t="shared" si="53"/>
        <v>#REF!</v>
      </c>
      <c r="BU90" s="373" t="e">
        <f t="shared" si="53"/>
        <v>#REF!</v>
      </c>
      <c r="BV90" s="373" t="e">
        <f t="shared" si="53"/>
        <v>#REF!</v>
      </c>
      <c r="BW90" s="373" t="e">
        <f t="shared" si="53"/>
        <v>#REF!</v>
      </c>
      <c r="BX90" s="373" t="e">
        <f t="shared" si="53"/>
        <v>#REF!</v>
      </c>
      <c r="BY90" s="373" t="e">
        <f t="shared" si="53"/>
        <v>#REF!</v>
      </c>
      <c r="BZ90" s="373" t="e">
        <f t="shared" si="53"/>
        <v>#REF!</v>
      </c>
      <c r="CA90" s="373" t="e">
        <f t="shared" si="53"/>
        <v>#REF!</v>
      </c>
      <c r="CB90" s="373" t="e">
        <f t="shared" si="53"/>
        <v>#REF!</v>
      </c>
      <c r="CC90" s="373" t="e">
        <f t="shared" si="53"/>
        <v>#REF!</v>
      </c>
      <c r="CD90" s="373" t="e">
        <f t="shared" si="53"/>
        <v>#REF!</v>
      </c>
      <c r="CE90" s="373" t="e">
        <f t="shared" si="53"/>
        <v>#REF!</v>
      </c>
      <c r="CF90" s="373" t="e">
        <f t="shared" si="53"/>
        <v>#REF!</v>
      </c>
      <c r="CG90" s="373" t="e">
        <f t="shared" si="53"/>
        <v>#REF!</v>
      </c>
      <c r="CH90" s="374" t="e">
        <f t="shared" si="53"/>
        <v>#REF!</v>
      </c>
    </row>
    <row r="91" spans="1:88" s="343" customFormat="1" x14ac:dyDescent="0.35">
      <c r="B91" s="382" t="s">
        <v>29</v>
      </c>
      <c r="C91" s="383">
        <f>IF(C$4="X",' 1M - RES'!C61,0)</f>
        <v>0</v>
      </c>
      <c r="D91" s="383">
        <f>IF(D$4="X",' 1M - RES'!D61,0)</f>
        <v>0</v>
      </c>
      <c r="E91" s="423">
        <f>IF(E$4="X",' 1M - RES'!E61+'Res DRENE'!E21,0)</f>
        <v>36200.977826608876</v>
      </c>
      <c r="F91" s="383">
        <f>IF(F$4="X",' 1M - RES'!F61+'Res DRENE'!F21,0)</f>
        <v>24019.399103718995</v>
      </c>
      <c r="G91" s="383">
        <f>IF(G$4="X",' 1M - RES'!G61+'Res DRENE'!G21,0)</f>
        <v>41876.338962195281</v>
      </c>
      <c r="H91" s="383">
        <f>IF(H$4="X",' 1M - RES'!H61+'Res DRENE'!H21,0)</f>
        <v>275558.20749525697</v>
      </c>
      <c r="I91" s="383">
        <f>IF(I$4="X",' 1M - RES'!I61+'Res DRENE'!I21,0)</f>
        <v>467388.76230750838</v>
      </c>
      <c r="J91" s="383">
        <f>IF(J$4="X",' 1M - RES'!J61+'Res DRENE'!J21,0)</f>
        <v>555537.99664904247</v>
      </c>
      <c r="K91" s="383">
        <f>IF(K$4="X",' 1M - RES'!K61+'Res DRENE'!K21,0)</f>
        <v>375942.78595754149</v>
      </c>
      <c r="L91" s="383">
        <f>IF(L$4="X",' 1M - RES'!L61+'Res DRENE'!L21,0)</f>
        <v>131272.16583699413</v>
      </c>
      <c r="M91" s="383">
        <f>IF(M$4="X",' 1M - RES'!M61+'Res DRENE'!M21,0)</f>
        <v>262411.47866046149</v>
      </c>
      <c r="N91" s="383">
        <f>IF(N$4="X",' 1M - RES'!N61+'Res DRENE'!N21,0)</f>
        <v>465378.43996546679</v>
      </c>
      <c r="O91" s="383">
        <f>IF(O$4="X",' 1M - RES'!O61+'Res DRENE'!O21,0)</f>
        <v>456306.01709415525</v>
      </c>
      <c r="P91" s="383">
        <f>IF(P$4="X",' 1M - RES'!P61+'Res DRENE'!P21,0)</f>
        <v>407500.1506839238</v>
      </c>
      <c r="Q91" s="383">
        <f>IF(Q$4="X",' 1M - RES'!Q61+'Res DRENE'!Q21,0)</f>
        <v>416376.91628563352</v>
      </c>
      <c r="R91" s="383">
        <f>IF(R$4="X",' 1M - RES'!R61+'Res DRENE'!R21,0)</f>
        <v>166060.70603941998</v>
      </c>
      <c r="S91" s="383">
        <f>IF(S$4="X",' 1M - RES'!S61+'Res DRENE'!S21,0)</f>
        <v>173175.87464090591</v>
      </c>
      <c r="T91" s="383">
        <f>IF(T$4="X",' 1M - RES'!T61+'Res DRENE'!T21,0)</f>
        <v>390497.24191850686</v>
      </c>
      <c r="U91" s="383">
        <f>IF(U$4="X",' 1M - RES'!U61+'Res DRENE'!U21,0)</f>
        <v>423876.19237470801</v>
      </c>
      <c r="V91" s="383">
        <f>IF(V$4="X",' 1M - RES'!V61+'Res DRENE'!V21,0)</f>
        <v>427750.0230124917</v>
      </c>
      <c r="W91" s="383">
        <f>IF(W$4="X",' 1M - RES'!W61+'Res DRENE'!W21,0)</f>
        <v>0</v>
      </c>
      <c r="X91" s="383">
        <f>IF(X$4="X",' 1M - RES'!X61+'Res DRENE'!X21,0)</f>
        <v>0</v>
      </c>
      <c r="Y91" s="383">
        <f>IF(Y$4="X",' 1M - RES'!Y61+'Res DRENE'!Y21,0)</f>
        <v>0</v>
      </c>
      <c r="Z91" s="383">
        <f>IF(Z$4="X",' 1M - RES'!Z61+'Res DRENE'!Z21,0)</f>
        <v>0</v>
      </c>
      <c r="AA91" s="383">
        <f>IF(AA$4="X",' 1M - RES'!AA61+'Res DRENE'!AA21,0)</f>
        <v>0</v>
      </c>
      <c r="AB91" s="383">
        <f>IF(AB$4="X",' 1M - RES'!AB61+'Res DRENE'!AB21,0)</f>
        <v>0</v>
      </c>
      <c r="AC91" s="383">
        <f>IF(AC$4="X",' 1M - RES'!AC61+'Res DRENE'!AC21,0)</f>
        <v>0</v>
      </c>
      <c r="AD91" s="383">
        <f>IF(AD$4="X",' 1M - RES'!AD61+'Res DRENE'!AD21,0)</f>
        <v>0</v>
      </c>
      <c r="AE91" s="383">
        <f>IF(AE$4="X",' 1M - RES'!AE61+'Res DRENE'!AE21,0)</f>
        <v>0</v>
      </c>
      <c r="AF91" s="383">
        <f>IF(AF$4="X",' 1M - RES'!AF61+'Res DRENE'!AF21,0)</f>
        <v>0</v>
      </c>
      <c r="AG91" s="383">
        <f>IF(AG$4="X",' 1M - RES'!AG61+'Res DRENE'!AG21,0)</f>
        <v>0</v>
      </c>
      <c r="AH91" s="383">
        <f>IF(AH$4="X",' 1M - RES'!AH61+'Res DRENE'!AH21,0)</f>
        <v>0</v>
      </c>
      <c r="AI91" s="383">
        <f>IF(AI$4="X",' 1M - RES'!AI61+'Res DRENE'!AI21,0)</f>
        <v>0</v>
      </c>
      <c r="AJ91" s="383">
        <f>IF(AJ$4="X",' 1M - RES'!AJ61+'Res DRENE'!AJ21,0)</f>
        <v>0</v>
      </c>
      <c r="AK91" s="383">
        <f>IF(AK$4="X",' 1M - RES'!AK61+'Res DRENE'!AK21,0)</f>
        <v>0</v>
      </c>
      <c r="AL91" s="383">
        <f>IF(AL$4="X",' 1M - RES'!AL61+'Res DRENE'!AL21,0)</f>
        <v>0</v>
      </c>
      <c r="AM91" s="383">
        <f>IF(AM$4="X",' 1M - RES'!AM61+'Res DRENE'!AM21,0)</f>
        <v>0</v>
      </c>
      <c r="AN91" s="383">
        <f>IF(AN$4="X",' 1M - RES'!AN61+'Res DRENE'!AN21,0)</f>
        <v>0</v>
      </c>
      <c r="AO91" s="383">
        <f>IF(AO$4="X",' 1M - RES'!AO61+'Res DRENE'!AO21,0)</f>
        <v>0</v>
      </c>
      <c r="AP91" s="383">
        <f>IF(AP$4="X",' 1M - RES'!AP61+'Res DRENE'!AP21,0)</f>
        <v>0</v>
      </c>
      <c r="AQ91" s="383">
        <f>IF(AQ$4="X",' 1M - RES'!AQ61+'Res DRENE'!AQ21,0)</f>
        <v>0</v>
      </c>
      <c r="AR91" s="383">
        <f>IF(AR$4="X",' 1M - RES'!AR61+'Res DRENE'!AR21,0)</f>
        <v>0</v>
      </c>
      <c r="AS91" s="383">
        <f>IF(AS$4="X",' 1M - RES'!AS61+'Res DRENE'!AS21,0)</f>
        <v>0</v>
      </c>
      <c r="AT91" s="383">
        <f>IF(AT$4="X",' 1M - RES'!AT61+'Res DRENE'!AT21,0)</f>
        <v>0</v>
      </c>
      <c r="AU91" s="383">
        <f>IF(AU$4="X",' 1M - RES'!AU61+'Res DRENE'!AU21,0)</f>
        <v>0</v>
      </c>
      <c r="AV91" s="383">
        <f>IF(AV$4="X",' 1M - RES'!AV61+'Res DRENE'!AV21,0)</f>
        <v>0</v>
      </c>
      <c r="AW91" s="383">
        <f>IF(AW$4="X",' 1M - RES'!AW61+'Res DRENE'!AW21,0)</f>
        <v>0</v>
      </c>
      <c r="AX91" s="383">
        <f>IF(AX$4="X",' 1M - RES'!AX61+'Res DRENE'!AX21,0)</f>
        <v>0</v>
      </c>
      <c r="AY91" s="383">
        <f>IF(AY$4="X",' 1M - RES'!AY61+'Res DRENE'!AY21,0)</f>
        <v>0</v>
      </c>
      <c r="AZ91" s="383">
        <f>IF(AZ$4="X",' 1M - RES'!AZ61+'Res DRENE'!AZ21,0)</f>
        <v>0</v>
      </c>
      <c r="BA91" s="383">
        <f>IF(BA$4="X",' 1M - RES'!BA61+'Res DRENE'!BA21,0)</f>
        <v>0</v>
      </c>
      <c r="BB91" s="383">
        <f>IF(BB$4="X",' 1M - RES'!BB61+'Res DRENE'!BB21,0)</f>
        <v>0</v>
      </c>
      <c r="BC91" s="383">
        <f>IF(BC$4="X",' 1M - RES'!BC61+'Res DRENE'!BC21,0)</f>
        <v>0</v>
      </c>
      <c r="BD91" s="383">
        <f>IF(BD$4="X",' 1M - RES'!BD61+'Res DRENE'!BD21,0)</f>
        <v>0</v>
      </c>
      <c r="BE91" s="383">
        <f>IF(BE$4="X",' 1M - RES'!BE61+'Res DRENE'!BE21,0)</f>
        <v>0</v>
      </c>
      <c r="BF91" s="383">
        <f>IF(BF$4="X",' 1M - RES'!BF61+'Res DRENE'!BF21,0)</f>
        <v>0</v>
      </c>
      <c r="BG91" s="383">
        <f>IF(BG$4="X",' 1M - RES'!BG61+'Res DRENE'!BG21,0)</f>
        <v>0</v>
      </c>
      <c r="BH91" s="383">
        <f>IF(BH$4="X",' 1M - RES'!BH61+'Res DRENE'!BH21,0)</f>
        <v>0</v>
      </c>
      <c r="BI91" s="383">
        <f>IF(BI$4="X",' 1M - RES'!BI61+'Res DRENE'!BI21,0)</f>
        <v>0</v>
      </c>
      <c r="BJ91" s="383">
        <f>IF(BJ$4="X",' 1M - RES'!BJ61+'Res DRENE'!BJ21,0)</f>
        <v>0</v>
      </c>
      <c r="BK91" s="383">
        <f>IF(BK$4="X",' 1M - RES'!BK61+'Res DRENE'!BK21,0)</f>
        <v>0</v>
      </c>
      <c r="BL91" s="383">
        <f>IF(BL$4="X",' 1M - RES'!#REF!+'Res DRENE'!#REF!,0)</f>
        <v>0</v>
      </c>
      <c r="BM91" s="383">
        <f>IF(BM$4="X",' 1M - RES'!#REF!+'Res DRENE'!#REF!,0)</f>
        <v>0</v>
      </c>
      <c r="BN91" s="383">
        <f>IF(BN$4="X",' 1M - RES'!#REF!+'Res DRENE'!#REF!,0)</f>
        <v>0</v>
      </c>
      <c r="BO91" s="383">
        <f>IF(BO$4="X",' 1M - RES'!#REF!+'Res DRENE'!#REF!,0)</f>
        <v>0</v>
      </c>
      <c r="BP91" s="383">
        <f>IF(BP$4="X",' 1M - RES'!#REF!+'Res DRENE'!#REF!,0)</f>
        <v>0</v>
      </c>
      <c r="BQ91" s="383">
        <f>IF(BQ$4="X",' 1M - RES'!#REF!+'Res DRENE'!#REF!,0)</f>
        <v>0</v>
      </c>
      <c r="BR91" s="383">
        <f>IF(BR$4="X",' 1M - RES'!#REF!+'Res DRENE'!#REF!,0)</f>
        <v>0</v>
      </c>
      <c r="BS91" s="383">
        <f>IF(BS$4="X",' 1M - RES'!#REF!+'Res DRENE'!#REF!,0)</f>
        <v>0</v>
      </c>
      <c r="BT91" s="383">
        <f>IF(BT$4="X",' 1M - RES'!#REF!+'Res DRENE'!#REF!,0)</f>
        <v>0</v>
      </c>
      <c r="BU91" s="383">
        <f>IF(BU$4="X",' 1M - RES'!#REF!+'Res DRENE'!#REF!,0)</f>
        <v>0</v>
      </c>
      <c r="BV91" s="383">
        <f>IF(BV$4="X",' 1M - RES'!#REF!+'Res DRENE'!#REF!,0)</f>
        <v>0</v>
      </c>
      <c r="BW91" s="383">
        <f>IF(BW$4="X",' 1M - RES'!#REF!+'Res DRENE'!#REF!,0)</f>
        <v>0</v>
      </c>
      <c r="BX91" s="383">
        <f>IF(BX$4="X",' 1M - RES'!#REF!+'Res DRENE'!#REF!,0)</f>
        <v>0</v>
      </c>
      <c r="BY91" s="383">
        <f>IF(BY$4="X",' 1M - RES'!#REF!+'Res DRENE'!#REF!,0)</f>
        <v>0</v>
      </c>
      <c r="BZ91" s="383">
        <f>IF(BZ$4="X",' 1M - RES'!#REF!+'Res DRENE'!#REF!,0)</f>
        <v>0</v>
      </c>
      <c r="CA91" s="383">
        <f>IF(CA$4="X",' 1M - RES'!#REF!+'Res DRENE'!#REF!,0)</f>
        <v>0</v>
      </c>
      <c r="CB91" s="383">
        <f>IF(CB$4="X",' 1M - RES'!#REF!+'Res DRENE'!#REF!,0)</f>
        <v>0</v>
      </c>
      <c r="CC91" s="383">
        <f>IF(CC$4="X",' 1M - RES'!#REF!+'Res DRENE'!#REF!,0)</f>
        <v>0</v>
      </c>
      <c r="CD91" s="383">
        <f>IF(CD$4="X",' 1M - RES'!#REF!+'Res DRENE'!#REF!,0)</f>
        <v>0</v>
      </c>
      <c r="CE91" s="383">
        <f>IF(CE$4="X",' 1M - RES'!#REF!+'Res DRENE'!#REF!,0)</f>
        <v>0</v>
      </c>
      <c r="CF91" s="383">
        <f>IF(CF$4="X",' 1M - RES'!#REF!+'Res DRENE'!#REF!,0)</f>
        <v>0</v>
      </c>
      <c r="CG91" s="383">
        <f>IF(CG$4="X",' 1M - RES'!#REF!+'Res DRENE'!#REF!,0)</f>
        <v>0</v>
      </c>
      <c r="CH91" s="397">
        <f>IF(CH$4="X",' 1M - RES'!#REF!+'Res DRENE'!#REF!,0)</f>
        <v>0</v>
      </c>
    </row>
    <row r="92" spans="1:88" s="343" customFormat="1" x14ac:dyDescent="0.35">
      <c r="B92" s="377" t="s">
        <v>30</v>
      </c>
      <c r="C92" s="376">
        <f>IF(C$4="X",'2M - SGS'!C73+'Biz DRENE'!C77,0)</f>
        <v>0</v>
      </c>
      <c r="D92" s="376">
        <f>IF(D$4="X",'2M - SGS'!D73+'Biz DRENE'!D77,0)</f>
        <v>0</v>
      </c>
      <c r="E92" s="376">
        <f>IF(E$4="X",'2M - SGS'!E73+'Biz DRENE'!E77,0)</f>
        <v>94.543976298023125</v>
      </c>
      <c r="F92" s="376">
        <f>IF(F$4="X",'2M - SGS'!F73+'Biz DRENE'!F77,0)</f>
        <v>1837.388187675678</v>
      </c>
      <c r="G92" s="376">
        <f>IF(G$4="X",'2M - SGS'!G73+'Biz DRENE'!G77,0)</f>
        <v>8298.1416915710015</v>
      </c>
      <c r="H92" s="376">
        <f>IF(H$4="X",'2M - SGS'!H73+'Biz DRENE'!H77,0)</f>
        <v>20416.94650133156</v>
      </c>
      <c r="I92" s="376">
        <f>IF(I$4="X",'2M - SGS'!I73+'Biz DRENE'!I77,0)</f>
        <v>40518.389887690653</v>
      </c>
      <c r="J92" s="376">
        <f>IF(J$4="X",'2M - SGS'!J73+'Biz DRENE'!J77,0)</f>
        <v>45184.779095877471</v>
      </c>
      <c r="K92" s="376">
        <f>IF(K$4="X",'2M - SGS'!K73+'Biz DRENE'!K77,0)</f>
        <v>61482.563698280144</v>
      </c>
      <c r="L92" s="376">
        <f>IF(L$4="X",'2M - SGS'!L73+'Biz DRENE'!L77,0)</f>
        <v>52890.776496070474</v>
      </c>
      <c r="M92" s="376">
        <f>IF(M$4="X",'2M - SGS'!M73+'Biz DRENE'!M77,0)</f>
        <v>55664.177314108732</v>
      </c>
      <c r="N92" s="376">
        <f>IF(N$4="X",'2M - SGS'!N73+'Biz DRENE'!N77,0)</f>
        <v>76195.354823729518</v>
      </c>
      <c r="O92" s="376">
        <f>IF(O$4="X",'2M - SGS'!O73+'Biz DRENE'!O77,0)</f>
        <v>86122.8616156895</v>
      </c>
      <c r="P92" s="376">
        <f>IF(P$4="X",'2M - SGS'!P73+'Biz DRENE'!P77,0)</f>
        <v>68927.910695732251</v>
      </c>
      <c r="Q92" s="376">
        <f>IF(Q$4="X",'2M - SGS'!Q73+'Biz DRENE'!Q77,0)</f>
        <v>78440.009711592473</v>
      </c>
      <c r="R92" s="376">
        <f>IF(R$4="X",'2M - SGS'!R73+'Biz DRENE'!R77,0)</f>
        <v>19164.197852581765</v>
      </c>
      <c r="S92" s="376">
        <f>IF(S$4="X",'2M - SGS'!S73+'Biz DRENE'!S77,0)</f>
        <v>24696.694207038909</v>
      </c>
      <c r="T92" s="376">
        <f>IF(T$4="X",'2M - SGS'!T73+'Biz DRENE'!T77,0)</f>
        <v>29917.147178708259</v>
      </c>
      <c r="U92" s="376">
        <f>IF(U$4="X",'2M - SGS'!U73+'Biz DRENE'!U77,0)</f>
        <v>38111.355858095987</v>
      </c>
      <c r="V92" s="376">
        <f>IF(V$4="X",'2M - SGS'!V73+'Biz DRENE'!V77,0)</f>
        <v>30667.552428186027</v>
      </c>
      <c r="W92" s="376">
        <f>IF(W$4="X",'2M - SGS'!W73+'Biz DRENE'!W77,0)</f>
        <v>0</v>
      </c>
      <c r="X92" s="376">
        <f>IF(X$4="X",'2M - SGS'!X73+'Biz DRENE'!X77,0)</f>
        <v>0</v>
      </c>
      <c r="Y92" s="376">
        <f>IF(Y$4="X",'2M - SGS'!Y73+'Biz DRENE'!Y77,0)</f>
        <v>0</v>
      </c>
      <c r="Z92" s="376">
        <f>IF(Z$4="X",'2M - SGS'!Z73+'Biz DRENE'!Z77,0)</f>
        <v>0</v>
      </c>
      <c r="AA92" s="376">
        <f>IF(AA$4="X",'2M - SGS'!AA73+'Biz DRENE'!AA77,0)</f>
        <v>0</v>
      </c>
      <c r="AB92" s="376">
        <f>IF(AB$4="X",'2M - SGS'!AB73+'Biz DRENE'!AB77,0)</f>
        <v>0</v>
      </c>
      <c r="AC92" s="376">
        <f>IF(AC$4="X",'2M - SGS'!AC73+'Biz DRENE'!AC77,0)</f>
        <v>0</v>
      </c>
      <c r="AD92" s="376">
        <f>IF(AD$4="X",'2M - SGS'!AD73+'Biz DRENE'!AD77,0)</f>
        <v>0</v>
      </c>
      <c r="AE92" s="376">
        <f>IF(AE$4="X",'2M - SGS'!AE73+'Biz DRENE'!AE77,0)</f>
        <v>0</v>
      </c>
      <c r="AF92" s="376">
        <f>IF(AF$4="X",'2M - SGS'!AF73+'Biz DRENE'!AF77,0)</f>
        <v>0</v>
      </c>
      <c r="AG92" s="376">
        <f>IF(AG$4="X",'2M - SGS'!AG73+'Biz DRENE'!AG77,0)</f>
        <v>0</v>
      </c>
      <c r="AH92" s="376">
        <f>IF(AH$4="X",'2M - SGS'!AH73+'Biz DRENE'!AH77,0)</f>
        <v>0</v>
      </c>
      <c r="AI92" s="376">
        <f>IF(AI$4="X",'2M - SGS'!AI73+'Biz DRENE'!AI77,0)</f>
        <v>0</v>
      </c>
      <c r="AJ92" s="376">
        <f>IF(AJ$4="X",'2M - SGS'!AJ73+'Biz DRENE'!AJ77,0)</f>
        <v>0</v>
      </c>
      <c r="AK92" s="376">
        <f>IF(AK$4="X",'2M - SGS'!AK73+'Biz DRENE'!AK77,0)</f>
        <v>0</v>
      </c>
      <c r="AL92" s="376">
        <f>IF(AL$4="X",'2M - SGS'!AL73+'Biz DRENE'!AL77,0)</f>
        <v>0</v>
      </c>
      <c r="AM92" s="376">
        <f>IF(AM$4="X",'2M - SGS'!AM73+'Biz DRENE'!AM77,0)</f>
        <v>0</v>
      </c>
      <c r="AN92" s="376">
        <f>IF(AN$4="X",'2M - SGS'!AN73+'Biz DRENE'!AN77,0)</f>
        <v>0</v>
      </c>
      <c r="AO92" s="376">
        <f>IF(AO$4="X",'2M - SGS'!AO73+'Biz DRENE'!AO77,0)</f>
        <v>0</v>
      </c>
      <c r="AP92" s="376">
        <f>IF(AP$4="X",'2M - SGS'!AP73+'Biz DRENE'!AP77,0)</f>
        <v>0</v>
      </c>
      <c r="AQ92" s="376">
        <f>IF(AQ$4="X",'2M - SGS'!AQ73+'Biz DRENE'!AQ77,0)</f>
        <v>0</v>
      </c>
      <c r="AR92" s="376">
        <f>IF(AR$4="X",'2M - SGS'!AR73+'Biz DRENE'!AR77,0)</f>
        <v>0</v>
      </c>
      <c r="AS92" s="376">
        <f>IF(AS$4="X",'2M - SGS'!AS73+'Biz DRENE'!AS77,0)</f>
        <v>0</v>
      </c>
      <c r="AT92" s="376">
        <f>IF(AT$4="X",'2M - SGS'!AT73+'Biz DRENE'!AT77,0)</f>
        <v>0</v>
      </c>
      <c r="AU92" s="376">
        <f>IF(AU$4="X",'2M - SGS'!AU73+'Biz DRENE'!AU77,0)</f>
        <v>0</v>
      </c>
      <c r="AV92" s="376">
        <f>IF(AV$4="X",'2M - SGS'!AV73+'Biz DRENE'!AV77,0)</f>
        <v>0</v>
      </c>
      <c r="AW92" s="376">
        <f>IF(AW$4="X",'2M - SGS'!AW73+'Biz DRENE'!AW77,0)</f>
        <v>0</v>
      </c>
      <c r="AX92" s="376">
        <f>IF(AX$4="X",'2M - SGS'!AX73+'Biz DRENE'!AX77,0)</f>
        <v>0</v>
      </c>
      <c r="AY92" s="376">
        <f>IF(AY$4="X",'2M - SGS'!AY73+'Biz DRENE'!AY77,0)</f>
        <v>0</v>
      </c>
      <c r="AZ92" s="376">
        <f>IF(AZ$4="X",'2M - SGS'!AZ73+'Biz DRENE'!AZ77,0)</f>
        <v>0</v>
      </c>
      <c r="BA92" s="376">
        <f>IF(BA$4="X",'2M - SGS'!BA73+'Biz DRENE'!BA77,0)</f>
        <v>0</v>
      </c>
      <c r="BB92" s="376">
        <f>IF(BB$4="X",'2M - SGS'!BB73+'Biz DRENE'!BB77,0)</f>
        <v>0</v>
      </c>
      <c r="BC92" s="376">
        <f>IF(BC$4="X",'2M - SGS'!BC73+'Biz DRENE'!BC77,0)</f>
        <v>0</v>
      </c>
      <c r="BD92" s="376">
        <f>IF(BD$4="X",'2M - SGS'!BD73+'Biz DRENE'!BD77,0)</f>
        <v>0</v>
      </c>
      <c r="BE92" s="376">
        <f>IF(BE$4="X",'2M - SGS'!BE73+'Biz DRENE'!BE77,0)</f>
        <v>0</v>
      </c>
      <c r="BF92" s="376">
        <f>IF(BF$4="X",'2M - SGS'!BF73+'Biz DRENE'!BF77,0)</f>
        <v>0</v>
      </c>
      <c r="BG92" s="376">
        <f>IF(BG$4="X",'2M - SGS'!BG73+'Biz DRENE'!BG77,0)</f>
        <v>0</v>
      </c>
      <c r="BH92" s="376">
        <f>IF(BH$4="X",'2M - SGS'!BH73+'Biz DRENE'!BH77,0)</f>
        <v>0</v>
      </c>
      <c r="BI92" s="376">
        <f>IF(BI$4="X",'2M - SGS'!BI73+'Biz DRENE'!BI77,0)</f>
        <v>0</v>
      </c>
      <c r="BJ92" s="376">
        <f>IF(BJ$4="X",'2M - SGS'!BJ73+'Biz DRENE'!BJ77,0)</f>
        <v>0</v>
      </c>
      <c r="BK92" s="376">
        <f>IF(BK$4="X",'2M - SGS'!BK73+'Biz DRENE'!BK77,0)</f>
        <v>0</v>
      </c>
      <c r="BL92" s="376">
        <f>IF(BL$4="X",'2M - SGS'!#REF!+'Biz DRENE'!#REF!,0)</f>
        <v>0</v>
      </c>
      <c r="BM92" s="376">
        <f>IF(BM$4="X",'2M - SGS'!#REF!+'Biz DRENE'!#REF!,0)</f>
        <v>0</v>
      </c>
      <c r="BN92" s="376">
        <f>IF(BN$4="X",'2M - SGS'!#REF!+'Biz DRENE'!#REF!,0)</f>
        <v>0</v>
      </c>
      <c r="BO92" s="376">
        <f>IF(BO$4="X",'2M - SGS'!#REF!+'Biz DRENE'!#REF!,0)</f>
        <v>0</v>
      </c>
      <c r="BP92" s="376">
        <f>IF(BP$4="X",'2M - SGS'!#REF!+'Biz DRENE'!#REF!,0)</f>
        <v>0</v>
      </c>
      <c r="BQ92" s="376">
        <f>IF(BQ$4="X",'2M - SGS'!#REF!+'Biz DRENE'!#REF!,0)</f>
        <v>0</v>
      </c>
      <c r="BR92" s="376">
        <f>IF(BR$4="X",'2M - SGS'!#REF!+'Biz DRENE'!#REF!,0)</f>
        <v>0</v>
      </c>
      <c r="BS92" s="376">
        <f>IF(BS$4="X",'2M - SGS'!#REF!+'Biz DRENE'!#REF!,0)</f>
        <v>0</v>
      </c>
      <c r="BT92" s="376">
        <f>IF(BT$4="X",'2M - SGS'!#REF!+'Biz DRENE'!#REF!,0)</f>
        <v>0</v>
      </c>
      <c r="BU92" s="376">
        <f>IF(BU$4="X",'2M - SGS'!#REF!+'Biz DRENE'!#REF!,0)</f>
        <v>0</v>
      </c>
      <c r="BV92" s="376">
        <f>IF(BV$4="X",'2M - SGS'!#REF!+'Biz DRENE'!#REF!,0)</f>
        <v>0</v>
      </c>
      <c r="BW92" s="376">
        <f>IF(BW$4="X",'2M - SGS'!#REF!+'Biz DRENE'!#REF!,0)</f>
        <v>0</v>
      </c>
      <c r="BX92" s="376">
        <f>IF(BX$4="X",'2M - SGS'!#REF!+'Biz DRENE'!#REF!,0)</f>
        <v>0</v>
      </c>
      <c r="BY92" s="376">
        <f>IF(BY$4="X",'2M - SGS'!#REF!+'Biz DRENE'!#REF!,0)</f>
        <v>0</v>
      </c>
      <c r="BZ92" s="376">
        <f>IF(BZ$4="X",'2M - SGS'!#REF!+'Biz DRENE'!#REF!,0)</f>
        <v>0</v>
      </c>
      <c r="CA92" s="376">
        <f>IF(CA$4="X",'2M - SGS'!#REF!+'Biz DRENE'!#REF!,0)</f>
        <v>0</v>
      </c>
      <c r="CB92" s="376">
        <f>IF(CB$4="X",'2M - SGS'!#REF!+'Biz DRENE'!#REF!,0)</f>
        <v>0</v>
      </c>
      <c r="CC92" s="376">
        <f>IF(CC$4="X",'2M - SGS'!#REF!+'Biz DRENE'!#REF!,0)</f>
        <v>0</v>
      </c>
      <c r="CD92" s="376">
        <f>IF(CD$4="X",'2M - SGS'!#REF!+'Biz DRENE'!#REF!,0)</f>
        <v>0</v>
      </c>
      <c r="CE92" s="376">
        <f>IF(CE$4="X",'2M - SGS'!#REF!+'Biz DRENE'!#REF!,0)</f>
        <v>0</v>
      </c>
      <c r="CF92" s="376">
        <f>IF(CF$4="X",'2M - SGS'!#REF!+'Biz DRENE'!#REF!,0)</f>
        <v>0</v>
      </c>
      <c r="CG92" s="376">
        <f>IF(CG$4="X",'2M - SGS'!#REF!+'Biz DRENE'!#REF!,0)</f>
        <v>0</v>
      </c>
      <c r="CH92" s="398">
        <f>IF(CH$4="X",'2M - SGS'!#REF!+'Biz DRENE'!#REF!,0)</f>
        <v>0</v>
      </c>
    </row>
    <row r="93" spans="1:88" s="343" customFormat="1" x14ac:dyDescent="0.35">
      <c r="B93" s="377" t="s">
        <v>31</v>
      </c>
      <c r="C93" s="376">
        <f>IF(C$4="X",'3M - LGS'!C73+'Biz DRENE'!C78,0)</f>
        <v>0</v>
      </c>
      <c r="D93" s="376">
        <f>IF(D$4="X",'3M - LGS'!D73+'Biz DRENE'!D78,0)</f>
        <v>0</v>
      </c>
      <c r="E93" s="376">
        <f>IF(E$4="X",'3M - LGS'!E73+'Biz DRENE'!E78,0)</f>
        <v>114.69630429767348</v>
      </c>
      <c r="F93" s="376">
        <f>IF(F$4="X",'3M - LGS'!F73+'Biz DRENE'!F78,0)</f>
        <v>908.80700270850468</v>
      </c>
      <c r="G93" s="376">
        <f>IF(G$4="X",'3M - LGS'!G73+'Biz DRENE'!G78,0)</f>
        <v>3663.2934946120813</v>
      </c>
      <c r="H93" s="376">
        <f>IF(H$4="X",'3M - LGS'!H73+'Biz DRENE'!H78,0)</f>
        <v>16460.25084641073</v>
      </c>
      <c r="I93" s="376">
        <f>IF(I$4="X",'3M - LGS'!I73+'Biz DRENE'!I78,0)</f>
        <v>38736.740269092195</v>
      </c>
      <c r="J93" s="376">
        <f>IF(J$4="X",'3M - LGS'!J73+'Biz DRENE'!J78,0)</f>
        <v>52195.526601168232</v>
      </c>
      <c r="K93" s="376">
        <f>IF(K$4="X",'3M - LGS'!K73+'Biz DRENE'!K78,0)</f>
        <v>72744.898955942801</v>
      </c>
      <c r="L93" s="376">
        <f>IF(L$4="X",'3M - LGS'!L73+'Biz DRENE'!L78,0)</f>
        <v>50900.372151841373</v>
      </c>
      <c r="M93" s="376">
        <f>IF(M$4="X",'3M - LGS'!M73+'Biz DRENE'!M78,0)</f>
        <v>55519.386498573469</v>
      </c>
      <c r="N93" s="376">
        <f>IF(N$4="X",'3M - LGS'!N73+'Biz DRENE'!N78,0)</f>
        <v>90753.390699849333</v>
      </c>
      <c r="O93" s="376">
        <f>IF(O$4="X",'3M - LGS'!O73+'Biz DRENE'!O78,0)</f>
        <v>115630.86645585725</v>
      </c>
      <c r="P93" s="376">
        <f>IF(P$4="X",'3M - LGS'!P73+'Biz DRENE'!P78,0)</f>
        <v>95861.836274231711</v>
      </c>
      <c r="Q93" s="376">
        <f>IF(Q$4="X",'3M - LGS'!Q73+'Biz DRENE'!Q78,0)</f>
        <v>92428.482660338574</v>
      </c>
      <c r="R93" s="376">
        <f>IF(R$4="X",'3M - LGS'!R73+'Biz DRENE'!R78,0)</f>
        <v>19643.196182482883</v>
      </c>
      <c r="S93" s="376">
        <f>IF(S$4="X",'3M - LGS'!S73+'Biz DRENE'!S78,0)</f>
        <v>27650.372825839902</v>
      </c>
      <c r="T93" s="376">
        <f>IF(T$4="X",'3M - LGS'!T73+'Biz DRENE'!T78,0)</f>
        <v>61251.50119213196</v>
      </c>
      <c r="U93" s="376">
        <f>IF(U$4="X",'3M - LGS'!U73+'Biz DRENE'!U78,0)</f>
        <v>75798.409317192665</v>
      </c>
      <c r="V93" s="376">
        <f>IF(V$4="X",'3M - LGS'!V73+'Biz DRENE'!V78,0)</f>
        <v>68141.382816260375</v>
      </c>
      <c r="W93" s="376">
        <f>IF(W$4="X",'3M - LGS'!W73+'Biz DRENE'!W78,0)</f>
        <v>0</v>
      </c>
      <c r="X93" s="376">
        <f>IF(X$4="X",'3M - LGS'!X73+'Biz DRENE'!X78,0)</f>
        <v>0</v>
      </c>
      <c r="Y93" s="376">
        <f>IF(Y$4="X",'3M - LGS'!Y73+'Biz DRENE'!Y78,0)</f>
        <v>0</v>
      </c>
      <c r="Z93" s="376">
        <f>IF(Z$4="X",'3M - LGS'!Z73+'Biz DRENE'!Z78,0)</f>
        <v>0</v>
      </c>
      <c r="AA93" s="376">
        <f>IF(AA$4="X",'3M - LGS'!AA73+'Biz DRENE'!AA78,0)</f>
        <v>0</v>
      </c>
      <c r="AB93" s="376">
        <f>IF(AB$4="X",'3M - LGS'!AB73+'Biz DRENE'!AB78,0)</f>
        <v>0</v>
      </c>
      <c r="AC93" s="376">
        <f>IF(AC$4="X",'3M - LGS'!AC73+'Biz DRENE'!AC78,0)</f>
        <v>0</v>
      </c>
      <c r="AD93" s="376">
        <f>IF(AD$4="X",'3M - LGS'!AD73+'Biz DRENE'!AD78,0)</f>
        <v>0</v>
      </c>
      <c r="AE93" s="376">
        <f>IF(AE$4="X",'3M - LGS'!AE73+'Biz DRENE'!AE78,0)</f>
        <v>0</v>
      </c>
      <c r="AF93" s="376">
        <f>IF(AF$4="X",'3M - LGS'!AF73+'Biz DRENE'!AF78,0)</f>
        <v>0</v>
      </c>
      <c r="AG93" s="376">
        <f>IF(AG$4="X",'3M - LGS'!AG73+'Biz DRENE'!AG78,0)</f>
        <v>0</v>
      </c>
      <c r="AH93" s="376">
        <f>IF(AH$4="X",'3M - LGS'!AH73+'Biz DRENE'!AH78,0)</f>
        <v>0</v>
      </c>
      <c r="AI93" s="376">
        <f>IF(AI$4="X",'3M - LGS'!AI73+'Biz DRENE'!AI78,0)</f>
        <v>0</v>
      </c>
      <c r="AJ93" s="376">
        <f>IF(AJ$4="X",'3M - LGS'!AJ73+'Biz DRENE'!AJ78,0)</f>
        <v>0</v>
      </c>
      <c r="AK93" s="376">
        <f>IF(AK$4="X",'3M - LGS'!AK73+'Biz DRENE'!AK78,0)</f>
        <v>0</v>
      </c>
      <c r="AL93" s="376">
        <f>IF(AL$4="X",'3M - LGS'!AL73+'Biz DRENE'!AL78,0)</f>
        <v>0</v>
      </c>
      <c r="AM93" s="376">
        <f>IF(AM$4="X",'3M - LGS'!AM73+'Biz DRENE'!AM78,0)</f>
        <v>0</v>
      </c>
      <c r="AN93" s="376">
        <f>IF(AN$4="X",'3M - LGS'!AN73+'Biz DRENE'!AN78,0)</f>
        <v>0</v>
      </c>
      <c r="AO93" s="376">
        <f>IF(AO$4="X",'3M - LGS'!AO73+'Biz DRENE'!AO78,0)</f>
        <v>0</v>
      </c>
      <c r="AP93" s="376">
        <f>IF(AP$4="X",'3M - LGS'!AP73+'Biz DRENE'!AP78,0)</f>
        <v>0</v>
      </c>
      <c r="AQ93" s="376">
        <f>IF(AQ$4="X",'3M - LGS'!AQ73+'Biz DRENE'!AQ78,0)</f>
        <v>0</v>
      </c>
      <c r="AR93" s="376">
        <f>IF(AR$4="X",'3M - LGS'!AR73+'Biz DRENE'!AR78,0)</f>
        <v>0</v>
      </c>
      <c r="AS93" s="376">
        <f>IF(AS$4="X",'3M - LGS'!AS73+'Biz DRENE'!AS78,0)</f>
        <v>0</v>
      </c>
      <c r="AT93" s="376">
        <f>IF(AT$4="X",'3M - LGS'!AT73+'Biz DRENE'!AT78,0)</f>
        <v>0</v>
      </c>
      <c r="AU93" s="376">
        <f>IF(AU$4="X",'3M - LGS'!AU73+'Biz DRENE'!AU78,0)</f>
        <v>0</v>
      </c>
      <c r="AV93" s="376">
        <f>IF(AV$4="X",'3M - LGS'!AV73+'Biz DRENE'!AV78,0)</f>
        <v>0</v>
      </c>
      <c r="AW93" s="376">
        <f>IF(AW$4="X",'3M - LGS'!AW73+'Biz DRENE'!AW78,0)</f>
        <v>0</v>
      </c>
      <c r="AX93" s="376">
        <f>IF(AX$4="X",'3M - LGS'!AX73+'Biz DRENE'!AX78,0)</f>
        <v>0</v>
      </c>
      <c r="AY93" s="376">
        <f>IF(AY$4="X",'3M - LGS'!AY73+'Biz DRENE'!AY78,0)</f>
        <v>0</v>
      </c>
      <c r="AZ93" s="376">
        <f>IF(AZ$4="X",'3M - LGS'!AZ73+'Biz DRENE'!AZ78,0)</f>
        <v>0</v>
      </c>
      <c r="BA93" s="376">
        <f>IF(BA$4="X",'3M - LGS'!BA73+'Biz DRENE'!BA78,0)</f>
        <v>0</v>
      </c>
      <c r="BB93" s="376">
        <f>IF(BB$4="X",'3M - LGS'!BB73+'Biz DRENE'!BB78,0)</f>
        <v>0</v>
      </c>
      <c r="BC93" s="376">
        <f>IF(BC$4="X",'3M - LGS'!BC73+'Biz DRENE'!BC78,0)</f>
        <v>0</v>
      </c>
      <c r="BD93" s="376">
        <f>IF(BD$4="X",'3M - LGS'!BD73+'Biz DRENE'!BD78,0)</f>
        <v>0</v>
      </c>
      <c r="BE93" s="376">
        <f>IF(BE$4="X",'3M - LGS'!BE73+'Biz DRENE'!BE78,0)</f>
        <v>0</v>
      </c>
      <c r="BF93" s="376">
        <f>IF(BF$4="X",'3M - LGS'!BF73+'Biz DRENE'!BF78,0)</f>
        <v>0</v>
      </c>
      <c r="BG93" s="376">
        <f>IF(BG$4="X",'3M - LGS'!BG73+'Biz DRENE'!BG78,0)</f>
        <v>0</v>
      </c>
      <c r="BH93" s="376">
        <f>IF(BH$4="X",'3M - LGS'!BH73+'Biz DRENE'!BH78,0)</f>
        <v>0</v>
      </c>
      <c r="BI93" s="376">
        <f>IF(BI$4="X",'3M - LGS'!BI73+'Biz DRENE'!BI78,0)</f>
        <v>0</v>
      </c>
      <c r="BJ93" s="376">
        <f>IF(BJ$4="X",'3M - LGS'!BJ73+'Biz DRENE'!BJ78,0)</f>
        <v>0</v>
      </c>
      <c r="BK93" s="376">
        <f>IF(BK$4="X",'3M - LGS'!BK73+'Biz DRENE'!BK78,0)</f>
        <v>0</v>
      </c>
      <c r="BL93" s="376">
        <f>IF(BL$4="X",'3M - LGS'!#REF!+'Biz DRENE'!#REF!,0)</f>
        <v>0</v>
      </c>
      <c r="BM93" s="376">
        <f>IF(BM$4="X",'3M - LGS'!#REF!+'Biz DRENE'!#REF!,0)</f>
        <v>0</v>
      </c>
      <c r="BN93" s="376">
        <f>IF(BN$4="X",'3M - LGS'!#REF!+'Biz DRENE'!#REF!,0)</f>
        <v>0</v>
      </c>
      <c r="BO93" s="376">
        <f>IF(BO$4="X",'3M - LGS'!#REF!+'Biz DRENE'!#REF!,0)</f>
        <v>0</v>
      </c>
      <c r="BP93" s="376">
        <f>IF(BP$4="X",'3M - LGS'!#REF!+'Biz DRENE'!#REF!,0)</f>
        <v>0</v>
      </c>
      <c r="BQ93" s="376">
        <f>IF(BQ$4="X",'3M - LGS'!#REF!+'Biz DRENE'!#REF!,0)</f>
        <v>0</v>
      </c>
      <c r="BR93" s="376">
        <f>IF(BR$4="X",'3M - LGS'!#REF!+'Biz DRENE'!#REF!,0)</f>
        <v>0</v>
      </c>
      <c r="BS93" s="376">
        <f>IF(BS$4="X",'3M - LGS'!#REF!+'Biz DRENE'!#REF!,0)</f>
        <v>0</v>
      </c>
      <c r="BT93" s="376">
        <f>IF(BT$4="X",'3M - LGS'!#REF!+'Biz DRENE'!#REF!,0)</f>
        <v>0</v>
      </c>
      <c r="BU93" s="376">
        <f>IF(BU$4="X",'3M - LGS'!#REF!+'Biz DRENE'!#REF!,0)</f>
        <v>0</v>
      </c>
      <c r="BV93" s="376">
        <f>IF(BV$4="X",'3M - LGS'!#REF!+'Biz DRENE'!#REF!,0)</f>
        <v>0</v>
      </c>
      <c r="BW93" s="376">
        <f>IF(BW$4="X",'3M - LGS'!#REF!+'Biz DRENE'!#REF!,0)</f>
        <v>0</v>
      </c>
      <c r="BX93" s="376">
        <f>IF(BX$4="X",'3M - LGS'!#REF!+'Biz DRENE'!#REF!,0)</f>
        <v>0</v>
      </c>
      <c r="BY93" s="376">
        <f>IF(BY$4="X",'3M - LGS'!#REF!+'Biz DRENE'!#REF!,0)</f>
        <v>0</v>
      </c>
      <c r="BZ93" s="376">
        <f>IF(BZ$4="X",'3M - LGS'!#REF!+'Biz DRENE'!#REF!,0)</f>
        <v>0</v>
      </c>
      <c r="CA93" s="376">
        <f>IF(CA$4="X",'3M - LGS'!#REF!+'Biz DRENE'!#REF!,0)</f>
        <v>0</v>
      </c>
      <c r="CB93" s="376">
        <f>IF(CB$4="X",'3M - LGS'!#REF!+'Biz DRENE'!#REF!,0)</f>
        <v>0</v>
      </c>
      <c r="CC93" s="376">
        <f>IF(CC$4="X",'3M - LGS'!#REF!+'Biz DRENE'!#REF!,0)</f>
        <v>0</v>
      </c>
      <c r="CD93" s="376">
        <f>IF(CD$4="X",'3M - LGS'!#REF!+'Biz DRENE'!#REF!,0)</f>
        <v>0</v>
      </c>
      <c r="CE93" s="376">
        <f>IF(CE$4="X",'3M - LGS'!#REF!+'Biz DRENE'!#REF!,0)</f>
        <v>0</v>
      </c>
      <c r="CF93" s="376">
        <f>IF(CF$4="X",'3M - LGS'!#REF!+'Biz DRENE'!#REF!,0)</f>
        <v>0</v>
      </c>
      <c r="CG93" s="376">
        <f>IF(CG$4="X",'3M - LGS'!#REF!+'Biz DRENE'!#REF!,0)</f>
        <v>0</v>
      </c>
      <c r="CH93" s="398">
        <f>IF(CH$4="X",'3M - LGS'!#REF!+'Biz DRENE'!#REF!,0)</f>
        <v>0</v>
      </c>
    </row>
    <row r="94" spans="1:88" s="343" customFormat="1" x14ac:dyDescent="0.35">
      <c r="B94" s="377" t="s">
        <v>32</v>
      </c>
      <c r="C94" s="376">
        <f>IF(C$4="X",'4M - SPS'!C73+'Biz DRENE'!C79,0)</f>
        <v>0</v>
      </c>
      <c r="D94" s="376">
        <f>IF(D$4="X",'4M - SPS'!D73+'Biz DRENE'!D79,0)</f>
        <v>0</v>
      </c>
      <c r="E94" s="376">
        <f>IF(E$4="X",'4M - SPS'!E73+'Biz DRENE'!E79,0)</f>
        <v>0</v>
      </c>
      <c r="F94" s="376">
        <f>IF(F$4="X",'4M - SPS'!F73+'Biz DRENE'!F79,0)</f>
        <v>188.77842187430667</v>
      </c>
      <c r="G94" s="376">
        <f>IF(G$4="X",'4M - SPS'!G73+'Biz DRENE'!G79,0)</f>
        <v>1146.634776936073</v>
      </c>
      <c r="H94" s="376">
        <f>IF(H$4="X",'4M - SPS'!H73+'Biz DRENE'!H79,0)</f>
        <v>6480.5680035637897</v>
      </c>
      <c r="I94" s="376">
        <f>IF(I$4="X",'4M - SPS'!I73+'Biz DRENE'!I79,0)</f>
        <v>14694.432284275646</v>
      </c>
      <c r="J94" s="376">
        <f>IF(J$4="X",'4M - SPS'!J73+'Biz DRENE'!J79,0)</f>
        <v>18391.233639859634</v>
      </c>
      <c r="K94" s="376">
        <f>IF(K$4="X",'4M - SPS'!K73+'Biz DRENE'!K79,0)</f>
        <v>18506.065853877717</v>
      </c>
      <c r="L94" s="376">
        <f>IF(L$4="X",'4M - SPS'!L73+'Biz DRENE'!L79,0)</f>
        <v>11531.135144809756</v>
      </c>
      <c r="M94" s="376">
        <f>IF(M$4="X",'4M - SPS'!M73+'Biz DRENE'!M79,0)</f>
        <v>10135.16628316608</v>
      </c>
      <c r="N94" s="376">
        <f>IF(N$4="X",'4M - SPS'!N73+'Biz DRENE'!N79,0)</f>
        <v>17228.15102396263</v>
      </c>
      <c r="O94" s="376">
        <f>IF(O$4="X",'4M - SPS'!O73+'Biz DRENE'!O79,0)</f>
        <v>26322.98727568247</v>
      </c>
      <c r="P94" s="376">
        <f>IF(P$4="X",'4M - SPS'!P73+'Biz DRENE'!P79,0)</f>
        <v>20015.581868288267</v>
      </c>
      <c r="Q94" s="376">
        <f>IF(Q$4="X",'4M - SPS'!Q73+'Biz DRENE'!Q79,0)</f>
        <v>22386.342875428643</v>
      </c>
      <c r="R94" s="376">
        <f>IF(R$4="X",'4M - SPS'!R73+'Biz DRENE'!R79,0)</f>
        <v>14189.19773426648</v>
      </c>
      <c r="S94" s="376">
        <f>IF(S$4="X",'4M - SPS'!S73+'Biz DRENE'!S79,0)</f>
        <v>20926.315425419314</v>
      </c>
      <c r="T94" s="376">
        <f>IF(T$4="X",'4M - SPS'!T73+'Biz DRENE'!T79,0)</f>
        <v>45577.436760228731</v>
      </c>
      <c r="U94" s="376">
        <f>IF(U$4="X",'4M - SPS'!U73+'Biz DRENE'!U79,0)</f>
        <v>55712.280169181948</v>
      </c>
      <c r="V94" s="376">
        <f>IF(V$4="X",'4M - SPS'!V73+'Biz DRENE'!V79,0)</f>
        <v>50022.312194209902</v>
      </c>
      <c r="W94" s="376">
        <f>IF(W$4="X",'4M - SPS'!W73+'Biz DRENE'!W79,0)</f>
        <v>0</v>
      </c>
      <c r="X94" s="376">
        <f>IF(X$4="X",'4M - SPS'!X73+'Biz DRENE'!X79,0)</f>
        <v>0</v>
      </c>
      <c r="Y94" s="376">
        <f>IF(Y$4="X",'4M - SPS'!Y73+'Biz DRENE'!Y79,0)</f>
        <v>0</v>
      </c>
      <c r="Z94" s="376">
        <f>IF(Z$4="X",'4M - SPS'!Z73+'Biz DRENE'!Z79,0)</f>
        <v>0</v>
      </c>
      <c r="AA94" s="376">
        <f>IF(AA$4="X",'4M - SPS'!AA73+'Biz DRENE'!AA79,0)</f>
        <v>0</v>
      </c>
      <c r="AB94" s="376">
        <f>IF(AB$4="X",'4M - SPS'!AB73+'Biz DRENE'!AB79,0)</f>
        <v>0</v>
      </c>
      <c r="AC94" s="376">
        <f>IF(AC$4="X",'4M - SPS'!AC73+'Biz DRENE'!AC79,0)</f>
        <v>0</v>
      </c>
      <c r="AD94" s="376">
        <f>IF(AD$4="X",'4M - SPS'!AD73+'Biz DRENE'!AD79,0)</f>
        <v>0</v>
      </c>
      <c r="AE94" s="376">
        <f>IF(AE$4="X",'4M - SPS'!AE73+'Biz DRENE'!AE79,0)</f>
        <v>0</v>
      </c>
      <c r="AF94" s="376">
        <f>IF(AF$4="X",'4M - SPS'!AF73+'Biz DRENE'!AF79,0)</f>
        <v>0</v>
      </c>
      <c r="AG94" s="376">
        <f>IF(AG$4="X",'4M - SPS'!AG73+'Biz DRENE'!AG79,0)</f>
        <v>0</v>
      </c>
      <c r="AH94" s="376">
        <f>IF(AH$4="X",'4M - SPS'!AH73+'Biz DRENE'!AH79,0)</f>
        <v>0</v>
      </c>
      <c r="AI94" s="376">
        <f>IF(AI$4="X",'4M - SPS'!AI73+'Biz DRENE'!AI79,0)</f>
        <v>0</v>
      </c>
      <c r="AJ94" s="376">
        <f>IF(AJ$4="X",'4M - SPS'!AJ73+'Biz DRENE'!AJ79,0)</f>
        <v>0</v>
      </c>
      <c r="AK94" s="376">
        <f>IF(AK$4="X",'4M - SPS'!AK73+'Biz DRENE'!AK79,0)</f>
        <v>0</v>
      </c>
      <c r="AL94" s="376">
        <f>IF(AL$4="X",'4M - SPS'!AL73+'Biz DRENE'!AL79,0)</f>
        <v>0</v>
      </c>
      <c r="AM94" s="376">
        <f>IF(AM$4="X",'4M - SPS'!AM73+'Biz DRENE'!AM79,0)</f>
        <v>0</v>
      </c>
      <c r="AN94" s="376">
        <f>IF(AN$4="X",'4M - SPS'!AN73+'Biz DRENE'!AN79,0)</f>
        <v>0</v>
      </c>
      <c r="AO94" s="376">
        <f>IF(AO$4="X",'4M - SPS'!AO73+'Biz DRENE'!AO79,0)</f>
        <v>0</v>
      </c>
      <c r="AP94" s="376">
        <f>IF(AP$4="X",'4M - SPS'!AP73+'Biz DRENE'!AP79,0)</f>
        <v>0</v>
      </c>
      <c r="AQ94" s="376">
        <f>IF(AQ$4="X",'4M - SPS'!AQ73+'Biz DRENE'!AQ79,0)</f>
        <v>0</v>
      </c>
      <c r="AR94" s="376">
        <f>IF(AR$4="X",'4M - SPS'!AR73+'Biz DRENE'!AR79,0)</f>
        <v>0</v>
      </c>
      <c r="AS94" s="376">
        <f>IF(AS$4="X",'4M - SPS'!AS73+'Biz DRENE'!AS79,0)</f>
        <v>0</v>
      </c>
      <c r="AT94" s="376">
        <f>IF(AT$4="X",'4M - SPS'!AT73+'Biz DRENE'!AT79,0)</f>
        <v>0</v>
      </c>
      <c r="AU94" s="376">
        <f>IF(AU$4="X",'4M - SPS'!AU73+'Biz DRENE'!AU79,0)</f>
        <v>0</v>
      </c>
      <c r="AV94" s="376">
        <f>IF(AV$4="X",'4M - SPS'!AV73+'Biz DRENE'!AV79,0)</f>
        <v>0</v>
      </c>
      <c r="AW94" s="376">
        <f>IF(AW$4="X",'4M - SPS'!AW73+'Biz DRENE'!AW79,0)</f>
        <v>0</v>
      </c>
      <c r="AX94" s="376">
        <f>IF(AX$4="X",'4M - SPS'!AX73+'Biz DRENE'!AX79,0)</f>
        <v>0</v>
      </c>
      <c r="AY94" s="376">
        <f>IF(AY$4="X",'4M - SPS'!AY73+'Biz DRENE'!AY79,0)</f>
        <v>0</v>
      </c>
      <c r="AZ94" s="376">
        <f>IF(AZ$4="X",'4M - SPS'!AZ73+'Biz DRENE'!AZ79,0)</f>
        <v>0</v>
      </c>
      <c r="BA94" s="376">
        <f>IF(BA$4="X",'4M - SPS'!BA73+'Biz DRENE'!BA79,0)</f>
        <v>0</v>
      </c>
      <c r="BB94" s="376">
        <f>IF(BB$4="X",'4M - SPS'!BB73+'Biz DRENE'!BB79,0)</f>
        <v>0</v>
      </c>
      <c r="BC94" s="376">
        <f>IF(BC$4="X",'4M - SPS'!BC73+'Biz DRENE'!BC79,0)</f>
        <v>0</v>
      </c>
      <c r="BD94" s="376">
        <f>IF(BD$4="X",'4M - SPS'!BD73+'Biz DRENE'!BD79,0)</f>
        <v>0</v>
      </c>
      <c r="BE94" s="376">
        <f>IF(BE$4="X",'4M - SPS'!BE73+'Biz DRENE'!BE79,0)</f>
        <v>0</v>
      </c>
      <c r="BF94" s="376">
        <f>IF(BF$4="X",'4M - SPS'!BF73+'Biz DRENE'!BF79,0)</f>
        <v>0</v>
      </c>
      <c r="BG94" s="376">
        <f>IF(BG$4="X",'4M - SPS'!BG73+'Biz DRENE'!BG79,0)</f>
        <v>0</v>
      </c>
      <c r="BH94" s="376">
        <f>IF(BH$4="X",'4M - SPS'!BH73+'Biz DRENE'!BH79,0)</f>
        <v>0</v>
      </c>
      <c r="BI94" s="376">
        <f>IF(BI$4="X",'4M - SPS'!BI73+'Biz DRENE'!BI79,0)</f>
        <v>0</v>
      </c>
      <c r="BJ94" s="376">
        <f>IF(BJ$4="X",'4M - SPS'!BJ73+'Biz DRENE'!BJ79,0)</f>
        <v>0</v>
      </c>
      <c r="BK94" s="376">
        <f>IF(BK$4="X",'4M - SPS'!BK73+'Biz DRENE'!BK79,0)</f>
        <v>0</v>
      </c>
      <c r="BL94" s="376">
        <f>IF(BL$4="X",'4M - SPS'!#REF!+'Biz DRENE'!#REF!,0)</f>
        <v>0</v>
      </c>
      <c r="BM94" s="376">
        <f>IF(BM$4="X",'4M - SPS'!#REF!+'Biz DRENE'!#REF!,0)</f>
        <v>0</v>
      </c>
      <c r="BN94" s="376">
        <f>IF(BN$4="X",'4M - SPS'!#REF!+'Biz DRENE'!#REF!,0)</f>
        <v>0</v>
      </c>
      <c r="BO94" s="376">
        <f>IF(BO$4="X",'4M - SPS'!#REF!+'Biz DRENE'!#REF!,0)</f>
        <v>0</v>
      </c>
      <c r="BP94" s="376">
        <f>IF(BP$4="X",'4M - SPS'!#REF!+'Biz DRENE'!#REF!,0)</f>
        <v>0</v>
      </c>
      <c r="BQ94" s="376">
        <f>IF(BQ$4="X",'4M - SPS'!#REF!+'Biz DRENE'!#REF!,0)</f>
        <v>0</v>
      </c>
      <c r="BR94" s="376">
        <f>IF(BR$4="X",'4M - SPS'!#REF!+'Biz DRENE'!#REF!,0)</f>
        <v>0</v>
      </c>
      <c r="BS94" s="376">
        <f>IF(BS$4="X",'4M - SPS'!#REF!+'Biz DRENE'!#REF!,0)</f>
        <v>0</v>
      </c>
      <c r="BT94" s="376">
        <f>IF(BT$4="X",'4M - SPS'!#REF!+'Biz DRENE'!#REF!,0)</f>
        <v>0</v>
      </c>
      <c r="BU94" s="376">
        <f>IF(BU$4="X",'4M - SPS'!#REF!+'Biz DRENE'!#REF!,0)</f>
        <v>0</v>
      </c>
      <c r="BV94" s="376">
        <f>IF(BV$4="X",'4M - SPS'!#REF!+'Biz DRENE'!#REF!,0)</f>
        <v>0</v>
      </c>
      <c r="BW94" s="376">
        <f>IF(BW$4="X",'4M - SPS'!#REF!+'Biz DRENE'!#REF!,0)</f>
        <v>0</v>
      </c>
      <c r="BX94" s="376">
        <f>IF(BX$4="X",'4M - SPS'!#REF!+'Biz DRENE'!#REF!,0)</f>
        <v>0</v>
      </c>
      <c r="BY94" s="376">
        <f>IF(BY$4="X",'4M - SPS'!#REF!+'Biz DRENE'!#REF!,0)</f>
        <v>0</v>
      </c>
      <c r="BZ94" s="376">
        <f>IF(BZ$4="X",'4M - SPS'!#REF!+'Biz DRENE'!#REF!,0)</f>
        <v>0</v>
      </c>
      <c r="CA94" s="376">
        <f>IF(CA$4="X",'4M - SPS'!#REF!+'Biz DRENE'!#REF!,0)</f>
        <v>0</v>
      </c>
      <c r="CB94" s="376">
        <f>IF(CB$4="X",'4M - SPS'!#REF!+'Biz DRENE'!#REF!,0)</f>
        <v>0</v>
      </c>
      <c r="CC94" s="376">
        <f>IF(CC$4="X",'4M - SPS'!#REF!+'Biz DRENE'!#REF!,0)</f>
        <v>0</v>
      </c>
      <c r="CD94" s="376">
        <f>IF(CD$4="X",'4M - SPS'!#REF!+'Biz DRENE'!#REF!,0)</f>
        <v>0</v>
      </c>
      <c r="CE94" s="376">
        <f>IF(CE$4="X",'4M - SPS'!#REF!+'Biz DRENE'!#REF!,0)</f>
        <v>0</v>
      </c>
      <c r="CF94" s="376">
        <f>IF(CF$4="X",'4M - SPS'!#REF!+'Biz DRENE'!#REF!,0)</f>
        <v>0</v>
      </c>
      <c r="CG94" s="376">
        <f>IF(CG$4="X",'4M - SPS'!#REF!+'Biz DRENE'!#REF!,0)</f>
        <v>0</v>
      </c>
      <c r="CH94" s="398">
        <f>IF(CH$4="X",'4M - SPS'!#REF!+'Biz DRENE'!#REF!,0)</f>
        <v>0</v>
      </c>
    </row>
    <row r="95" spans="1:88" s="343" customFormat="1" ht="15" thickBot="1" x14ac:dyDescent="0.4">
      <c r="B95" s="384" t="s">
        <v>33</v>
      </c>
      <c r="C95" s="378">
        <f>IF(C$4="X",'11M - LPS'!C73+'Biz DRENE'!C80,0)</f>
        <v>0</v>
      </c>
      <c r="D95" s="378">
        <f>IF(D$4="X",'11M - LPS'!D73+'Biz DRENE'!D80,0)</f>
        <v>0</v>
      </c>
      <c r="E95" s="378">
        <f>IF(E$4="X",'11M - LPS'!E73+'Biz DRENE'!E80,0)</f>
        <v>0</v>
      </c>
      <c r="F95" s="378">
        <f>IF(F$4="X",'11M - LPS'!F73+'Biz DRENE'!F80,0)</f>
        <v>84.163254373063452</v>
      </c>
      <c r="G95" s="378">
        <f>IF(G$4="X",'11M - LPS'!G73+'Biz DRENE'!G80,0)</f>
        <v>247.25255058175938</v>
      </c>
      <c r="H95" s="378">
        <f>IF(H$4="X",'11M - LPS'!H73+'Biz DRENE'!H80,0)</f>
        <v>561.82039292093668</v>
      </c>
      <c r="I95" s="378">
        <f>IF(I$4="X",'11M - LPS'!I73+'Biz DRENE'!I80,0)</f>
        <v>746.07263169449072</v>
      </c>
      <c r="J95" s="378">
        <f>IF(J$4="X",'11M - LPS'!J73+'Biz DRENE'!J80,0)</f>
        <v>772.04012966735002</v>
      </c>
      <c r="K95" s="378">
        <f>IF(K$4="X",'11M - LPS'!K73+'Biz DRENE'!K80,0)</f>
        <v>1070.3042873912964</v>
      </c>
      <c r="L95" s="378">
        <f>IF(L$4="X",'11M - LPS'!L73+'Biz DRENE'!L80,0)</f>
        <v>849.55647997043945</v>
      </c>
      <c r="M95" s="378">
        <f>IF(M$4="X",'11M - LPS'!M73+'Biz DRENE'!M80,0)</f>
        <v>1096.1697092584996</v>
      </c>
      <c r="N95" s="378">
        <f>IF(N$4="X",'11M - LPS'!N73+'Biz DRENE'!N80,0)</f>
        <v>2594.0687723858014</v>
      </c>
      <c r="O95" s="378">
        <f>IF(O$4="X",'11M - LPS'!O73+'Biz DRENE'!O80,0)</f>
        <v>3995.893544604553</v>
      </c>
      <c r="P95" s="378">
        <f>IF(P$4="X",'11M - LPS'!P73+'Biz DRENE'!P80,0)</f>
        <v>3400.6534935487507</v>
      </c>
      <c r="Q95" s="378">
        <f>IF(Q$4="X",'11M - LPS'!Q73+'Biz DRENE'!Q80,0)</f>
        <v>3681.2740779752367</v>
      </c>
      <c r="R95" s="378">
        <f>IF(R$4="X",'11M - LPS'!R73+'Biz DRENE'!R80,0)</f>
        <v>2883.5278628807901</v>
      </c>
      <c r="S95" s="378">
        <f>IF(S$4="X",'11M - LPS'!S73+'Biz DRENE'!S80,0)</f>
        <v>7105.8735487119975</v>
      </c>
      <c r="T95" s="378">
        <f>IF(T$4="X",'11M - LPS'!T73+'Biz DRENE'!T80,0)</f>
        <v>30929.521952429044</v>
      </c>
      <c r="U95" s="378">
        <f>IF(U$4="X",'11M - LPS'!U73+'Biz DRENE'!U80,0)</f>
        <v>32310.798846693633</v>
      </c>
      <c r="V95" s="378">
        <f>IF(V$4="X",'11M - LPS'!V73+'Biz DRENE'!V80,0)</f>
        <v>33032.188449284622</v>
      </c>
      <c r="W95" s="378">
        <f>IF(W$4="X",'11M - LPS'!W73+'Biz DRENE'!W80,0)</f>
        <v>0</v>
      </c>
      <c r="X95" s="378">
        <f>IF(X$4="X",'11M - LPS'!X73+'Biz DRENE'!X80,0)</f>
        <v>0</v>
      </c>
      <c r="Y95" s="378">
        <f>IF(Y$4="X",'11M - LPS'!Y73+'Biz DRENE'!Y80,0)</f>
        <v>0</v>
      </c>
      <c r="Z95" s="378">
        <f>IF(Z$4="X",'11M - LPS'!Z73+'Biz DRENE'!Z80,0)</f>
        <v>0</v>
      </c>
      <c r="AA95" s="378">
        <f>IF(AA$4="X",'11M - LPS'!AA73+'Biz DRENE'!AA80,0)</f>
        <v>0</v>
      </c>
      <c r="AB95" s="378">
        <f>IF(AB$4="X",'11M - LPS'!AB73+'Biz DRENE'!AB80,0)</f>
        <v>0</v>
      </c>
      <c r="AC95" s="378">
        <f>IF(AC$4="X",'11M - LPS'!AC73+'Biz DRENE'!AC80,0)</f>
        <v>0</v>
      </c>
      <c r="AD95" s="378">
        <f>IF(AD$4="X",'11M - LPS'!AD73+'Biz DRENE'!AD80,0)</f>
        <v>0</v>
      </c>
      <c r="AE95" s="378">
        <f>IF(AE$4="X",'11M - LPS'!AE73+'Biz DRENE'!AE80,0)</f>
        <v>0</v>
      </c>
      <c r="AF95" s="378">
        <f>IF(AF$4="X",'11M - LPS'!AF73+'Biz DRENE'!AF80,0)</f>
        <v>0</v>
      </c>
      <c r="AG95" s="378">
        <f>IF(AG$4="X",'11M - LPS'!AG73+'Biz DRENE'!AG80,0)</f>
        <v>0</v>
      </c>
      <c r="AH95" s="378">
        <f>IF(AH$4="X",'11M - LPS'!AH73+'Biz DRENE'!AH80,0)</f>
        <v>0</v>
      </c>
      <c r="AI95" s="378">
        <f>IF(AI$4="X",'11M - LPS'!AI73+'Biz DRENE'!AI80,0)</f>
        <v>0</v>
      </c>
      <c r="AJ95" s="378">
        <f>IF(AJ$4="X",'11M - LPS'!AJ73+'Biz DRENE'!AJ80,0)</f>
        <v>0</v>
      </c>
      <c r="AK95" s="378">
        <f>IF(AK$4="X",'11M - LPS'!AK73+'Biz DRENE'!AK80,0)</f>
        <v>0</v>
      </c>
      <c r="AL95" s="378">
        <f>IF(AL$4="X",'11M - LPS'!AL73+'Biz DRENE'!AL80,0)</f>
        <v>0</v>
      </c>
      <c r="AM95" s="378">
        <f>IF(AM$4="X",'11M - LPS'!AM73+'Biz DRENE'!AM80,0)</f>
        <v>0</v>
      </c>
      <c r="AN95" s="378">
        <f>IF(AN$4="X",'11M - LPS'!AN73+'Biz DRENE'!AN80,0)</f>
        <v>0</v>
      </c>
      <c r="AO95" s="378">
        <f>IF(AO$4="X",'11M - LPS'!AO73+'Biz DRENE'!AO80,0)</f>
        <v>0</v>
      </c>
      <c r="AP95" s="378">
        <f>IF(AP$4="X",'11M - LPS'!AP73+'Biz DRENE'!AP80,0)</f>
        <v>0</v>
      </c>
      <c r="AQ95" s="378">
        <f>IF(AQ$4="X",'11M - LPS'!AQ73+'Biz DRENE'!AQ80,0)</f>
        <v>0</v>
      </c>
      <c r="AR95" s="378">
        <f>IF(AR$4="X",'11M - LPS'!AR73+'Biz DRENE'!AR80,0)</f>
        <v>0</v>
      </c>
      <c r="AS95" s="378">
        <f>IF(AS$4="X",'11M - LPS'!AS73+'Biz DRENE'!AS80,0)</f>
        <v>0</v>
      </c>
      <c r="AT95" s="378">
        <f>IF(AT$4="X",'11M - LPS'!AT73+'Biz DRENE'!AT80,0)</f>
        <v>0</v>
      </c>
      <c r="AU95" s="378">
        <f>IF(AU$4="X",'11M - LPS'!AU73+'Biz DRENE'!AU80,0)</f>
        <v>0</v>
      </c>
      <c r="AV95" s="378">
        <f>IF(AV$4="X",'11M - LPS'!AV73+'Biz DRENE'!AV80,0)</f>
        <v>0</v>
      </c>
      <c r="AW95" s="378">
        <f>IF(AW$4="X",'11M - LPS'!AW73+'Biz DRENE'!AW80,0)</f>
        <v>0</v>
      </c>
      <c r="AX95" s="378">
        <f>IF(AX$4="X",'11M - LPS'!AX73+'Biz DRENE'!AX80,0)</f>
        <v>0</v>
      </c>
      <c r="AY95" s="378">
        <f>IF(AY$4="X",'11M - LPS'!AY73+'Biz DRENE'!AY80,0)</f>
        <v>0</v>
      </c>
      <c r="AZ95" s="378">
        <f>IF(AZ$4="X",'11M - LPS'!AZ73+'Biz DRENE'!AZ80,0)</f>
        <v>0</v>
      </c>
      <c r="BA95" s="378">
        <f>IF(BA$4="X",'11M - LPS'!BA73+'Biz DRENE'!BA80,0)</f>
        <v>0</v>
      </c>
      <c r="BB95" s="378">
        <f>IF(BB$4="X",'11M - LPS'!BB73+'Biz DRENE'!BB80,0)</f>
        <v>0</v>
      </c>
      <c r="BC95" s="378">
        <f>IF(BC$4="X",'11M - LPS'!BC73+'Biz DRENE'!BC80,0)</f>
        <v>0</v>
      </c>
      <c r="BD95" s="378">
        <f>IF(BD$4="X",'11M - LPS'!BD73+'Biz DRENE'!BD80,0)</f>
        <v>0</v>
      </c>
      <c r="BE95" s="378">
        <f>IF(BE$4="X",'11M - LPS'!BE73+'Biz DRENE'!BE80,0)</f>
        <v>0</v>
      </c>
      <c r="BF95" s="378">
        <f>IF(BF$4="X",'11M - LPS'!BF73+'Biz DRENE'!BF80,0)</f>
        <v>0</v>
      </c>
      <c r="BG95" s="378">
        <f>IF(BG$4="X",'11M - LPS'!BG73+'Biz DRENE'!BG80,0)</f>
        <v>0</v>
      </c>
      <c r="BH95" s="378">
        <f>IF(BH$4="X",'11M - LPS'!BH73+'Biz DRENE'!BH80,0)</f>
        <v>0</v>
      </c>
      <c r="BI95" s="378">
        <f>IF(BI$4="X",'11M - LPS'!BI73+'Biz DRENE'!BI80,0)</f>
        <v>0</v>
      </c>
      <c r="BJ95" s="378">
        <f>IF(BJ$4="X",'11M - LPS'!BJ73+'Biz DRENE'!BJ80,0)</f>
        <v>0</v>
      </c>
      <c r="BK95" s="378">
        <f>IF(BK$4="X",'11M - LPS'!BK73+'Biz DRENE'!BK80,0)</f>
        <v>0</v>
      </c>
      <c r="BL95" s="378">
        <f>IF(BL$4="X",'11M - LPS'!#REF!+'Biz DRENE'!#REF!,0)</f>
        <v>0</v>
      </c>
      <c r="BM95" s="378">
        <f>IF(BM$4="X",'11M - LPS'!#REF!+'Biz DRENE'!#REF!,0)</f>
        <v>0</v>
      </c>
      <c r="BN95" s="378">
        <f>IF(BN$4="X",'11M - LPS'!#REF!+'Biz DRENE'!#REF!,0)</f>
        <v>0</v>
      </c>
      <c r="BO95" s="378">
        <f>IF(BO$4="X",'11M - LPS'!#REF!+'Biz DRENE'!#REF!,0)</f>
        <v>0</v>
      </c>
      <c r="BP95" s="378">
        <f>IF(BP$4="X",'11M - LPS'!#REF!+'Biz DRENE'!#REF!,0)</f>
        <v>0</v>
      </c>
      <c r="BQ95" s="378">
        <f>IF(BQ$4="X",'11M - LPS'!#REF!+'Biz DRENE'!#REF!,0)</f>
        <v>0</v>
      </c>
      <c r="BR95" s="378">
        <f>IF(BR$4="X",'11M - LPS'!#REF!+'Biz DRENE'!#REF!,0)</f>
        <v>0</v>
      </c>
      <c r="BS95" s="378">
        <f>IF(BS$4="X",'11M - LPS'!#REF!+'Biz DRENE'!#REF!,0)</f>
        <v>0</v>
      </c>
      <c r="BT95" s="378">
        <f>IF(BT$4="X",'11M - LPS'!#REF!+'Biz DRENE'!#REF!,0)</f>
        <v>0</v>
      </c>
      <c r="BU95" s="378">
        <f>IF(BU$4="X",'11M - LPS'!#REF!+'Biz DRENE'!#REF!,0)</f>
        <v>0</v>
      </c>
      <c r="BV95" s="378">
        <f>IF(BV$4="X",'11M - LPS'!#REF!+'Biz DRENE'!#REF!,0)</f>
        <v>0</v>
      </c>
      <c r="BW95" s="378">
        <f>IF(BW$4="X",'11M - LPS'!#REF!+'Biz DRENE'!#REF!,0)</f>
        <v>0</v>
      </c>
      <c r="BX95" s="378">
        <f>IF(BX$4="X",'11M - LPS'!#REF!+'Biz DRENE'!#REF!,0)</f>
        <v>0</v>
      </c>
      <c r="BY95" s="378">
        <f>IF(BY$4="X",'11M - LPS'!#REF!+'Biz DRENE'!#REF!,0)</f>
        <v>0</v>
      </c>
      <c r="BZ95" s="378">
        <f>IF(BZ$4="X",'11M - LPS'!#REF!+'Biz DRENE'!#REF!,0)</f>
        <v>0</v>
      </c>
      <c r="CA95" s="378">
        <f>IF(CA$4="X",'11M - LPS'!#REF!+'Biz DRENE'!#REF!,0)</f>
        <v>0</v>
      </c>
      <c r="CB95" s="378">
        <f>IF(CB$4="X",'11M - LPS'!#REF!+'Biz DRENE'!#REF!,0)</f>
        <v>0</v>
      </c>
      <c r="CC95" s="378">
        <f>IF(CC$4="X",'11M - LPS'!#REF!+'Biz DRENE'!#REF!,0)</f>
        <v>0</v>
      </c>
      <c r="CD95" s="378">
        <f>IF(CD$4="X",'11M - LPS'!#REF!+'Biz DRENE'!#REF!,0)</f>
        <v>0</v>
      </c>
      <c r="CE95" s="378">
        <f>IF(CE$4="X",'11M - LPS'!#REF!+'Biz DRENE'!#REF!,0)</f>
        <v>0</v>
      </c>
      <c r="CF95" s="378">
        <f>IF(CF$4="X",'11M - LPS'!#REF!+'Biz DRENE'!#REF!,0)</f>
        <v>0</v>
      </c>
      <c r="CG95" s="378">
        <f>IF(CG$4="X",'11M - LPS'!#REF!+'Biz DRENE'!#REF!,0)</f>
        <v>0</v>
      </c>
      <c r="CH95" s="400">
        <f>IF(CH$4="X",'11M - LPS'!#REF!+'Biz DRENE'!#REF!,0)</f>
        <v>0</v>
      </c>
    </row>
    <row r="96" spans="1:88" s="379" customFormat="1" ht="15" thickBot="1" x14ac:dyDescent="0.4">
      <c r="B96" s="385" t="s">
        <v>34</v>
      </c>
      <c r="C96" s="386">
        <f>SUM(C91:C95)</f>
        <v>0</v>
      </c>
      <c r="D96" s="387">
        <f t="shared" ref="D96:BO96" si="54">SUM(D91:D95)</f>
        <v>0</v>
      </c>
      <c r="E96" s="387">
        <f t="shared" si="54"/>
        <v>36410.218107204571</v>
      </c>
      <c r="F96" s="387">
        <f t="shared" si="54"/>
        <v>27038.535970350549</v>
      </c>
      <c r="G96" s="387">
        <f t="shared" si="54"/>
        <v>55231.661475896195</v>
      </c>
      <c r="H96" s="387">
        <f t="shared" si="54"/>
        <v>319477.79323948402</v>
      </c>
      <c r="I96" s="387">
        <f t="shared" si="54"/>
        <v>562084.39738026133</v>
      </c>
      <c r="J96" s="387">
        <f t="shared" si="54"/>
        <v>672081.57611561508</v>
      </c>
      <c r="K96" s="387">
        <f t="shared" si="54"/>
        <v>529746.61875303334</v>
      </c>
      <c r="L96" s="387">
        <f t="shared" si="54"/>
        <v>247444.00610968616</v>
      </c>
      <c r="M96" s="387">
        <f t="shared" si="54"/>
        <v>384826.37846556824</v>
      </c>
      <c r="N96" s="387">
        <f t="shared" si="54"/>
        <v>652149.40528539417</v>
      </c>
      <c r="O96" s="387">
        <f t="shared" si="54"/>
        <v>688378.62598598911</v>
      </c>
      <c r="P96" s="387">
        <f t="shared" si="54"/>
        <v>595706.13301572471</v>
      </c>
      <c r="Q96" s="387">
        <f t="shared" si="54"/>
        <v>613313.02561096835</v>
      </c>
      <c r="R96" s="387">
        <f t="shared" si="54"/>
        <v>221940.8256716319</v>
      </c>
      <c r="S96" s="387">
        <f t="shared" si="54"/>
        <v>253555.13064791603</v>
      </c>
      <c r="T96" s="387">
        <f t="shared" si="54"/>
        <v>558172.84900200495</v>
      </c>
      <c r="U96" s="387">
        <f t="shared" si="54"/>
        <v>625809.03656587226</v>
      </c>
      <c r="V96" s="387">
        <f t="shared" si="54"/>
        <v>609613.45890043257</v>
      </c>
      <c r="W96" s="387">
        <f t="shared" si="54"/>
        <v>0</v>
      </c>
      <c r="X96" s="387">
        <f t="shared" si="54"/>
        <v>0</v>
      </c>
      <c r="Y96" s="387">
        <f t="shared" si="54"/>
        <v>0</v>
      </c>
      <c r="Z96" s="387">
        <f t="shared" si="54"/>
        <v>0</v>
      </c>
      <c r="AA96" s="387">
        <f t="shared" si="54"/>
        <v>0</v>
      </c>
      <c r="AB96" s="387">
        <f t="shared" si="54"/>
        <v>0</v>
      </c>
      <c r="AC96" s="387">
        <f t="shared" si="54"/>
        <v>0</v>
      </c>
      <c r="AD96" s="387">
        <f t="shared" si="54"/>
        <v>0</v>
      </c>
      <c r="AE96" s="387">
        <f t="shared" si="54"/>
        <v>0</v>
      </c>
      <c r="AF96" s="387">
        <f t="shared" si="54"/>
        <v>0</v>
      </c>
      <c r="AG96" s="387">
        <f t="shared" si="54"/>
        <v>0</v>
      </c>
      <c r="AH96" s="387">
        <f t="shared" si="54"/>
        <v>0</v>
      </c>
      <c r="AI96" s="387">
        <f t="shared" si="54"/>
        <v>0</v>
      </c>
      <c r="AJ96" s="387">
        <f t="shared" si="54"/>
        <v>0</v>
      </c>
      <c r="AK96" s="387">
        <f t="shared" si="54"/>
        <v>0</v>
      </c>
      <c r="AL96" s="387">
        <f t="shared" si="54"/>
        <v>0</v>
      </c>
      <c r="AM96" s="387">
        <f t="shared" si="54"/>
        <v>0</v>
      </c>
      <c r="AN96" s="387">
        <f t="shared" si="54"/>
        <v>0</v>
      </c>
      <c r="AO96" s="387">
        <f t="shared" si="54"/>
        <v>0</v>
      </c>
      <c r="AP96" s="387">
        <f t="shared" si="54"/>
        <v>0</v>
      </c>
      <c r="AQ96" s="387">
        <f t="shared" si="54"/>
        <v>0</v>
      </c>
      <c r="AR96" s="387">
        <f t="shared" si="54"/>
        <v>0</v>
      </c>
      <c r="AS96" s="387">
        <f t="shared" si="54"/>
        <v>0</v>
      </c>
      <c r="AT96" s="387">
        <f t="shared" si="54"/>
        <v>0</v>
      </c>
      <c r="AU96" s="387">
        <f t="shared" si="54"/>
        <v>0</v>
      </c>
      <c r="AV96" s="387">
        <f t="shared" si="54"/>
        <v>0</v>
      </c>
      <c r="AW96" s="387">
        <f t="shared" si="54"/>
        <v>0</v>
      </c>
      <c r="AX96" s="387">
        <f t="shared" si="54"/>
        <v>0</v>
      </c>
      <c r="AY96" s="387">
        <f t="shared" si="54"/>
        <v>0</v>
      </c>
      <c r="AZ96" s="387">
        <f t="shared" si="54"/>
        <v>0</v>
      </c>
      <c r="BA96" s="387">
        <f t="shared" si="54"/>
        <v>0</v>
      </c>
      <c r="BB96" s="387">
        <f t="shared" si="54"/>
        <v>0</v>
      </c>
      <c r="BC96" s="387">
        <f t="shared" si="54"/>
        <v>0</v>
      </c>
      <c r="BD96" s="387">
        <f t="shared" si="54"/>
        <v>0</v>
      </c>
      <c r="BE96" s="387">
        <f t="shared" si="54"/>
        <v>0</v>
      </c>
      <c r="BF96" s="387">
        <f t="shared" si="54"/>
        <v>0</v>
      </c>
      <c r="BG96" s="387">
        <f t="shared" si="54"/>
        <v>0</v>
      </c>
      <c r="BH96" s="387">
        <f t="shared" si="54"/>
        <v>0</v>
      </c>
      <c r="BI96" s="387">
        <f t="shared" si="54"/>
        <v>0</v>
      </c>
      <c r="BJ96" s="387">
        <f t="shared" si="54"/>
        <v>0</v>
      </c>
      <c r="BK96" s="387">
        <f t="shared" si="54"/>
        <v>0</v>
      </c>
      <c r="BL96" s="387">
        <f t="shared" si="54"/>
        <v>0</v>
      </c>
      <c r="BM96" s="387">
        <f t="shared" si="54"/>
        <v>0</v>
      </c>
      <c r="BN96" s="387">
        <f t="shared" si="54"/>
        <v>0</v>
      </c>
      <c r="BO96" s="387">
        <f t="shared" si="54"/>
        <v>0</v>
      </c>
      <c r="BP96" s="387">
        <f t="shared" ref="BP96:CH96" si="55">SUM(BP91:BP95)</f>
        <v>0</v>
      </c>
      <c r="BQ96" s="387">
        <f t="shared" si="55"/>
        <v>0</v>
      </c>
      <c r="BR96" s="387">
        <f t="shared" si="55"/>
        <v>0</v>
      </c>
      <c r="BS96" s="387">
        <f t="shared" si="55"/>
        <v>0</v>
      </c>
      <c r="BT96" s="387">
        <f t="shared" si="55"/>
        <v>0</v>
      </c>
      <c r="BU96" s="387">
        <f t="shared" si="55"/>
        <v>0</v>
      </c>
      <c r="BV96" s="387">
        <f t="shared" si="55"/>
        <v>0</v>
      </c>
      <c r="BW96" s="387">
        <f t="shared" si="55"/>
        <v>0</v>
      </c>
      <c r="BX96" s="387">
        <f t="shared" si="55"/>
        <v>0</v>
      </c>
      <c r="BY96" s="387">
        <f t="shared" si="55"/>
        <v>0</v>
      </c>
      <c r="BZ96" s="387">
        <f t="shared" si="55"/>
        <v>0</v>
      </c>
      <c r="CA96" s="387">
        <f t="shared" si="55"/>
        <v>0</v>
      </c>
      <c r="CB96" s="387">
        <f t="shared" si="55"/>
        <v>0</v>
      </c>
      <c r="CC96" s="387">
        <f t="shared" si="55"/>
        <v>0</v>
      </c>
      <c r="CD96" s="387">
        <f t="shared" si="55"/>
        <v>0</v>
      </c>
      <c r="CE96" s="387">
        <f t="shared" si="55"/>
        <v>0</v>
      </c>
      <c r="CF96" s="387">
        <f t="shared" si="55"/>
        <v>0</v>
      </c>
      <c r="CG96" s="387">
        <f t="shared" si="55"/>
        <v>0</v>
      </c>
      <c r="CH96" s="388">
        <f t="shared" si="55"/>
        <v>0</v>
      </c>
    </row>
    <row r="97" spans="2:86" s="343" customFormat="1" ht="15" thickBot="1" x14ac:dyDescent="0.4">
      <c r="CH97" s="399"/>
    </row>
    <row r="98" spans="2:86" s="343" customFormat="1" ht="15" thickBot="1" x14ac:dyDescent="0.4">
      <c r="B98" s="389" t="s">
        <v>136</v>
      </c>
      <c r="C98" s="390">
        <f>C90</f>
        <v>43466</v>
      </c>
      <c r="D98" s="390">
        <f t="shared" ref="D98:BO98" si="56">D90</f>
        <v>43497</v>
      </c>
      <c r="E98" s="390">
        <f t="shared" si="56"/>
        <v>43525</v>
      </c>
      <c r="F98" s="390">
        <f t="shared" si="56"/>
        <v>43556</v>
      </c>
      <c r="G98" s="390">
        <f t="shared" si="56"/>
        <v>43586</v>
      </c>
      <c r="H98" s="390">
        <f t="shared" si="56"/>
        <v>43617</v>
      </c>
      <c r="I98" s="390">
        <f t="shared" si="56"/>
        <v>43647</v>
      </c>
      <c r="J98" s="390">
        <f t="shared" si="56"/>
        <v>43678</v>
      </c>
      <c r="K98" s="390">
        <f t="shared" si="56"/>
        <v>43709</v>
      </c>
      <c r="L98" s="390">
        <f t="shared" si="56"/>
        <v>43739</v>
      </c>
      <c r="M98" s="390">
        <f t="shared" si="56"/>
        <v>43770</v>
      </c>
      <c r="N98" s="390">
        <f t="shared" si="56"/>
        <v>43800</v>
      </c>
      <c r="O98" s="390">
        <f t="shared" si="56"/>
        <v>43831</v>
      </c>
      <c r="P98" s="390">
        <f t="shared" si="56"/>
        <v>43862</v>
      </c>
      <c r="Q98" s="390">
        <f t="shared" si="56"/>
        <v>43891</v>
      </c>
      <c r="R98" s="390">
        <f t="shared" si="56"/>
        <v>43922</v>
      </c>
      <c r="S98" s="390">
        <f t="shared" si="56"/>
        <v>43952</v>
      </c>
      <c r="T98" s="390">
        <f t="shared" si="56"/>
        <v>43983</v>
      </c>
      <c r="U98" s="390">
        <f t="shared" si="56"/>
        <v>44013</v>
      </c>
      <c r="V98" s="390">
        <f t="shared" si="56"/>
        <v>44044</v>
      </c>
      <c r="W98" s="390">
        <f t="shared" si="56"/>
        <v>44075</v>
      </c>
      <c r="X98" s="390">
        <f t="shared" si="56"/>
        <v>44105</v>
      </c>
      <c r="Y98" s="390">
        <f t="shared" si="56"/>
        <v>44136</v>
      </c>
      <c r="Z98" s="390">
        <f t="shared" si="56"/>
        <v>44166</v>
      </c>
      <c r="AA98" s="390">
        <f t="shared" si="56"/>
        <v>44197</v>
      </c>
      <c r="AB98" s="390">
        <f t="shared" si="56"/>
        <v>44228</v>
      </c>
      <c r="AC98" s="390">
        <f t="shared" si="56"/>
        <v>44256</v>
      </c>
      <c r="AD98" s="390">
        <f t="shared" si="56"/>
        <v>44287</v>
      </c>
      <c r="AE98" s="390">
        <f t="shared" si="56"/>
        <v>44317</v>
      </c>
      <c r="AF98" s="390">
        <f t="shared" si="56"/>
        <v>44348</v>
      </c>
      <c r="AG98" s="390">
        <f t="shared" si="56"/>
        <v>44378</v>
      </c>
      <c r="AH98" s="390">
        <f t="shared" si="56"/>
        <v>44409</v>
      </c>
      <c r="AI98" s="390">
        <f t="shared" si="56"/>
        <v>44440</v>
      </c>
      <c r="AJ98" s="390">
        <f t="shared" si="56"/>
        <v>44470</v>
      </c>
      <c r="AK98" s="390">
        <f t="shared" si="56"/>
        <v>44501</v>
      </c>
      <c r="AL98" s="390">
        <f t="shared" si="56"/>
        <v>44531</v>
      </c>
      <c r="AM98" s="390">
        <f t="shared" si="56"/>
        <v>44562</v>
      </c>
      <c r="AN98" s="390">
        <f t="shared" si="56"/>
        <v>44593</v>
      </c>
      <c r="AO98" s="390">
        <f t="shared" si="56"/>
        <v>44621</v>
      </c>
      <c r="AP98" s="390">
        <f t="shared" si="56"/>
        <v>44652</v>
      </c>
      <c r="AQ98" s="390">
        <f t="shared" si="56"/>
        <v>44682</v>
      </c>
      <c r="AR98" s="390">
        <f t="shared" si="56"/>
        <v>44713</v>
      </c>
      <c r="AS98" s="390">
        <f t="shared" si="56"/>
        <v>44743</v>
      </c>
      <c r="AT98" s="390">
        <f t="shared" si="56"/>
        <v>44774</v>
      </c>
      <c r="AU98" s="390">
        <f t="shared" si="56"/>
        <v>44805</v>
      </c>
      <c r="AV98" s="390">
        <f t="shared" si="56"/>
        <v>44835</v>
      </c>
      <c r="AW98" s="390">
        <f t="shared" si="56"/>
        <v>44866</v>
      </c>
      <c r="AX98" s="390">
        <f t="shared" si="56"/>
        <v>44896</v>
      </c>
      <c r="AY98" s="390">
        <f t="shared" si="56"/>
        <v>44927</v>
      </c>
      <c r="AZ98" s="390">
        <f t="shared" si="56"/>
        <v>44958</v>
      </c>
      <c r="BA98" s="390">
        <f t="shared" si="56"/>
        <v>44986</v>
      </c>
      <c r="BB98" s="390">
        <f t="shared" si="56"/>
        <v>45017</v>
      </c>
      <c r="BC98" s="390">
        <f t="shared" si="56"/>
        <v>45047</v>
      </c>
      <c r="BD98" s="390">
        <f t="shared" si="56"/>
        <v>45078</v>
      </c>
      <c r="BE98" s="390">
        <f t="shared" si="56"/>
        <v>45108</v>
      </c>
      <c r="BF98" s="390">
        <f t="shared" si="56"/>
        <v>45139</v>
      </c>
      <c r="BG98" s="390">
        <f t="shared" si="56"/>
        <v>45170</v>
      </c>
      <c r="BH98" s="390">
        <f t="shared" si="56"/>
        <v>45200</v>
      </c>
      <c r="BI98" s="390">
        <f t="shared" si="56"/>
        <v>45231</v>
      </c>
      <c r="BJ98" s="390">
        <f t="shared" si="56"/>
        <v>45261</v>
      </c>
      <c r="BK98" s="390">
        <f t="shared" si="56"/>
        <v>45292</v>
      </c>
      <c r="BL98" s="390" t="e">
        <f t="shared" si="56"/>
        <v>#REF!</v>
      </c>
      <c r="BM98" s="390" t="e">
        <f t="shared" si="56"/>
        <v>#REF!</v>
      </c>
      <c r="BN98" s="390" t="e">
        <f t="shared" si="56"/>
        <v>#REF!</v>
      </c>
      <c r="BO98" s="390" t="e">
        <f t="shared" si="56"/>
        <v>#REF!</v>
      </c>
      <c r="BP98" s="390" t="e">
        <f t="shared" ref="BP98:CH98" si="57">BP90</f>
        <v>#REF!</v>
      </c>
      <c r="BQ98" s="390" t="e">
        <f t="shared" si="57"/>
        <v>#REF!</v>
      </c>
      <c r="BR98" s="390" t="e">
        <f t="shared" si="57"/>
        <v>#REF!</v>
      </c>
      <c r="BS98" s="390" t="e">
        <f t="shared" si="57"/>
        <v>#REF!</v>
      </c>
      <c r="BT98" s="390" t="e">
        <f t="shared" si="57"/>
        <v>#REF!</v>
      </c>
      <c r="BU98" s="390" t="e">
        <f t="shared" si="57"/>
        <v>#REF!</v>
      </c>
      <c r="BV98" s="390" t="e">
        <f t="shared" si="57"/>
        <v>#REF!</v>
      </c>
      <c r="BW98" s="390" t="e">
        <f t="shared" si="57"/>
        <v>#REF!</v>
      </c>
      <c r="BX98" s="390" t="e">
        <f t="shared" si="57"/>
        <v>#REF!</v>
      </c>
      <c r="BY98" s="390" t="e">
        <f t="shared" si="57"/>
        <v>#REF!</v>
      </c>
      <c r="BZ98" s="390" t="e">
        <f t="shared" si="57"/>
        <v>#REF!</v>
      </c>
      <c r="CA98" s="390" t="e">
        <f t="shared" si="57"/>
        <v>#REF!</v>
      </c>
      <c r="CB98" s="390" t="e">
        <f t="shared" si="57"/>
        <v>#REF!</v>
      </c>
      <c r="CC98" s="390" t="e">
        <f t="shared" si="57"/>
        <v>#REF!</v>
      </c>
      <c r="CD98" s="390" t="e">
        <f t="shared" si="57"/>
        <v>#REF!</v>
      </c>
      <c r="CE98" s="390" t="e">
        <f t="shared" si="57"/>
        <v>#REF!</v>
      </c>
      <c r="CF98" s="390" t="e">
        <f t="shared" si="57"/>
        <v>#REF!</v>
      </c>
      <c r="CG98" s="390" t="e">
        <f t="shared" si="57"/>
        <v>#REF!</v>
      </c>
      <c r="CH98" s="391" t="e">
        <f t="shared" si="57"/>
        <v>#REF!</v>
      </c>
    </row>
    <row r="99" spans="2:86" s="343" customFormat="1" x14ac:dyDescent="0.35">
      <c r="B99" s="375" t="s">
        <v>29</v>
      </c>
      <c r="C99" s="392">
        <f>IF(C$4="X",' LI 1M - RES'!C61,)</f>
        <v>0</v>
      </c>
      <c r="D99" s="392">
        <f>IF(D$4="X",' LI 1M - RES'!D61,)</f>
        <v>0</v>
      </c>
      <c r="E99" s="392">
        <f>IF(E$4="X",' LI 1M - RES'!E61,)</f>
        <v>0</v>
      </c>
      <c r="F99" s="392">
        <f>IF(F$4="X",' LI 1M - RES'!F61,)</f>
        <v>0</v>
      </c>
      <c r="G99" s="392">
        <f>IF(G$4="X",' LI 1M - RES'!G61,)</f>
        <v>76.947090589745386</v>
      </c>
      <c r="H99" s="392">
        <f>IF(H$4="X",' LI 1M - RES'!H61,)</f>
        <v>448.35856849224581</v>
      </c>
      <c r="I99" s="392">
        <f>IF(I$4="X",' LI 1M - RES'!I61,)</f>
        <v>1481.3154888711206</v>
      </c>
      <c r="J99" s="392">
        <f>IF(J$4="X",' LI 1M - RES'!J61,)</f>
        <v>3271.9434221366359</v>
      </c>
      <c r="K99" s="392">
        <f>IF(K$4="X",' LI 1M - RES'!K61,)</f>
        <v>3516.0000889894513</v>
      </c>
      <c r="L99" s="392">
        <f>IF(L$4="X",' LI 1M - RES'!L61,)</f>
        <v>1948.1729391558215</v>
      </c>
      <c r="M99" s="392">
        <f>IF(M$4="X",' LI 1M - RES'!M61,)</f>
        <v>4412.8306993530696</v>
      </c>
      <c r="N99" s="392">
        <f>IF(N$4="X",' LI 1M - RES'!N61,)</f>
        <v>10960.898016836836</v>
      </c>
      <c r="O99" s="392">
        <f>IF(O$4="X",' LI 1M - RES'!O61,)</f>
        <v>13599.682993469818</v>
      </c>
      <c r="P99" s="392">
        <f>IF(P$4="X",' LI 1M - RES'!P61,)</f>
        <v>11862.687671701147</v>
      </c>
      <c r="Q99" s="392">
        <f>IF(Q$4="X",' LI 1M - RES'!Q61,)</f>
        <v>10028.871463516074</v>
      </c>
      <c r="R99" s="392">
        <f>IF(R$4="X",' LI 1M - RES'!R61,)</f>
        <v>2591.7974868749784</v>
      </c>
      <c r="S99" s="392">
        <f>IF(S$4="X",' LI 1M - RES'!S61,)</f>
        <v>2062.837324670078</v>
      </c>
      <c r="T99" s="392">
        <f>IF(T$4="X",' LI 1M - RES'!T61,)</f>
        <v>4247.087198513882</v>
      </c>
      <c r="U99" s="392">
        <f>IF(U$4="X",' LI 1M - RES'!U61,)</f>
        <v>4667.6336799747287</v>
      </c>
      <c r="V99" s="392">
        <f>IF(V$4="X",' LI 1M - RES'!V61,)</f>
        <v>4679.814339331987</v>
      </c>
      <c r="W99" s="392">
        <f>IF(W$4="X",' LI 1M - RES'!W61,)</f>
        <v>0</v>
      </c>
      <c r="X99" s="392">
        <f>IF(X$4="X",' LI 1M - RES'!X61,)</f>
        <v>0</v>
      </c>
      <c r="Y99" s="392">
        <f>IF(Y$4="X",' LI 1M - RES'!Y61,)</f>
        <v>0</v>
      </c>
      <c r="Z99" s="392">
        <f>IF(Z$4="X",' LI 1M - RES'!Z61,)</f>
        <v>0</v>
      </c>
      <c r="AA99" s="392">
        <f>IF(AA$4="X",' LI 1M - RES'!AA61,)</f>
        <v>0</v>
      </c>
      <c r="AB99" s="392">
        <f>IF(AB$4="X",' LI 1M - RES'!AB61,)</f>
        <v>0</v>
      </c>
      <c r="AC99" s="392">
        <f>IF(AC$4="X",' LI 1M - RES'!AC61,)</f>
        <v>0</v>
      </c>
      <c r="AD99" s="392">
        <f>IF(AD$4="X",' LI 1M - RES'!AD61,)</f>
        <v>0</v>
      </c>
      <c r="AE99" s="392">
        <f>IF(AE$4="X",' LI 1M - RES'!AE61,)</f>
        <v>0</v>
      </c>
      <c r="AF99" s="392">
        <f>IF(AF$4="X",' LI 1M - RES'!AF61,)</f>
        <v>0</v>
      </c>
      <c r="AG99" s="392">
        <f>IF(AG$4="X",' LI 1M - RES'!AG61,)</f>
        <v>0</v>
      </c>
      <c r="AH99" s="392">
        <f>IF(AH$4="X",' LI 1M - RES'!AH61,)</f>
        <v>0</v>
      </c>
      <c r="AI99" s="392">
        <f>IF(AI$4="X",' LI 1M - RES'!AI61,)</f>
        <v>0</v>
      </c>
      <c r="AJ99" s="392">
        <f>IF(AJ$4="X",' LI 1M - RES'!AJ61,)</f>
        <v>0</v>
      </c>
      <c r="AK99" s="392">
        <f>IF(AK$4="X",' LI 1M - RES'!AK61,)</f>
        <v>0</v>
      </c>
      <c r="AL99" s="392">
        <f>IF(AL$4="X",' LI 1M - RES'!AL61,)</f>
        <v>0</v>
      </c>
      <c r="AM99" s="392">
        <f>IF(AM$4="X",' LI 1M - RES'!AM61,)</f>
        <v>0</v>
      </c>
      <c r="AN99" s="392">
        <f>IF(AN$4="X",' LI 1M - RES'!AN61,)</f>
        <v>0</v>
      </c>
      <c r="AO99" s="392">
        <f>IF(AO$4="X",' LI 1M - RES'!AO61,)</f>
        <v>0</v>
      </c>
      <c r="AP99" s="392">
        <f>IF(AP$4="X",' LI 1M - RES'!AP61,)</f>
        <v>0</v>
      </c>
      <c r="AQ99" s="392">
        <f>IF(AQ$4="X",' LI 1M - RES'!AQ61,)</f>
        <v>0</v>
      </c>
      <c r="AR99" s="392">
        <f>IF(AR$4="X",' LI 1M - RES'!AR61,)</f>
        <v>0</v>
      </c>
      <c r="AS99" s="392">
        <f>IF(AS$4="X",' LI 1M - RES'!AS61,)</f>
        <v>0</v>
      </c>
      <c r="AT99" s="392">
        <f>IF(AT$4="X",' LI 1M - RES'!AT61,)</f>
        <v>0</v>
      </c>
      <c r="AU99" s="392">
        <f>IF(AU$4="X",' LI 1M - RES'!AU61,)</f>
        <v>0</v>
      </c>
      <c r="AV99" s="392">
        <f>IF(AV$4="X",' LI 1M - RES'!AV61,)</f>
        <v>0</v>
      </c>
      <c r="AW99" s="392">
        <f>IF(AW$4="X",' LI 1M - RES'!AW61,)</f>
        <v>0</v>
      </c>
      <c r="AX99" s="392">
        <f>IF(AX$4="X",' LI 1M - RES'!AX61,)</f>
        <v>0</v>
      </c>
      <c r="AY99" s="392">
        <f>IF(AY$4="X",' LI 1M - RES'!AY61,)</f>
        <v>0</v>
      </c>
      <c r="AZ99" s="392">
        <f>IF(AZ$4="X",' LI 1M - RES'!AZ61,)</f>
        <v>0</v>
      </c>
      <c r="BA99" s="392">
        <f>IF(BA$4="X",' LI 1M - RES'!BA61,)</f>
        <v>0</v>
      </c>
      <c r="BB99" s="392">
        <f>IF(BB$4="X",' LI 1M - RES'!BB61,)</f>
        <v>0</v>
      </c>
      <c r="BC99" s="392">
        <f>IF(BC$4="X",' LI 1M - RES'!BC61,)</f>
        <v>0</v>
      </c>
      <c r="BD99" s="392">
        <f>IF(BD$4="X",' LI 1M - RES'!BD61,)</f>
        <v>0</v>
      </c>
      <c r="BE99" s="392">
        <f>IF(BE$4="X",' LI 1M - RES'!BE61,)</f>
        <v>0</v>
      </c>
      <c r="BF99" s="392">
        <f>IF(BF$4="X",' LI 1M - RES'!BF61,)</f>
        <v>0</v>
      </c>
      <c r="BG99" s="392">
        <f>IF(BG$4="X",' LI 1M - RES'!BG61,)</f>
        <v>0</v>
      </c>
      <c r="BH99" s="392">
        <f>IF(BH$4="X",' LI 1M - RES'!BH61,)</f>
        <v>0</v>
      </c>
      <c r="BI99" s="392">
        <f>IF(BI$4="X",' LI 1M - RES'!BI61,)</f>
        <v>0</v>
      </c>
      <c r="BJ99" s="392">
        <f>IF(BJ$4="X",' LI 1M - RES'!BJ61,)</f>
        <v>0</v>
      </c>
      <c r="BK99" s="392">
        <f>IF(BK$4="X",' LI 1M - RES'!BK61,)</f>
        <v>0</v>
      </c>
      <c r="BL99" s="392">
        <f>IF(BL$4="X",' LI 1M - RES'!#REF!,)</f>
        <v>0</v>
      </c>
      <c r="BM99" s="392">
        <f>IF(BM$4="X",' LI 1M - RES'!#REF!,)</f>
        <v>0</v>
      </c>
      <c r="BN99" s="392">
        <f>IF(BN$4="X",' LI 1M - RES'!#REF!,)</f>
        <v>0</v>
      </c>
      <c r="BO99" s="392">
        <f>IF(BO$4="X",' LI 1M - RES'!#REF!,)</f>
        <v>0</v>
      </c>
      <c r="BP99" s="392">
        <f>IF(BP$4="X",' LI 1M - RES'!#REF!,)</f>
        <v>0</v>
      </c>
      <c r="BQ99" s="392">
        <f>IF(BQ$4="X",' LI 1M - RES'!#REF!,)</f>
        <v>0</v>
      </c>
      <c r="BR99" s="392">
        <f>IF(BR$4="X",' LI 1M - RES'!#REF!,)</f>
        <v>0</v>
      </c>
      <c r="BS99" s="392">
        <f>IF(BS$4="X",' LI 1M - RES'!#REF!,)</f>
        <v>0</v>
      </c>
      <c r="BT99" s="392">
        <f>IF(BT$4="X",' LI 1M - RES'!#REF!,)</f>
        <v>0</v>
      </c>
      <c r="BU99" s="392">
        <f>IF(BU$4="X",' LI 1M - RES'!#REF!,)</f>
        <v>0</v>
      </c>
      <c r="BV99" s="392">
        <f>IF(BV$4="X",' LI 1M - RES'!#REF!,)</f>
        <v>0</v>
      </c>
      <c r="BW99" s="392">
        <f>IF(BW$4="X",' LI 1M - RES'!#REF!,)</f>
        <v>0</v>
      </c>
      <c r="BX99" s="392">
        <f>IF(BX$4="X",' LI 1M - RES'!#REF!,)</f>
        <v>0</v>
      </c>
      <c r="BY99" s="392">
        <f>IF(BY$4="X",' LI 1M - RES'!#REF!,)</f>
        <v>0</v>
      </c>
      <c r="BZ99" s="392">
        <f>IF(BZ$4="X",' LI 1M - RES'!#REF!,)</f>
        <v>0</v>
      </c>
      <c r="CA99" s="392">
        <f>IF(CA$4="X",' LI 1M - RES'!#REF!,)</f>
        <v>0</v>
      </c>
      <c r="CB99" s="392">
        <f>IF(CB$4="X",' LI 1M - RES'!#REF!,)</f>
        <v>0</v>
      </c>
      <c r="CC99" s="392">
        <f>IF(CC$4="X",' LI 1M - RES'!#REF!,)</f>
        <v>0</v>
      </c>
      <c r="CD99" s="392">
        <f>IF(CD$4="X",' LI 1M - RES'!#REF!,)</f>
        <v>0</v>
      </c>
      <c r="CE99" s="392">
        <f>IF(CE$4="X",' LI 1M - RES'!#REF!,)</f>
        <v>0</v>
      </c>
      <c r="CF99" s="392">
        <f>IF(CF$4="X",' LI 1M - RES'!#REF!,)</f>
        <v>0</v>
      </c>
      <c r="CG99" s="392">
        <f>IF(CG$4="X",' LI 1M - RES'!#REF!,)</f>
        <v>0</v>
      </c>
      <c r="CH99" s="397">
        <f>IF(CH$4="X",' LI 1M - RES'!#REF!,)</f>
        <v>0</v>
      </c>
    </row>
    <row r="100" spans="2:86" s="343" customFormat="1" x14ac:dyDescent="0.35">
      <c r="B100" s="377" t="s">
        <v>30</v>
      </c>
      <c r="C100" s="376">
        <f>IF(C$4="X",'LI 2M - SGS'!C73,0)</f>
        <v>0</v>
      </c>
      <c r="D100" s="376">
        <f>IF(D$4="X",'LI 2M - SGS'!D73,0)</f>
        <v>0</v>
      </c>
      <c r="E100" s="376">
        <f>IF(E$4="X",'LI 2M - SGS'!E73,0)</f>
        <v>0</v>
      </c>
      <c r="F100" s="376">
        <f>IF(F$4="X",'LI 2M - SGS'!F73,0)</f>
        <v>0</v>
      </c>
      <c r="G100" s="376">
        <f>IF(G$4="X",'LI 2M - SGS'!G73,0)</f>
        <v>0</v>
      </c>
      <c r="H100" s="376">
        <f>IF(H$4="X",'LI 2M - SGS'!H73,0)</f>
        <v>0</v>
      </c>
      <c r="I100" s="376">
        <f>IF(I$4="X",'LI 2M - SGS'!I73,0)</f>
        <v>0</v>
      </c>
      <c r="J100" s="376">
        <f>IF(J$4="X",'LI 2M - SGS'!J73,0)</f>
        <v>75.303820803957009</v>
      </c>
      <c r="K100" s="376">
        <f>IF(K$4="X",'LI 2M - SGS'!K73,0)</f>
        <v>416.25056334410647</v>
      </c>
      <c r="L100" s="376">
        <f>IF(L$4="X",'LI 2M - SGS'!L73,0)</f>
        <v>594.15504952482934</v>
      </c>
      <c r="M100" s="376">
        <f>IF(M$4="X",'LI 2M - SGS'!M73,0)</f>
        <v>947.13171670772442</v>
      </c>
      <c r="N100" s="376">
        <f>IF(N$4="X",'LI 2M - SGS'!N73,0)</f>
        <v>1909.7963618845679</v>
      </c>
      <c r="O100" s="376">
        <f>IF(O$4="X",'LI 2M - SGS'!O73,0)</f>
        <v>2474.6241548703524</v>
      </c>
      <c r="P100" s="376">
        <f>IF(P$4="X",'LI 2M - SGS'!P73,0)</f>
        <v>1974.5600524909651</v>
      </c>
      <c r="Q100" s="376">
        <f>IF(Q$4="X",'LI 2M - SGS'!Q73,0)</f>
        <v>2231.0425054654561</v>
      </c>
      <c r="R100" s="376">
        <f>IF(R$4="X",'LI 2M - SGS'!R73,0)</f>
        <v>921.45513554503407</v>
      </c>
      <c r="S100" s="376">
        <f>IF(S$4="X",'LI 2M - SGS'!S73,0)</f>
        <v>1183.6208555208464</v>
      </c>
      <c r="T100" s="376">
        <f>IF(T$4="X",'LI 2M - SGS'!T73,0)</f>
        <v>1415.8316481521576</v>
      </c>
      <c r="U100" s="376">
        <f>IF(U$4="X",'LI 2M - SGS'!U73,0)</f>
        <v>1805.3564909613222</v>
      </c>
      <c r="V100" s="376">
        <f>IF(V$4="X",'LI 2M - SGS'!V73,0)</f>
        <v>1446.4064324686581</v>
      </c>
      <c r="W100" s="376">
        <f>IF(W$4="X",'LI 2M - SGS'!W73,0)</f>
        <v>0</v>
      </c>
      <c r="X100" s="376">
        <f>IF(X$4="X",'LI 2M - SGS'!X73,0)</f>
        <v>0</v>
      </c>
      <c r="Y100" s="376">
        <f>IF(Y$4="X",'LI 2M - SGS'!Y73,0)</f>
        <v>0</v>
      </c>
      <c r="Z100" s="376">
        <f>IF(Z$4="X",'LI 2M - SGS'!Z73,0)</f>
        <v>0</v>
      </c>
      <c r="AA100" s="376">
        <f>IF(AA$4="X",'LI 2M - SGS'!AA73,0)</f>
        <v>0</v>
      </c>
      <c r="AB100" s="376">
        <f>IF(AB$4="X",'LI 2M - SGS'!AB73,0)</f>
        <v>0</v>
      </c>
      <c r="AC100" s="376">
        <f>IF(AC$4="X",'LI 2M - SGS'!AC73,0)</f>
        <v>0</v>
      </c>
      <c r="AD100" s="376">
        <f>IF(AD$4="X",'LI 2M - SGS'!AD73,0)</f>
        <v>0</v>
      </c>
      <c r="AE100" s="376">
        <f>IF(AE$4="X",'LI 2M - SGS'!AE73,0)</f>
        <v>0</v>
      </c>
      <c r="AF100" s="376">
        <f>IF(AF$4="X",'LI 2M - SGS'!AF73,0)</f>
        <v>0</v>
      </c>
      <c r="AG100" s="376">
        <f>IF(AG$4="X",'LI 2M - SGS'!AG73,0)</f>
        <v>0</v>
      </c>
      <c r="AH100" s="376">
        <f>IF(AH$4="X",'LI 2M - SGS'!AH73,0)</f>
        <v>0</v>
      </c>
      <c r="AI100" s="376">
        <f>IF(AI$4="X",'LI 2M - SGS'!AI73,0)</f>
        <v>0</v>
      </c>
      <c r="AJ100" s="376">
        <f>IF(AJ$4="X",'LI 2M - SGS'!AJ73,0)</f>
        <v>0</v>
      </c>
      <c r="AK100" s="376">
        <f>IF(AK$4="X",'LI 2M - SGS'!AK73,0)</f>
        <v>0</v>
      </c>
      <c r="AL100" s="376">
        <f>IF(AL$4="X",'LI 2M - SGS'!AL73,0)</f>
        <v>0</v>
      </c>
      <c r="AM100" s="376">
        <f>IF(AM$4="X",'LI 2M - SGS'!AM73,0)</f>
        <v>0</v>
      </c>
      <c r="AN100" s="376">
        <f>IF(AN$4="X",'LI 2M - SGS'!AN73,0)</f>
        <v>0</v>
      </c>
      <c r="AO100" s="376">
        <f>IF(AO$4="X",'LI 2M - SGS'!AO73,0)</f>
        <v>0</v>
      </c>
      <c r="AP100" s="376">
        <f>IF(AP$4="X",'LI 2M - SGS'!AP73,0)</f>
        <v>0</v>
      </c>
      <c r="AQ100" s="376">
        <f>IF(AQ$4="X",'LI 2M - SGS'!AQ73,0)</f>
        <v>0</v>
      </c>
      <c r="AR100" s="376">
        <f>IF(AR$4="X",'LI 2M - SGS'!AR73,0)</f>
        <v>0</v>
      </c>
      <c r="AS100" s="376">
        <f>IF(AS$4="X",'LI 2M - SGS'!AS73,0)</f>
        <v>0</v>
      </c>
      <c r="AT100" s="376">
        <f>IF(AT$4="X",'LI 2M - SGS'!AT73,0)</f>
        <v>0</v>
      </c>
      <c r="AU100" s="376">
        <f>IF(AU$4="X",'LI 2M - SGS'!AU73,0)</f>
        <v>0</v>
      </c>
      <c r="AV100" s="376">
        <f>IF(AV$4="X",'LI 2M - SGS'!AV73,0)</f>
        <v>0</v>
      </c>
      <c r="AW100" s="376">
        <f>IF(AW$4="X",'LI 2M - SGS'!AW73,0)</f>
        <v>0</v>
      </c>
      <c r="AX100" s="376">
        <f>IF(AX$4="X",'LI 2M - SGS'!AX73,0)</f>
        <v>0</v>
      </c>
      <c r="AY100" s="376">
        <f>IF(AY$4="X",'LI 2M - SGS'!AY73,0)</f>
        <v>0</v>
      </c>
      <c r="AZ100" s="376">
        <f>IF(AZ$4="X",'LI 2M - SGS'!AZ73,0)</f>
        <v>0</v>
      </c>
      <c r="BA100" s="376">
        <f>IF(BA$4="X",'LI 2M - SGS'!BA73,0)</f>
        <v>0</v>
      </c>
      <c r="BB100" s="376">
        <f>IF(BB$4="X",'LI 2M - SGS'!BB73,0)</f>
        <v>0</v>
      </c>
      <c r="BC100" s="376">
        <f>IF(BC$4="X",'LI 2M - SGS'!BC73,0)</f>
        <v>0</v>
      </c>
      <c r="BD100" s="376">
        <f>IF(BD$4="X",'LI 2M - SGS'!BD73,0)</f>
        <v>0</v>
      </c>
      <c r="BE100" s="376">
        <f>IF(BE$4="X",'LI 2M - SGS'!BE73,0)</f>
        <v>0</v>
      </c>
      <c r="BF100" s="376">
        <f>IF(BF$4="X",'LI 2M - SGS'!BF73,0)</f>
        <v>0</v>
      </c>
      <c r="BG100" s="376">
        <f>IF(BG$4="X",'LI 2M - SGS'!BG73,0)</f>
        <v>0</v>
      </c>
      <c r="BH100" s="376">
        <f>IF(BH$4="X",'LI 2M - SGS'!BH73,0)</f>
        <v>0</v>
      </c>
      <c r="BI100" s="376">
        <f>IF(BI$4="X",'LI 2M - SGS'!BI73,0)</f>
        <v>0</v>
      </c>
      <c r="BJ100" s="376">
        <f>IF(BJ$4="X",'LI 2M - SGS'!BJ73,0)</f>
        <v>0</v>
      </c>
      <c r="BK100" s="376">
        <f>IF(BK$4="X",'LI 2M - SGS'!BK73,0)</f>
        <v>0</v>
      </c>
      <c r="BL100" s="376">
        <f>IF(BL$4="X",'LI 2M - SGS'!#REF!,0)</f>
        <v>0</v>
      </c>
      <c r="BM100" s="376">
        <f>IF(BM$4="X",'LI 2M - SGS'!#REF!,0)</f>
        <v>0</v>
      </c>
      <c r="BN100" s="376">
        <f>IF(BN$4="X",'LI 2M - SGS'!#REF!,0)</f>
        <v>0</v>
      </c>
      <c r="BO100" s="376">
        <f>IF(BO$4="X",'LI 2M - SGS'!#REF!,0)</f>
        <v>0</v>
      </c>
      <c r="BP100" s="376">
        <f>IF(BP$4="X",'LI 2M - SGS'!#REF!,0)</f>
        <v>0</v>
      </c>
      <c r="BQ100" s="376">
        <f>IF(BQ$4="X",'LI 2M - SGS'!#REF!,0)</f>
        <v>0</v>
      </c>
      <c r="BR100" s="376">
        <f>IF(BR$4="X",'LI 2M - SGS'!#REF!,0)</f>
        <v>0</v>
      </c>
      <c r="BS100" s="376">
        <f>IF(BS$4="X",'LI 2M - SGS'!#REF!,0)</f>
        <v>0</v>
      </c>
      <c r="BT100" s="376">
        <f>IF(BT$4="X",'LI 2M - SGS'!#REF!,0)</f>
        <v>0</v>
      </c>
      <c r="BU100" s="376">
        <f>IF(BU$4="X",'LI 2M - SGS'!#REF!,0)</f>
        <v>0</v>
      </c>
      <c r="BV100" s="376">
        <f>IF(BV$4="X",'LI 2M - SGS'!#REF!,0)</f>
        <v>0</v>
      </c>
      <c r="BW100" s="376">
        <f>IF(BW$4="X",'LI 2M - SGS'!#REF!,0)</f>
        <v>0</v>
      </c>
      <c r="BX100" s="376">
        <f>IF(BX$4="X",'LI 2M - SGS'!#REF!,0)</f>
        <v>0</v>
      </c>
      <c r="BY100" s="376">
        <f>IF(BY$4="X",'LI 2M - SGS'!#REF!,0)</f>
        <v>0</v>
      </c>
      <c r="BZ100" s="376">
        <f>IF(BZ$4="X",'LI 2M - SGS'!#REF!,0)</f>
        <v>0</v>
      </c>
      <c r="CA100" s="376">
        <f>IF(CA$4="X",'LI 2M - SGS'!#REF!,0)</f>
        <v>0</v>
      </c>
      <c r="CB100" s="376">
        <f>IF(CB$4="X",'LI 2M - SGS'!#REF!,0)</f>
        <v>0</v>
      </c>
      <c r="CC100" s="376">
        <f>IF(CC$4="X",'LI 2M - SGS'!#REF!,0)</f>
        <v>0</v>
      </c>
      <c r="CD100" s="376">
        <f>IF(CD$4="X",'LI 2M - SGS'!#REF!,0)</f>
        <v>0</v>
      </c>
      <c r="CE100" s="376">
        <f>IF(CE$4="X",'LI 2M - SGS'!#REF!,0)</f>
        <v>0</v>
      </c>
      <c r="CF100" s="376">
        <f>IF(CF$4="X",'LI 2M - SGS'!#REF!,0)</f>
        <v>0</v>
      </c>
      <c r="CG100" s="376">
        <f>IF(CG$4="X",'LI 2M - SGS'!#REF!,0)</f>
        <v>0</v>
      </c>
      <c r="CH100" s="398">
        <f>IF(CH$4="X",'LI 2M - SGS'!#REF!,0)</f>
        <v>0</v>
      </c>
    </row>
    <row r="101" spans="2:86" s="343" customFormat="1" x14ac:dyDescent="0.35">
      <c r="B101" s="377" t="s">
        <v>31</v>
      </c>
      <c r="C101" s="376">
        <f>IF(C$4="X",'LI 3M - LGS'!C73,0)</f>
        <v>0</v>
      </c>
      <c r="D101" s="376">
        <f>IF(D$4="X",'LI 3M - LGS'!D73,0)</f>
        <v>0</v>
      </c>
      <c r="E101" s="376">
        <f>IF(E$4="X",'LI 3M - LGS'!E73,0)</f>
        <v>0</v>
      </c>
      <c r="F101" s="376">
        <f>IF(F$4="X",'LI 3M - LGS'!F73,0)</f>
        <v>0</v>
      </c>
      <c r="G101" s="376">
        <f>IF(G$4="X",'LI 3M - LGS'!G73,0)</f>
        <v>0</v>
      </c>
      <c r="H101" s="376">
        <f>IF(H$4="X",'LI 3M - LGS'!H73,0)</f>
        <v>0</v>
      </c>
      <c r="I101" s="376">
        <f>IF(I$4="X",'LI 3M - LGS'!I73,0)</f>
        <v>0</v>
      </c>
      <c r="J101" s="376">
        <f>IF(J$4="X",'LI 3M - LGS'!J73,0)</f>
        <v>0</v>
      </c>
      <c r="K101" s="376">
        <f>IF(K$4="X",'LI 3M - LGS'!K73,0)</f>
        <v>0</v>
      </c>
      <c r="L101" s="376">
        <f>IF(L$4="X",'LI 3M - LGS'!L73,0)</f>
        <v>43.116361841837069</v>
      </c>
      <c r="M101" s="376">
        <f>IF(M$4="X",'LI 3M - LGS'!M73,0)</f>
        <v>246.56537714478139</v>
      </c>
      <c r="N101" s="376">
        <f>IF(N$4="X",'LI 3M - LGS'!N73,0)</f>
        <v>776.74982355479176</v>
      </c>
      <c r="O101" s="376">
        <f>IF(O$4="X",'LI 3M - LGS'!O73,0)</f>
        <v>1169.1880865157673</v>
      </c>
      <c r="P101" s="376">
        <f>IF(P$4="X",'LI 3M - LGS'!P73,0)</f>
        <v>938.63371865524255</v>
      </c>
      <c r="Q101" s="376">
        <f>IF(Q$4="X",'LI 3M - LGS'!Q73,0)</f>
        <v>938.55405226155392</v>
      </c>
      <c r="R101" s="376">
        <f>IF(R$4="X",'LI 3M - LGS'!R73,0)</f>
        <v>34.559577731238853</v>
      </c>
      <c r="S101" s="376">
        <f>IF(S$4="X",'LI 3M - LGS'!S73,0)</f>
        <v>45.99449998548252</v>
      </c>
      <c r="T101" s="376">
        <f>IF(T$4="X",'LI 3M - LGS'!T73,0)</f>
        <v>69.324341558662013</v>
      </c>
      <c r="U101" s="376">
        <f>IF(U$4="X",'LI 3M - LGS'!U73,0)</f>
        <v>85.08522836358739</v>
      </c>
      <c r="V101" s="376">
        <f>IF(V$4="X",'LI 3M - LGS'!V73,0)</f>
        <v>70.276724514839401</v>
      </c>
      <c r="W101" s="376">
        <f>IF(W$4="X",'LI 3M - LGS'!W73,0)</f>
        <v>0</v>
      </c>
      <c r="X101" s="376">
        <f>IF(X$4="X",'LI 3M - LGS'!X73,0)</f>
        <v>0</v>
      </c>
      <c r="Y101" s="376">
        <f>IF(Y$4="X",'LI 3M - LGS'!Y73,0)</f>
        <v>0</v>
      </c>
      <c r="Z101" s="376">
        <f>IF(Z$4="X",'LI 3M - LGS'!Z73,0)</f>
        <v>0</v>
      </c>
      <c r="AA101" s="376">
        <f>IF(AA$4="X",'LI 3M - LGS'!AA73,0)</f>
        <v>0</v>
      </c>
      <c r="AB101" s="376">
        <f>IF(AB$4="X",'LI 3M - LGS'!AB73,0)</f>
        <v>0</v>
      </c>
      <c r="AC101" s="376">
        <f>IF(AC$4="X",'LI 3M - LGS'!AC73,0)</f>
        <v>0</v>
      </c>
      <c r="AD101" s="376">
        <f>IF(AD$4="X",'LI 3M - LGS'!AD73,0)</f>
        <v>0</v>
      </c>
      <c r="AE101" s="376">
        <f>IF(AE$4="X",'LI 3M - LGS'!AE73,0)</f>
        <v>0</v>
      </c>
      <c r="AF101" s="376">
        <f>IF(AF$4="X",'LI 3M - LGS'!AF73,0)</f>
        <v>0</v>
      </c>
      <c r="AG101" s="376">
        <f>IF(AG$4="X",'LI 3M - LGS'!AG73,0)</f>
        <v>0</v>
      </c>
      <c r="AH101" s="376">
        <f>IF(AH$4="X",'LI 3M - LGS'!AH73,0)</f>
        <v>0</v>
      </c>
      <c r="AI101" s="376">
        <f>IF(AI$4="X",'LI 3M - LGS'!AI73,0)</f>
        <v>0</v>
      </c>
      <c r="AJ101" s="376">
        <f>IF(AJ$4="X",'LI 3M - LGS'!AJ73,0)</f>
        <v>0</v>
      </c>
      <c r="AK101" s="376">
        <f>IF(AK$4="X",'LI 3M - LGS'!AK73,0)</f>
        <v>0</v>
      </c>
      <c r="AL101" s="376">
        <f>IF(AL$4="X",'LI 3M - LGS'!AL73,0)</f>
        <v>0</v>
      </c>
      <c r="AM101" s="376">
        <f>IF(AM$4="X",'LI 3M - LGS'!AM73,0)</f>
        <v>0</v>
      </c>
      <c r="AN101" s="376">
        <f>IF(AN$4="X",'LI 3M - LGS'!AN73,0)</f>
        <v>0</v>
      </c>
      <c r="AO101" s="376">
        <f>IF(AO$4="X",'LI 3M - LGS'!AO73,0)</f>
        <v>0</v>
      </c>
      <c r="AP101" s="376">
        <f>IF(AP$4="X",'LI 3M - LGS'!AP73,0)</f>
        <v>0</v>
      </c>
      <c r="AQ101" s="376">
        <f>IF(AQ$4="X",'LI 3M - LGS'!AQ73,0)</f>
        <v>0</v>
      </c>
      <c r="AR101" s="376">
        <f>IF(AR$4="X",'LI 3M - LGS'!AR73,0)</f>
        <v>0</v>
      </c>
      <c r="AS101" s="376">
        <f>IF(AS$4="X",'LI 3M - LGS'!AS73,0)</f>
        <v>0</v>
      </c>
      <c r="AT101" s="376">
        <f>IF(AT$4="X",'LI 3M - LGS'!AT73,0)</f>
        <v>0</v>
      </c>
      <c r="AU101" s="376">
        <f>IF(AU$4="X",'LI 3M - LGS'!AU73,0)</f>
        <v>0</v>
      </c>
      <c r="AV101" s="376">
        <f>IF(AV$4="X",'LI 3M - LGS'!AV73,0)</f>
        <v>0</v>
      </c>
      <c r="AW101" s="376">
        <f>IF(AW$4="X",'LI 3M - LGS'!AW73,0)</f>
        <v>0</v>
      </c>
      <c r="AX101" s="376">
        <f>IF(AX$4="X",'LI 3M - LGS'!AX73,0)</f>
        <v>0</v>
      </c>
      <c r="AY101" s="376">
        <f>IF(AY$4="X",'LI 3M - LGS'!AY73,0)</f>
        <v>0</v>
      </c>
      <c r="AZ101" s="376">
        <f>IF(AZ$4="X",'LI 3M - LGS'!AZ73,0)</f>
        <v>0</v>
      </c>
      <c r="BA101" s="376">
        <f>IF(BA$4="X",'LI 3M - LGS'!BA73,0)</f>
        <v>0</v>
      </c>
      <c r="BB101" s="376">
        <f>IF(BB$4="X",'LI 3M - LGS'!BB73,0)</f>
        <v>0</v>
      </c>
      <c r="BC101" s="376">
        <f>IF(BC$4="X",'LI 3M - LGS'!BC73,0)</f>
        <v>0</v>
      </c>
      <c r="BD101" s="376">
        <f>IF(BD$4="X",'LI 3M - LGS'!BD73,0)</f>
        <v>0</v>
      </c>
      <c r="BE101" s="376">
        <f>IF(BE$4="X",'LI 3M - LGS'!BE73,0)</f>
        <v>0</v>
      </c>
      <c r="BF101" s="376">
        <f>IF(BF$4="X",'LI 3M - LGS'!BF73,0)</f>
        <v>0</v>
      </c>
      <c r="BG101" s="376">
        <f>IF(BG$4="X",'LI 3M - LGS'!BG73,0)</f>
        <v>0</v>
      </c>
      <c r="BH101" s="376">
        <f>IF(BH$4="X",'LI 3M - LGS'!BH73,0)</f>
        <v>0</v>
      </c>
      <c r="BI101" s="376">
        <f>IF(BI$4="X",'LI 3M - LGS'!BI73,0)</f>
        <v>0</v>
      </c>
      <c r="BJ101" s="376">
        <f>IF(BJ$4="X",'LI 3M - LGS'!BJ73,0)</f>
        <v>0</v>
      </c>
      <c r="BK101" s="376">
        <f>IF(BK$4="X",'LI 3M - LGS'!BK73,0)</f>
        <v>0</v>
      </c>
      <c r="BL101" s="376">
        <f>IF(BL$4="X",'LI 3M - LGS'!#REF!,0)</f>
        <v>0</v>
      </c>
      <c r="BM101" s="376">
        <f>IF(BM$4="X",'LI 3M - LGS'!#REF!,0)</f>
        <v>0</v>
      </c>
      <c r="BN101" s="376">
        <f>IF(BN$4="X",'LI 3M - LGS'!#REF!,0)</f>
        <v>0</v>
      </c>
      <c r="BO101" s="376">
        <f>IF(BO$4="X",'LI 3M - LGS'!#REF!,0)</f>
        <v>0</v>
      </c>
      <c r="BP101" s="376">
        <f>IF(BP$4="X",'LI 3M - LGS'!#REF!,0)</f>
        <v>0</v>
      </c>
      <c r="BQ101" s="376">
        <f>IF(BQ$4="X",'LI 3M - LGS'!#REF!,0)</f>
        <v>0</v>
      </c>
      <c r="BR101" s="376">
        <f>IF(BR$4="X",'LI 3M - LGS'!#REF!,0)</f>
        <v>0</v>
      </c>
      <c r="BS101" s="376">
        <f>IF(BS$4="X",'LI 3M - LGS'!#REF!,0)</f>
        <v>0</v>
      </c>
      <c r="BT101" s="376">
        <f>IF(BT$4="X",'LI 3M - LGS'!#REF!,0)</f>
        <v>0</v>
      </c>
      <c r="BU101" s="376">
        <f>IF(BU$4="X",'LI 3M - LGS'!#REF!,0)</f>
        <v>0</v>
      </c>
      <c r="BV101" s="376">
        <f>IF(BV$4="X",'LI 3M - LGS'!#REF!,0)</f>
        <v>0</v>
      </c>
      <c r="BW101" s="376">
        <f>IF(BW$4="X",'LI 3M - LGS'!#REF!,0)</f>
        <v>0</v>
      </c>
      <c r="BX101" s="376">
        <f>IF(BX$4="X",'LI 3M - LGS'!#REF!,0)</f>
        <v>0</v>
      </c>
      <c r="BY101" s="376">
        <f>IF(BY$4="X",'LI 3M - LGS'!#REF!,0)</f>
        <v>0</v>
      </c>
      <c r="BZ101" s="376">
        <f>IF(BZ$4="X",'LI 3M - LGS'!#REF!,0)</f>
        <v>0</v>
      </c>
      <c r="CA101" s="376">
        <f>IF(CA$4="X",'LI 3M - LGS'!#REF!,0)</f>
        <v>0</v>
      </c>
      <c r="CB101" s="376">
        <f>IF(CB$4="X",'LI 3M - LGS'!#REF!,0)</f>
        <v>0</v>
      </c>
      <c r="CC101" s="376">
        <f>IF(CC$4="X",'LI 3M - LGS'!#REF!,0)</f>
        <v>0</v>
      </c>
      <c r="CD101" s="376">
        <f>IF(CD$4="X",'LI 3M - LGS'!#REF!,0)</f>
        <v>0</v>
      </c>
      <c r="CE101" s="376">
        <f>IF(CE$4="X",'LI 3M - LGS'!#REF!,0)</f>
        <v>0</v>
      </c>
      <c r="CF101" s="376">
        <f>IF(CF$4="X",'LI 3M - LGS'!#REF!,0)</f>
        <v>0</v>
      </c>
      <c r="CG101" s="376">
        <f>IF(CG$4="X",'LI 3M - LGS'!#REF!,0)</f>
        <v>0</v>
      </c>
      <c r="CH101" s="398">
        <f>IF(CH$4="X",'LI 3M - LGS'!#REF!,0)</f>
        <v>0</v>
      </c>
    </row>
    <row r="102" spans="2:86" s="343" customFormat="1" x14ac:dyDescent="0.35">
      <c r="B102" s="377" t="s">
        <v>32</v>
      </c>
      <c r="C102" s="376">
        <f>IF(C$4="X",'LI 4M - SPS'!C73,0)</f>
        <v>0</v>
      </c>
      <c r="D102" s="376">
        <f>IF(D$4="X",'LI 4M - SPS'!D73,0)</f>
        <v>0</v>
      </c>
      <c r="E102" s="376">
        <f>IF(E$4="X",'LI 4M - SPS'!E73,0)</f>
        <v>0</v>
      </c>
      <c r="F102" s="376">
        <f>IF(F$4="X",'LI 4M - SPS'!F73,0)</f>
        <v>0</v>
      </c>
      <c r="G102" s="376">
        <f>IF(G$4="X",'LI 4M - SPS'!G73,0)</f>
        <v>0</v>
      </c>
      <c r="H102" s="376">
        <f>IF(H$4="X",'LI 4M - SPS'!H73,0)</f>
        <v>0</v>
      </c>
      <c r="I102" s="376">
        <f>IF(I$4="X",'LI 4M - SPS'!I73,0)</f>
        <v>0</v>
      </c>
      <c r="J102" s="376">
        <f>IF(J$4="X",'LI 4M - SPS'!J73,0)</f>
        <v>0</v>
      </c>
      <c r="K102" s="376">
        <f>IF(K$4="X",'LI 4M - SPS'!K73,0)</f>
        <v>0</v>
      </c>
      <c r="L102" s="376">
        <f>IF(L$4="X",'LI 4M - SPS'!L73,0)</f>
        <v>0</v>
      </c>
      <c r="M102" s="376">
        <f>IF(M$4="X",'LI 4M - SPS'!M73,0)</f>
        <v>0</v>
      </c>
      <c r="N102" s="376">
        <f>IF(N$4="X",'LI 4M - SPS'!N73,0)</f>
        <v>0</v>
      </c>
      <c r="O102" s="376">
        <f>IF(O$4="X",'LI 4M - SPS'!O73,0)</f>
        <v>0</v>
      </c>
      <c r="P102" s="376">
        <f>IF(P$4="X",'LI 4M - SPS'!P73,0)</f>
        <v>0</v>
      </c>
      <c r="Q102" s="376">
        <f>IF(Q$4="X",'LI 4M - SPS'!Q73,0)</f>
        <v>0</v>
      </c>
      <c r="R102" s="376">
        <f>IF(R$4="X",'LI 4M - SPS'!R73,0)</f>
        <v>0</v>
      </c>
      <c r="S102" s="376">
        <f>IF(S$4="X",'LI 4M - SPS'!S73,0)</f>
        <v>0</v>
      </c>
      <c r="T102" s="376">
        <f>IF(T$4="X",'LI 4M - SPS'!T73,0)</f>
        <v>0</v>
      </c>
      <c r="U102" s="376">
        <f>IF(U$4="X",'LI 4M - SPS'!U73,0)</f>
        <v>0</v>
      </c>
      <c r="V102" s="376">
        <f>IF(V$4="X",'LI 4M - SPS'!V73,0)</f>
        <v>0</v>
      </c>
      <c r="W102" s="376">
        <f>IF(W$4="X",'LI 4M - SPS'!W73,0)</f>
        <v>0</v>
      </c>
      <c r="X102" s="376">
        <f>IF(X$4="X",'LI 4M - SPS'!X73,0)</f>
        <v>0</v>
      </c>
      <c r="Y102" s="376">
        <f>IF(Y$4="X",'LI 4M - SPS'!Y73,0)</f>
        <v>0</v>
      </c>
      <c r="Z102" s="376">
        <f>IF(Z$4="X",'LI 4M - SPS'!Z73,0)</f>
        <v>0</v>
      </c>
      <c r="AA102" s="376">
        <f>IF(AA$4="X",'LI 4M - SPS'!AA73,0)</f>
        <v>0</v>
      </c>
      <c r="AB102" s="376">
        <f>IF(AB$4="X",'LI 4M - SPS'!AB73,0)</f>
        <v>0</v>
      </c>
      <c r="AC102" s="376">
        <f>IF(AC$4="X",'LI 4M - SPS'!AC73,0)</f>
        <v>0</v>
      </c>
      <c r="AD102" s="376">
        <f>IF(AD$4="X",'LI 4M - SPS'!AD73,0)</f>
        <v>0</v>
      </c>
      <c r="AE102" s="376">
        <f>IF(AE$4="X",'LI 4M - SPS'!AE73,0)</f>
        <v>0</v>
      </c>
      <c r="AF102" s="376">
        <f>IF(AF$4="X",'LI 4M - SPS'!AF73,0)</f>
        <v>0</v>
      </c>
      <c r="AG102" s="376">
        <f>IF(AG$4="X",'LI 4M - SPS'!AG73,0)</f>
        <v>0</v>
      </c>
      <c r="AH102" s="376">
        <f>IF(AH$4="X",'LI 4M - SPS'!AH73,0)</f>
        <v>0</v>
      </c>
      <c r="AI102" s="376">
        <f>IF(AI$4="X",'LI 4M - SPS'!AI73,0)</f>
        <v>0</v>
      </c>
      <c r="AJ102" s="376">
        <f>IF(AJ$4="X",'LI 4M - SPS'!AJ73,0)</f>
        <v>0</v>
      </c>
      <c r="AK102" s="376">
        <f>IF(AK$4="X",'LI 4M - SPS'!AK73,0)</f>
        <v>0</v>
      </c>
      <c r="AL102" s="376">
        <f>IF(AL$4="X",'LI 4M - SPS'!AL73,0)</f>
        <v>0</v>
      </c>
      <c r="AM102" s="376">
        <f>IF(AM$4="X",'LI 4M - SPS'!AM73,0)</f>
        <v>0</v>
      </c>
      <c r="AN102" s="376">
        <f>IF(AN$4="X",'LI 4M - SPS'!AN73,0)</f>
        <v>0</v>
      </c>
      <c r="AO102" s="376">
        <f>IF(AO$4="X",'LI 4M - SPS'!AO73,0)</f>
        <v>0</v>
      </c>
      <c r="AP102" s="376">
        <f>IF(AP$4="X",'LI 4M - SPS'!AP73,0)</f>
        <v>0</v>
      </c>
      <c r="AQ102" s="376">
        <f>IF(AQ$4="X",'LI 4M - SPS'!AQ73,0)</f>
        <v>0</v>
      </c>
      <c r="AR102" s="376">
        <f>IF(AR$4="X",'LI 4M - SPS'!AR73,0)</f>
        <v>0</v>
      </c>
      <c r="AS102" s="376">
        <f>IF(AS$4="X",'LI 4M - SPS'!AS73,0)</f>
        <v>0</v>
      </c>
      <c r="AT102" s="376">
        <f>IF(AT$4="X",'LI 4M - SPS'!AT73,0)</f>
        <v>0</v>
      </c>
      <c r="AU102" s="376">
        <f>IF(AU$4="X",'LI 4M - SPS'!AU73,0)</f>
        <v>0</v>
      </c>
      <c r="AV102" s="376">
        <f>IF(AV$4="X",'LI 4M - SPS'!AV73,0)</f>
        <v>0</v>
      </c>
      <c r="AW102" s="376">
        <f>IF(AW$4="X",'LI 4M - SPS'!AW73,0)</f>
        <v>0</v>
      </c>
      <c r="AX102" s="376">
        <f>IF(AX$4="X",'LI 4M - SPS'!AX73,0)</f>
        <v>0</v>
      </c>
      <c r="AY102" s="376">
        <f>IF(AY$4="X",'LI 4M - SPS'!AY73,0)</f>
        <v>0</v>
      </c>
      <c r="AZ102" s="376">
        <f>IF(AZ$4="X",'LI 4M - SPS'!AZ73,0)</f>
        <v>0</v>
      </c>
      <c r="BA102" s="376">
        <f>IF(BA$4="X",'LI 4M - SPS'!BA73,0)</f>
        <v>0</v>
      </c>
      <c r="BB102" s="376">
        <f>IF(BB$4="X",'LI 4M - SPS'!BB73,0)</f>
        <v>0</v>
      </c>
      <c r="BC102" s="376">
        <f>IF(BC$4="X",'LI 4M - SPS'!BC73,0)</f>
        <v>0</v>
      </c>
      <c r="BD102" s="376">
        <f>IF(BD$4="X",'LI 4M - SPS'!BD73,0)</f>
        <v>0</v>
      </c>
      <c r="BE102" s="376">
        <f>IF(BE$4="X",'LI 4M - SPS'!BE73,0)</f>
        <v>0</v>
      </c>
      <c r="BF102" s="376">
        <f>IF(BF$4="X",'LI 4M - SPS'!BF73,0)</f>
        <v>0</v>
      </c>
      <c r="BG102" s="376">
        <f>IF(BG$4="X",'LI 4M - SPS'!BG73,0)</f>
        <v>0</v>
      </c>
      <c r="BH102" s="376">
        <f>IF(BH$4="X",'LI 4M - SPS'!BH73,0)</f>
        <v>0</v>
      </c>
      <c r="BI102" s="376">
        <f>IF(BI$4="X",'LI 4M - SPS'!BI73,0)</f>
        <v>0</v>
      </c>
      <c r="BJ102" s="376">
        <f>IF(BJ$4="X",'LI 4M - SPS'!BJ73,0)</f>
        <v>0</v>
      </c>
      <c r="BK102" s="376">
        <f>IF(BK$4="X",'LI 4M - SPS'!BK73,0)</f>
        <v>0</v>
      </c>
      <c r="BL102" s="376">
        <f>IF(BL$4="X",'LI 4M - SPS'!#REF!,0)</f>
        <v>0</v>
      </c>
      <c r="BM102" s="376">
        <f>IF(BM$4="X",'LI 4M - SPS'!#REF!,0)</f>
        <v>0</v>
      </c>
      <c r="BN102" s="376">
        <f>IF(BN$4="X",'LI 4M - SPS'!#REF!,0)</f>
        <v>0</v>
      </c>
      <c r="BO102" s="376">
        <f>IF(BO$4="X",'LI 4M - SPS'!#REF!,0)</f>
        <v>0</v>
      </c>
      <c r="BP102" s="376">
        <f>IF(BP$4="X",'LI 4M - SPS'!#REF!,0)</f>
        <v>0</v>
      </c>
      <c r="BQ102" s="376">
        <f>IF(BQ$4="X",'LI 4M - SPS'!#REF!,0)</f>
        <v>0</v>
      </c>
      <c r="BR102" s="376">
        <f>IF(BR$4="X",'LI 4M - SPS'!#REF!,0)</f>
        <v>0</v>
      </c>
      <c r="BS102" s="376">
        <f>IF(BS$4="X",'LI 4M - SPS'!#REF!,0)</f>
        <v>0</v>
      </c>
      <c r="BT102" s="376">
        <f>IF(BT$4="X",'LI 4M - SPS'!#REF!,0)</f>
        <v>0</v>
      </c>
      <c r="BU102" s="376">
        <f>IF(BU$4="X",'LI 4M - SPS'!#REF!,0)</f>
        <v>0</v>
      </c>
      <c r="BV102" s="376">
        <f>IF(BV$4="X",'LI 4M - SPS'!#REF!,0)</f>
        <v>0</v>
      </c>
      <c r="BW102" s="376">
        <f>IF(BW$4="X",'LI 4M - SPS'!#REF!,0)</f>
        <v>0</v>
      </c>
      <c r="BX102" s="376">
        <f>IF(BX$4="X",'LI 4M - SPS'!#REF!,0)</f>
        <v>0</v>
      </c>
      <c r="BY102" s="376">
        <f>IF(BY$4="X",'LI 4M - SPS'!#REF!,0)</f>
        <v>0</v>
      </c>
      <c r="BZ102" s="376">
        <f>IF(BZ$4="X",'LI 4M - SPS'!#REF!,0)</f>
        <v>0</v>
      </c>
      <c r="CA102" s="376">
        <f>IF(CA$4="X",'LI 4M - SPS'!#REF!,0)</f>
        <v>0</v>
      </c>
      <c r="CB102" s="376">
        <f>IF(CB$4="X",'LI 4M - SPS'!#REF!,0)</f>
        <v>0</v>
      </c>
      <c r="CC102" s="376">
        <f>IF(CC$4="X",'LI 4M - SPS'!#REF!,0)</f>
        <v>0</v>
      </c>
      <c r="CD102" s="376">
        <f>IF(CD$4="X",'LI 4M - SPS'!#REF!,0)</f>
        <v>0</v>
      </c>
      <c r="CE102" s="376">
        <f>IF(CE$4="X",'LI 4M - SPS'!#REF!,0)</f>
        <v>0</v>
      </c>
      <c r="CF102" s="376">
        <f>IF(CF$4="X",'LI 4M - SPS'!#REF!,0)</f>
        <v>0</v>
      </c>
      <c r="CG102" s="376">
        <f>IF(CG$4="X",'LI 4M - SPS'!#REF!,0)</f>
        <v>0</v>
      </c>
      <c r="CH102" s="398">
        <f>IF(CH$4="X",'LI 4M - SPS'!#REF!,0)</f>
        <v>0</v>
      </c>
    </row>
    <row r="103" spans="2:86" s="343" customFormat="1" ht="15" thickBot="1" x14ac:dyDescent="0.4">
      <c r="B103" s="384" t="s">
        <v>33</v>
      </c>
      <c r="C103" s="393">
        <f>IF(C$4="X",'LI 11M - LPS'!C73,0)</f>
        <v>0</v>
      </c>
      <c r="D103" s="393">
        <f>IF(D$4="X",'LI 11M - LPS'!D73,0)</f>
        <v>0</v>
      </c>
      <c r="E103" s="393">
        <f>IF(E$4="X",'LI 11M - LPS'!E73,0)</f>
        <v>0</v>
      </c>
      <c r="F103" s="393">
        <f>IF(F$4="X",'LI 11M - LPS'!F73,0)</f>
        <v>0</v>
      </c>
      <c r="G103" s="393">
        <f>IF(G$4="X",'LI 11M - LPS'!G73,0)</f>
        <v>0</v>
      </c>
      <c r="H103" s="393">
        <f>IF(H$4="X",'LI 11M - LPS'!H73,0)</f>
        <v>0</v>
      </c>
      <c r="I103" s="393">
        <f>IF(I$4="X",'LI 11M - LPS'!I73,0)</f>
        <v>0</v>
      </c>
      <c r="J103" s="393">
        <f>IF(J$4="X",'LI 11M - LPS'!J73,0)</f>
        <v>0</v>
      </c>
      <c r="K103" s="393">
        <f>IF(K$4="X",'LI 11M - LPS'!K73,0)</f>
        <v>0</v>
      </c>
      <c r="L103" s="393">
        <f>IF(L$4="X",'LI 11M - LPS'!L73,0)</f>
        <v>0</v>
      </c>
      <c r="M103" s="393">
        <f>IF(M$4="X",'LI 11M - LPS'!M73,0)</f>
        <v>0</v>
      </c>
      <c r="N103" s="393">
        <f>IF(N$4="X",'LI 11M - LPS'!N73,0)</f>
        <v>0</v>
      </c>
      <c r="O103" s="393">
        <f>IF(O$4="X",'LI 11M - LPS'!O73,0)</f>
        <v>0</v>
      </c>
      <c r="P103" s="393">
        <f>IF(P$4="X",'LI 11M - LPS'!P73,0)</f>
        <v>0</v>
      </c>
      <c r="Q103" s="393">
        <f>IF(Q$4="X",'LI 11M - LPS'!Q73,0)</f>
        <v>0</v>
      </c>
      <c r="R103" s="393">
        <f>IF(R$4="X",'LI 11M - LPS'!R73,0)</f>
        <v>0</v>
      </c>
      <c r="S103" s="393">
        <f>IF(S$4="X",'LI 11M - LPS'!S73,0)</f>
        <v>0</v>
      </c>
      <c r="T103" s="393">
        <f>IF(T$4="X",'LI 11M - LPS'!T73,0)</f>
        <v>0</v>
      </c>
      <c r="U103" s="393">
        <f>IF(U$4="X",'LI 11M - LPS'!U73,0)</f>
        <v>0</v>
      </c>
      <c r="V103" s="393">
        <f>IF(V$4="X",'LI 11M - LPS'!V73,0)</f>
        <v>0</v>
      </c>
      <c r="W103" s="393">
        <f>IF(W$4="X",'LI 11M - LPS'!W73,0)</f>
        <v>0</v>
      </c>
      <c r="X103" s="393">
        <f>IF(X$4="X",'LI 11M - LPS'!X73,0)</f>
        <v>0</v>
      </c>
      <c r="Y103" s="393">
        <f>IF(Y$4="X",'LI 11M - LPS'!Y73,0)</f>
        <v>0</v>
      </c>
      <c r="Z103" s="393">
        <f>IF(Z$4="X",'LI 11M - LPS'!Z73,0)</f>
        <v>0</v>
      </c>
      <c r="AA103" s="393">
        <f>IF(AA$4="X",'LI 11M - LPS'!AA73,0)</f>
        <v>0</v>
      </c>
      <c r="AB103" s="393">
        <f>IF(AB$4="X",'LI 11M - LPS'!AB73,0)</f>
        <v>0</v>
      </c>
      <c r="AC103" s="393">
        <f>IF(AC$4="X",'LI 11M - LPS'!AC73,0)</f>
        <v>0</v>
      </c>
      <c r="AD103" s="393">
        <f>IF(AD$4="X",'LI 11M - LPS'!AD73,0)</f>
        <v>0</v>
      </c>
      <c r="AE103" s="393">
        <f>IF(AE$4="X",'LI 11M - LPS'!AE73,0)</f>
        <v>0</v>
      </c>
      <c r="AF103" s="393">
        <f>IF(AF$4="X",'LI 11M - LPS'!AF73,0)</f>
        <v>0</v>
      </c>
      <c r="AG103" s="393">
        <f>IF(AG$4="X",'LI 11M - LPS'!AG73,0)</f>
        <v>0</v>
      </c>
      <c r="AH103" s="393">
        <f>IF(AH$4="X",'LI 11M - LPS'!AH73,0)</f>
        <v>0</v>
      </c>
      <c r="AI103" s="393">
        <f>IF(AI$4="X",'LI 11M - LPS'!AI73,0)</f>
        <v>0</v>
      </c>
      <c r="AJ103" s="393">
        <f>IF(AJ$4="X",'LI 11M - LPS'!AJ73,0)</f>
        <v>0</v>
      </c>
      <c r="AK103" s="393">
        <f>IF(AK$4="X",'LI 11M - LPS'!AK73,0)</f>
        <v>0</v>
      </c>
      <c r="AL103" s="393">
        <f>IF(AL$4="X",'LI 11M - LPS'!AL73,0)</f>
        <v>0</v>
      </c>
      <c r="AM103" s="393">
        <f>IF(AM$4="X",'LI 11M - LPS'!AM73,0)</f>
        <v>0</v>
      </c>
      <c r="AN103" s="393">
        <f>IF(AN$4="X",'LI 11M - LPS'!AN73,0)</f>
        <v>0</v>
      </c>
      <c r="AO103" s="393">
        <f>IF(AO$4="X",'LI 11M - LPS'!AO73,0)</f>
        <v>0</v>
      </c>
      <c r="AP103" s="393">
        <f>IF(AP$4="X",'LI 11M - LPS'!AP73,0)</f>
        <v>0</v>
      </c>
      <c r="AQ103" s="393">
        <f>IF(AQ$4="X",'LI 11M - LPS'!AQ73,0)</f>
        <v>0</v>
      </c>
      <c r="AR103" s="393">
        <f>IF(AR$4="X",'LI 11M - LPS'!AR73,0)</f>
        <v>0</v>
      </c>
      <c r="AS103" s="393">
        <f>IF(AS$4="X",'LI 11M - LPS'!AS73,0)</f>
        <v>0</v>
      </c>
      <c r="AT103" s="393">
        <f>IF(AT$4="X",'LI 11M - LPS'!AT73,0)</f>
        <v>0</v>
      </c>
      <c r="AU103" s="393">
        <f>IF(AU$4="X",'LI 11M - LPS'!AU73,0)</f>
        <v>0</v>
      </c>
      <c r="AV103" s="393">
        <f>IF(AV$4="X",'LI 11M - LPS'!AV73,0)</f>
        <v>0</v>
      </c>
      <c r="AW103" s="393">
        <f>IF(AW$4="X",'LI 11M - LPS'!AW73,0)</f>
        <v>0</v>
      </c>
      <c r="AX103" s="393">
        <f>IF(AX$4="X",'LI 11M - LPS'!AX73,0)</f>
        <v>0</v>
      </c>
      <c r="AY103" s="393">
        <f>IF(AY$4="X",'LI 11M - LPS'!AY73,0)</f>
        <v>0</v>
      </c>
      <c r="AZ103" s="393">
        <f>IF(AZ$4="X",'LI 11M - LPS'!AZ73,0)</f>
        <v>0</v>
      </c>
      <c r="BA103" s="393">
        <f>IF(BA$4="X",'LI 11M - LPS'!BA73,0)</f>
        <v>0</v>
      </c>
      <c r="BB103" s="393">
        <f>IF(BB$4="X",'LI 11M - LPS'!BB73,0)</f>
        <v>0</v>
      </c>
      <c r="BC103" s="393">
        <f>IF(BC$4="X",'LI 11M - LPS'!BC73,0)</f>
        <v>0</v>
      </c>
      <c r="BD103" s="393">
        <f>IF(BD$4="X",'LI 11M - LPS'!BD73,0)</f>
        <v>0</v>
      </c>
      <c r="BE103" s="393">
        <f>IF(BE$4="X",'LI 11M - LPS'!BE73,0)</f>
        <v>0</v>
      </c>
      <c r="BF103" s="393">
        <f>IF(BF$4="X",'LI 11M - LPS'!BF73,0)</f>
        <v>0</v>
      </c>
      <c r="BG103" s="393">
        <f>IF(BG$4="X",'LI 11M - LPS'!BG73,0)</f>
        <v>0</v>
      </c>
      <c r="BH103" s="393">
        <f>IF(BH$4="X",'LI 11M - LPS'!BH73,0)</f>
        <v>0</v>
      </c>
      <c r="BI103" s="393">
        <f>IF(BI$4="X",'LI 11M - LPS'!BI73,0)</f>
        <v>0</v>
      </c>
      <c r="BJ103" s="393">
        <f>IF(BJ$4="X",'LI 11M - LPS'!BJ73,0)</f>
        <v>0</v>
      </c>
      <c r="BK103" s="393">
        <f>IF(BK$4="X",'LI 11M - LPS'!BK73,0)</f>
        <v>0</v>
      </c>
      <c r="BL103" s="393">
        <f>IF(BL$4="X",'LI 11M - LPS'!#REF!,0)</f>
        <v>0</v>
      </c>
      <c r="BM103" s="393">
        <f>IF(BM$4="X",'LI 11M - LPS'!#REF!,0)</f>
        <v>0</v>
      </c>
      <c r="BN103" s="393">
        <f>IF(BN$4="X",'LI 11M - LPS'!#REF!,0)</f>
        <v>0</v>
      </c>
      <c r="BO103" s="393">
        <f>IF(BO$4="X",'LI 11M - LPS'!#REF!,0)</f>
        <v>0</v>
      </c>
      <c r="BP103" s="393">
        <f>IF(BP$4="X",'LI 11M - LPS'!#REF!,0)</f>
        <v>0</v>
      </c>
      <c r="BQ103" s="393">
        <f>IF(BQ$4="X",'LI 11M - LPS'!#REF!,0)</f>
        <v>0</v>
      </c>
      <c r="BR103" s="393">
        <f>IF(BR$4="X",'LI 11M - LPS'!#REF!,0)</f>
        <v>0</v>
      </c>
      <c r="BS103" s="393">
        <f>IF(BS$4="X",'LI 11M - LPS'!#REF!,0)</f>
        <v>0</v>
      </c>
      <c r="BT103" s="393">
        <f>IF(BT$4="X",'LI 11M - LPS'!#REF!,0)</f>
        <v>0</v>
      </c>
      <c r="BU103" s="393">
        <f>IF(BU$4="X",'LI 11M - LPS'!#REF!,0)</f>
        <v>0</v>
      </c>
      <c r="BV103" s="393">
        <f>IF(BV$4="X",'LI 11M - LPS'!#REF!,0)</f>
        <v>0</v>
      </c>
      <c r="BW103" s="393">
        <f>IF(BW$4="X",'LI 11M - LPS'!#REF!,0)</f>
        <v>0</v>
      </c>
      <c r="BX103" s="393">
        <f>IF(BX$4="X",'LI 11M - LPS'!#REF!,0)</f>
        <v>0</v>
      </c>
      <c r="BY103" s="393">
        <f>IF(BY$4="X",'LI 11M - LPS'!#REF!,0)</f>
        <v>0</v>
      </c>
      <c r="BZ103" s="393">
        <f>IF(BZ$4="X",'LI 11M - LPS'!#REF!,0)</f>
        <v>0</v>
      </c>
      <c r="CA103" s="393">
        <f>IF(CA$4="X",'LI 11M - LPS'!#REF!,0)</f>
        <v>0</v>
      </c>
      <c r="CB103" s="393">
        <f>IF(CB$4="X",'LI 11M - LPS'!#REF!,0)</f>
        <v>0</v>
      </c>
      <c r="CC103" s="393">
        <f>IF(CC$4="X",'LI 11M - LPS'!#REF!,0)</f>
        <v>0</v>
      </c>
      <c r="CD103" s="393">
        <f>IF(CD$4="X",'LI 11M - LPS'!#REF!,0)</f>
        <v>0</v>
      </c>
      <c r="CE103" s="393">
        <f>IF(CE$4="X",'LI 11M - LPS'!#REF!,0)</f>
        <v>0</v>
      </c>
      <c r="CF103" s="393">
        <f>IF(CF$4="X",'LI 11M - LPS'!#REF!,0)</f>
        <v>0</v>
      </c>
      <c r="CG103" s="393">
        <f>IF(CG$4="X",'LI 11M - LPS'!#REF!,0)</f>
        <v>0</v>
      </c>
      <c r="CH103" s="364">
        <f>IF(CH$4="X",'LI 11M - LPS'!#REF!,0)</f>
        <v>0</v>
      </c>
    </row>
    <row r="104" spans="2:86" s="379" customFormat="1" ht="15" thickBot="1" x14ac:dyDescent="0.4">
      <c r="B104" s="385" t="s">
        <v>34</v>
      </c>
      <c r="C104" s="394">
        <f>SUM(C99:C103)</f>
        <v>0</v>
      </c>
      <c r="D104" s="380">
        <f t="shared" ref="D104:BO104" si="58">SUM(D99:D103)</f>
        <v>0</v>
      </c>
      <c r="E104" s="380">
        <f t="shared" si="58"/>
        <v>0</v>
      </c>
      <c r="F104" s="380">
        <f t="shared" si="58"/>
        <v>0</v>
      </c>
      <c r="G104" s="380">
        <f t="shared" si="58"/>
        <v>76.947090589745386</v>
      </c>
      <c r="H104" s="380">
        <f t="shared" si="58"/>
        <v>448.35856849224581</v>
      </c>
      <c r="I104" s="380">
        <f t="shared" si="58"/>
        <v>1481.3154888711206</v>
      </c>
      <c r="J104" s="380">
        <f t="shared" si="58"/>
        <v>3347.247242940593</v>
      </c>
      <c r="K104" s="380">
        <f t="shared" si="58"/>
        <v>3932.2506523335578</v>
      </c>
      <c r="L104" s="380">
        <f t="shared" si="58"/>
        <v>2585.4443505224881</v>
      </c>
      <c r="M104" s="380">
        <f t="shared" si="58"/>
        <v>5606.5277932055751</v>
      </c>
      <c r="N104" s="380">
        <f t="shared" si="58"/>
        <v>13647.444202276196</v>
      </c>
      <c r="O104" s="380">
        <f t="shared" si="58"/>
        <v>17243.495234855938</v>
      </c>
      <c r="P104" s="380">
        <f t="shared" si="58"/>
        <v>14775.881442847354</v>
      </c>
      <c r="Q104" s="380">
        <f t="shared" si="58"/>
        <v>13198.468021243085</v>
      </c>
      <c r="R104" s="380">
        <f t="shared" si="58"/>
        <v>3547.8122001512511</v>
      </c>
      <c r="S104" s="380">
        <f t="shared" si="58"/>
        <v>3292.4526801764068</v>
      </c>
      <c r="T104" s="380">
        <f t="shared" si="58"/>
        <v>5732.243188224702</v>
      </c>
      <c r="U104" s="380">
        <f t="shared" si="58"/>
        <v>6558.0753992996388</v>
      </c>
      <c r="V104" s="380">
        <f t="shared" si="58"/>
        <v>6196.4974963154846</v>
      </c>
      <c r="W104" s="380">
        <f t="shared" si="58"/>
        <v>0</v>
      </c>
      <c r="X104" s="380">
        <f t="shared" si="58"/>
        <v>0</v>
      </c>
      <c r="Y104" s="380">
        <f t="shared" si="58"/>
        <v>0</v>
      </c>
      <c r="Z104" s="380">
        <f t="shared" si="58"/>
        <v>0</v>
      </c>
      <c r="AA104" s="380">
        <f t="shared" si="58"/>
        <v>0</v>
      </c>
      <c r="AB104" s="380">
        <f t="shared" si="58"/>
        <v>0</v>
      </c>
      <c r="AC104" s="380">
        <f t="shared" si="58"/>
        <v>0</v>
      </c>
      <c r="AD104" s="380">
        <f t="shared" si="58"/>
        <v>0</v>
      </c>
      <c r="AE104" s="380">
        <f t="shared" si="58"/>
        <v>0</v>
      </c>
      <c r="AF104" s="380">
        <f t="shared" si="58"/>
        <v>0</v>
      </c>
      <c r="AG104" s="380">
        <f t="shared" si="58"/>
        <v>0</v>
      </c>
      <c r="AH104" s="380">
        <f t="shared" si="58"/>
        <v>0</v>
      </c>
      <c r="AI104" s="380">
        <f t="shared" si="58"/>
        <v>0</v>
      </c>
      <c r="AJ104" s="380">
        <f t="shared" si="58"/>
        <v>0</v>
      </c>
      <c r="AK104" s="380">
        <f t="shared" si="58"/>
        <v>0</v>
      </c>
      <c r="AL104" s="380">
        <f t="shared" si="58"/>
        <v>0</v>
      </c>
      <c r="AM104" s="380">
        <f t="shared" si="58"/>
        <v>0</v>
      </c>
      <c r="AN104" s="380">
        <f t="shared" si="58"/>
        <v>0</v>
      </c>
      <c r="AO104" s="380">
        <f t="shared" si="58"/>
        <v>0</v>
      </c>
      <c r="AP104" s="380">
        <f t="shared" si="58"/>
        <v>0</v>
      </c>
      <c r="AQ104" s="380">
        <f t="shared" si="58"/>
        <v>0</v>
      </c>
      <c r="AR104" s="380">
        <f t="shared" si="58"/>
        <v>0</v>
      </c>
      <c r="AS104" s="380">
        <f t="shared" si="58"/>
        <v>0</v>
      </c>
      <c r="AT104" s="380">
        <f t="shared" si="58"/>
        <v>0</v>
      </c>
      <c r="AU104" s="380">
        <f t="shared" si="58"/>
        <v>0</v>
      </c>
      <c r="AV104" s="380">
        <f t="shared" si="58"/>
        <v>0</v>
      </c>
      <c r="AW104" s="380">
        <f t="shared" si="58"/>
        <v>0</v>
      </c>
      <c r="AX104" s="380">
        <f t="shared" si="58"/>
        <v>0</v>
      </c>
      <c r="AY104" s="380">
        <f t="shared" si="58"/>
        <v>0</v>
      </c>
      <c r="AZ104" s="380">
        <f t="shared" si="58"/>
        <v>0</v>
      </c>
      <c r="BA104" s="380">
        <f t="shared" si="58"/>
        <v>0</v>
      </c>
      <c r="BB104" s="380">
        <f t="shared" si="58"/>
        <v>0</v>
      </c>
      <c r="BC104" s="380">
        <f t="shared" si="58"/>
        <v>0</v>
      </c>
      <c r="BD104" s="380">
        <f t="shared" si="58"/>
        <v>0</v>
      </c>
      <c r="BE104" s="380">
        <f t="shared" si="58"/>
        <v>0</v>
      </c>
      <c r="BF104" s="380">
        <f t="shared" si="58"/>
        <v>0</v>
      </c>
      <c r="BG104" s="380">
        <f t="shared" si="58"/>
        <v>0</v>
      </c>
      <c r="BH104" s="380">
        <f t="shared" si="58"/>
        <v>0</v>
      </c>
      <c r="BI104" s="380">
        <f t="shared" si="58"/>
        <v>0</v>
      </c>
      <c r="BJ104" s="380">
        <f t="shared" si="58"/>
        <v>0</v>
      </c>
      <c r="BK104" s="380">
        <f t="shared" si="58"/>
        <v>0</v>
      </c>
      <c r="BL104" s="380">
        <f t="shared" si="58"/>
        <v>0</v>
      </c>
      <c r="BM104" s="380">
        <f t="shared" si="58"/>
        <v>0</v>
      </c>
      <c r="BN104" s="380">
        <f t="shared" si="58"/>
        <v>0</v>
      </c>
      <c r="BO104" s="380">
        <f t="shared" si="58"/>
        <v>0</v>
      </c>
      <c r="BP104" s="380">
        <f t="shared" ref="BP104:CH104" si="59">SUM(BP99:BP103)</f>
        <v>0</v>
      </c>
      <c r="BQ104" s="380">
        <f t="shared" si="59"/>
        <v>0</v>
      </c>
      <c r="BR104" s="380">
        <f t="shared" si="59"/>
        <v>0</v>
      </c>
      <c r="BS104" s="380">
        <f t="shared" si="59"/>
        <v>0</v>
      </c>
      <c r="BT104" s="380">
        <f t="shared" si="59"/>
        <v>0</v>
      </c>
      <c r="BU104" s="380">
        <f t="shared" si="59"/>
        <v>0</v>
      </c>
      <c r="BV104" s="380">
        <f t="shared" si="59"/>
        <v>0</v>
      </c>
      <c r="BW104" s="380">
        <f t="shared" si="59"/>
        <v>0</v>
      </c>
      <c r="BX104" s="380">
        <f t="shared" si="59"/>
        <v>0</v>
      </c>
      <c r="BY104" s="380">
        <f t="shared" si="59"/>
        <v>0</v>
      </c>
      <c r="BZ104" s="380">
        <f t="shared" si="59"/>
        <v>0</v>
      </c>
      <c r="CA104" s="380">
        <f t="shared" si="59"/>
        <v>0</v>
      </c>
      <c r="CB104" s="380">
        <f t="shared" si="59"/>
        <v>0</v>
      </c>
      <c r="CC104" s="380">
        <f t="shared" si="59"/>
        <v>0</v>
      </c>
      <c r="CD104" s="380">
        <f t="shared" si="59"/>
        <v>0</v>
      </c>
      <c r="CE104" s="380">
        <f t="shared" si="59"/>
        <v>0</v>
      </c>
      <c r="CF104" s="380">
        <f t="shared" si="59"/>
        <v>0</v>
      </c>
      <c r="CG104" s="380">
        <f t="shared" si="59"/>
        <v>0</v>
      </c>
      <c r="CH104" s="381">
        <f t="shared" si="59"/>
        <v>0</v>
      </c>
    </row>
    <row r="105" spans="2:86" s="343" customFormat="1" x14ac:dyDescent="0.35"/>
    <row r="107" spans="2:86" x14ac:dyDescent="0.35">
      <c r="E107" s="268"/>
      <c r="F107" s="268"/>
      <c r="G107" s="268"/>
      <c r="H107" s="268"/>
      <c r="I107" s="268"/>
      <c r="J107" s="268"/>
      <c r="K107" s="268"/>
      <c r="L107" s="268"/>
      <c r="M107" s="268"/>
      <c r="N107" s="268"/>
      <c r="O107" s="268"/>
      <c r="P107" s="268"/>
      <c r="Q107" s="268"/>
      <c r="R107" s="268"/>
      <c r="S107" s="268"/>
    </row>
    <row r="110" spans="2:86" x14ac:dyDescent="0.35">
      <c r="C110" s="267"/>
      <c r="D110" s="267"/>
      <c r="E110" s="267"/>
      <c r="F110" s="267"/>
      <c r="G110" s="267"/>
      <c r="H110" s="267"/>
      <c r="I110" s="267"/>
      <c r="J110" s="267"/>
      <c r="K110" s="267"/>
      <c r="L110" s="267"/>
      <c r="M110" s="267"/>
      <c r="N110" s="267"/>
      <c r="O110" s="267"/>
      <c r="P110" s="267"/>
      <c r="Q110" s="267"/>
      <c r="R110" s="267"/>
      <c r="S110" s="267"/>
    </row>
    <row r="111" spans="2:86" x14ac:dyDescent="0.35">
      <c r="C111" s="267"/>
      <c r="D111" s="267"/>
      <c r="E111" s="365"/>
      <c r="F111" s="365"/>
      <c r="G111" s="365"/>
      <c r="H111" s="365"/>
      <c r="I111" s="365"/>
      <c r="J111" s="365"/>
      <c r="K111" s="365"/>
      <c r="L111" s="365"/>
      <c r="M111" s="365"/>
      <c r="N111" s="365"/>
      <c r="O111" s="365"/>
      <c r="P111" s="365"/>
      <c r="Q111" s="365"/>
      <c r="R111" s="365"/>
      <c r="S111" s="365"/>
      <c r="T111" s="365"/>
      <c r="U111" s="365"/>
      <c r="V111" s="365"/>
      <c r="W111" s="365"/>
      <c r="X111" s="365"/>
    </row>
    <row r="112" spans="2:86" x14ac:dyDescent="0.35">
      <c r="C112" s="267"/>
      <c r="D112" s="267"/>
      <c r="E112" s="268"/>
      <c r="F112" s="268"/>
      <c r="G112" s="268"/>
      <c r="H112" s="268"/>
      <c r="I112" s="268"/>
      <c r="J112" s="268"/>
      <c r="K112" s="268"/>
      <c r="L112" s="268"/>
      <c r="M112" s="268"/>
      <c r="N112" s="268"/>
      <c r="O112" s="268"/>
      <c r="P112" s="268"/>
      <c r="Q112" s="268"/>
      <c r="R112" s="268"/>
      <c r="S112" s="268"/>
      <c r="T112" s="268"/>
      <c r="U112" s="268"/>
      <c r="V112" s="268"/>
      <c r="W112" s="268"/>
      <c r="X112" s="268"/>
    </row>
    <row r="113" spans="3:19" x14ac:dyDescent="0.35">
      <c r="C113" s="267"/>
      <c r="D113" s="267"/>
      <c r="E113" s="267"/>
      <c r="F113" s="267"/>
      <c r="G113" s="267"/>
      <c r="H113" s="267"/>
      <c r="I113" s="267"/>
      <c r="J113" s="267"/>
      <c r="K113" s="267"/>
      <c r="L113" s="267"/>
      <c r="M113" s="267"/>
      <c r="N113" s="267"/>
      <c r="O113" s="267"/>
      <c r="P113" s="267"/>
      <c r="Q113" s="267"/>
      <c r="R113" s="267"/>
      <c r="S113" s="267"/>
    </row>
    <row r="114" spans="3:19" x14ac:dyDescent="0.35">
      <c r="C114" s="267"/>
      <c r="D114" s="267"/>
      <c r="E114" s="267"/>
      <c r="F114" s="267"/>
      <c r="G114" s="267"/>
      <c r="H114" s="267"/>
      <c r="I114" s="267"/>
      <c r="J114" s="267"/>
      <c r="K114" s="267"/>
      <c r="L114" s="267"/>
      <c r="M114" s="267"/>
      <c r="N114" s="267"/>
      <c r="O114" s="267"/>
      <c r="P114" s="267"/>
      <c r="Q114" s="267"/>
      <c r="R114" s="267"/>
      <c r="S114" s="267"/>
    </row>
    <row r="115" spans="3:19" x14ac:dyDescent="0.35">
      <c r="C115" s="267"/>
      <c r="D115" s="267"/>
      <c r="E115" s="267"/>
      <c r="F115" s="267"/>
      <c r="G115" s="267"/>
      <c r="H115" s="267"/>
      <c r="I115" s="267"/>
      <c r="J115" s="267"/>
      <c r="K115" s="267"/>
      <c r="L115" s="267"/>
      <c r="M115" s="267"/>
      <c r="N115" s="267"/>
      <c r="O115" s="267"/>
      <c r="P115" s="267"/>
      <c r="Q115" s="267"/>
      <c r="R115" s="267"/>
      <c r="S115" s="267"/>
    </row>
  </sheetData>
  <mergeCells count="9">
    <mergeCell ref="A52:B53"/>
    <mergeCell ref="A80:B81"/>
    <mergeCell ref="A3:B4"/>
    <mergeCell ref="A32:B34"/>
    <mergeCell ref="A41:A43"/>
    <mergeCell ref="A44:A46"/>
    <mergeCell ref="A47:A49"/>
    <mergeCell ref="A35:A37"/>
    <mergeCell ref="A38:A4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1:BV240"/>
  <sheetViews>
    <sheetView zoomScale="80" zoomScaleNormal="80" workbookViewId="0">
      <pane xSplit="2" ySplit="2" topLeftCell="E3" activePane="bottomRight" state="frozen"/>
      <selection activeCell="AO199" sqref="AO199"/>
      <selection pane="topRight" activeCell="AO199" sqref="AO199"/>
      <selection pane="bottomLeft" activeCell="AO199" sqref="AO199"/>
      <selection pane="bottomRight" activeCell="A3" sqref="A3"/>
    </sheetView>
  </sheetViews>
  <sheetFormatPr defaultRowHeight="14.5" x14ac:dyDescent="0.35"/>
  <cols>
    <col min="1" max="1" width="15.08984375" style="54" customWidth="1"/>
    <col min="2" max="2" width="28" bestFit="1" customWidth="1"/>
    <col min="3" max="6" width="11.54296875" bestFit="1" customWidth="1"/>
    <col min="7" max="14" width="13.54296875" customWidth="1"/>
    <col min="15" max="15" width="13.54296875" style="1" customWidth="1"/>
  </cols>
  <sheetData>
    <row r="1" spans="1:74" ht="30.5" x14ac:dyDescent="0.5">
      <c r="C1" s="608" t="s">
        <v>104</v>
      </c>
      <c r="D1" s="609"/>
      <c r="E1" s="609"/>
      <c r="F1" s="609"/>
      <c r="G1" s="609"/>
      <c r="H1" s="609"/>
      <c r="I1" s="609"/>
      <c r="J1" s="609"/>
      <c r="K1" s="609"/>
      <c r="L1" s="609"/>
      <c r="M1" s="609"/>
      <c r="N1" s="610"/>
      <c r="O1" s="283"/>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row>
    <row r="2" spans="1:74" ht="4.5" customHeight="1" thickBot="1" x14ac:dyDescent="1.4">
      <c r="C2" s="103"/>
      <c r="D2" s="104"/>
      <c r="E2" s="104"/>
      <c r="F2" s="104"/>
      <c r="G2" s="104"/>
      <c r="H2" s="104"/>
      <c r="I2" s="104"/>
      <c r="J2" s="104"/>
      <c r="K2" s="104"/>
      <c r="L2" s="104"/>
      <c r="M2" s="104"/>
      <c r="N2" s="277"/>
    </row>
    <row r="3" spans="1:74" ht="15" thickBot="1" x14ac:dyDescent="0.4">
      <c r="B3" s="67" t="s">
        <v>37</v>
      </c>
      <c r="C3" s="66" t="s">
        <v>57</v>
      </c>
      <c r="D3" s="66" t="s">
        <v>56</v>
      </c>
      <c r="E3" s="66" t="s">
        <v>55</v>
      </c>
      <c r="F3" s="66" t="s">
        <v>54</v>
      </c>
      <c r="G3" s="66" t="s">
        <v>53</v>
      </c>
      <c r="H3" s="75" t="s">
        <v>52</v>
      </c>
      <c r="I3" s="75" t="s">
        <v>51</v>
      </c>
      <c r="J3" s="75" t="s">
        <v>50</v>
      </c>
      <c r="K3" s="75" t="s">
        <v>49</v>
      </c>
      <c r="L3" s="75" t="s">
        <v>48</v>
      </c>
      <c r="M3" s="75" t="s">
        <v>47</v>
      </c>
      <c r="N3" s="75" t="s">
        <v>46</v>
      </c>
      <c r="O3" s="65" t="s">
        <v>34</v>
      </c>
      <c r="Q3" s="54" t="s">
        <v>57</v>
      </c>
      <c r="R3" s="54" t="s">
        <v>56</v>
      </c>
      <c r="S3" s="54" t="s">
        <v>55</v>
      </c>
      <c r="T3" s="54" t="s">
        <v>54</v>
      </c>
      <c r="U3" s="54" t="s">
        <v>53</v>
      </c>
      <c r="V3" s="54" t="s">
        <v>52</v>
      </c>
      <c r="W3" s="54" t="s">
        <v>51</v>
      </c>
      <c r="X3" s="54" t="s">
        <v>50</v>
      </c>
      <c r="Y3" s="54" t="s">
        <v>49</v>
      </c>
      <c r="Z3" s="54" t="s">
        <v>48</v>
      </c>
      <c r="AA3" s="54" t="s">
        <v>47</v>
      </c>
      <c r="AB3" s="54" t="s">
        <v>46</v>
      </c>
      <c r="AC3" s="54" t="s">
        <v>34</v>
      </c>
    </row>
    <row r="4" spans="1:74" ht="14.4" customHeight="1" x14ac:dyDescent="0.35">
      <c r="A4" s="605" t="s">
        <v>67</v>
      </c>
      <c r="B4" s="78" t="s">
        <v>0</v>
      </c>
      <c r="C4" s="63">
        <v>0</v>
      </c>
      <c r="D4" s="63">
        <v>0</v>
      </c>
      <c r="E4" s="63">
        <v>0</v>
      </c>
      <c r="F4" s="63">
        <v>0</v>
      </c>
      <c r="G4" s="63">
        <v>0</v>
      </c>
      <c r="H4" s="63">
        <v>0</v>
      </c>
      <c r="I4" s="63">
        <v>0</v>
      </c>
      <c r="J4" s="63">
        <v>0</v>
      </c>
      <c r="K4" s="63">
        <v>0</v>
      </c>
      <c r="L4" s="113">
        <v>0</v>
      </c>
      <c r="M4" s="113">
        <v>0</v>
      </c>
      <c r="N4" s="278">
        <v>0</v>
      </c>
      <c r="O4" s="284">
        <f t="shared" ref="O4:O14" si="0">SUM(C4:N4)</f>
        <v>0</v>
      </c>
      <c r="Q4" s="263">
        <v>0</v>
      </c>
      <c r="R4" s="263">
        <v>0</v>
      </c>
      <c r="S4" s="263">
        <v>0</v>
      </c>
      <c r="T4" s="263">
        <v>0</v>
      </c>
      <c r="U4" s="263">
        <v>0</v>
      </c>
      <c r="V4" s="263">
        <v>0</v>
      </c>
      <c r="W4" s="263">
        <v>0</v>
      </c>
      <c r="X4" s="263">
        <v>0</v>
      </c>
      <c r="Y4" s="263">
        <v>0</v>
      </c>
      <c r="Z4" s="263">
        <v>0</v>
      </c>
      <c r="AA4" s="263">
        <v>0</v>
      </c>
      <c r="AB4" s="263">
        <v>0</v>
      </c>
      <c r="AC4" s="263">
        <v>0</v>
      </c>
    </row>
    <row r="5" spans="1:74" x14ac:dyDescent="0.35">
      <c r="A5" s="606"/>
      <c r="B5" s="12" t="s">
        <v>1</v>
      </c>
      <c r="C5" s="3">
        <v>0</v>
      </c>
      <c r="D5" s="3">
        <v>0</v>
      </c>
      <c r="E5" s="3">
        <v>0</v>
      </c>
      <c r="F5" s="3">
        <v>0</v>
      </c>
      <c r="G5" s="3">
        <v>1815.2048929663606</v>
      </c>
      <c r="H5" s="3">
        <v>0</v>
      </c>
      <c r="I5" s="3">
        <v>1815.2048929663606</v>
      </c>
      <c r="J5" s="3">
        <v>1210.1365953109071</v>
      </c>
      <c r="K5" s="3">
        <v>5143.0805300713546</v>
      </c>
      <c r="L5" s="114">
        <v>1210.1365953109071</v>
      </c>
      <c r="M5" s="114">
        <v>907.6024464831803</v>
      </c>
      <c r="N5" s="279">
        <v>0</v>
      </c>
      <c r="O5" s="285">
        <f t="shared" si="0"/>
        <v>12101.365953109071</v>
      </c>
      <c r="Q5" s="263">
        <v>0</v>
      </c>
      <c r="R5" s="263">
        <v>0</v>
      </c>
      <c r="S5" s="263">
        <v>0</v>
      </c>
      <c r="T5" s="263">
        <v>0</v>
      </c>
      <c r="U5" s="263">
        <v>0</v>
      </c>
      <c r="V5" s="263">
        <v>0</v>
      </c>
      <c r="W5" s="263">
        <v>0</v>
      </c>
      <c r="X5" s="263">
        <v>0</v>
      </c>
      <c r="Y5" s="263">
        <v>0</v>
      </c>
      <c r="Z5" s="263">
        <v>0</v>
      </c>
      <c r="AA5" s="263">
        <v>0</v>
      </c>
      <c r="AB5" s="263">
        <v>0</v>
      </c>
      <c r="AC5" s="263">
        <v>0</v>
      </c>
    </row>
    <row r="6" spans="1:74" x14ac:dyDescent="0.35">
      <c r="A6" s="606"/>
      <c r="B6" s="11" t="s">
        <v>2</v>
      </c>
      <c r="C6" s="3">
        <v>0</v>
      </c>
      <c r="D6" s="3">
        <v>0</v>
      </c>
      <c r="E6" s="3">
        <v>0</v>
      </c>
      <c r="F6" s="3">
        <v>0</v>
      </c>
      <c r="G6" s="3">
        <v>9221.1572135062524</v>
      </c>
      <c r="H6" s="3">
        <v>0</v>
      </c>
      <c r="I6" s="3">
        <v>56109.565742117586</v>
      </c>
      <c r="J6" s="3">
        <v>38471.581801347696</v>
      </c>
      <c r="K6" s="3">
        <v>58157.543031297122</v>
      </c>
      <c r="L6" s="114">
        <v>74734.052065719661</v>
      </c>
      <c r="M6" s="114">
        <v>51166.535003559969</v>
      </c>
      <c r="N6" s="279">
        <v>954.27553327294663</v>
      </c>
      <c r="O6" s="285">
        <f t="shared" si="0"/>
        <v>288814.71039082122</v>
      </c>
      <c r="Q6" s="263">
        <v>0</v>
      </c>
      <c r="R6" s="263">
        <v>0</v>
      </c>
      <c r="S6" s="263">
        <v>0</v>
      </c>
      <c r="T6" s="263">
        <v>0</v>
      </c>
      <c r="U6" s="263">
        <v>0</v>
      </c>
      <c r="V6" s="263">
        <v>0</v>
      </c>
      <c r="W6" s="263">
        <v>0</v>
      </c>
      <c r="X6" s="263">
        <v>0</v>
      </c>
      <c r="Y6" s="263">
        <v>0</v>
      </c>
      <c r="Z6" s="263">
        <v>0</v>
      </c>
      <c r="AA6" s="263">
        <v>0</v>
      </c>
      <c r="AB6" s="263">
        <v>0</v>
      </c>
      <c r="AC6" s="263">
        <v>0</v>
      </c>
    </row>
    <row r="7" spans="1:74" x14ac:dyDescent="0.35">
      <c r="A7" s="606"/>
      <c r="B7" s="11" t="s">
        <v>9</v>
      </c>
      <c r="C7" s="3">
        <v>0</v>
      </c>
      <c r="D7" s="3">
        <v>0</v>
      </c>
      <c r="E7" s="3">
        <v>0</v>
      </c>
      <c r="F7" s="3">
        <v>0</v>
      </c>
      <c r="G7" s="3">
        <v>0</v>
      </c>
      <c r="H7" s="3">
        <v>0</v>
      </c>
      <c r="I7" s="3">
        <v>0</v>
      </c>
      <c r="J7" s="3">
        <v>0</v>
      </c>
      <c r="K7" s="3">
        <v>0</v>
      </c>
      <c r="L7" s="114">
        <v>0</v>
      </c>
      <c r="M7" s="114">
        <v>0</v>
      </c>
      <c r="N7" s="279">
        <v>0</v>
      </c>
      <c r="O7" s="285">
        <f t="shared" si="0"/>
        <v>0</v>
      </c>
      <c r="Q7" s="263">
        <v>0</v>
      </c>
      <c r="R7" s="263">
        <v>0</v>
      </c>
      <c r="S7" s="263">
        <v>0</v>
      </c>
      <c r="T7" s="263">
        <v>0</v>
      </c>
      <c r="U7" s="263">
        <v>0</v>
      </c>
      <c r="V7" s="263">
        <v>0</v>
      </c>
      <c r="W7" s="263">
        <v>0</v>
      </c>
      <c r="X7" s="263">
        <v>0</v>
      </c>
      <c r="Y7" s="263">
        <v>0</v>
      </c>
      <c r="Z7" s="263">
        <v>0</v>
      </c>
      <c r="AA7" s="263">
        <v>0</v>
      </c>
      <c r="AB7" s="263">
        <v>0</v>
      </c>
      <c r="AC7" s="263">
        <v>0</v>
      </c>
    </row>
    <row r="8" spans="1:74" x14ac:dyDescent="0.35">
      <c r="A8" s="606"/>
      <c r="B8" s="12" t="s">
        <v>3</v>
      </c>
      <c r="C8" s="3">
        <v>0</v>
      </c>
      <c r="D8" s="3">
        <v>0</v>
      </c>
      <c r="E8" s="3">
        <v>0</v>
      </c>
      <c r="F8" s="3">
        <v>0</v>
      </c>
      <c r="G8" s="3">
        <v>1962.3829347826088</v>
      </c>
      <c r="H8" s="3">
        <v>0</v>
      </c>
      <c r="I8" s="3">
        <v>6795.4645652173913</v>
      </c>
      <c r="J8" s="3">
        <v>7482.5998913043477</v>
      </c>
      <c r="K8" s="3">
        <v>7865.9146739130438</v>
      </c>
      <c r="L8" s="114">
        <v>5935.64402173913</v>
      </c>
      <c r="M8" s="114">
        <v>4956.8119565217394</v>
      </c>
      <c r="N8" s="279">
        <v>198.50576086956522</v>
      </c>
      <c r="O8" s="285">
        <f t="shared" si="0"/>
        <v>35197.323804347827</v>
      </c>
      <c r="Q8" s="263">
        <v>0</v>
      </c>
      <c r="R8" s="263">
        <v>0</v>
      </c>
      <c r="S8" s="263">
        <v>0</v>
      </c>
      <c r="T8" s="263">
        <v>0</v>
      </c>
      <c r="U8" s="263">
        <v>0</v>
      </c>
      <c r="V8" s="263">
        <v>0</v>
      </c>
      <c r="W8" s="263">
        <v>0</v>
      </c>
      <c r="X8" s="263">
        <v>0</v>
      </c>
      <c r="Y8" s="263">
        <v>0</v>
      </c>
      <c r="Z8" s="263">
        <v>0</v>
      </c>
      <c r="AA8" s="263">
        <v>0</v>
      </c>
      <c r="AB8" s="263">
        <v>0</v>
      </c>
      <c r="AC8" s="263">
        <v>0</v>
      </c>
    </row>
    <row r="9" spans="1:74" x14ac:dyDescent="0.35">
      <c r="A9" s="606"/>
      <c r="B9" s="11" t="s">
        <v>4</v>
      </c>
      <c r="C9" s="3">
        <v>0</v>
      </c>
      <c r="D9" s="3">
        <v>0</v>
      </c>
      <c r="E9" s="3">
        <v>0</v>
      </c>
      <c r="F9" s="3">
        <v>0</v>
      </c>
      <c r="G9" s="3">
        <v>9793.2045435598975</v>
      </c>
      <c r="H9" s="3">
        <v>0</v>
      </c>
      <c r="I9" s="3">
        <v>41768.607330363906</v>
      </c>
      <c r="J9" s="3">
        <v>47078.176058799996</v>
      </c>
      <c r="K9" s="3">
        <v>48966.022717799489</v>
      </c>
      <c r="L9" s="114">
        <v>38346.885260927309</v>
      </c>
      <c r="M9" s="114">
        <v>31857.412370616537</v>
      </c>
      <c r="N9" s="279">
        <v>1533.8754104370926</v>
      </c>
      <c r="O9" s="285">
        <f t="shared" si="0"/>
        <v>219344.18369250424</v>
      </c>
      <c r="Q9" s="263">
        <v>0</v>
      </c>
      <c r="R9" s="263">
        <v>0</v>
      </c>
      <c r="S9" s="263">
        <v>0</v>
      </c>
      <c r="T9" s="263">
        <v>0</v>
      </c>
      <c r="U9" s="263">
        <v>0</v>
      </c>
      <c r="V9" s="263">
        <v>0</v>
      </c>
      <c r="W9" s="263">
        <v>0</v>
      </c>
      <c r="X9" s="263">
        <v>0</v>
      </c>
      <c r="Y9" s="263">
        <v>0</v>
      </c>
      <c r="Z9" s="263">
        <v>0</v>
      </c>
      <c r="AA9" s="263">
        <v>0</v>
      </c>
      <c r="AB9" s="263">
        <v>0</v>
      </c>
      <c r="AC9" s="263">
        <v>0</v>
      </c>
    </row>
    <row r="10" spans="1:74" x14ac:dyDescent="0.35">
      <c r="A10" s="606"/>
      <c r="B10" s="11" t="s">
        <v>5</v>
      </c>
      <c r="C10" s="3">
        <v>0</v>
      </c>
      <c r="D10" s="3">
        <v>0</v>
      </c>
      <c r="E10" s="3">
        <v>0</v>
      </c>
      <c r="F10" s="3">
        <v>0</v>
      </c>
      <c r="G10" s="3">
        <v>0</v>
      </c>
      <c r="H10" s="3">
        <v>0</v>
      </c>
      <c r="I10" s="3">
        <v>0</v>
      </c>
      <c r="J10" s="3">
        <v>0</v>
      </c>
      <c r="K10" s="3">
        <v>0</v>
      </c>
      <c r="L10" s="114">
        <v>0</v>
      </c>
      <c r="M10" s="114">
        <v>0</v>
      </c>
      <c r="N10" s="279">
        <v>0</v>
      </c>
      <c r="O10" s="285">
        <f t="shared" si="0"/>
        <v>0</v>
      </c>
      <c r="Q10" s="263">
        <v>0</v>
      </c>
      <c r="R10" s="263">
        <v>0</v>
      </c>
      <c r="S10" s="263">
        <v>0</v>
      </c>
      <c r="T10" s="263">
        <v>0</v>
      </c>
      <c r="U10" s="263">
        <v>0</v>
      </c>
      <c r="V10" s="263">
        <v>0</v>
      </c>
      <c r="W10" s="263">
        <v>0</v>
      </c>
      <c r="X10" s="263">
        <v>0</v>
      </c>
      <c r="Y10" s="263">
        <v>0</v>
      </c>
      <c r="Z10" s="263">
        <v>0</v>
      </c>
      <c r="AA10" s="263">
        <v>0</v>
      </c>
      <c r="AB10" s="263">
        <v>0</v>
      </c>
      <c r="AC10" s="263">
        <v>0</v>
      </c>
    </row>
    <row r="11" spans="1:74" x14ac:dyDescent="0.35">
      <c r="A11" s="606"/>
      <c r="B11" s="11" t="s">
        <v>6</v>
      </c>
      <c r="C11" s="3">
        <v>0</v>
      </c>
      <c r="D11" s="3">
        <v>0</v>
      </c>
      <c r="E11" s="3">
        <v>0</v>
      </c>
      <c r="F11" s="3">
        <v>0</v>
      </c>
      <c r="G11" s="3">
        <v>0</v>
      </c>
      <c r="H11" s="3">
        <v>0</v>
      </c>
      <c r="I11" s="3">
        <v>0</v>
      </c>
      <c r="J11" s="3">
        <v>0</v>
      </c>
      <c r="K11" s="3">
        <v>0</v>
      </c>
      <c r="L11" s="114">
        <v>0</v>
      </c>
      <c r="M11" s="114">
        <v>0</v>
      </c>
      <c r="N11" s="279">
        <v>0</v>
      </c>
      <c r="O11" s="285">
        <f t="shared" si="0"/>
        <v>0</v>
      </c>
      <c r="Q11" s="263">
        <v>0</v>
      </c>
      <c r="R11" s="263">
        <v>0</v>
      </c>
      <c r="S11" s="263">
        <v>0</v>
      </c>
      <c r="T11" s="263">
        <v>0</v>
      </c>
      <c r="U11" s="263">
        <v>0</v>
      </c>
      <c r="V11" s="263">
        <v>0</v>
      </c>
      <c r="W11" s="263">
        <v>0</v>
      </c>
      <c r="X11" s="263">
        <v>0</v>
      </c>
      <c r="Y11" s="263">
        <v>0</v>
      </c>
      <c r="Z11" s="263">
        <v>0</v>
      </c>
      <c r="AA11" s="263">
        <v>0</v>
      </c>
      <c r="AB11" s="263">
        <v>0</v>
      </c>
      <c r="AC11" s="263">
        <v>0</v>
      </c>
    </row>
    <row r="12" spans="1:74" x14ac:dyDescent="0.35">
      <c r="A12" s="606"/>
      <c r="B12" s="11" t="s">
        <v>7</v>
      </c>
      <c r="C12" s="3">
        <v>0</v>
      </c>
      <c r="D12" s="3">
        <v>0</v>
      </c>
      <c r="E12" s="3">
        <v>0</v>
      </c>
      <c r="F12" s="3">
        <v>0</v>
      </c>
      <c r="G12" s="3">
        <v>67138.494603731408</v>
      </c>
      <c r="H12" s="3">
        <v>0</v>
      </c>
      <c r="I12" s="3">
        <v>270825.20606766723</v>
      </c>
      <c r="J12" s="3">
        <v>318048.94908261724</v>
      </c>
      <c r="K12" s="3">
        <v>334714.74837805406</v>
      </c>
      <c r="L12" s="114">
        <v>215426.77856370271</v>
      </c>
      <c r="M12" s="114">
        <v>209246.60818616595</v>
      </c>
      <c r="N12" s="279">
        <v>9627.0546057292522</v>
      </c>
      <c r="O12" s="285">
        <f t="shared" si="0"/>
        <v>1425027.8394876679</v>
      </c>
      <c r="Q12" s="263">
        <v>0</v>
      </c>
      <c r="R12" s="263">
        <v>0</v>
      </c>
      <c r="S12" s="263">
        <v>0</v>
      </c>
      <c r="T12" s="263">
        <v>0</v>
      </c>
      <c r="U12" s="263">
        <v>0</v>
      </c>
      <c r="V12" s="263">
        <v>0</v>
      </c>
      <c r="W12" s="263">
        <v>0</v>
      </c>
      <c r="X12" s="263">
        <v>0</v>
      </c>
      <c r="Y12" s="263">
        <v>0</v>
      </c>
      <c r="Z12" s="263">
        <v>0</v>
      </c>
      <c r="AA12" s="263">
        <v>0</v>
      </c>
      <c r="AB12" s="263">
        <v>0</v>
      </c>
      <c r="AC12" s="263">
        <v>0</v>
      </c>
    </row>
    <row r="13" spans="1:74" x14ac:dyDescent="0.35">
      <c r="A13" s="606"/>
      <c r="B13" s="11" t="s">
        <v>8</v>
      </c>
      <c r="C13" s="3">
        <v>0</v>
      </c>
      <c r="D13" s="3">
        <v>0</v>
      </c>
      <c r="E13" s="3">
        <v>0</v>
      </c>
      <c r="F13" s="3">
        <v>0</v>
      </c>
      <c r="G13" s="3">
        <v>4196.9149292981474</v>
      </c>
      <c r="H13" s="3">
        <v>0</v>
      </c>
      <c r="I13" s="3">
        <v>17900.094999657158</v>
      </c>
      <c r="J13" s="3">
        <v>20175.530804698326</v>
      </c>
      <c r="K13" s="3">
        <v>20984.574646490735</v>
      </c>
      <c r="L13" s="114">
        <v>16449.132004881783</v>
      </c>
      <c r="M13" s="114">
        <v>13627.053324996874</v>
      </c>
      <c r="N13" s="279">
        <v>657.34812145633634</v>
      </c>
      <c r="O13" s="285">
        <f t="shared" si="0"/>
        <v>93990.648831479353</v>
      </c>
      <c r="Q13" s="263">
        <v>0</v>
      </c>
      <c r="R13" s="263">
        <v>0</v>
      </c>
      <c r="S13" s="263">
        <v>0</v>
      </c>
      <c r="T13" s="263">
        <v>0</v>
      </c>
      <c r="U13" s="263">
        <v>0</v>
      </c>
      <c r="V13" s="263">
        <v>0</v>
      </c>
      <c r="W13" s="263">
        <v>0</v>
      </c>
      <c r="X13" s="263">
        <v>0</v>
      </c>
      <c r="Y13" s="263">
        <v>0</v>
      </c>
      <c r="Z13" s="263">
        <v>0</v>
      </c>
      <c r="AA13" s="263">
        <v>0</v>
      </c>
      <c r="AB13" s="263">
        <v>0</v>
      </c>
      <c r="AC13" s="263">
        <v>0</v>
      </c>
    </row>
    <row r="14" spans="1:74" ht="15" thickBot="1" x14ac:dyDescent="0.4">
      <c r="A14" s="607"/>
      <c r="B14" s="77" t="s">
        <v>43</v>
      </c>
      <c r="C14" s="59">
        <v>0</v>
      </c>
      <c r="D14" s="59">
        <v>0</v>
      </c>
      <c r="E14" s="59">
        <v>0</v>
      </c>
      <c r="F14" s="59">
        <v>0</v>
      </c>
      <c r="G14" s="59">
        <v>0</v>
      </c>
      <c r="H14" s="59">
        <v>0</v>
      </c>
      <c r="I14" s="59">
        <v>0</v>
      </c>
      <c r="J14" s="59">
        <v>0</v>
      </c>
      <c r="K14" s="59">
        <v>0</v>
      </c>
      <c r="L14" s="115">
        <v>0</v>
      </c>
      <c r="M14" s="115">
        <v>0</v>
      </c>
      <c r="N14" s="280">
        <v>0</v>
      </c>
      <c r="O14" s="286">
        <f t="shared" si="0"/>
        <v>0</v>
      </c>
      <c r="Q14" s="263">
        <v>0</v>
      </c>
      <c r="R14" s="263">
        <v>0</v>
      </c>
      <c r="S14" s="263">
        <v>0</v>
      </c>
      <c r="T14" s="263">
        <v>0</v>
      </c>
      <c r="U14" s="263">
        <v>0</v>
      </c>
      <c r="V14" s="263">
        <v>0</v>
      </c>
      <c r="W14" s="263">
        <v>0</v>
      </c>
      <c r="X14" s="263">
        <v>0</v>
      </c>
      <c r="Y14" s="263">
        <v>0</v>
      </c>
      <c r="Z14" s="263">
        <v>0</v>
      </c>
      <c r="AA14" s="263">
        <v>0</v>
      </c>
      <c r="AB14" s="263">
        <v>0</v>
      </c>
      <c r="AC14" s="263">
        <v>0</v>
      </c>
    </row>
    <row r="15" spans="1:74" ht="21.5" thickBot="1" x14ac:dyDescent="0.55000000000000004">
      <c r="A15" s="68"/>
      <c r="B15" s="70" t="s">
        <v>44</v>
      </c>
      <c r="C15" s="69">
        <f t="shared" ref="C15:N15" si="1">SUM(C4:C14)</f>
        <v>0</v>
      </c>
      <c r="D15" s="69">
        <f t="shared" si="1"/>
        <v>0</v>
      </c>
      <c r="E15" s="69">
        <f t="shared" si="1"/>
        <v>0</v>
      </c>
      <c r="F15" s="56">
        <f t="shared" si="1"/>
        <v>0</v>
      </c>
      <c r="G15" s="69">
        <f t="shared" si="1"/>
        <v>94127.35911784468</v>
      </c>
      <c r="H15" s="69">
        <f t="shared" ref="H15:O15" si="2">SUM(H4:H14)</f>
        <v>0</v>
      </c>
      <c r="I15" s="69">
        <f t="shared" si="1"/>
        <v>395214.14359798958</v>
      </c>
      <c r="J15" s="69">
        <f t="shared" si="1"/>
        <v>432466.97423407855</v>
      </c>
      <c r="K15" s="69">
        <f t="shared" si="1"/>
        <v>475831.88397762581</v>
      </c>
      <c r="L15" s="116">
        <f t="shared" si="1"/>
        <v>352102.62851228152</v>
      </c>
      <c r="M15" s="116">
        <f t="shared" si="1"/>
        <v>311762.02328834427</v>
      </c>
      <c r="N15" s="281">
        <f t="shared" si="1"/>
        <v>12971.059431765192</v>
      </c>
      <c r="O15" s="287">
        <f t="shared" si="2"/>
        <v>2074476.0721599294</v>
      </c>
      <c r="Q15" s="263">
        <v>0</v>
      </c>
      <c r="R15" s="263">
        <v>0</v>
      </c>
      <c r="S15" s="263">
        <v>0</v>
      </c>
      <c r="T15" s="263">
        <v>0</v>
      </c>
      <c r="U15" s="263">
        <v>0</v>
      </c>
      <c r="V15" s="263">
        <v>0</v>
      </c>
      <c r="W15" s="263">
        <v>0</v>
      </c>
      <c r="X15" s="263">
        <v>0</v>
      </c>
      <c r="Y15" s="263">
        <v>0</v>
      </c>
      <c r="Z15" s="263">
        <v>0</v>
      </c>
      <c r="AA15" s="263">
        <v>0</v>
      </c>
      <c r="AB15" s="263">
        <v>0</v>
      </c>
      <c r="AC15" s="263">
        <v>0</v>
      </c>
    </row>
    <row r="16" spans="1:74" ht="21.5" thickBot="1" x14ac:dyDescent="0.55000000000000004">
      <c r="A16" s="68"/>
      <c r="O16" s="288"/>
    </row>
    <row r="17" spans="1:29" ht="21.5" thickBot="1" x14ac:dyDescent="0.55000000000000004">
      <c r="A17" s="68"/>
      <c r="B17" s="67" t="s">
        <v>37</v>
      </c>
      <c r="C17" s="66" t="s">
        <v>57</v>
      </c>
      <c r="D17" s="66" t="s">
        <v>56</v>
      </c>
      <c r="E17" s="66" t="s">
        <v>55</v>
      </c>
      <c r="F17" s="63" t="s">
        <v>54</v>
      </c>
      <c r="G17" s="66" t="s">
        <v>53</v>
      </c>
      <c r="H17" s="66" t="s">
        <v>52</v>
      </c>
      <c r="I17" s="66" t="s">
        <v>51</v>
      </c>
      <c r="J17" s="66" t="s">
        <v>50</v>
      </c>
      <c r="K17" s="66" t="s">
        <v>49</v>
      </c>
      <c r="L17" s="66" t="s">
        <v>48</v>
      </c>
      <c r="M17" s="66" t="s">
        <v>47</v>
      </c>
      <c r="N17" s="66" t="s">
        <v>46</v>
      </c>
      <c r="O17" s="65" t="s">
        <v>34</v>
      </c>
    </row>
    <row r="18" spans="1:29" x14ac:dyDescent="0.35">
      <c r="A18" s="605" t="s">
        <v>66</v>
      </c>
      <c r="B18" s="78" t="s">
        <v>0</v>
      </c>
      <c r="C18" s="63">
        <v>0</v>
      </c>
      <c r="D18" s="63">
        <v>0</v>
      </c>
      <c r="E18" s="63">
        <v>0</v>
      </c>
      <c r="F18" s="63">
        <v>0</v>
      </c>
      <c r="G18" s="63">
        <v>0</v>
      </c>
      <c r="H18" s="63">
        <v>0</v>
      </c>
      <c r="I18" s="63">
        <v>0</v>
      </c>
      <c r="J18" s="63">
        <v>0</v>
      </c>
      <c r="K18" s="63">
        <v>0</v>
      </c>
      <c r="L18" s="113">
        <v>0</v>
      </c>
      <c r="M18" s="113">
        <v>0</v>
      </c>
      <c r="N18" s="278">
        <v>0</v>
      </c>
      <c r="O18" s="284">
        <f t="shared" ref="O18:O28" si="3">SUM(C18:N18)</f>
        <v>0</v>
      </c>
      <c r="Q18" s="263">
        <v>0</v>
      </c>
      <c r="R18" s="263">
        <v>0</v>
      </c>
      <c r="S18" s="263">
        <v>0</v>
      </c>
      <c r="T18" s="263">
        <v>0</v>
      </c>
      <c r="U18" s="263">
        <v>0</v>
      </c>
      <c r="V18" s="263">
        <v>0</v>
      </c>
      <c r="W18" s="263">
        <v>0</v>
      </c>
      <c r="X18" s="263">
        <v>0</v>
      </c>
      <c r="Y18" s="263">
        <v>0</v>
      </c>
      <c r="Z18" s="263">
        <v>0</v>
      </c>
      <c r="AA18" s="263">
        <v>0</v>
      </c>
      <c r="AB18" s="263">
        <v>0</v>
      </c>
      <c r="AC18" s="263">
        <v>0</v>
      </c>
    </row>
    <row r="19" spans="1:29" x14ac:dyDescent="0.35">
      <c r="A19" s="606"/>
      <c r="B19" s="12" t="s">
        <v>1</v>
      </c>
      <c r="C19" s="3">
        <v>0</v>
      </c>
      <c r="D19" s="3">
        <v>0</v>
      </c>
      <c r="E19" s="3">
        <v>10927.433624267578</v>
      </c>
      <c r="F19" s="3">
        <v>13149.965347290039</v>
      </c>
      <c r="G19" s="3">
        <v>52414.633255004883</v>
      </c>
      <c r="H19" s="3">
        <v>77418.067596435547</v>
      </c>
      <c r="I19" s="3">
        <v>272444.95321655273</v>
      </c>
      <c r="J19" s="3">
        <v>84641.295303344727</v>
      </c>
      <c r="K19" s="3">
        <v>58156.171051025391</v>
      </c>
      <c r="L19" s="114">
        <v>89271.571166992188</v>
      </c>
      <c r="M19" s="114">
        <v>235217.64547729492</v>
      </c>
      <c r="N19" s="279">
        <v>366902.45007324219</v>
      </c>
      <c r="O19" s="285">
        <f t="shared" si="3"/>
        <v>1260544.1861114502</v>
      </c>
      <c r="Q19" s="263">
        <v>0</v>
      </c>
      <c r="R19" s="263">
        <v>0</v>
      </c>
      <c r="S19" s="263">
        <v>0</v>
      </c>
      <c r="T19" s="263">
        <v>0</v>
      </c>
      <c r="U19" s="263">
        <v>0</v>
      </c>
      <c r="V19" s="263">
        <v>0</v>
      </c>
      <c r="W19" s="263">
        <v>0</v>
      </c>
      <c r="X19" s="263">
        <v>0</v>
      </c>
      <c r="Y19" s="263">
        <v>0</v>
      </c>
      <c r="Z19" s="263">
        <v>0</v>
      </c>
      <c r="AA19" s="263">
        <v>0</v>
      </c>
      <c r="AB19" s="263">
        <v>0</v>
      </c>
      <c r="AC19" s="263">
        <v>0</v>
      </c>
    </row>
    <row r="20" spans="1:29" x14ac:dyDescent="0.35">
      <c r="A20" s="606"/>
      <c r="B20" s="11" t="s">
        <v>2</v>
      </c>
      <c r="C20" s="3">
        <v>0</v>
      </c>
      <c r="D20" s="3">
        <v>0</v>
      </c>
      <c r="E20" s="3">
        <v>0</v>
      </c>
      <c r="F20" s="3">
        <v>0</v>
      </c>
      <c r="G20" s="3">
        <v>0</v>
      </c>
      <c r="H20" s="3">
        <v>0</v>
      </c>
      <c r="I20" s="3">
        <v>0</v>
      </c>
      <c r="J20" s="3">
        <v>0</v>
      </c>
      <c r="K20" s="3">
        <v>0</v>
      </c>
      <c r="L20" s="114">
        <v>0</v>
      </c>
      <c r="M20" s="114">
        <v>0</v>
      </c>
      <c r="N20" s="279">
        <v>0</v>
      </c>
      <c r="O20" s="285">
        <f t="shared" si="3"/>
        <v>0</v>
      </c>
      <c r="Q20" s="263">
        <v>0</v>
      </c>
      <c r="R20" s="263">
        <v>0</v>
      </c>
      <c r="S20" s="263">
        <v>0</v>
      </c>
      <c r="T20" s="263">
        <v>0</v>
      </c>
      <c r="U20" s="263">
        <v>0</v>
      </c>
      <c r="V20" s="263">
        <v>0</v>
      </c>
      <c r="W20" s="263">
        <v>0</v>
      </c>
      <c r="X20" s="263">
        <v>0</v>
      </c>
      <c r="Y20" s="263">
        <v>0</v>
      </c>
      <c r="Z20" s="263">
        <v>0</v>
      </c>
      <c r="AA20" s="263">
        <v>0</v>
      </c>
      <c r="AB20" s="263">
        <v>0</v>
      </c>
      <c r="AC20" s="263">
        <v>0</v>
      </c>
    </row>
    <row r="21" spans="1:29" x14ac:dyDescent="0.35">
      <c r="A21" s="606"/>
      <c r="B21" s="11" t="s">
        <v>9</v>
      </c>
      <c r="C21" s="3">
        <v>0</v>
      </c>
      <c r="D21" s="3">
        <v>0</v>
      </c>
      <c r="E21" s="3">
        <v>20224.506805419922</v>
      </c>
      <c r="F21" s="3">
        <v>21223.751312255859</v>
      </c>
      <c r="G21" s="3">
        <v>91501.692337036133</v>
      </c>
      <c r="H21" s="3">
        <v>111786.35725402832</v>
      </c>
      <c r="I21" s="3">
        <v>424258.63563537598</v>
      </c>
      <c r="J21" s="3">
        <v>121737.58531188965</v>
      </c>
      <c r="K21" s="3">
        <v>87488.135711669922</v>
      </c>
      <c r="L21" s="114">
        <v>128492.06517791748</v>
      </c>
      <c r="M21" s="114">
        <v>337494.03910064697</v>
      </c>
      <c r="N21" s="279">
        <v>550114.21417236328</v>
      </c>
      <c r="O21" s="285">
        <f t="shared" si="3"/>
        <v>1894320.9828186035</v>
      </c>
      <c r="Q21" s="263">
        <v>0</v>
      </c>
      <c r="R21" s="263">
        <v>0</v>
      </c>
      <c r="S21" s="263">
        <v>0</v>
      </c>
      <c r="T21" s="263">
        <v>0</v>
      </c>
      <c r="U21" s="263">
        <v>0</v>
      </c>
      <c r="V21" s="263">
        <v>0</v>
      </c>
      <c r="W21" s="263">
        <v>0</v>
      </c>
      <c r="X21" s="263">
        <v>0</v>
      </c>
      <c r="Y21" s="263">
        <v>0</v>
      </c>
      <c r="Z21" s="263">
        <v>0</v>
      </c>
      <c r="AA21" s="263">
        <v>0</v>
      </c>
      <c r="AB21" s="263">
        <v>0</v>
      </c>
      <c r="AC21" s="263">
        <v>0</v>
      </c>
    </row>
    <row r="22" spans="1:29" x14ac:dyDescent="0.35">
      <c r="A22" s="606"/>
      <c r="B22" s="12" t="s">
        <v>3</v>
      </c>
      <c r="C22" s="3">
        <v>0</v>
      </c>
      <c r="D22" s="3">
        <v>0</v>
      </c>
      <c r="E22" s="3">
        <v>0</v>
      </c>
      <c r="F22" s="3">
        <v>0</v>
      </c>
      <c r="G22" s="3">
        <v>0</v>
      </c>
      <c r="H22" s="3">
        <v>0</v>
      </c>
      <c r="I22" s="3">
        <v>0</v>
      </c>
      <c r="J22" s="3">
        <v>0</v>
      </c>
      <c r="K22" s="3">
        <v>0</v>
      </c>
      <c r="L22" s="114">
        <v>0</v>
      </c>
      <c r="M22" s="114">
        <v>0</v>
      </c>
      <c r="N22" s="279">
        <v>0</v>
      </c>
      <c r="O22" s="285">
        <f t="shared" si="3"/>
        <v>0</v>
      </c>
      <c r="Q22" s="263">
        <v>0</v>
      </c>
      <c r="R22" s="263">
        <v>0</v>
      </c>
      <c r="S22" s="263">
        <v>0</v>
      </c>
      <c r="T22" s="263">
        <v>0</v>
      </c>
      <c r="U22" s="263">
        <v>0</v>
      </c>
      <c r="V22" s="263">
        <v>0</v>
      </c>
      <c r="W22" s="263">
        <v>0</v>
      </c>
      <c r="X22" s="263">
        <v>0</v>
      </c>
      <c r="Y22" s="263">
        <v>0</v>
      </c>
      <c r="Z22" s="263">
        <v>0</v>
      </c>
      <c r="AA22" s="263">
        <v>0</v>
      </c>
      <c r="AB22" s="263">
        <v>0</v>
      </c>
      <c r="AC22" s="263">
        <v>0</v>
      </c>
    </row>
    <row r="23" spans="1:29" x14ac:dyDescent="0.35">
      <c r="A23" s="606"/>
      <c r="B23" s="11" t="s">
        <v>4</v>
      </c>
      <c r="C23" s="3">
        <v>0</v>
      </c>
      <c r="D23" s="3">
        <v>0</v>
      </c>
      <c r="E23" s="3">
        <v>0</v>
      </c>
      <c r="F23" s="3">
        <v>0</v>
      </c>
      <c r="G23" s="3">
        <v>0</v>
      </c>
      <c r="H23" s="3">
        <v>0</v>
      </c>
      <c r="I23" s="3">
        <v>0</v>
      </c>
      <c r="J23" s="3">
        <v>0</v>
      </c>
      <c r="K23" s="3">
        <v>0</v>
      </c>
      <c r="L23" s="114">
        <v>0</v>
      </c>
      <c r="M23" s="114">
        <v>0</v>
      </c>
      <c r="N23" s="279">
        <v>0</v>
      </c>
      <c r="O23" s="285">
        <f t="shared" si="3"/>
        <v>0</v>
      </c>
      <c r="Q23" s="263">
        <v>0</v>
      </c>
      <c r="R23" s="263">
        <v>0</v>
      </c>
      <c r="S23" s="263">
        <v>0</v>
      </c>
      <c r="T23" s="263">
        <v>0</v>
      </c>
      <c r="U23" s="263">
        <v>0</v>
      </c>
      <c r="V23" s="263">
        <v>0</v>
      </c>
      <c r="W23" s="263">
        <v>0</v>
      </c>
      <c r="X23" s="263">
        <v>0</v>
      </c>
      <c r="Y23" s="263">
        <v>0</v>
      </c>
      <c r="Z23" s="263">
        <v>0</v>
      </c>
      <c r="AA23" s="263">
        <v>0</v>
      </c>
      <c r="AB23" s="263">
        <v>0</v>
      </c>
      <c r="AC23" s="263">
        <v>0</v>
      </c>
    </row>
    <row r="24" spans="1:29" x14ac:dyDescent="0.35">
      <c r="A24" s="606"/>
      <c r="B24" s="11" t="s">
        <v>5</v>
      </c>
      <c r="C24" s="3">
        <v>0</v>
      </c>
      <c r="D24" s="3">
        <v>0</v>
      </c>
      <c r="E24" s="3">
        <v>607.823974609375</v>
      </c>
      <c r="F24" s="3">
        <v>911.7359619140625</v>
      </c>
      <c r="G24" s="3">
        <v>455.86798095703125</v>
      </c>
      <c r="H24" s="3">
        <v>151.95599365234375</v>
      </c>
      <c r="I24" s="3">
        <v>1975.4279174804688</v>
      </c>
      <c r="J24" s="3">
        <v>607.823974609375</v>
      </c>
      <c r="K24" s="3">
        <v>1671.5159301757813</v>
      </c>
      <c r="L24" s="114">
        <v>1063.6919555664063</v>
      </c>
      <c r="M24" s="114">
        <v>0</v>
      </c>
      <c r="N24" s="279">
        <v>1671.5159301757813</v>
      </c>
      <c r="O24" s="285">
        <f t="shared" si="3"/>
        <v>9117.359619140625</v>
      </c>
      <c r="Q24" s="263">
        <v>0</v>
      </c>
      <c r="R24" s="263">
        <v>0</v>
      </c>
      <c r="S24" s="263">
        <v>0</v>
      </c>
      <c r="T24" s="263">
        <v>0</v>
      </c>
      <c r="U24" s="263">
        <v>0</v>
      </c>
      <c r="V24" s="263">
        <v>0</v>
      </c>
      <c r="W24" s="263">
        <v>0</v>
      </c>
      <c r="X24" s="263">
        <v>0</v>
      </c>
      <c r="Y24" s="263">
        <v>0</v>
      </c>
      <c r="Z24" s="263">
        <v>0</v>
      </c>
      <c r="AA24" s="263">
        <v>0</v>
      </c>
      <c r="AB24" s="263">
        <v>0</v>
      </c>
      <c r="AC24" s="263">
        <v>0</v>
      </c>
    </row>
    <row r="25" spans="1:29" x14ac:dyDescent="0.35">
      <c r="A25" s="606"/>
      <c r="B25" s="11" t="s">
        <v>6</v>
      </c>
      <c r="C25" s="3">
        <v>0</v>
      </c>
      <c r="D25" s="3">
        <v>0</v>
      </c>
      <c r="E25" s="3">
        <v>0</v>
      </c>
      <c r="F25" s="3">
        <v>47215.535400390625</v>
      </c>
      <c r="G25" s="3">
        <v>48509.038696289063</v>
      </c>
      <c r="H25" s="3">
        <v>127276.66064453125</v>
      </c>
      <c r="I25" s="3">
        <v>369259.77038574219</v>
      </c>
      <c r="J25" s="3">
        <v>178344.77941894531</v>
      </c>
      <c r="K25" s="3">
        <v>365407.18701171875</v>
      </c>
      <c r="L25" s="114">
        <v>145752.30493164063</v>
      </c>
      <c r="M25" s="114">
        <v>139593.7568359375</v>
      </c>
      <c r="N25" s="279">
        <v>81860.859252929688</v>
      </c>
      <c r="O25" s="285">
        <f t="shared" si="3"/>
        <v>1503219.892578125</v>
      </c>
      <c r="Q25" s="263">
        <v>0</v>
      </c>
      <c r="R25" s="263">
        <v>0</v>
      </c>
      <c r="S25" s="263">
        <v>0</v>
      </c>
      <c r="T25" s="263">
        <v>0</v>
      </c>
      <c r="U25" s="263">
        <v>0</v>
      </c>
      <c r="V25" s="263">
        <v>0</v>
      </c>
      <c r="W25" s="263">
        <v>0</v>
      </c>
      <c r="X25" s="263">
        <v>0</v>
      </c>
      <c r="Y25" s="263">
        <v>0</v>
      </c>
      <c r="Z25" s="263">
        <v>0</v>
      </c>
      <c r="AA25" s="263">
        <v>0</v>
      </c>
      <c r="AB25" s="263">
        <v>0</v>
      </c>
      <c r="AC25" s="263">
        <v>0</v>
      </c>
    </row>
    <row r="26" spans="1:29" x14ac:dyDescent="0.35">
      <c r="A26" s="606"/>
      <c r="B26" s="11" t="s">
        <v>7</v>
      </c>
      <c r="C26" s="3">
        <v>0</v>
      </c>
      <c r="D26" s="3">
        <v>0</v>
      </c>
      <c r="E26" s="3">
        <v>0</v>
      </c>
      <c r="F26" s="3">
        <v>0</v>
      </c>
      <c r="G26" s="3">
        <v>0</v>
      </c>
      <c r="H26" s="3">
        <v>0</v>
      </c>
      <c r="I26" s="3">
        <v>0</v>
      </c>
      <c r="J26" s="3">
        <v>0</v>
      </c>
      <c r="K26" s="3">
        <v>0</v>
      </c>
      <c r="L26" s="114">
        <v>0</v>
      </c>
      <c r="M26" s="114">
        <v>0</v>
      </c>
      <c r="N26" s="279">
        <v>0</v>
      </c>
      <c r="O26" s="285">
        <f t="shared" si="3"/>
        <v>0</v>
      </c>
      <c r="Q26" s="263">
        <v>0</v>
      </c>
      <c r="R26" s="263">
        <v>0</v>
      </c>
      <c r="S26" s="263">
        <v>0</v>
      </c>
      <c r="T26" s="263">
        <v>0</v>
      </c>
      <c r="U26" s="263">
        <v>0</v>
      </c>
      <c r="V26" s="263">
        <v>0</v>
      </c>
      <c r="W26" s="263">
        <v>0</v>
      </c>
      <c r="X26" s="263">
        <v>0</v>
      </c>
      <c r="Y26" s="263">
        <v>0</v>
      </c>
      <c r="Z26" s="263">
        <v>0</v>
      </c>
      <c r="AA26" s="263">
        <v>0</v>
      </c>
      <c r="AB26" s="263">
        <v>0</v>
      </c>
      <c r="AC26" s="263">
        <v>0</v>
      </c>
    </row>
    <row r="27" spans="1:29" x14ac:dyDescent="0.35">
      <c r="A27" s="606"/>
      <c r="B27" s="11" t="s">
        <v>8</v>
      </c>
      <c r="C27" s="3">
        <v>0</v>
      </c>
      <c r="D27" s="3">
        <v>0</v>
      </c>
      <c r="E27" s="3">
        <v>0</v>
      </c>
      <c r="F27" s="3">
        <v>55111.546875</v>
      </c>
      <c r="G27" s="3">
        <v>13777.88671875</v>
      </c>
      <c r="H27" s="3">
        <v>20666.830078125</v>
      </c>
      <c r="I27" s="3">
        <v>25259.458984375</v>
      </c>
      <c r="J27" s="3">
        <v>9185.2578125</v>
      </c>
      <c r="K27" s="3">
        <v>34444.716796875</v>
      </c>
      <c r="L27" s="114">
        <v>13777.88671875</v>
      </c>
      <c r="M27" s="114">
        <v>34444.716796875</v>
      </c>
      <c r="N27" s="279">
        <v>48222.603515625</v>
      </c>
      <c r="O27" s="285">
        <f t="shared" si="3"/>
        <v>254890.904296875</v>
      </c>
      <c r="Q27" s="263">
        <v>0</v>
      </c>
      <c r="R27" s="263">
        <v>0</v>
      </c>
      <c r="S27" s="263">
        <v>0</v>
      </c>
      <c r="T27" s="263">
        <v>0</v>
      </c>
      <c r="U27" s="263">
        <v>0</v>
      </c>
      <c r="V27" s="263">
        <v>0</v>
      </c>
      <c r="W27" s="263">
        <v>0</v>
      </c>
      <c r="X27" s="263">
        <v>0</v>
      </c>
      <c r="Y27" s="263">
        <v>0</v>
      </c>
      <c r="Z27" s="263">
        <v>0</v>
      </c>
      <c r="AA27" s="263">
        <v>0</v>
      </c>
      <c r="AB27" s="263">
        <v>0</v>
      </c>
      <c r="AC27" s="263">
        <v>0</v>
      </c>
    </row>
    <row r="28" spans="1:29" ht="15" thickBot="1" x14ac:dyDescent="0.4">
      <c r="A28" s="607"/>
      <c r="B28" s="77" t="s">
        <v>43</v>
      </c>
      <c r="C28" s="59">
        <v>0</v>
      </c>
      <c r="D28" s="59">
        <v>0</v>
      </c>
      <c r="E28" s="59">
        <v>0</v>
      </c>
      <c r="F28" s="59">
        <v>0</v>
      </c>
      <c r="G28" s="59">
        <v>0</v>
      </c>
      <c r="H28" s="59">
        <v>0</v>
      </c>
      <c r="I28" s="59">
        <v>0</v>
      </c>
      <c r="J28" s="59">
        <v>0</v>
      </c>
      <c r="K28" s="59">
        <v>0</v>
      </c>
      <c r="L28" s="115">
        <v>0</v>
      </c>
      <c r="M28" s="115">
        <v>0</v>
      </c>
      <c r="N28" s="280">
        <v>0</v>
      </c>
      <c r="O28" s="286">
        <f t="shared" si="3"/>
        <v>0</v>
      </c>
      <c r="Q28" s="263">
        <v>0</v>
      </c>
      <c r="R28" s="263">
        <v>0</v>
      </c>
      <c r="S28" s="263">
        <v>0</v>
      </c>
      <c r="T28" s="263">
        <v>0</v>
      </c>
      <c r="U28" s="263">
        <v>0</v>
      </c>
      <c r="V28" s="263">
        <v>0</v>
      </c>
      <c r="W28" s="263">
        <v>0</v>
      </c>
      <c r="X28" s="263">
        <v>0</v>
      </c>
      <c r="Y28" s="263">
        <v>0</v>
      </c>
      <c r="Z28" s="263">
        <v>0</v>
      </c>
      <c r="AA28" s="263">
        <v>0</v>
      </c>
      <c r="AB28" s="263">
        <v>0</v>
      </c>
      <c r="AC28" s="263">
        <v>0</v>
      </c>
    </row>
    <row r="29" spans="1:29" ht="21.5" thickBot="1" x14ac:dyDescent="0.55000000000000004">
      <c r="A29" s="68"/>
      <c r="B29" s="70" t="s">
        <v>44</v>
      </c>
      <c r="C29" s="69">
        <f t="shared" ref="C29:O29" si="4">SUM(C18:C28)</f>
        <v>0</v>
      </c>
      <c r="D29" s="69">
        <f t="shared" si="4"/>
        <v>0</v>
      </c>
      <c r="E29" s="69">
        <f t="shared" si="4"/>
        <v>31759.764404296875</v>
      </c>
      <c r="F29" s="56">
        <f t="shared" si="4"/>
        <v>137612.53489685059</v>
      </c>
      <c r="G29" s="69">
        <f t="shared" si="4"/>
        <v>206659.11898803711</v>
      </c>
      <c r="H29" s="69">
        <f t="shared" si="4"/>
        <v>337299.87156677246</v>
      </c>
      <c r="I29" s="69">
        <f t="shared" si="4"/>
        <v>1093198.2461395264</v>
      </c>
      <c r="J29" s="69">
        <f t="shared" si="4"/>
        <v>394516.74182128906</v>
      </c>
      <c r="K29" s="69">
        <f t="shared" si="4"/>
        <v>547167.72650146484</v>
      </c>
      <c r="L29" s="116">
        <f t="shared" si="4"/>
        <v>378357.5199508667</v>
      </c>
      <c r="M29" s="116">
        <f t="shared" si="4"/>
        <v>746750.15821075439</v>
      </c>
      <c r="N29" s="281">
        <f t="shared" si="4"/>
        <v>1048771.6429443359</v>
      </c>
      <c r="O29" s="287">
        <f t="shared" si="4"/>
        <v>4922093.3254241943</v>
      </c>
      <c r="Q29" s="263">
        <v>0</v>
      </c>
      <c r="R29" s="263">
        <v>0</v>
      </c>
      <c r="S29" s="263">
        <v>0</v>
      </c>
      <c r="T29" s="263">
        <v>0</v>
      </c>
      <c r="U29" s="263">
        <v>0</v>
      </c>
      <c r="V29" s="263">
        <v>0</v>
      </c>
      <c r="W29" s="263">
        <v>0</v>
      </c>
      <c r="X29" s="263">
        <v>0</v>
      </c>
      <c r="Y29" s="263">
        <v>0</v>
      </c>
      <c r="Z29" s="263">
        <v>0</v>
      </c>
      <c r="AA29" s="263">
        <v>0</v>
      </c>
      <c r="AB29" s="263">
        <v>0</v>
      </c>
      <c r="AC29" s="263">
        <v>0</v>
      </c>
    </row>
    <row r="30" spans="1:29" ht="21.5" thickBot="1" x14ac:dyDescent="0.55000000000000004">
      <c r="A30" s="68"/>
    </row>
    <row r="31" spans="1:29" ht="21.5" thickBot="1" x14ac:dyDescent="0.55000000000000004">
      <c r="A31" s="68"/>
      <c r="B31" s="67" t="s">
        <v>37</v>
      </c>
      <c r="C31" s="66" t="s">
        <v>57</v>
      </c>
      <c r="D31" s="66" t="s">
        <v>56</v>
      </c>
      <c r="E31" s="66" t="s">
        <v>55</v>
      </c>
      <c r="F31" s="63" t="s">
        <v>54</v>
      </c>
      <c r="G31" s="66" t="s">
        <v>53</v>
      </c>
      <c r="H31" s="66" t="s">
        <v>52</v>
      </c>
      <c r="I31" s="66" t="s">
        <v>51</v>
      </c>
      <c r="J31" s="66" t="s">
        <v>50</v>
      </c>
      <c r="K31" s="66" t="s">
        <v>49</v>
      </c>
      <c r="L31" s="66" t="s">
        <v>48</v>
      </c>
      <c r="M31" s="66" t="s">
        <v>47</v>
      </c>
      <c r="N31" s="66" t="s">
        <v>46</v>
      </c>
      <c r="O31" s="65" t="s">
        <v>34</v>
      </c>
    </row>
    <row r="32" spans="1:29" x14ac:dyDescent="0.35">
      <c r="A32" s="605" t="s">
        <v>65</v>
      </c>
      <c r="B32" s="78" t="s">
        <v>0</v>
      </c>
      <c r="C32" s="63">
        <v>0</v>
      </c>
      <c r="D32" s="63">
        <v>0</v>
      </c>
      <c r="E32" s="63">
        <v>0</v>
      </c>
      <c r="F32" s="63">
        <v>0</v>
      </c>
      <c r="G32" s="63">
        <v>0</v>
      </c>
      <c r="H32" s="63">
        <v>0</v>
      </c>
      <c r="I32" s="63">
        <v>0</v>
      </c>
      <c r="J32" s="63">
        <v>0</v>
      </c>
      <c r="K32" s="63">
        <v>0</v>
      </c>
      <c r="L32" s="113">
        <v>0</v>
      </c>
      <c r="M32" s="113">
        <v>0</v>
      </c>
      <c r="N32" s="278">
        <v>0</v>
      </c>
      <c r="O32" s="284">
        <f t="shared" ref="O32:O42" si="5">SUM(C32:N32)</f>
        <v>0</v>
      </c>
      <c r="Q32" s="263">
        <v>0</v>
      </c>
      <c r="R32" s="263">
        <v>0</v>
      </c>
      <c r="S32" s="263">
        <v>0</v>
      </c>
      <c r="T32" s="263">
        <v>0</v>
      </c>
      <c r="U32" s="263">
        <v>0</v>
      </c>
      <c r="V32" s="263">
        <v>0</v>
      </c>
      <c r="W32" s="263">
        <v>0</v>
      </c>
      <c r="X32" s="263">
        <v>0</v>
      </c>
      <c r="Y32" s="263">
        <v>0</v>
      </c>
      <c r="Z32" s="263">
        <v>0</v>
      </c>
      <c r="AA32" s="263">
        <v>0</v>
      </c>
      <c r="AB32" s="263">
        <v>0</v>
      </c>
      <c r="AC32" s="263">
        <v>0</v>
      </c>
    </row>
    <row r="33" spans="1:29" x14ac:dyDescent="0.35">
      <c r="A33" s="606"/>
      <c r="B33" s="12" t="s">
        <v>1</v>
      </c>
      <c r="C33" s="3">
        <v>0</v>
      </c>
      <c r="D33" s="3">
        <v>0</v>
      </c>
      <c r="E33" s="3">
        <v>0</v>
      </c>
      <c r="F33" s="3">
        <v>0</v>
      </c>
      <c r="G33" s="3">
        <v>0</v>
      </c>
      <c r="H33" s="3">
        <v>0</v>
      </c>
      <c r="I33" s="3">
        <v>0</v>
      </c>
      <c r="J33" s="3">
        <v>0</v>
      </c>
      <c r="K33" s="3">
        <v>0</v>
      </c>
      <c r="L33" s="114">
        <v>0</v>
      </c>
      <c r="M33" s="114">
        <v>0</v>
      </c>
      <c r="N33" s="279">
        <v>0</v>
      </c>
      <c r="O33" s="285">
        <f t="shared" si="5"/>
        <v>0</v>
      </c>
      <c r="Q33" s="263">
        <v>0</v>
      </c>
      <c r="R33" s="263">
        <v>0</v>
      </c>
      <c r="S33" s="263">
        <v>0</v>
      </c>
      <c r="T33" s="263">
        <v>0</v>
      </c>
      <c r="U33" s="263">
        <v>0</v>
      </c>
      <c r="V33" s="263">
        <v>0</v>
      </c>
      <c r="W33" s="263">
        <v>0</v>
      </c>
      <c r="X33" s="263">
        <v>0</v>
      </c>
      <c r="Y33" s="263">
        <v>0</v>
      </c>
      <c r="Z33" s="263">
        <v>0</v>
      </c>
      <c r="AA33" s="263">
        <v>0</v>
      </c>
      <c r="AB33" s="263">
        <v>0</v>
      </c>
      <c r="AC33" s="263">
        <v>0</v>
      </c>
    </row>
    <row r="34" spans="1:29" x14ac:dyDescent="0.35">
      <c r="A34" s="606"/>
      <c r="B34" s="11" t="s">
        <v>2</v>
      </c>
      <c r="C34" s="3">
        <v>0</v>
      </c>
      <c r="D34" s="3">
        <v>0</v>
      </c>
      <c r="E34" s="3">
        <v>0</v>
      </c>
      <c r="F34" s="3">
        <v>0</v>
      </c>
      <c r="G34" s="3">
        <v>0</v>
      </c>
      <c r="H34" s="3">
        <v>0</v>
      </c>
      <c r="I34" s="3">
        <v>0</v>
      </c>
      <c r="J34" s="3">
        <v>0</v>
      </c>
      <c r="K34" s="3">
        <v>0</v>
      </c>
      <c r="L34" s="114">
        <v>0</v>
      </c>
      <c r="M34" s="114">
        <v>0</v>
      </c>
      <c r="N34" s="279">
        <v>0</v>
      </c>
      <c r="O34" s="285">
        <f t="shared" si="5"/>
        <v>0</v>
      </c>
      <c r="Q34" s="263">
        <v>0</v>
      </c>
      <c r="R34" s="263">
        <v>0</v>
      </c>
      <c r="S34" s="263">
        <v>0</v>
      </c>
      <c r="T34" s="263">
        <v>0</v>
      </c>
      <c r="U34" s="263">
        <v>0</v>
      </c>
      <c r="V34" s="263">
        <v>0</v>
      </c>
      <c r="W34" s="263">
        <v>0</v>
      </c>
      <c r="X34" s="263">
        <v>0</v>
      </c>
      <c r="Y34" s="263">
        <v>0</v>
      </c>
      <c r="Z34" s="263">
        <v>0</v>
      </c>
      <c r="AA34" s="263">
        <v>0</v>
      </c>
      <c r="AB34" s="263">
        <v>0</v>
      </c>
      <c r="AC34" s="263">
        <v>0</v>
      </c>
    </row>
    <row r="35" spans="1:29" x14ac:dyDescent="0.35">
      <c r="A35" s="606"/>
      <c r="B35" s="11" t="s">
        <v>9</v>
      </c>
      <c r="C35" s="3">
        <v>0</v>
      </c>
      <c r="D35" s="3">
        <v>0</v>
      </c>
      <c r="E35" s="3">
        <v>0</v>
      </c>
      <c r="F35" s="3">
        <v>0</v>
      </c>
      <c r="G35" s="3">
        <v>0</v>
      </c>
      <c r="H35" s="3">
        <v>0</v>
      </c>
      <c r="I35" s="3">
        <v>0</v>
      </c>
      <c r="J35" s="3">
        <v>0</v>
      </c>
      <c r="K35" s="3">
        <v>0</v>
      </c>
      <c r="L35" s="114">
        <v>0</v>
      </c>
      <c r="M35" s="114">
        <v>0</v>
      </c>
      <c r="N35" s="279">
        <v>0</v>
      </c>
      <c r="O35" s="285">
        <f t="shared" si="5"/>
        <v>0</v>
      </c>
      <c r="Q35" s="263">
        <v>0</v>
      </c>
      <c r="R35" s="263">
        <v>0</v>
      </c>
      <c r="S35" s="263">
        <v>0</v>
      </c>
      <c r="T35" s="263">
        <v>0</v>
      </c>
      <c r="U35" s="263">
        <v>0</v>
      </c>
      <c r="V35" s="263">
        <v>0</v>
      </c>
      <c r="W35" s="263">
        <v>0</v>
      </c>
      <c r="X35" s="263">
        <v>0</v>
      </c>
      <c r="Y35" s="263">
        <v>0</v>
      </c>
      <c r="Z35" s="263">
        <v>0</v>
      </c>
      <c r="AA35" s="263">
        <v>0</v>
      </c>
      <c r="AB35" s="263">
        <v>0</v>
      </c>
      <c r="AC35" s="263">
        <v>0</v>
      </c>
    </row>
    <row r="36" spans="1:29" x14ac:dyDescent="0.35">
      <c r="A36" s="606"/>
      <c r="B36" s="12" t="s">
        <v>3</v>
      </c>
      <c r="C36" s="3">
        <v>0</v>
      </c>
      <c r="D36" s="3">
        <v>0</v>
      </c>
      <c r="E36" s="3">
        <v>0</v>
      </c>
      <c r="F36" s="3">
        <v>0</v>
      </c>
      <c r="G36" s="3">
        <v>215839.98678527997</v>
      </c>
      <c r="H36" s="3">
        <v>0</v>
      </c>
      <c r="I36" s="3">
        <v>0</v>
      </c>
      <c r="J36" s="3">
        <v>0</v>
      </c>
      <c r="K36" s="3">
        <v>0</v>
      </c>
      <c r="L36" s="114">
        <v>0</v>
      </c>
      <c r="M36" s="114">
        <v>461019.48943564796</v>
      </c>
      <c r="N36" s="279">
        <v>452448.98569727998</v>
      </c>
      <c r="O36" s="285">
        <f t="shared" si="5"/>
        <v>1129308.4619182078</v>
      </c>
      <c r="Q36" s="263">
        <v>0</v>
      </c>
      <c r="R36" s="263">
        <v>0</v>
      </c>
      <c r="S36" s="263">
        <v>0</v>
      </c>
      <c r="T36" s="263">
        <v>0</v>
      </c>
      <c r="U36" s="263">
        <v>0</v>
      </c>
      <c r="V36" s="263">
        <v>0</v>
      </c>
      <c r="W36" s="263">
        <v>0</v>
      </c>
      <c r="X36" s="263">
        <v>0</v>
      </c>
      <c r="Y36" s="263">
        <v>0</v>
      </c>
      <c r="Z36" s="263">
        <v>0</v>
      </c>
      <c r="AA36" s="263">
        <v>0</v>
      </c>
      <c r="AB36" s="263">
        <v>0</v>
      </c>
      <c r="AC36" s="263">
        <v>0</v>
      </c>
    </row>
    <row r="37" spans="1:29" x14ac:dyDescent="0.35">
      <c r="A37" s="606"/>
      <c r="B37" s="11" t="s">
        <v>4</v>
      </c>
      <c r="C37" s="3">
        <v>0</v>
      </c>
      <c r="D37" s="3">
        <v>0</v>
      </c>
      <c r="E37" s="3">
        <v>0</v>
      </c>
      <c r="F37" s="3">
        <v>0</v>
      </c>
      <c r="G37" s="3">
        <v>364806.94944</v>
      </c>
      <c r="H37" s="3">
        <v>0</v>
      </c>
      <c r="I37" s="3">
        <v>0</v>
      </c>
      <c r="J37" s="3">
        <v>0</v>
      </c>
      <c r="K37" s="3">
        <v>0</v>
      </c>
      <c r="L37" s="114">
        <v>0</v>
      </c>
      <c r="M37" s="114">
        <v>779202.76070400001</v>
      </c>
      <c r="N37" s="279">
        <v>764717.12543999986</v>
      </c>
      <c r="O37" s="285">
        <f t="shared" si="5"/>
        <v>1908726.835584</v>
      </c>
      <c r="Q37" s="263">
        <v>0</v>
      </c>
      <c r="R37" s="263">
        <v>0</v>
      </c>
      <c r="S37" s="263">
        <v>0</v>
      </c>
      <c r="T37" s="263">
        <v>0</v>
      </c>
      <c r="U37" s="263">
        <v>0</v>
      </c>
      <c r="V37" s="263">
        <v>0</v>
      </c>
      <c r="W37" s="263">
        <v>0</v>
      </c>
      <c r="X37" s="263">
        <v>0</v>
      </c>
      <c r="Y37" s="263">
        <v>0</v>
      </c>
      <c r="Z37" s="263">
        <v>0</v>
      </c>
      <c r="AA37" s="263">
        <v>0</v>
      </c>
      <c r="AB37" s="263">
        <v>0</v>
      </c>
      <c r="AC37" s="263">
        <v>0</v>
      </c>
    </row>
    <row r="38" spans="1:29" x14ac:dyDescent="0.35">
      <c r="A38" s="606"/>
      <c r="B38" s="11" t="s">
        <v>5</v>
      </c>
      <c r="C38" s="3">
        <v>0</v>
      </c>
      <c r="D38" s="3">
        <v>0</v>
      </c>
      <c r="E38" s="3">
        <v>0</v>
      </c>
      <c r="F38" s="3">
        <v>0</v>
      </c>
      <c r="G38" s="3">
        <v>0</v>
      </c>
      <c r="H38" s="3">
        <v>0</v>
      </c>
      <c r="I38" s="3">
        <v>0</v>
      </c>
      <c r="J38" s="3">
        <v>0</v>
      </c>
      <c r="K38" s="3">
        <v>0</v>
      </c>
      <c r="L38" s="114">
        <v>0</v>
      </c>
      <c r="M38" s="114">
        <v>0</v>
      </c>
      <c r="N38" s="279">
        <v>0</v>
      </c>
      <c r="O38" s="285">
        <f t="shared" si="5"/>
        <v>0</v>
      </c>
      <c r="Q38" s="263">
        <v>0</v>
      </c>
      <c r="R38" s="263">
        <v>0</v>
      </c>
      <c r="S38" s="263">
        <v>0</v>
      </c>
      <c r="T38" s="263">
        <v>0</v>
      </c>
      <c r="U38" s="263">
        <v>0</v>
      </c>
      <c r="V38" s="263">
        <v>0</v>
      </c>
      <c r="W38" s="263">
        <v>0</v>
      </c>
      <c r="X38" s="263">
        <v>0</v>
      </c>
      <c r="Y38" s="263">
        <v>0</v>
      </c>
      <c r="Z38" s="263">
        <v>0</v>
      </c>
      <c r="AA38" s="263">
        <v>0</v>
      </c>
      <c r="AB38" s="263">
        <v>0</v>
      </c>
      <c r="AC38" s="263">
        <v>0</v>
      </c>
    </row>
    <row r="39" spans="1:29" x14ac:dyDescent="0.35">
      <c r="A39" s="606"/>
      <c r="B39" s="11" t="s">
        <v>6</v>
      </c>
      <c r="C39" s="3">
        <v>0</v>
      </c>
      <c r="D39" s="3">
        <v>0</v>
      </c>
      <c r="E39" s="3">
        <v>0</v>
      </c>
      <c r="F39" s="3">
        <v>0</v>
      </c>
      <c r="G39" s="3">
        <v>0</v>
      </c>
      <c r="H39" s="3">
        <v>0</v>
      </c>
      <c r="I39" s="3">
        <v>0</v>
      </c>
      <c r="J39" s="3">
        <v>0</v>
      </c>
      <c r="K39" s="3">
        <v>0</v>
      </c>
      <c r="L39" s="114">
        <v>0</v>
      </c>
      <c r="M39" s="114">
        <v>0</v>
      </c>
      <c r="N39" s="279">
        <v>0</v>
      </c>
      <c r="O39" s="285">
        <f t="shared" si="5"/>
        <v>0</v>
      </c>
      <c r="Q39" s="263">
        <v>0</v>
      </c>
      <c r="R39" s="263">
        <v>0</v>
      </c>
      <c r="S39" s="263">
        <v>0</v>
      </c>
      <c r="T39" s="263">
        <v>0</v>
      </c>
      <c r="U39" s="263">
        <v>0</v>
      </c>
      <c r="V39" s="263">
        <v>0</v>
      </c>
      <c r="W39" s="263">
        <v>0</v>
      </c>
      <c r="X39" s="263">
        <v>0</v>
      </c>
      <c r="Y39" s="263">
        <v>0</v>
      </c>
      <c r="Z39" s="263">
        <v>0</v>
      </c>
      <c r="AA39" s="263">
        <v>0</v>
      </c>
      <c r="AB39" s="263">
        <v>0</v>
      </c>
      <c r="AC39" s="263">
        <v>0</v>
      </c>
    </row>
    <row r="40" spans="1:29" x14ac:dyDescent="0.35">
      <c r="A40" s="606"/>
      <c r="B40" s="11" t="s">
        <v>7</v>
      </c>
      <c r="C40" s="3">
        <v>0</v>
      </c>
      <c r="D40" s="3">
        <v>0</v>
      </c>
      <c r="E40" s="3">
        <v>0</v>
      </c>
      <c r="F40" s="3">
        <v>0</v>
      </c>
      <c r="G40" s="3">
        <v>0</v>
      </c>
      <c r="H40" s="3">
        <v>0</v>
      </c>
      <c r="I40" s="3">
        <v>0</v>
      </c>
      <c r="J40" s="3">
        <v>0</v>
      </c>
      <c r="K40" s="3">
        <v>0</v>
      </c>
      <c r="L40" s="114">
        <v>0</v>
      </c>
      <c r="M40" s="114">
        <v>0</v>
      </c>
      <c r="N40" s="279">
        <v>0</v>
      </c>
      <c r="O40" s="285">
        <f t="shared" si="5"/>
        <v>0</v>
      </c>
      <c r="Q40" s="263">
        <v>0</v>
      </c>
      <c r="R40" s="263">
        <v>0</v>
      </c>
      <c r="S40" s="263">
        <v>0</v>
      </c>
      <c r="T40" s="263">
        <v>0</v>
      </c>
      <c r="U40" s="263">
        <v>0</v>
      </c>
      <c r="V40" s="263">
        <v>0</v>
      </c>
      <c r="W40" s="263">
        <v>0</v>
      </c>
      <c r="X40" s="263">
        <v>0</v>
      </c>
      <c r="Y40" s="263">
        <v>0</v>
      </c>
      <c r="Z40" s="263">
        <v>0</v>
      </c>
      <c r="AA40" s="263">
        <v>0</v>
      </c>
      <c r="AB40" s="263">
        <v>0</v>
      </c>
      <c r="AC40" s="263">
        <v>0</v>
      </c>
    </row>
    <row r="41" spans="1:29" x14ac:dyDescent="0.35">
      <c r="A41" s="606"/>
      <c r="B41" s="11" t="s">
        <v>8</v>
      </c>
      <c r="C41" s="3">
        <v>0</v>
      </c>
      <c r="D41" s="3">
        <v>0</v>
      </c>
      <c r="E41" s="3">
        <v>0</v>
      </c>
      <c r="F41" s="3">
        <v>0</v>
      </c>
      <c r="G41" s="3">
        <v>472828.09445199731</v>
      </c>
      <c r="H41" s="3">
        <v>0</v>
      </c>
      <c r="I41" s="3">
        <v>0</v>
      </c>
      <c r="J41" s="3">
        <v>0</v>
      </c>
      <c r="K41" s="3">
        <v>0</v>
      </c>
      <c r="L41" s="114">
        <v>0</v>
      </c>
      <c r="M41" s="114">
        <v>1009928.5583812699</v>
      </c>
      <c r="N41" s="279">
        <v>991153.6547526035</v>
      </c>
      <c r="O41" s="285">
        <f t="shared" si="5"/>
        <v>2473910.3075858708</v>
      </c>
      <c r="Q41" s="263">
        <v>0</v>
      </c>
      <c r="R41" s="263">
        <v>0</v>
      </c>
      <c r="S41" s="263">
        <v>0</v>
      </c>
      <c r="T41" s="263">
        <v>0</v>
      </c>
      <c r="U41" s="263">
        <v>0</v>
      </c>
      <c r="V41" s="263">
        <v>0</v>
      </c>
      <c r="W41" s="263">
        <v>0</v>
      </c>
      <c r="X41" s="263">
        <v>0</v>
      </c>
      <c r="Y41" s="263">
        <v>0</v>
      </c>
      <c r="Z41" s="263">
        <v>0</v>
      </c>
      <c r="AA41" s="263">
        <v>0</v>
      </c>
      <c r="AB41" s="263">
        <v>0</v>
      </c>
      <c r="AC41" s="263">
        <v>0</v>
      </c>
    </row>
    <row r="42" spans="1:29" ht="15" thickBot="1" x14ac:dyDescent="0.4">
      <c r="A42" s="607"/>
      <c r="B42" s="77" t="s">
        <v>43</v>
      </c>
      <c r="C42" s="59">
        <v>0</v>
      </c>
      <c r="D42" s="59">
        <v>0</v>
      </c>
      <c r="E42" s="59">
        <v>0</v>
      </c>
      <c r="F42" s="59">
        <v>0</v>
      </c>
      <c r="G42" s="59">
        <v>0</v>
      </c>
      <c r="H42" s="59">
        <v>0</v>
      </c>
      <c r="I42" s="59">
        <v>0</v>
      </c>
      <c r="J42" s="59">
        <v>0</v>
      </c>
      <c r="K42" s="59">
        <v>0</v>
      </c>
      <c r="L42" s="115">
        <v>0</v>
      </c>
      <c r="M42" s="115">
        <v>0</v>
      </c>
      <c r="N42" s="280">
        <v>0</v>
      </c>
      <c r="O42" s="286">
        <f t="shared" si="5"/>
        <v>0</v>
      </c>
      <c r="Q42" s="263">
        <v>0</v>
      </c>
      <c r="R42" s="263">
        <v>0</v>
      </c>
      <c r="S42" s="263">
        <v>0</v>
      </c>
      <c r="T42" s="263">
        <v>0</v>
      </c>
      <c r="U42" s="263">
        <v>0</v>
      </c>
      <c r="V42" s="263">
        <v>0</v>
      </c>
      <c r="W42" s="263">
        <v>0</v>
      </c>
      <c r="X42" s="263">
        <v>0</v>
      </c>
      <c r="Y42" s="263">
        <v>0</v>
      </c>
      <c r="Z42" s="263">
        <v>0</v>
      </c>
      <c r="AA42" s="263">
        <v>0</v>
      </c>
      <c r="AB42" s="263">
        <v>0</v>
      </c>
      <c r="AC42" s="263">
        <v>0</v>
      </c>
    </row>
    <row r="43" spans="1:29" ht="21.5" thickBot="1" x14ac:dyDescent="0.55000000000000004">
      <c r="A43" s="68"/>
      <c r="B43" s="70" t="s">
        <v>44</v>
      </c>
      <c r="C43" s="69">
        <f t="shared" ref="C43:O43" si="6">SUM(C32:C42)</f>
        <v>0</v>
      </c>
      <c r="D43" s="69">
        <f t="shared" si="6"/>
        <v>0</v>
      </c>
      <c r="E43" s="69">
        <f t="shared" si="6"/>
        <v>0</v>
      </c>
      <c r="F43" s="56">
        <f t="shared" si="6"/>
        <v>0</v>
      </c>
      <c r="G43" s="69">
        <f t="shared" si="6"/>
        <v>1053475.0306772771</v>
      </c>
      <c r="H43" s="69">
        <f t="shared" si="6"/>
        <v>0</v>
      </c>
      <c r="I43" s="69">
        <f t="shared" si="6"/>
        <v>0</v>
      </c>
      <c r="J43" s="69">
        <f t="shared" si="6"/>
        <v>0</v>
      </c>
      <c r="K43" s="69">
        <f t="shared" si="6"/>
        <v>0</v>
      </c>
      <c r="L43" s="116">
        <f t="shared" si="6"/>
        <v>0</v>
      </c>
      <c r="M43" s="116">
        <f t="shared" si="6"/>
        <v>2250150.8085209178</v>
      </c>
      <c r="N43" s="281">
        <f t="shared" si="6"/>
        <v>2208319.765889883</v>
      </c>
      <c r="O43" s="287">
        <f t="shared" si="6"/>
        <v>5511945.6050880784</v>
      </c>
      <c r="Q43" s="263">
        <v>0</v>
      </c>
      <c r="R43" s="263">
        <v>0</v>
      </c>
      <c r="S43" s="263">
        <v>0</v>
      </c>
      <c r="T43" s="263">
        <v>0</v>
      </c>
      <c r="U43" s="263">
        <v>0</v>
      </c>
      <c r="V43" s="263">
        <v>0</v>
      </c>
      <c r="W43" s="263">
        <v>0</v>
      </c>
      <c r="X43" s="263">
        <v>0</v>
      </c>
      <c r="Y43" s="263">
        <v>0</v>
      </c>
      <c r="Z43" s="263">
        <v>0</v>
      </c>
      <c r="AA43" s="263">
        <v>0</v>
      </c>
      <c r="AB43" s="263">
        <v>0</v>
      </c>
      <c r="AC43" s="263">
        <v>0</v>
      </c>
    </row>
    <row r="44" spans="1:29" ht="21.5" thickBot="1" x14ac:dyDescent="0.55000000000000004">
      <c r="A44" s="68"/>
      <c r="B44" s="200" t="s">
        <v>165</v>
      </c>
      <c r="H44" s="256"/>
      <c r="I44" s="256"/>
      <c r="J44" s="256"/>
      <c r="K44" s="256"/>
      <c r="L44" s="256"/>
      <c r="M44" s="256"/>
      <c r="N44" s="437" t="s">
        <v>170</v>
      </c>
      <c r="O44" s="256">
        <f>' 1M - RES'!D17</f>
        <v>15240737.226455599</v>
      </c>
    </row>
    <row r="45" spans="1:29" ht="21.5" thickBot="1" x14ac:dyDescent="0.55000000000000004">
      <c r="A45" s="68"/>
      <c r="B45" s="67" t="s">
        <v>37</v>
      </c>
      <c r="C45" s="66" t="s">
        <v>57</v>
      </c>
      <c r="D45" s="66" t="s">
        <v>56</v>
      </c>
      <c r="E45" s="66" t="s">
        <v>55</v>
      </c>
      <c r="F45" s="63" t="s">
        <v>54</v>
      </c>
      <c r="G45" s="66" t="s">
        <v>53</v>
      </c>
      <c r="H45" s="66" t="s">
        <v>52</v>
      </c>
      <c r="I45" s="66" t="s">
        <v>51</v>
      </c>
      <c r="J45" s="66" t="s">
        <v>50</v>
      </c>
      <c r="K45" s="66" t="s">
        <v>49</v>
      </c>
      <c r="L45" s="66" t="s">
        <v>48</v>
      </c>
      <c r="M45" s="66" t="s">
        <v>47</v>
      </c>
      <c r="N45" s="66" t="s">
        <v>46</v>
      </c>
      <c r="O45" s="65" t="s">
        <v>34</v>
      </c>
    </row>
    <row r="46" spans="1:29" x14ac:dyDescent="0.35">
      <c r="A46" s="605" t="s">
        <v>64</v>
      </c>
      <c r="B46" s="78" t="s">
        <v>0</v>
      </c>
      <c r="C46" s="63"/>
      <c r="D46" s="63"/>
      <c r="E46" s="63"/>
      <c r="F46" s="63"/>
      <c r="G46" s="63"/>
      <c r="H46" s="63"/>
      <c r="I46" s="63"/>
      <c r="J46" s="63"/>
      <c r="K46" s="63"/>
      <c r="L46" s="113"/>
      <c r="M46" s="113"/>
      <c r="N46" s="278"/>
      <c r="O46" s="284">
        <f t="shared" ref="O46:O56" si="7">SUM(C46:N46)</f>
        <v>0</v>
      </c>
    </row>
    <row r="47" spans="1:29" x14ac:dyDescent="0.35">
      <c r="A47" s="606"/>
      <c r="B47" s="12" t="s">
        <v>1</v>
      </c>
      <c r="C47" s="3"/>
      <c r="D47" s="3"/>
      <c r="E47" s="3"/>
      <c r="F47" s="3"/>
      <c r="G47" s="3"/>
      <c r="H47" s="3"/>
      <c r="I47" s="3"/>
      <c r="J47" s="3"/>
      <c r="K47" s="3"/>
      <c r="L47" s="114"/>
      <c r="M47" s="114"/>
      <c r="N47" s="279"/>
      <c r="O47" s="285">
        <f t="shared" si="7"/>
        <v>0</v>
      </c>
    </row>
    <row r="48" spans="1:29" x14ac:dyDescent="0.35">
      <c r="A48" s="606"/>
      <c r="B48" s="11" t="s">
        <v>2</v>
      </c>
      <c r="C48" s="3"/>
      <c r="D48" s="3"/>
      <c r="E48" s="3"/>
      <c r="F48" s="3"/>
      <c r="G48" s="3"/>
      <c r="H48" s="3"/>
      <c r="I48" s="3"/>
      <c r="J48" s="3"/>
      <c r="K48" s="3"/>
      <c r="L48" s="114"/>
      <c r="M48" s="114"/>
      <c r="N48" s="279"/>
      <c r="O48" s="285">
        <f t="shared" si="7"/>
        <v>0</v>
      </c>
    </row>
    <row r="49" spans="1:29" x14ac:dyDescent="0.35">
      <c r="A49" s="606"/>
      <c r="B49" s="11" t="s">
        <v>9</v>
      </c>
      <c r="C49" s="3"/>
      <c r="D49" s="3"/>
      <c r="E49" s="3"/>
      <c r="F49" s="3"/>
      <c r="G49" s="3"/>
      <c r="H49" s="3"/>
      <c r="I49" s="3"/>
      <c r="J49" s="3"/>
      <c r="K49" s="3"/>
      <c r="L49" s="114"/>
      <c r="M49" s="114"/>
      <c r="N49" s="279"/>
      <c r="O49" s="285">
        <f t="shared" si="7"/>
        <v>0</v>
      </c>
    </row>
    <row r="50" spans="1:29" ht="13.65" customHeight="1" x14ac:dyDescent="0.35">
      <c r="A50" s="606"/>
      <c r="B50" s="12" t="s">
        <v>3</v>
      </c>
      <c r="C50" s="3"/>
      <c r="D50" s="3"/>
      <c r="E50" s="3"/>
      <c r="F50" s="3"/>
      <c r="G50" s="3"/>
      <c r="H50" s="3"/>
      <c r="I50" s="3"/>
      <c r="J50" s="3"/>
      <c r="K50" s="3"/>
      <c r="L50" s="114"/>
      <c r="M50" s="114"/>
      <c r="N50" s="279"/>
      <c r="O50" s="285">
        <f t="shared" si="7"/>
        <v>0</v>
      </c>
    </row>
    <row r="51" spans="1:29" x14ac:dyDescent="0.35">
      <c r="A51" s="606"/>
      <c r="B51" s="11" t="s">
        <v>4</v>
      </c>
      <c r="C51" s="3"/>
      <c r="D51" s="3"/>
      <c r="E51" s="3"/>
      <c r="F51" s="3"/>
      <c r="G51" s="3"/>
      <c r="H51" s="3"/>
      <c r="I51" s="3"/>
      <c r="J51" s="3"/>
      <c r="K51" s="3"/>
      <c r="L51" s="114"/>
      <c r="M51" s="114"/>
      <c r="N51" s="279"/>
      <c r="O51" s="285">
        <f t="shared" si="7"/>
        <v>0</v>
      </c>
    </row>
    <row r="52" spans="1:29" x14ac:dyDescent="0.35">
      <c r="A52" s="606"/>
      <c r="B52" s="11" t="s">
        <v>5</v>
      </c>
      <c r="C52" s="3"/>
      <c r="D52" s="3"/>
      <c r="E52" s="3"/>
      <c r="F52" s="3"/>
      <c r="G52" s="3"/>
      <c r="H52" s="3"/>
      <c r="I52" s="3"/>
      <c r="J52" s="3"/>
      <c r="K52" s="3"/>
      <c r="L52" s="114"/>
      <c r="M52" s="114"/>
      <c r="N52" s="279"/>
      <c r="O52" s="285">
        <f t="shared" si="7"/>
        <v>0</v>
      </c>
    </row>
    <row r="53" spans="1:29" x14ac:dyDescent="0.35">
      <c r="A53" s="606"/>
      <c r="B53" s="11" t="s">
        <v>6</v>
      </c>
      <c r="C53" s="3"/>
      <c r="D53" s="3"/>
      <c r="E53" s="3"/>
      <c r="F53" s="3"/>
      <c r="G53" s="3"/>
      <c r="H53" s="3"/>
      <c r="I53" s="3"/>
      <c r="J53" s="3"/>
      <c r="K53" s="3"/>
      <c r="L53" s="114"/>
      <c r="M53" s="114"/>
      <c r="N53" s="279"/>
      <c r="O53" s="285">
        <f t="shared" si="7"/>
        <v>0</v>
      </c>
    </row>
    <row r="54" spans="1:29" x14ac:dyDescent="0.35">
      <c r="A54" s="606"/>
      <c r="B54" s="11" t="s">
        <v>7</v>
      </c>
      <c r="C54" s="3"/>
      <c r="D54" s="3"/>
      <c r="E54" s="3"/>
      <c r="F54" s="3"/>
      <c r="G54" s="3"/>
      <c r="H54" s="3"/>
      <c r="I54" s="3"/>
      <c r="J54" s="3"/>
      <c r="K54" s="3"/>
      <c r="L54" s="114"/>
      <c r="M54" s="114"/>
      <c r="N54" s="279"/>
      <c r="O54" s="285">
        <f t="shared" si="7"/>
        <v>0</v>
      </c>
    </row>
    <row r="55" spans="1:29" x14ac:dyDescent="0.35">
      <c r="A55" s="606"/>
      <c r="B55" s="11" t="s">
        <v>8</v>
      </c>
      <c r="C55" s="3"/>
      <c r="D55" s="3"/>
      <c r="E55" s="3"/>
      <c r="F55" s="3"/>
      <c r="G55" s="3"/>
      <c r="H55" s="3"/>
      <c r="I55" s="3"/>
      <c r="J55" s="3"/>
      <c r="K55" s="3"/>
      <c r="L55" s="114"/>
      <c r="M55" s="114"/>
      <c r="N55" s="279"/>
      <c r="O55" s="285">
        <f t="shared" si="7"/>
        <v>0</v>
      </c>
    </row>
    <row r="56" spans="1:29" ht="15" thickBot="1" x14ac:dyDescent="0.4">
      <c r="A56" s="607"/>
      <c r="B56" s="77" t="s">
        <v>43</v>
      </c>
      <c r="C56" s="59"/>
      <c r="D56" s="59"/>
      <c r="E56" s="59"/>
      <c r="F56" s="59"/>
      <c r="G56" s="59"/>
      <c r="H56" s="59"/>
      <c r="I56" s="59"/>
      <c r="J56" s="59"/>
      <c r="K56" s="59"/>
      <c r="L56" s="115"/>
      <c r="M56" s="115"/>
      <c r="N56" s="280"/>
      <c r="O56" s="286">
        <f t="shared" si="7"/>
        <v>0</v>
      </c>
    </row>
    <row r="57" spans="1:29" ht="21.5" thickBot="1" x14ac:dyDescent="0.55000000000000004">
      <c r="A57" s="68"/>
      <c r="B57" s="70" t="s">
        <v>44</v>
      </c>
      <c r="C57" s="69">
        <f t="shared" ref="C57:O57" si="8">SUM(C46:C56)</f>
        <v>0</v>
      </c>
      <c r="D57" s="69">
        <f t="shared" si="8"/>
        <v>0</v>
      </c>
      <c r="E57" s="69">
        <f t="shared" si="8"/>
        <v>0</v>
      </c>
      <c r="F57" s="56">
        <f t="shared" si="8"/>
        <v>0</v>
      </c>
      <c r="G57" s="69">
        <f t="shared" si="8"/>
        <v>0</v>
      </c>
      <c r="H57" s="69">
        <f t="shared" si="8"/>
        <v>0</v>
      </c>
      <c r="I57" s="69">
        <f t="shared" si="8"/>
        <v>0</v>
      </c>
      <c r="J57" s="69">
        <f t="shared" si="8"/>
        <v>0</v>
      </c>
      <c r="K57" s="69">
        <f t="shared" si="8"/>
        <v>0</v>
      </c>
      <c r="L57" s="116">
        <f t="shared" si="8"/>
        <v>0</v>
      </c>
      <c r="M57" s="116">
        <f t="shared" si="8"/>
        <v>0</v>
      </c>
      <c r="N57" s="281">
        <f t="shared" si="8"/>
        <v>0</v>
      </c>
      <c r="O57" s="287">
        <f t="shared" si="8"/>
        <v>0</v>
      </c>
    </row>
    <row r="58" spans="1:29" ht="21.5" thickBot="1" x14ac:dyDescent="0.55000000000000004">
      <c r="A58" s="68"/>
    </row>
    <row r="59" spans="1:29" ht="21.5" thickBot="1" x14ac:dyDescent="0.55000000000000004">
      <c r="A59" s="68"/>
      <c r="B59" s="67" t="s">
        <v>37</v>
      </c>
      <c r="C59" s="66" t="s">
        <v>57</v>
      </c>
      <c r="D59" s="66" t="s">
        <v>56</v>
      </c>
      <c r="E59" s="66" t="s">
        <v>55</v>
      </c>
      <c r="F59" s="63" t="s">
        <v>54</v>
      </c>
      <c r="G59" s="66" t="s">
        <v>53</v>
      </c>
      <c r="H59" s="66" t="s">
        <v>52</v>
      </c>
      <c r="I59" s="66" t="s">
        <v>51</v>
      </c>
      <c r="J59" s="66" t="s">
        <v>50</v>
      </c>
      <c r="K59" s="66" t="s">
        <v>49</v>
      </c>
      <c r="L59" s="66" t="s">
        <v>48</v>
      </c>
      <c r="M59" s="66" t="s">
        <v>47</v>
      </c>
      <c r="N59" s="66" t="s">
        <v>46</v>
      </c>
      <c r="O59" s="65" t="s">
        <v>34</v>
      </c>
    </row>
    <row r="60" spans="1:29" x14ac:dyDescent="0.35">
      <c r="A60" s="605" t="s">
        <v>63</v>
      </c>
      <c r="B60" s="78" t="s">
        <v>0</v>
      </c>
      <c r="C60" s="63">
        <v>0</v>
      </c>
      <c r="D60" s="63">
        <v>0</v>
      </c>
      <c r="E60" s="63">
        <v>0</v>
      </c>
      <c r="F60" s="63">
        <v>0</v>
      </c>
      <c r="G60" s="63">
        <v>0</v>
      </c>
      <c r="H60" s="63">
        <v>0</v>
      </c>
      <c r="I60" s="63">
        <v>0</v>
      </c>
      <c r="J60" s="63">
        <v>0</v>
      </c>
      <c r="K60" s="63">
        <v>0</v>
      </c>
      <c r="L60" s="113">
        <v>0</v>
      </c>
      <c r="M60" s="113">
        <v>0</v>
      </c>
      <c r="N60" s="278">
        <v>0</v>
      </c>
      <c r="O60" s="284">
        <f t="shared" ref="O60:O70" si="9">SUM(C60:N60)</f>
        <v>0</v>
      </c>
      <c r="Q60" s="263">
        <v>0</v>
      </c>
      <c r="R60" s="263">
        <v>0</v>
      </c>
      <c r="S60" s="263">
        <v>0</v>
      </c>
      <c r="T60" s="263">
        <v>0</v>
      </c>
      <c r="U60" s="263">
        <v>0</v>
      </c>
      <c r="V60" s="263">
        <v>0</v>
      </c>
      <c r="W60" s="263">
        <v>0</v>
      </c>
      <c r="X60" s="263">
        <v>0</v>
      </c>
      <c r="Y60" s="263">
        <v>0</v>
      </c>
      <c r="Z60" s="263">
        <v>0</v>
      </c>
      <c r="AA60" s="263">
        <v>0</v>
      </c>
      <c r="AB60" s="263">
        <v>0</v>
      </c>
      <c r="AC60" s="263">
        <v>0</v>
      </c>
    </row>
    <row r="61" spans="1:29" x14ac:dyDescent="0.35">
      <c r="A61" s="606"/>
      <c r="B61" s="12" t="s">
        <v>1</v>
      </c>
      <c r="C61" s="3">
        <v>0</v>
      </c>
      <c r="D61" s="3">
        <v>0</v>
      </c>
      <c r="E61" s="3">
        <v>93797.677712940815</v>
      </c>
      <c r="F61" s="3">
        <v>1269089.9342871713</v>
      </c>
      <c r="G61" s="3">
        <v>2835821.4848455624</v>
      </c>
      <c r="H61" s="3">
        <v>3452148.6311161495</v>
      </c>
      <c r="I61" s="3">
        <v>3233213.8607159201</v>
      </c>
      <c r="J61" s="3">
        <v>2834153.629096292</v>
      </c>
      <c r="K61" s="3">
        <v>1836903.649642851</v>
      </c>
      <c r="L61" s="114">
        <v>2827338.7866804125</v>
      </c>
      <c r="M61" s="114">
        <v>1919102.9930602154</v>
      </c>
      <c r="N61" s="279">
        <v>1743442.1991407026</v>
      </c>
      <c r="O61" s="285">
        <f t="shared" si="9"/>
        <v>22045012.846298218</v>
      </c>
      <c r="Q61" s="263">
        <v>0</v>
      </c>
      <c r="R61" s="263">
        <v>0</v>
      </c>
      <c r="S61" s="263">
        <v>0</v>
      </c>
      <c r="T61" s="263">
        <v>0</v>
      </c>
      <c r="U61" s="263">
        <v>0</v>
      </c>
      <c r="V61" s="263">
        <v>0</v>
      </c>
      <c r="W61" s="263">
        <v>0</v>
      </c>
      <c r="X61" s="263">
        <v>0</v>
      </c>
      <c r="Y61" s="263">
        <v>0</v>
      </c>
      <c r="Z61" s="263">
        <v>0</v>
      </c>
      <c r="AA61" s="263">
        <v>0</v>
      </c>
      <c r="AB61" s="263">
        <v>0</v>
      </c>
      <c r="AC61" s="263">
        <v>0</v>
      </c>
    </row>
    <row r="62" spans="1:29" x14ac:dyDescent="0.35">
      <c r="A62" s="606"/>
      <c r="B62" s="11" t="s">
        <v>2</v>
      </c>
      <c r="C62" s="3">
        <v>0</v>
      </c>
      <c r="D62" s="3">
        <v>0</v>
      </c>
      <c r="E62" s="3">
        <v>0</v>
      </c>
      <c r="F62" s="3">
        <v>0</v>
      </c>
      <c r="G62" s="3">
        <v>0</v>
      </c>
      <c r="H62" s="3">
        <v>0</v>
      </c>
      <c r="I62" s="3">
        <v>0</v>
      </c>
      <c r="J62" s="3">
        <v>0</v>
      </c>
      <c r="K62" s="3">
        <v>0</v>
      </c>
      <c r="L62" s="114">
        <v>0</v>
      </c>
      <c r="M62" s="114">
        <v>0</v>
      </c>
      <c r="N62" s="279">
        <v>0</v>
      </c>
      <c r="O62" s="285">
        <f t="shared" si="9"/>
        <v>0</v>
      </c>
      <c r="Q62" s="263">
        <v>0</v>
      </c>
      <c r="R62" s="263">
        <v>0</v>
      </c>
      <c r="S62" s="263">
        <v>0</v>
      </c>
      <c r="T62" s="263">
        <v>0</v>
      </c>
      <c r="U62" s="263">
        <v>0</v>
      </c>
      <c r="V62" s="263">
        <v>0</v>
      </c>
      <c r="W62" s="263">
        <v>0</v>
      </c>
      <c r="X62" s="263">
        <v>0</v>
      </c>
      <c r="Y62" s="263">
        <v>0</v>
      </c>
      <c r="Z62" s="263">
        <v>0</v>
      </c>
      <c r="AA62" s="263">
        <v>0</v>
      </c>
      <c r="AB62" s="263">
        <v>0</v>
      </c>
      <c r="AC62" s="263">
        <v>0</v>
      </c>
    </row>
    <row r="63" spans="1:29" x14ac:dyDescent="0.35">
      <c r="A63" s="606"/>
      <c r="B63" s="11" t="s">
        <v>9</v>
      </c>
      <c r="C63" s="3">
        <v>0</v>
      </c>
      <c r="D63" s="3">
        <v>0</v>
      </c>
      <c r="E63" s="3">
        <v>10396.099243164063</v>
      </c>
      <c r="F63" s="3">
        <v>460864.18347167969</v>
      </c>
      <c r="G63" s="3">
        <v>1198778.3405761719</v>
      </c>
      <c r="H63" s="3">
        <v>1402251.9375</v>
      </c>
      <c r="I63" s="3">
        <v>1582837.5524902344</v>
      </c>
      <c r="J63" s="3">
        <v>1319677.8909912109</v>
      </c>
      <c r="K63" s="3">
        <v>841758.11474609375</v>
      </c>
      <c r="L63" s="114">
        <v>1396274.1271972656</v>
      </c>
      <c r="M63" s="114">
        <v>1458685.123046875</v>
      </c>
      <c r="N63" s="279">
        <v>1128722.4967041016</v>
      </c>
      <c r="O63" s="285">
        <f t="shared" si="9"/>
        <v>10800245.865966797</v>
      </c>
      <c r="Q63" s="263">
        <v>0</v>
      </c>
      <c r="R63" s="263">
        <v>0</v>
      </c>
      <c r="S63" s="263">
        <v>0</v>
      </c>
      <c r="T63" s="263">
        <v>0</v>
      </c>
      <c r="U63" s="263">
        <v>0</v>
      </c>
      <c r="V63" s="263">
        <v>0</v>
      </c>
      <c r="W63" s="263">
        <v>0</v>
      </c>
      <c r="X63" s="263">
        <v>0</v>
      </c>
      <c r="Y63" s="263">
        <v>0</v>
      </c>
      <c r="Z63" s="263">
        <v>0</v>
      </c>
      <c r="AA63" s="263">
        <v>0</v>
      </c>
      <c r="AB63" s="263">
        <v>0</v>
      </c>
      <c r="AC63" s="263">
        <v>0</v>
      </c>
    </row>
    <row r="64" spans="1:29" x14ac:dyDescent="0.35">
      <c r="A64" s="606"/>
      <c r="B64" s="12" t="s">
        <v>3</v>
      </c>
      <c r="C64" s="3">
        <v>0</v>
      </c>
      <c r="D64" s="3">
        <v>0</v>
      </c>
      <c r="E64" s="3">
        <v>39196.505004882813</v>
      </c>
      <c r="F64" s="3">
        <v>353868.77862548828</v>
      </c>
      <c r="G64" s="3">
        <v>697385.25329589844</v>
      </c>
      <c r="H64" s="3">
        <v>828966.30010986328</v>
      </c>
      <c r="I64" s="3">
        <v>719144.18255615234</v>
      </c>
      <c r="J64" s="3">
        <v>613144.21734619141</v>
      </c>
      <c r="K64" s="3">
        <v>428865.83679199219</v>
      </c>
      <c r="L64" s="114">
        <v>698572.748046875</v>
      </c>
      <c r="M64" s="114">
        <v>762359.32647705078</v>
      </c>
      <c r="N64" s="279">
        <v>544232.16455078125</v>
      </c>
      <c r="O64" s="285">
        <f t="shared" si="9"/>
        <v>5685735.3128051758</v>
      </c>
      <c r="Q64" s="263">
        <v>0</v>
      </c>
      <c r="R64" s="263">
        <v>0</v>
      </c>
      <c r="S64" s="263">
        <v>0</v>
      </c>
      <c r="T64" s="263">
        <v>0</v>
      </c>
      <c r="U64" s="263">
        <v>0</v>
      </c>
      <c r="V64" s="263">
        <v>0</v>
      </c>
      <c r="W64" s="263">
        <v>0</v>
      </c>
      <c r="X64" s="263">
        <v>0</v>
      </c>
      <c r="Y64" s="263">
        <v>0</v>
      </c>
      <c r="Z64" s="263">
        <v>0</v>
      </c>
      <c r="AA64" s="263">
        <v>0</v>
      </c>
      <c r="AB64" s="263">
        <v>0</v>
      </c>
      <c r="AC64" s="263">
        <v>0</v>
      </c>
    </row>
    <row r="65" spans="1:29" x14ac:dyDescent="0.35">
      <c r="A65" s="606"/>
      <c r="B65" s="11" t="s">
        <v>4</v>
      </c>
      <c r="C65" s="3">
        <v>0</v>
      </c>
      <c r="D65" s="3">
        <v>0</v>
      </c>
      <c r="E65" s="3">
        <v>0</v>
      </c>
      <c r="F65" s="3">
        <v>0</v>
      </c>
      <c r="G65" s="3">
        <v>0</v>
      </c>
      <c r="H65" s="3">
        <v>0</v>
      </c>
      <c r="I65" s="3">
        <v>0</v>
      </c>
      <c r="J65" s="3">
        <v>0</v>
      </c>
      <c r="K65" s="3">
        <v>0</v>
      </c>
      <c r="L65" s="114">
        <v>0</v>
      </c>
      <c r="M65" s="114">
        <v>0</v>
      </c>
      <c r="N65" s="279">
        <v>0</v>
      </c>
      <c r="O65" s="285">
        <f t="shared" si="9"/>
        <v>0</v>
      </c>
      <c r="Q65" s="263">
        <v>0</v>
      </c>
      <c r="R65" s="263">
        <v>0</v>
      </c>
      <c r="S65" s="263">
        <v>0</v>
      </c>
      <c r="T65" s="263">
        <v>0</v>
      </c>
      <c r="U65" s="263">
        <v>0</v>
      </c>
      <c r="V65" s="263">
        <v>0</v>
      </c>
      <c r="W65" s="263">
        <v>0</v>
      </c>
      <c r="X65" s="263">
        <v>0</v>
      </c>
      <c r="Y65" s="263">
        <v>0</v>
      </c>
      <c r="Z65" s="263">
        <v>0</v>
      </c>
      <c r="AA65" s="263">
        <v>0</v>
      </c>
      <c r="AB65" s="263">
        <v>0</v>
      </c>
      <c r="AC65" s="263">
        <v>0</v>
      </c>
    </row>
    <row r="66" spans="1:29" x14ac:dyDescent="0.35">
      <c r="A66" s="606"/>
      <c r="B66" s="11" t="s">
        <v>5</v>
      </c>
      <c r="C66" s="3">
        <v>0</v>
      </c>
      <c r="D66" s="3">
        <v>0</v>
      </c>
      <c r="E66" s="3">
        <v>0</v>
      </c>
      <c r="F66" s="3">
        <v>0</v>
      </c>
      <c r="G66" s="3">
        <v>0</v>
      </c>
      <c r="H66" s="3">
        <v>0</v>
      </c>
      <c r="I66" s="3">
        <v>0</v>
      </c>
      <c r="J66" s="3">
        <v>0</v>
      </c>
      <c r="K66" s="3">
        <v>0</v>
      </c>
      <c r="L66" s="114">
        <v>0</v>
      </c>
      <c r="M66" s="114">
        <v>0</v>
      </c>
      <c r="N66" s="279">
        <v>0</v>
      </c>
      <c r="O66" s="285">
        <f t="shared" si="9"/>
        <v>0</v>
      </c>
      <c r="Q66" s="263">
        <v>0</v>
      </c>
      <c r="R66" s="263">
        <v>0</v>
      </c>
      <c r="S66" s="263">
        <v>0</v>
      </c>
      <c r="T66" s="263">
        <v>0</v>
      </c>
      <c r="U66" s="263">
        <v>0</v>
      </c>
      <c r="V66" s="263">
        <v>0</v>
      </c>
      <c r="W66" s="263">
        <v>0</v>
      </c>
      <c r="X66" s="263">
        <v>0</v>
      </c>
      <c r="Y66" s="263">
        <v>0</v>
      </c>
      <c r="Z66" s="263">
        <v>0</v>
      </c>
      <c r="AA66" s="263">
        <v>0</v>
      </c>
      <c r="AB66" s="263">
        <v>0</v>
      </c>
      <c r="AC66" s="263">
        <v>0</v>
      </c>
    </row>
    <row r="67" spans="1:29" x14ac:dyDescent="0.35">
      <c r="A67" s="606"/>
      <c r="B67" s="11" t="s">
        <v>6</v>
      </c>
      <c r="C67" s="3">
        <v>0</v>
      </c>
      <c r="D67" s="3">
        <v>0</v>
      </c>
      <c r="E67" s="3">
        <v>0</v>
      </c>
      <c r="F67" s="3">
        <v>0</v>
      </c>
      <c r="G67" s="3">
        <v>0</v>
      </c>
      <c r="H67" s="3">
        <v>0</v>
      </c>
      <c r="I67" s="3">
        <v>0</v>
      </c>
      <c r="J67" s="3">
        <v>0</v>
      </c>
      <c r="K67" s="3">
        <v>0</v>
      </c>
      <c r="L67" s="114">
        <v>0</v>
      </c>
      <c r="M67" s="114">
        <v>0</v>
      </c>
      <c r="N67" s="279">
        <v>0</v>
      </c>
      <c r="O67" s="285">
        <f t="shared" si="9"/>
        <v>0</v>
      </c>
      <c r="Q67" s="263">
        <v>0</v>
      </c>
      <c r="R67" s="263">
        <v>0</v>
      </c>
      <c r="S67" s="263">
        <v>0</v>
      </c>
      <c r="T67" s="263">
        <v>0</v>
      </c>
      <c r="U67" s="263">
        <v>0</v>
      </c>
      <c r="V67" s="263">
        <v>0</v>
      </c>
      <c r="W67" s="263">
        <v>0</v>
      </c>
      <c r="X67" s="263">
        <v>0</v>
      </c>
      <c r="Y67" s="263">
        <v>0</v>
      </c>
      <c r="Z67" s="263">
        <v>0</v>
      </c>
      <c r="AA67" s="263">
        <v>0</v>
      </c>
      <c r="AB67" s="263">
        <v>0</v>
      </c>
      <c r="AC67" s="263">
        <v>0</v>
      </c>
    </row>
    <row r="68" spans="1:29" x14ac:dyDescent="0.35">
      <c r="A68" s="606"/>
      <c r="B68" s="11" t="s">
        <v>7</v>
      </c>
      <c r="C68" s="3">
        <v>0</v>
      </c>
      <c r="D68" s="3">
        <v>0</v>
      </c>
      <c r="E68" s="3">
        <v>0</v>
      </c>
      <c r="F68" s="3">
        <v>0</v>
      </c>
      <c r="G68" s="3">
        <v>0</v>
      </c>
      <c r="H68" s="3">
        <v>0</v>
      </c>
      <c r="I68" s="3">
        <v>0</v>
      </c>
      <c r="J68" s="3">
        <v>0</v>
      </c>
      <c r="K68" s="3">
        <v>0</v>
      </c>
      <c r="L68" s="114">
        <v>0</v>
      </c>
      <c r="M68" s="114">
        <v>0</v>
      </c>
      <c r="N68" s="279">
        <v>0</v>
      </c>
      <c r="O68" s="285">
        <f t="shared" si="9"/>
        <v>0</v>
      </c>
      <c r="Q68" s="263">
        <v>0</v>
      </c>
      <c r="R68" s="263">
        <v>0</v>
      </c>
      <c r="S68" s="263">
        <v>0</v>
      </c>
      <c r="T68" s="263">
        <v>0</v>
      </c>
      <c r="U68" s="263">
        <v>0</v>
      </c>
      <c r="V68" s="263">
        <v>0</v>
      </c>
      <c r="W68" s="263">
        <v>0</v>
      </c>
      <c r="X68" s="263">
        <v>0</v>
      </c>
      <c r="Y68" s="263">
        <v>0</v>
      </c>
      <c r="Z68" s="263">
        <v>0</v>
      </c>
      <c r="AA68" s="263">
        <v>0</v>
      </c>
      <c r="AB68" s="263">
        <v>0</v>
      </c>
      <c r="AC68" s="263">
        <v>0</v>
      </c>
    </row>
    <row r="69" spans="1:29" x14ac:dyDescent="0.35">
      <c r="A69" s="606"/>
      <c r="B69" s="11" t="s">
        <v>8</v>
      </c>
      <c r="C69" s="3">
        <v>0</v>
      </c>
      <c r="D69" s="3">
        <v>0</v>
      </c>
      <c r="E69" s="3">
        <v>0</v>
      </c>
      <c r="F69" s="3">
        <v>0</v>
      </c>
      <c r="G69" s="3">
        <v>0</v>
      </c>
      <c r="H69" s="3">
        <v>0</v>
      </c>
      <c r="I69" s="3">
        <v>0</v>
      </c>
      <c r="J69" s="3">
        <v>0</v>
      </c>
      <c r="K69" s="3">
        <v>0</v>
      </c>
      <c r="L69" s="114">
        <v>0</v>
      </c>
      <c r="M69" s="114">
        <v>0</v>
      </c>
      <c r="N69" s="279">
        <v>0</v>
      </c>
      <c r="O69" s="285">
        <f t="shared" si="9"/>
        <v>0</v>
      </c>
      <c r="Q69" s="263">
        <v>0</v>
      </c>
      <c r="R69" s="263">
        <v>0</v>
      </c>
      <c r="S69" s="263">
        <v>0</v>
      </c>
      <c r="T69" s="263">
        <v>0</v>
      </c>
      <c r="U69" s="263">
        <v>0</v>
      </c>
      <c r="V69" s="263">
        <v>0</v>
      </c>
      <c r="W69" s="263">
        <v>0</v>
      </c>
      <c r="X69" s="263">
        <v>0</v>
      </c>
      <c r="Y69" s="263">
        <v>0</v>
      </c>
      <c r="Z69" s="263">
        <v>0</v>
      </c>
      <c r="AA69" s="263">
        <v>0</v>
      </c>
      <c r="AB69" s="263">
        <v>0</v>
      </c>
      <c r="AC69" s="263">
        <v>0</v>
      </c>
    </row>
    <row r="70" spans="1:29" ht="15" thickBot="1" x14ac:dyDescent="0.4">
      <c r="A70" s="607"/>
      <c r="B70" s="77" t="s">
        <v>43</v>
      </c>
      <c r="C70" s="59">
        <v>0</v>
      </c>
      <c r="D70" s="59">
        <v>0</v>
      </c>
      <c r="E70" s="59">
        <v>0</v>
      </c>
      <c r="F70" s="59">
        <v>0</v>
      </c>
      <c r="G70" s="59">
        <v>0</v>
      </c>
      <c r="H70" s="59">
        <v>0</v>
      </c>
      <c r="I70" s="59">
        <v>0</v>
      </c>
      <c r="J70" s="59">
        <v>0</v>
      </c>
      <c r="K70" s="59">
        <v>0</v>
      </c>
      <c r="L70" s="115">
        <v>0</v>
      </c>
      <c r="M70" s="115">
        <v>0</v>
      </c>
      <c r="N70" s="280">
        <v>0</v>
      </c>
      <c r="O70" s="286">
        <f t="shared" si="9"/>
        <v>0</v>
      </c>
      <c r="Q70" s="263">
        <v>0</v>
      </c>
      <c r="R70" s="263">
        <v>0</v>
      </c>
      <c r="S70" s="263">
        <v>0</v>
      </c>
      <c r="T70" s="263">
        <v>0</v>
      </c>
      <c r="U70" s="263">
        <v>0</v>
      </c>
      <c r="V70" s="263">
        <v>0</v>
      </c>
      <c r="W70" s="263">
        <v>0</v>
      </c>
      <c r="X70" s="263">
        <v>0</v>
      </c>
      <c r="Y70" s="263">
        <v>0</v>
      </c>
      <c r="Z70" s="263">
        <v>0</v>
      </c>
      <c r="AA70" s="263">
        <v>0</v>
      </c>
      <c r="AB70" s="263">
        <v>0</v>
      </c>
      <c r="AC70" s="263">
        <v>0</v>
      </c>
    </row>
    <row r="71" spans="1:29" ht="21.5" thickBot="1" x14ac:dyDescent="0.55000000000000004">
      <c r="A71" s="68"/>
      <c r="B71" s="70" t="s">
        <v>44</v>
      </c>
      <c r="C71" s="69">
        <f t="shared" ref="C71:O71" si="10">SUM(C60:C70)</f>
        <v>0</v>
      </c>
      <c r="D71" s="69">
        <f t="shared" si="10"/>
        <v>0</v>
      </c>
      <c r="E71" s="69">
        <f t="shared" si="10"/>
        <v>143390.28196098769</v>
      </c>
      <c r="F71" s="56">
        <f t="shared" si="10"/>
        <v>2083822.8963843393</v>
      </c>
      <c r="G71" s="69">
        <f t="shared" si="10"/>
        <v>4731985.0787176322</v>
      </c>
      <c r="H71" s="69">
        <f t="shared" si="10"/>
        <v>5683366.8687260132</v>
      </c>
      <c r="I71" s="69">
        <f t="shared" si="10"/>
        <v>5535195.5957623068</v>
      </c>
      <c r="J71" s="69">
        <f t="shared" si="10"/>
        <v>4766975.7374336943</v>
      </c>
      <c r="K71" s="69">
        <f t="shared" si="10"/>
        <v>3107527.6011809371</v>
      </c>
      <c r="L71" s="116">
        <f t="shared" si="10"/>
        <v>4922185.6619245531</v>
      </c>
      <c r="M71" s="116">
        <f t="shared" si="10"/>
        <v>4140147.4425841412</v>
      </c>
      <c r="N71" s="281">
        <f t="shared" si="10"/>
        <v>3416396.8603955852</v>
      </c>
      <c r="O71" s="287">
        <f t="shared" si="10"/>
        <v>38530994.02507019</v>
      </c>
      <c r="Q71" s="263">
        <v>0</v>
      </c>
      <c r="R71" s="263">
        <v>0</v>
      </c>
      <c r="S71" s="263">
        <v>0</v>
      </c>
      <c r="T71" s="263">
        <v>0</v>
      </c>
      <c r="U71" s="263">
        <v>0</v>
      </c>
      <c r="V71" s="263">
        <v>0</v>
      </c>
      <c r="W71" s="263">
        <v>0</v>
      </c>
      <c r="X71" s="263">
        <v>0</v>
      </c>
      <c r="Y71" s="263">
        <v>0</v>
      </c>
      <c r="Z71" s="263">
        <v>0</v>
      </c>
      <c r="AA71" s="263">
        <v>0</v>
      </c>
      <c r="AB71" s="263">
        <v>0</v>
      </c>
      <c r="AC71" s="263">
        <v>0</v>
      </c>
    </row>
    <row r="72" spans="1:29" ht="21.5" thickBot="1" x14ac:dyDescent="0.55000000000000004">
      <c r="A72" s="68"/>
    </row>
    <row r="73" spans="1:29" ht="21.5" thickBot="1" x14ac:dyDescent="0.55000000000000004">
      <c r="A73" s="68"/>
      <c r="B73" s="67" t="s">
        <v>37</v>
      </c>
      <c r="C73" s="66" t="s">
        <v>57</v>
      </c>
      <c r="D73" s="66" t="s">
        <v>56</v>
      </c>
      <c r="E73" s="66" t="s">
        <v>55</v>
      </c>
      <c r="F73" s="63" t="s">
        <v>54</v>
      </c>
      <c r="G73" s="66" t="s">
        <v>53</v>
      </c>
      <c r="H73" s="66" t="s">
        <v>52</v>
      </c>
      <c r="I73" s="66" t="s">
        <v>51</v>
      </c>
      <c r="J73" s="66" t="s">
        <v>50</v>
      </c>
      <c r="K73" s="66" t="s">
        <v>49</v>
      </c>
      <c r="L73" s="66" t="s">
        <v>48</v>
      </c>
      <c r="M73" s="66" t="s">
        <v>47</v>
      </c>
      <c r="N73" s="66" t="s">
        <v>46</v>
      </c>
      <c r="O73" s="65" t="s">
        <v>34</v>
      </c>
    </row>
    <row r="74" spans="1:29" x14ac:dyDescent="0.35">
      <c r="A74" s="605" t="s">
        <v>62</v>
      </c>
      <c r="B74" s="64" t="s">
        <v>0</v>
      </c>
      <c r="C74" s="63">
        <v>0</v>
      </c>
      <c r="D74" s="63">
        <v>0</v>
      </c>
      <c r="E74" s="63">
        <v>0</v>
      </c>
      <c r="F74" s="63">
        <v>0</v>
      </c>
      <c r="G74" s="63">
        <v>0</v>
      </c>
      <c r="H74" s="63">
        <v>0</v>
      </c>
      <c r="I74" s="63">
        <v>0</v>
      </c>
      <c r="J74" s="63">
        <v>0</v>
      </c>
      <c r="K74" s="63">
        <v>0</v>
      </c>
      <c r="L74" s="113">
        <v>0</v>
      </c>
      <c r="M74" s="113">
        <v>0</v>
      </c>
      <c r="N74" s="278">
        <v>0</v>
      </c>
      <c r="O74" s="284">
        <f t="shared" ref="O74:O84" si="11">SUM(C74:N74)</f>
        <v>0</v>
      </c>
      <c r="Q74" s="263">
        <v>0</v>
      </c>
      <c r="R74" s="263">
        <v>0</v>
      </c>
      <c r="S74" s="263">
        <v>0</v>
      </c>
      <c r="T74" s="263">
        <v>0</v>
      </c>
      <c r="U74" s="263">
        <v>0</v>
      </c>
      <c r="V74" s="263">
        <v>0</v>
      </c>
      <c r="W74" s="263">
        <v>0</v>
      </c>
      <c r="X74" s="263">
        <v>0</v>
      </c>
      <c r="Y74" s="263">
        <v>0</v>
      </c>
      <c r="Z74" s="263">
        <v>0</v>
      </c>
      <c r="AA74" s="263">
        <v>0</v>
      </c>
      <c r="AB74" s="263">
        <v>0</v>
      </c>
      <c r="AC74" s="263">
        <v>0</v>
      </c>
    </row>
    <row r="75" spans="1:29" x14ac:dyDescent="0.35">
      <c r="A75" s="606"/>
      <c r="B75" s="12" t="s">
        <v>1</v>
      </c>
      <c r="C75" s="3">
        <v>0</v>
      </c>
      <c r="D75" s="3">
        <v>0</v>
      </c>
      <c r="E75" s="3">
        <v>0</v>
      </c>
      <c r="F75" s="3">
        <v>0</v>
      </c>
      <c r="G75" s="3">
        <v>0</v>
      </c>
      <c r="H75" s="3">
        <v>0</v>
      </c>
      <c r="I75" s="3">
        <v>0</v>
      </c>
      <c r="J75" s="3">
        <v>0</v>
      </c>
      <c r="K75" s="3">
        <v>0</v>
      </c>
      <c r="L75" s="114">
        <v>0</v>
      </c>
      <c r="M75" s="114">
        <v>0</v>
      </c>
      <c r="N75" s="279">
        <v>0</v>
      </c>
      <c r="O75" s="285">
        <f t="shared" si="11"/>
        <v>0</v>
      </c>
      <c r="Q75" s="263">
        <v>0</v>
      </c>
      <c r="R75" s="263">
        <v>0</v>
      </c>
      <c r="S75" s="263">
        <v>0</v>
      </c>
      <c r="T75" s="263">
        <v>0</v>
      </c>
      <c r="U75" s="263">
        <v>0</v>
      </c>
      <c r="V75" s="263">
        <v>0</v>
      </c>
      <c r="W75" s="263">
        <v>0</v>
      </c>
      <c r="X75" s="263">
        <v>0</v>
      </c>
      <c r="Y75" s="263">
        <v>0</v>
      </c>
      <c r="Z75" s="263">
        <v>0</v>
      </c>
      <c r="AA75" s="263">
        <v>0</v>
      </c>
      <c r="AB75" s="263">
        <v>0</v>
      </c>
      <c r="AC75" s="263">
        <v>0</v>
      </c>
    </row>
    <row r="76" spans="1:29" x14ac:dyDescent="0.35">
      <c r="A76" s="606"/>
      <c r="B76" s="11" t="s">
        <v>2</v>
      </c>
      <c r="C76" s="3">
        <v>0</v>
      </c>
      <c r="D76" s="3">
        <v>0</v>
      </c>
      <c r="E76" s="3">
        <v>0</v>
      </c>
      <c r="F76" s="3">
        <v>0</v>
      </c>
      <c r="G76" s="3">
        <v>0</v>
      </c>
      <c r="H76" s="3">
        <v>0</v>
      </c>
      <c r="I76" s="3">
        <v>0</v>
      </c>
      <c r="J76" s="3">
        <v>0</v>
      </c>
      <c r="K76" s="3">
        <v>0</v>
      </c>
      <c r="L76" s="114">
        <v>0</v>
      </c>
      <c r="M76" s="114">
        <v>0</v>
      </c>
      <c r="N76" s="279">
        <v>0</v>
      </c>
      <c r="O76" s="285">
        <f t="shared" si="11"/>
        <v>0</v>
      </c>
      <c r="Q76" s="263">
        <v>0</v>
      </c>
      <c r="R76" s="263">
        <v>0</v>
      </c>
      <c r="S76" s="263">
        <v>0</v>
      </c>
      <c r="T76" s="263">
        <v>0</v>
      </c>
      <c r="U76" s="263">
        <v>0</v>
      </c>
      <c r="V76" s="263">
        <v>0</v>
      </c>
      <c r="W76" s="263">
        <v>0</v>
      </c>
      <c r="X76" s="263">
        <v>0</v>
      </c>
      <c r="Y76" s="263">
        <v>0</v>
      </c>
      <c r="Z76" s="263">
        <v>0</v>
      </c>
      <c r="AA76" s="263">
        <v>0</v>
      </c>
      <c r="AB76" s="263">
        <v>0</v>
      </c>
      <c r="AC76" s="263">
        <v>0</v>
      </c>
    </row>
    <row r="77" spans="1:29" x14ac:dyDescent="0.35">
      <c r="A77" s="606"/>
      <c r="B77" s="11" t="s">
        <v>9</v>
      </c>
      <c r="C77" s="3">
        <v>0</v>
      </c>
      <c r="D77" s="3">
        <v>0</v>
      </c>
      <c r="E77" s="3">
        <v>0</v>
      </c>
      <c r="F77" s="3">
        <v>0</v>
      </c>
      <c r="G77" s="3">
        <v>0</v>
      </c>
      <c r="H77" s="3">
        <v>0</v>
      </c>
      <c r="I77" s="3">
        <v>0</v>
      </c>
      <c r="J77" s="3">
        <v>0</v>
      </c>
      <c r="K77" s="3">
        <v>0</v>
      </c>
      <c r="L77" s="114">
        <v>0</v>
      </c>
      <c r="M77" s="114">
        <v>0</v>
      </c>
      <c r="N77" s="279">
        <v>0</v>
      </c>
      <c r="O77" s="285">
        <f t="shared" si="11"/>
        <v>0</v>
      </c>
      <c r="Q77" s="263">
        <v>0</v>
      </c>
      <c r="R77" s="263">
        <v>0</v>
      </c>
      <c r="S77" s="263">
        <v>0</v>
      </c>
      <c r="T77" s="263">
        <v>0</v>
      </c>
      <c r="U77" s="263">
        <v>0</v>
      </c>
      <c r="V77" s="263">
        <v>0</v>
      </c>
      <c r="W77" s="263">
        <v>0</v>
      </c>
      <c r="X77" s="263">
        <v>0</v>
      </c>
      <c r="Y77" s="263">
        <v>0</v>
      </c>
      <c r="Z77" s="263">
        <v>0</v>
      </c>
      <c r="AA77" s="263">
        <v>0</v>
      </c>
      <c r="AB77" s="263">
        <v>0</v>
      </c>
      <c r="AC77" s="263">
        <v>0</v>
      </c>
    </row>
    <row r="78" spans="1:29" x14ac:dyDescent="0.35">
      <c r="A78" s="606"/>
      <c r="B78" s="12" t="s">
        <v>3</v>
      </c>
      <c r="C78" s="3">
        <v>0</v>
      </c>
      <c r="D78" s="3">
        <v>0</v>
      </c>
      <c r="E78" s="3">
        <v>0</v>
      </c>
      <c r="F78" s="3">
        <v>0</v>
      </c>
      <c r="G78" s="3">
        <v>0</v>
      </c>
      <c r="H78" s="3">
        <v>0</v>
      </c>
      <c r="I78" s="3">
        <v>0</v>
      </c>
      <c r="J78" s="3">
        <v>0</v>
      </c>
      <c r="K78" s="3">
        <v>0</v>
      </c>
      <c r="L78" s="114">
        <v>0</v>
      </c>
      <c r="M78" s="114">
        <v>0</v>
      </c>
      <c r="N78" s="279">
        <v>0</v>
      </c>
      <c r="O78" s="285">
        <f t="shared" si="11"/>
        <v>0</v>
      </c>
      <c r="Q78" s="263">
        <v>0</v>
      </c>
      <c r="R78" s="263">
        <v>0</v>
      </c>
      <c r="S78" s="263">
        <v>0</v>
      </c>
      <c r="T78" s="263">
        <v>0</v>
      </c>
      <c r="U78" s="263">
        <v>0</v>
      </c>
      <c r="V78" s="263">
        <v>0</v>
      </c>
      <c r="W78" s="263">
        <v>0</v>
      </c>
      <c r="X78" s="263">
        <v>0</v>
      </c>
      <c r="Y78" s="263">
        <v>0</v>
      </c>
      <c r="Z78" s="263">
        <v>0</v>
      </c>
      <c r="AA78" s="263">
        <v>0</v>
      </c>
      <c r="AB78" s="263">
        <v>0</v>
      </c>
      <c r="AC78" s="263">
        <v>0</v>
      </c>
    </row>
    <row r="79" spans="1:29" x14ac:dyDescent="0.35">
      <c r="A79" s="606"/>
      <c r="B79" s="11" t="s">
        <v>4</v>
      </c>
      <c r="C79" s="3">
        <v>0</v>
      </c>
      <c r="D79" s="3">
        <v>0</v>
      </c>
      <c r="E79" s="3">
        <v>2789.7830657958984</v>
      </c>
      <c r="F79" s="3">
        <v>1323730.1027735597</v>
      </c>
      <c r="G79" s="3">
        <v>2562266.7305111382</v>
      </c>
      <c r="H79" s="3">
        <v>2409578.8618081943</v>
      </c>
      <c r="I79" s="3">
        <v>3728744.6044604173</v>
      </c>
      <c r="J79" s="3">
        <v>4058083.8717174334</v>
      </c>
      <c r="K79" s="3">
        <v>4185239.0381427784</v>
      </c>
      <c r="L79" s="114">
        <v>11337497.979011383</v>
      </c>
      <c r="M79" s="114">
        <v>36443426.650716037</v>
      </c>
      <c r="N79" s="279">
        <v>32582911.675443344</v>
      </c>
      <c r="O79" s="285">
        <f t="shared" si="11"/>
        <v>98634269.297650069</v>
      </c>
      <c r="Q79" s="263">
        <v>0</v>
      </c>
      <c r="R79" s="263">
        <v>0</v>
      </c>
      <c r="S79" s="263">
        <v>0</v>
      </c>
      <c r="T79" s="263">
        <v>0</v>
      </c>
      <c r="U79" s="263">
        <v>0</v>
      </c>
      <c r="V79" s="263">
        <v>0</v>
      </c>
      <c r="W79" s="263">
        <v>0</v>
      </c>
      <c r="X79" s="263">
        <v>0</v>
      </c>
      <c r="Y79" s="263">
        <v>0</v>
      </c>
      <c r="Z79" s="263">
        <v>0</v>
      </c>
      <c r="AA79" s="263">
        <v>0</v>
      </c>
      <c r="AB79" s="263">
        <v>0</v>
      </c>
      <c r="AC79" s="263">
        <v>0</v>
      </c>
    </row>
    <row r="80" spans="1:29" x14ac:dyDescent="0.35">
      <c r="A80" s="606"/>
      <c r="B80" s="11" t="s">
        <v>5</v>
      </c>
      <c r="C80" s="3">
        <v>0</v>
      </c>
      <c r="D80" s="3">
        <v>0</v>
      </c>
      <c r="E80" s="3">
        <v>0</v>
      </c>
      <c r="F80" s="3">
        <v>0</v>
      </c>
      <c r="G80" s="3">
        <v>0</v>
      </c>
      <c r="H80" s="3">
        <v>0</v>
      </c>
      <c r="I80" s="3">
        <v>0</v>
      </c>
      <c r="J80" s="3">
        <v>0</v>
      </c>
      <c r="K80" s="3">
        <v>0</v>
      </c>
      <c r="L80" s="114">
        <v>0</v>
      </c>
      <c r="M80" s="114">
        <v>0</v>
      </c>
      <c r="N80" s="279">
        <v>0</v>
      </c>
      <c r="O80" s="285">
        <f t="shared" si="11"/>
        <v>0</v>
      </c>
      <c r="Q80" s="263">
        <v>0</v>
      </c>
      <c r="R80" s="263">
        <v>0</v>
      </c>
      <c r="S80" s="263">
        <v>0</v>
      </c>
      <c r="T80" s="263">
        <v>0</v>
      </c>
      <c r="U80" s="263">
        <v>0</v>
      </c>
      <c r="V80" s="263">
        <v>0</v>
      </c>
      <c r="W80" s="263">
        <v>0</v>
      </c>
      <c r="X80" s="263">
        <v>0</v>
      </c>
      <c r="Y80" s="263">
        <v>0</v>
      </c>
      <c r="Z80" s="263">
        <v>0</v>
      </c>
      <c r="AA80" s="263">
        <v>0</v>
      </c>
      <c r="AB80" s="263">
        <v>0</v>
      </c>
      <c r="AC80" s="263">
        <v>0</v>
      </c>
    </row>
    <row r="81" spans="1:29" x14ac:dyDescent="0.35">
      <c r="A81" s="606"/>
      <c r="B81" s="11" t="s">
        <v>6</v>
      </c>
      <c r="C81" s="3">
        <v>0</v>
      </c>
      <c r="D81" s="3">
        <v>0</v>
      </c>
      <c r="E81" s="3">
        <v>0</v>
      </c>
      <c r="F81" s="3">
        <v>0</v>
      </c>
      <c r="G81" s="3">
        <v>0</v>
      </c>
      <c r="H81" s="3">
        <v>0</v>
      </c>
      <c r="I81" s="3">
        <v>0</v>
      </c>
      <c r="J81" s="3">
        <v>0</v>
      </c>
      <c r="K81" s="3">
        <v>0</v>
      </c>
      <c r="L81" s="114">
        <v>0</v>
      </c>
      <c r="M81" s="114">
        <v>0</v>
      </c>
      <c r="N81" s="279">
        <v>0</v>
      </c>
      <c r="O81" s="285">
        <f t="shared" si="11"/>
        <v>0</v>
      </c>
      <c r="Q81" s="263">
        <v>0</v>
      </c>
      <c r="R81" s="263">
        <v>0</v>
      </c>
      <c r="S81" s="263">
        <v>0</v>
      </c>
      <c r="T81" s="263">
        <v>0</v>
      </c>
      <c r="U81" s="263">
        <v>0</v>
      </c>
      <c r="V81" s="263">
        <v>0</v>
      </c>
      <c r="W81" s="263">
        <v>0</v>
      </c>
      <c r="X81" s="263">
        <v>0</v>
      </c>
      <c r="Y81" s="263">
        <v>0</v>
      </c>
      <c r="Z81" s="263">
        <v>0</v>
      </c>
      <c r="AA81" s="263">
        <v>0</v>
      </c>
      <c r="AB81" s="263">
        <v>0</v>
      </c>
      <c r="AC81" s="263">
        <v>0</v>
      </c>
    </row>
    <row r="82" spans="1:29" x14ac:dyDescent="0.35">
      <c r="A82" s="606"/>
      <c r="B82" s="11" t="s">
        <v>7</v>
      </c>
      <c r="C82" s="3">
        <v>0</v>
      </c>
      <c r="D82" s="3">
        <v>0</v>
      </c>
      <c r="E82" s="3">
        <v>0</v>
      </c>
      <c r="F82" s="3">
        <v>0</v>
      </c>
      <c r="G82" s="3">
        <v>0</v>
      </c>
      <c r="H82" s="3">
        <v>0</v>
      </c>
      <c r="I82" s="3">
        <v>0</v>
      </c>
      <c r="J82" s="3">
        <v>0</v>
      </c>
      <c r="K82" s="3">
        <v>0</v>
      </c>
      <c r="L82" s="114">
        <v>0</v>
      </c>
      <c r="M82" s="114">
        <v>0</v>
      </c>
      <c r="N82" s="279">
        <v>0</v>
      </c>
      <c r="O82" s="285">
        <f t="shared" si="11"/>
        <v>0</v>
      </c>
      <c r="Q82" s="263">
        <v>0</v>
      </c>
      <c r="R82" s="263">
        <v>0</v>
      </c>
      <c r="S82" s="263">
        <v>0</v>
      </c>
      <c r="T82" s="263">
        <v>0</v>
      </c>
      <c r="U82" s="263">
        <v>0</v>
      </c>
      <c r="V82" s="263">
        <v>0</v>
      </c>
      <c r="W82" s="263">
        <v>0</v>
      </c>
      <c r="X82" s="263">
        <v>0</v>
      </c>
      <c r="Y82" s="263">
        <v>0</v>
      </c>
      <c r="Z82" s="263">
        <v>0</v>
      </c>
      <c r="AA82" s="263">
        <v>0</v>
      </c>
      <c r="AB82" s="263">
        <v>0</v>
      </c>
      <c r="AC82" s="263">
        <v>0</v>
      </c>
    </row>
    <row r="83" spans="1:29" x14ac:dyDescent="0.35">
      <c r="A83" s="606"/>
      <c r="B83" s="11" t="s">
        <v>8</v>
      </c>
      <c r="C83" s="3">
        <v>0</v>
      </c>
      <c r="D83" s="3">
        <v>0</v>
      </c>
      <c r="E83" s="3">
        <v>0</v>
      </c>
      <c r="F83" s="3">
        <v>0</v>
      </c>
      <c r="G83" s="3">
        <v>0</v>
      </c>
      <c r="H83" s="3">
        <v>0</v>
      </c>
      <c r="I83" s="3">
        <v>0</v>
      </c>
      <c r="J83" s="3">
        <v>0</v>
      </c>
      <c r="K83" s="3">
        <v>0</v>
      </c>
      <c r="L83" s="114">
        <v>0</v>
      </c>
      <c r="M83" s="114">
        <v>0</v>
      </c>
      <c r="N83" s="279">
        <v>0</v>
      </c>
      <c r="O83" s="285">
        <f t="shared" si="11"/>
        <v>0</v>
      </c>
      <c r="Q83" s="263">
        <v>0</v>
      </c>
      <c r="R83" s="263">
        <v>0</v>
      </c>
      <c r="S83" s="263">
        <v>0</v>
      </c>
      <c r="T83" s="263">
        <v>0</v>
      </c>
      <c r="U83" s="263">
        <v>0</v>
      </c>
      <c r="V83" s="263">
        <v>0</v>
      </c>
      <c r="W83" s="263">
        <v>0</v>
      </c>
      <c r="X83" s="263">
        <v>0</v>
      </c>
      <c r="Y83" s="263">
        <v>0</v>
      </c>
      <c r="Z83" s="263">
        <v>0</v>
      </c>
      <c r="AA83" s="263">
        <v>0</v>
      </c>
      <c r="AB83" s="263">
        <v>0</v>
      </c>
      <c r="AC83" s="263">
        <v>0</v>
      </c>
    </row>
    <row r="84" spans="1:29" ht="15" thickBot="1" x14ac:dyDescent="0.4">
      <c r="A84" s="607"/>
      <c r="B84" s="60" t="s">
        <v>43</v>
      </c>
      <c r="C84" s="59">
        <v>0</v>
      </c>
      <c r="D84" s="59">
        <v>0</v>
      </c>
      <c r="E84" s="59">
        <v>0</v>
      </c>
      <c r="F84" s="59">
        <v>0</v>
      </c>
      <c r="G84" s="59">
        <v>0</v>
      </c>
      <c r="H84" s="59">
        <v>0</v>
      </c>
      <c r="I84" s="59">
        <v>0</v>
      </c>
      <c r="J84" s="59">
        <v>0</v>
      </c>
      <c r="K84" s="59">
        <v>0</v>
      </c>
      <c r="L84" s="115">
        <v>0</v>
      </c>
      <c r="M84" s="115">
        <v>0</v>
      </c>
      <c r="N84" s="280">
        <v>0</v>
      </c>
      <c r="O84" s="286">
        <f t="shared" si="11"/>
        <v>0</v>
      </c>
      <c r="Q84" s="263">
        <v>0</v>
      </c>
      <c r="R84" s="263">
        <v>0</v>
      </c>
      <c r="S84" s="263">
        <v>0</v>
      </c>
      <c r="T84" s="263">
        <v>0</v>
      </c>
      <c r="U84" s="263">
        <v>0</v>
      </c>
      <c r="V84" s="263">
        <v>0</v>
      </c>
      <c r="W84" s="263">
        <v>0</v>
      </c>
      <c r="X84" s="263">
        <v>0</v>
      </c>
      <c r="Y84" s="263">
        <v>0</v>
      </c>
      <c r="Z84" s="263">
        <v>0</v>
      </c>
      <c r="AA84" s="263">
        <v>0</v>
      </c>
      <c r="AB84" s="263">
        <v>0</v>
      </c>
      <c r="AC84" s="263">
        <v>0</v>
      </c>
    </row>
    <row r="85" spans="1:29" ht="21.5" thickBot="1" x14ac:dyDescent="0.55000000000000004">
      <c r="A85" s="68"/>
      <c r="B85" s="57" t="s">
        <v>44</v>
      </c>
      <c r="C85" s="69">
        <f t="shared" ref="C85:O85" si="12">SUM(C74:C84)</f>
        <v>0</v>
      </c>
      <c r="D85" s="69">
        <f t="shared" si="12"/>
        <v>0</v>
      </c>
      <c r="E85" s="69">
        <f t="shared" si="12"/>
        <v>2789.7830657958984</v>
      </c>
      <c r="F85" s="56">
        <f t="shared" si="12"/>
        <v>1323730.1027735597</v>
      </c>
      <c r="G85" s="69">
        <f t="shared" si="12"/>
        <v>2562266.7305111382</v>
      </c>
      <c r="H85" s="69">
        <f t="shared" si="12"/>
        <v>2409578.8618081943</v>
      </c>
      <c r="I85" s="69">
        <f t="shared" si="12"/>
        <v>3728744.6044604173</v>
      </c>
      <c r="J85" s="69">
        <f t="shared" si="12"/>
        <v>4058083.8717174334</v>
      </c>
      <c r="K85" s="69">
        <f t="shared" si="12"/>
        <v>4185239.0381427784</v>
      </c>
      <c r="L85" s="116">
        <f t="shared" si="12"/>
        <v>11337497.979011383</v>
      </c>
      <c r="M85" s="116">
        <f t="shared" si="12"/>
        <v>36443426.650716037</v>
      </c>
      <c r="N85" s="281">
        <f t="shared" si="12"/>
        <v>32582911.675443344</v>
      </c>
      <c r="O85" s="287">
        <f t="shared" si="12"/>
        <v>98634269.297650069</v>
      </c>
      <c r="Q85" s="263">
        <v>0</v>
      </c>
      <c r="R85" s="263">
        <v>0</v>
      </c>
      <c r="S85" s="263">
        <v>0</v>
      </c>
      <c r="T85" s="263">
        <v>0</v>
      </c>
      <c r="U85" s="263">
        <v>0</v>
      </c>
      <c r="V85" s="263">
        <v>0</v>
      </c>
      <c r="W85" s="263">
        <v>0</v>
      </c>
      <c r="X85" s="263">
        <v>0</v>
      </c>
      <c r="Y85" s="263">
        <v>0</v>
      </c>
      <c r="Z85" s="263">
        <v>0</v>
      </c>
      <c r="AA85" s="263">
        <v>0</v>
      </c>
      <c r="AB85" s="263">
        <v>0</v>
      </c>
      <c r="AC85" s="263">
        <v>0</v>
      </c>
    </row>
    <row r="86" spans="1:29" ht="21.5" thickBot="1" x14ac:dyDescent="0.55000000000000004">
      <c r="A86" s="68"/>
    </row>
    <row r="87" spans="1:29" ht="21.5" thickBot="1" x14ac:dyDescent="0.55000000000000004">
      <c r="A87" s="68"/>
      <c r="B87" s="67" t="s">
        <v>37</v>
      </c>
      <c r="C87" s="66" t="s">
        <v>57</v>
      </c>
      <c r="D87" s="66" t="s">
        <v>56</v>
      </c>
      <c r="E87" s="66" t="s">
        <v>55</v>
      </c>
      <c r="F87" s="63" t="s">
        <v>54</v>
      </c>
      <c r="G87" s="66" t="s">
        <v>53</v>
      </c>
      <c r="H87" s="66" t="s">
        <v>52</v>
      </c>
      <c r="I87" s="66" t="s">
        <v>51</v>
      </c>
      <c r="J87" s="66" t="s">
        <v>50</v>
      </c>
      <c r="K87" s="66" t="s">
        <v>49</v>
      </c>
      <c r="L87" s="66" t="s">
        <v>48</v>
      </c>
      <c r="M87" s="66" t="s">
        <v>47</v>
      </c>
      <c r="N87" s="66" t="s">
        <v>46</v>
      </c>
      <c r="O87" s="65" t="s">
        <v>34</v>
      </c>
    </row>
    <row r="88" spans="1:29" ht="14.4" customHeight="1" x14ac:dyDescent="0.35">
      <c r="A88" s="611" t="s">
        <v>61</v>
      </c>
      <c r="B88" s="64" t="s">
        <v>0</v>
      </c>
      <c r="C88" s="63">
        <v>0</v>
      </c>
      <c r="D88" s="63">
        <v>0</v>
      </c>
      <c r="E88" s="63">
        <v>0</v>
      </c>
      <c r="F88" s="63">
        <v>0</v>
      </c>
      <c r="G88" s="63">
        <v>0</v>
      </c>
      <c r="H88" s="63">
        <v>0</v>
      </c>
      <c r="I88" s="63">
        <v>0</v>
      </c>
      <c r="J88" s="63">
        <v>0</v>
      </c>
      <c r="K88" s="63">
        <v>0</v>
      </c>
      <c r="L88" s="113">
        <v>0</v>
      </c>
      <c r="M88" s="113">
        <v>4679.5480690927789</v>
      </c>
      <c r="N88" s="278">
        <v>0</v>
      </c>
      <c r="O88" s="284">
        <f t="shared" ref="O88:O98" si="13">SUM(C88:N88)</f>
        <v>4679.5480690927789</v>
      </c>
      <c r="Q88" s="263">
        <v>0</v>
      </c>
      <c r="R88" s="263">
        <v>0</v>
      </c>
      <c r="S88" s="263">
        <v>0</v>
      </c>
      <c r="T88" s="263">
        <v>0</v>
      </c>
      <c r="U88" s="263">
        <v>0</v>
      </c>
      <c r="V88" s="263">
        <v>0</v>
      </c>
      <c r="W88" s="263">
        <v>0</v>
      </c>
      <c r="X88" s="263">
        <v>0</v>
      </c>
      <c r="Y88" s="263">
        <v>0</v>
      </c>
      <c r="Z88" s="263">
        <v>0</v>
      </c>
      <c r="AA88" s="263">
        <v>0</v>
      </c>
      <c r="AB88" s="263">
        <v>0</v>
      </c>
      <c r="AC88" s="263">
        <v>0</v>
      </c>
    </row>
    <row r="89" spans="1:29" x14ac:dyDescent="0.35">
      <c r="A89" s="612"/>
      <c r="B89" s="12" t="s">
        <v>1</v>
      </c>
      <c r="C89" s="3">
        <v>0</v>
      </c>
      <c r="D89" s="3">
        <v>0</v>
      </c>
      <c r="E89" s="3">
        <v>0</v>
      </c>
      <c r="F89" s="3">
        <v>0</v>
      </c>
      <c r="G89" s="3">
        <v>0</v>
      </c>
      <c r="H89" s="3">
        <v>0</v>
      </c>
      <c r="I89" s="3">
        <v>13629.810137311339</v>
      </c>
      <c r="J89" s="3">
        <v>34892.313951517026</v>
      </c>
      <c r="K89" s="3">
        <v>10358.655704356617</v>
      </c>
      <c r="L89" s="114">
        <v>13437.120530258002</v>
      </c>
      <c r="M89" s="114">
        <v>69923.693408229432</v>
      </c>
      <c r="N89" s="279">
        <v>57182.835605486282</v>
      </c>
      <c r="O89" s="285">
        <f t="shared" si="13"/>
        <v>199424.42933715868</v>
      </c>
      <c r="Q89" s="263">
        <v>0</v>
      </c>
      <c r="R89" s="263">
        <v>0</v>
      </c>
      <c r="S89" s="263">
        <v>0</v>
      </c>
      <c r="T89" s="263">
        <v>0</v>
      </c>
      <c r="U89" s="263">
        <v>0</v>
      </c>
      <c r="V89" s="263">
        <v>0</v>
      </c>
      <c r="W89" s="263">
        <v>0</v>
      </c>
      <c r="X89" s="263">
        <v>0</v>
      </c>
      <c r="Y89" s="263">
        <v>0</v>
      </c>
      <c r="Z89" s="263">
        <v>0</v>
      </c>
      <c r="AA89" s="263">
        <v>0</v>
      </c>
      <c r="AB89" s="263">
        <v>0</v>
      </c>
      <c r="AC89" s="263">
        <v>0</v>
      </c>
    </row>
    <row r="90" spans="1:29" x14ac:dyDescent="0.35">
      <c r="A90" s="612"/>
      <c r="B90" s="11" t="s">
        <v>2</v>
      </c>
      <c r="C90" s="3">
        <v>0</v>
      </c>
      <c r="D90" s="3">
        <v>0</v>
      </c>
      <c r="E90" s="3">
        <v>0</v>
      </c>
      <c r="F90" s="3">
        <v>0</v>
      </c>
      <c r="G90" s="3">
        <v>0</v>
      </c>
      <c r="H90" s="3">
        <v>0</v>
      </c>
      <c r="I90" s="3">
        <v>0</v>
      </c>
      <c r="J90" s="3">
        <v>0</v>
      </c>
      <c r="K90" s="3">
        <v>0</v>
      </c>
      <c r="L90" s="114">
        <v>0</v>
      </c>
      <c r="M90" s="114">
        <v>0</v>
      </c>
      <c r="N90" s="279">
        <v>0</v>
      </c>
      <c r="O90" s="285">
        <f t="shared" si="13"/>
        <v>0</v>
      </c>
      <c r="Q90" s="263">
        <v>0</v>
      </c>
      <c r="R90" s="263">
        <v>0</v>
      </c>
      <c r="S90" s="263">
        <v>0</v>
      </c>
      <c r="T90" s="263">
        <v>0</v>
      </c>
      <c r="U90" s="263">
        <v>0</v>
      </c>
      <c r="V90" s="263">
        <v>0</v>
      </c>
      <c r="W90" s="263">
        <v>0</v>
      </c>
      <c r="X90" s="263">
        <v>0</v>
      </c>
      <c r="Y90" s="263">
        <v>0</v>
      </c>
      <c r="Z90" s="263">
        <v>0</v>
      </c>
      <c r="AA90" s="263">
        <v>0</v>
      </c>
      <c r="AB90" s="263">
        <v>0</v>
      </c>
      <c r="AC90" s="263">
        <v>0</v>
      </c>
    </row>
    <row r="91" spans="1:29" x14ac:dyDescent="0.35">
      <c r="A91" s="612"/>
      <c r="B91" s="11" t="s">
        <v>9</v>
      </c>
      <c r="C91" s="3">
        <v>0</v>
      </c>
      <c r="D91" s="3">
        <v>0</v>
      </c>
      <c r="E91" s="3">
        <v>0</v>
      </c>
      <c r="F91" s="3">
        <v>0</v>
      </c>
      <c r="G91" s="3">
        <v>0</v>
      </c>
      <c r="H91" s="3">
        <v>0</v>
      </c>
      <c r="I91" s="3">
        <v>0</v>
      </c>
      <c r="J91" s="3">
        <v>0</v>
      </c>
      <c r="K91" s="3">
        <v>0</v>
      </c>
      <c r="L91" s="114">
        <v>43825.193351267189</v>
      </c>
      <c r="M91" s="114">
        <v>321397.04692374356</v>
      </c>
      <c r="N91" s="279">
        <v>247465.71341582906</v>
      </c>
      <c r="O91" s="285">
        <f t="shared" si="13"/>
        <v>612687.95369083981</v>
      </c>
      <c r="Q91" s="263">
        <v>0</v>
      </c>
      <c r="R91" s="263">
        <v>0</v>
      </c>
      <c r="S91" s="263">
        <v>0</v>
      </c>
      <c r="T91" s="263">
        <v>0</v>
      </c>
      <c r="U91" s="263">
        <v>0</v>
      </c>
      <c r="V91" s="263">
        <v>0</v>
      </c>
      <c r="W91" s="263">
        <v>0</v>
      </c>
      <c r="X91" s="263">
        <v>0</v>
      </c>
      <c r="Y91" s="263">
        <v>0</v>
      </c>
      <c r="Z91" s="263">
        <v>0</v>
      </c>
      <c r="AA91" s="263">
        <v>0</v>
      </c>
      <c r="AB91" s="263">
        <v>0</v>
      </c>
      <c r="AC91" s="263">
        <v>0</v>
      </c>
    </row>
    <row r="92" spans="1:29" x14ac:dyDescent="0.35">
      <c r="A92" s="612"/>
      <c r="B92" s="12" t="s">
        <v>3</v>
      </c>
      <c r="C92" s="3">
        <v>0</v>
      </c>
      <c r="D92" s="3">
        <v>0</v>
      </c>
      <c r="E92" s="3">
        <v>0</v>
      </c>
      <c r="F92" s="3">
        <v>0</v>
      </c>
      <c r="G92" s="3">
        <v>0</v>
      </c>
      <c r="H92" s="3">
        <v>0</v>
      </c>
      <c r="I92" s="3">
        <v>0</v>
      </c>
      <c r="J92" s="3">
        <v>0</v>
      </c>
      <c r="K92" s="3">
        <v>0</v>
      </c>
      <c r="L92" s="114">
        <v>0</v>
      </c>
      <c r="M92" s="114">
        <v>0</v>
      </c>
      <c r="N92" s="279">
        <v>0</v>
      </c>
      <c r="O92" s="285">
        <f t="shared" si="13"/>
        <v>0</v>
      </c>
      <c r="Q92" s="263">
        <v>0</v>
      </c>
      <c r="R92" s="263">
        <v>0</v>
      </c>
      <c r="S92" s="263">
        <v>0</v>
      </c>
      <c r="T92" s="263">
        <v>0</v>
      </c>
      <c r="U92" s="263">
        <v>0</v>
      </c>
      <c r="V92" s="263">
        <v>0</v>
      </c>
      <c r="W92" s="263">
        <v>0</v>
      </c>
      <c r="X92" s="263">
        <v>0</v>
      </c>
      <c r="Y92" s="263">
        <v>0</v>
      </c>
      <c r="Z92" s="263">
        <v>0</v>
      </c>
      <c r="AA92" s="263">
        <v>0</v>
      </c>
      <c r="AB92" s="263">
        <v>0</v>
      </c>
      <c r="AC92" s="263">
        <v>0</v>
      </c>
    </row>
    <row r="93" spans="1:29" x14ac:dyDescent="0.35">
      <c r="A93" s="612"/>
      <c r="B93" s="11" t="s">
        <v>4</v>
      </c>
      <c r="C93" s="3">
        <v>0</v>
      </c>
      <c r="D93" s="3">
        <v>0</v>
      </c>
      <c r="E93" s="3">
        <v>0</v>
      </c>
      <c r="F93" s="3">
        <v>0</v>
      </c>
      <c r="G93" s="3">
        <v>0</v>
      </c>
      <c r="H93" s="3">
        <v>0</v>
      </c>
      <c r="I93" s="3">
        <v>16092.90722244527</v>
      </c>
      <c r="J93" s="3">
        <v>0</v>
      </c>
      <c r="K93" s="3">
        <v>0</v>
      </c>
      <c r="L93" s="114">
        <v>2390.5516510581319</v>
      </c>
      <c r="M93" s="114">
        <v>1992.2709662402196</v>
      </c>
      <c r="N93" s="279">
        <v>3520.3234549099029</v>
      </c>
      <c r="O93" s="285">
        <f t="shared" si="13"/>
        <v>23996.053294653524</v>
      </c>
      <c r="Q93" s="263">
        <v>0</v>
      </c>
      <c r="R93" s="263">
        <v>0</v>
      </c>
      <c r="S93" s="263">
        <v>0</v>
      </c>
      <c r="T93" s="263">
        <v>0</v>
      </c>
      <c r="U93" s="263">
        <v>0</v>
      </c>
      <c r="V93" s="263">
        <v>0</v>
      </c>
      <c r="W93" s="263">
        <v>0</v>
      </c>
      <c r="X93" s="263">
        <v>0</v>
      </c>
      <c r="Y93" s="263">
        <v>0</v>
      </c>
      <c r="Z93" s="263">
        <v>0</v>
      </c>
      <c r="AA93" s="263">
        <v>0</v>
      </c>
      <c r="AB93" s="263">
        <v>0</v>
      </c>
      <c r="AC93" s="263">
        <v>0</v>
      </c>
    </row>
    <row r="94" spans="1:29" x14ac:dyDescent="0.35">
      <c r="A94" s="612"/>
      <c r="B94" s="11" t="s">
        <v>5</v>
      </c>
      <c r="C94" s="3">
        <v>0</v>
      </c>
      <c r="D94" s="3">
        <v>0</v>
      </c>
      <c r="E94" s="3">
        <v>0</v>
      </c>
      <c r="F94" s="3">
        <v>0</v>
      </c>
      <c r="G94" s="3">
        <v>0</v>
      </c>
      <c r="H94" s="3">
        <v>0</v>
      </c>
      <c r="I94" s="3">
        <v>0</v>
      </c>
      <c r="J94" s="3">
        <v>0</v>
      </c>
      <c r="K94" s="3">
        <v>0</v>
      </c>
      <c r="L94" s="114">
        <v>0</v>
      </c>
      <c r="M94" s="114">
        <v>0</v>
      </c>
      <c r="N94" s="279">
        <v>0</v>
      </c>
      <c r="O94" s="285">
        <f t="shared" si="13"/>
        <v>0</v>
      </c>
      <c r="Q94" s="263">
        <v>0</v>
      </c>
      <c r="R94" s="263">
        <v>0</v>
      </c>
      <c r="S94" s="263">
        <v>0</v>
      </c>
      <c r="T94" s="263">
        <v>0</v>
      </c>
      <c r="U94" s="263">
        <v>0</v>
      </c>
      <c r="V94" s="263">
        <v>0</v>
      </c>
      <c r="W94" s="263">
        <v>0</v>
      </c>
      <c r="X94" s="263">
        <v>0</v>
      </c>
      <c r="Y94" s="263">
        <v>0</v>
      </c>
      <c r="Z94" s="263">
        <v>0</v>
      </c>
      <c r="AA94" s="263">
        <v>0</v>
      </c>
      <c r="AB94" s="263">
        <v>0</v>
      </c>
      <c r="AC94" s="263">
        <v>0</v>
      </c>
    </row>
    <row r="95" spans="1:29" x14ac:dyDescent="0.35">
      <c r="A95" s="612"/>
      <c r="B95" s="11" t="s">
        <v>6</v>
      </c>
      <c r="C95" s="3">
        <v>0</v>
      </c>
      <c r="D95" s="3">
        <v>0</v>
      </c>
      <c r="E95" s="3">
        <v>0</v>
      </c>
      <c r="F95" s="3">
        <v>0</v>
      </c>
      <c r="G95" s="3">
        <v>0</v>
      </c>
      <c r="H95" s="3">
        <v>0</v>
      </c>
      <c r="I95" s="3">
        <v>0</v>
      </c>
      <c r="J95" s="3">
        <v>0</v>
      </c>
      <c r="K95" s="3">
        <v>0</v>
      </c>
      <c r="L95" s="114">
        <v>0</v>
      </c>
      <c r="M95" s="114">
        <v>0</v>
      </c>
      <c r="N95" s="279">
        <v>0</v>
      </c>
      <c r="O95" s="285">
        <f t="shared" si="13"/>
        <v>0</v>
      </c>
      <c r="Q95" s="263">
        <v>0</v>
      </c>
      <c r="R95" s="263">
        <v>0</v>
      </c>
      <c r="S95" s="263">
        <v>0</v>
      </c>
      <c r="T95" s="263">
        <v>0</v>
      </c>
      <c r="U95" s="263">
        <v>0</v>
      </c>
      <c r="V95" s="263">
        <v>0</v>
      </c>
      <c r="W95" s="263">
        <v>0</v>
      </c>
      <c r="X95" s="263">
        <v>0</v>
      </c>
      <c r="Y95" s="263">
        <v>0</v>
      </c>
      <c r="Z95" s="263">
        <v>0</v>
      </c>
      <c r="AA95" s="263">
        <v>0</v>
      </c>
      <c r="AB95" s="263">
        <v>0</v>
      </c>
      <c r="AC95" s="263">
        <v>0</v>
      </c>
    </row>
    <row r="96" spans="1:29" x14ac:dyDescent="0.35">
      <c r="A96" s="612"/>
      <c r="B96" s="11" t="s">
        <v>7</v>
      </c>
      <c r="C96" s="3">
        <v>0</v>
      </c>
      <c r="D96" s="3">
        <v>0</v>
      </c>
      <c r="E96" s="3">
        <v>0</v>
      </c>
      <c r="F96" s="3">
        <v>0</v>
      </c>
      <c r="G96" s="3">
        <v>0</v>
      </c>
      <c r="H96" s="3">
        <v>0</v>
      </c>
      <c r="I96" s="3">
        <v>0</v>
      </c>
      <c r="J96" s="3">
        <v>0</v>
      </c>
      <c r="K96" s="3">
        <v>0</v>
      </c>
      <c r="L96" s="114">
        <v>0</v>
      </c>
      <c r="M96" s="114">
        <v>0</v>
      </c>
      <c r="N96" s="279">
        <v>0</v>
      </c>
      <c r="O96" s="285">
        <f t="shared" si="13"/>
        <v>0</v>
      </c>
      <c r="Q96" s="263">
        <v>0</v>
      </c>
      <c r="R96" s="263">
        <v>0</v>
      </c>
      <c r="S96" s="263">
        <v>0</v>
      </c>
      <c r="T96" s="263">
        <v>0</v>
      </c>
      <c r="U96" s="263">
        <v>0</v>
      </c>
      <c r="V96" s="263">
        <v>0</v>
      </c>
      <c r="W96" s="263">
        <v>0</v>
      </c>
      <c r="X96" s="263">
        <v>0</v>
      </c>
      <c r="Y96" s="263">
        <v>0</v>
      </c>
      <c r="Z96" s="263">
        <v>0</v>
      </c>
      <c r="AA96" s="263">
        <v>0</v>
      </c>
      <c r="AB96" s="263">
        <v>0</v>
      </c>
      <c r="AC96" s="263">
        <v>0</v>
      </c>
    </row>
    <row r="97" spans="1:29" x14ac:dyDescent="0.35">
      <c r="A97" s="612"/>
      <c r="B97" s="11" t="s">
        <v>8</v>
      </c>
      <c r="C97" s="3">
        <v>0</v>
      </c>
      <c r="D97" s="3">
        <v>0</v>
      </c>
      <c r="E97" s="3">
        <v>0</v>
      </c>
      <c r="F97" s="3">
        <v>0</v>
      </c>
      <c r="G97" s="3">
        <v>0</v>
      </c>
      <c r="H97" s="3">
        <v>0</v>
      </c>
      <c r="I97" s="3">
        <v>39607.521917331665</v>
      </c>
      <c r="J97" s="3">
        <v>0</v>
      </c>
      <c r="K97" s="3">
        <v>0</v>
      </c>
      <c r="L97" s="114">
        <v>3266.9694961672253</v>
      </c>
      <c r="M97" s="114">
        <v>14234.962959685749</v>
      </c>
      <c r="N97" s="279">
        <v>22275.19775323855</v>
      </c>
      <c r="O97" s="285">
        <f t="shared" si="13"/>
        <v>79384.6521264232</v>
      </c>
      <c r="Q97" s="263">
        <v>0</v>
      </c>
      <c r="R97" s="263">
        <v>0</v>
      </c>
      <c r="S97" s="263">
        <v>0</v>
      </c>
      <c r="T97" s="263">
        <v>0</v>
      </c>
      <c r="U97" s="263">
        <v>0</v>
      </c>
      <c r="V97" s="263">
        <v>0</v>
      </c>
      <c r="W97" s="263">
        <v>0</v>
      </c>
      <c r="X97" s="263">
        <v>0</v>
      </c>
      <c r="Y97" s="263">
        <v>0</v>
      </c>
      <c r="Z97" s="263">
        <v>0</v>
      </c>
      <c r="AA97" s="263">
        <v>0</v>
      </c>
      <c r="AB97" s="263">
        <v>0</v>
      </c>
      <c r="AC97" s="263">
        <v>0</v>
      </c>
    </row>
    <row r="98" spans="1:29" ht="15" thickBot="1" x14ac:dyDescent="0.4">
      <c r="A98" s="613"/>
      <c r="B98" s="60" t="s">
        <v>43</v>
      </c>
      <c r="C98" s="59">
        <v>0</v>
      </c>
      <c r="D98" s="59">
        <v>0</v>
      </c>
      <c r="E98" s="59">
        <v>0</v>
      </c>
      <c r="F98" s="59">
        <v>0</v>
      </c>
      <c r="G98" s="59">
        <v>0</v>
      </c>
      <c r="H98" s="59">
        <v>0</v>
      </c>
      <c r="I98" s="59">
        <v>0</v>
      </c>
      <c r="J98" s="59">
        <v>0</v>
      </c>
      <c r="K98" s="59">
        <v>0</v>
      </c>
      <c r="L98" s="115">
        <v>0</v>
      </c>
      <c r="M98" s="115">
        <v>0</v>
      </c>
      <c r="N98" s="280">
        <v>0</v>
      </c>
      <c r="O98" s="286">
        <f t="shared" si="13"/>
        <v>0</v>
      </c>
      <c r="Q98" s="263">
        <v>0</v>
      </c>
      <c r="R98" s="263">
        <v>0</v>
      </c>
      <c r="S98" s="263">
        <v>0</v>
      </c>
      <c r="T98" s="263">
        <v>0</v>
      </c>
      <c r="U98" s="263">
        <v>0</v>
      </c>
      <c r="V98" s="263">
        <v>0</v>
      </c>
      <c r="W98" s="263">
        <v>0</v>
      </c>
      <c r="X98" s="263">
        <v>0</v>
      </c>
      <c r="Y98" s="263">
        <v>0</v>
      </c>
      <c r="Z98" s="263">
        <v>0</v>
      </c>
      <c r="AA98" s="263">
        <v>0</v>
      </c>
      <c r="AB98" s="263">
        <v>0</v>
      </c>
      <c r="AC98" s="263">
        <v>0</v>
      </c>
    </row>
    <row r="99" spans="1:29" ht="21.5" thickBot="1" x14ac:dyDescent="0.55000000000000004">
      <c r="A99" s="68"/>
      <c r="B99" s="57" t="s">
        <v>44</v>
      </c>
      <c r="C99" s="69">
        <f t="shared" ref="C99:O99" si="14">SUM(C88:C98)</f>
        <v>0</v>
      </c>
      <c r="D99" s="69">
        <f t="shared" si="14"/>
        <v>0</v>
      </c>
      <c r="E99" s="69">
        <f t="shared" si="14"/>
        <v>0</v>
      </c>
      <c r="F99" s="56">
        <f t="shared" si="14"/>
        <v>0</v>
      </c>
      <c r="G99" s="69">
        <f t="shared" si="14"/>
        <v>0</v>
      </c>
      <c r="H99" s="69">
        <f t="shared" si="14"/>
        <v>0</v>
      </c>
      <c r="I99" s="69">
        <f t="shared" si="14"/>
        <v>69330.239277088273</v>
      </c>
      <c r="J99" s="69">
        <f t="shared" si="14"/>
        <v>34892.313951517026</v>
      </c>
      <c r="K99" s="69">
        <f t="shared" si="14"/>
        <v>10358.655704356617</v>
      </c>
      <c r="L99" s="116">
        <f t="shared" si="14"/>
        <v>62919.835028750545</v>
      </c>
      <c r="M99" s="116">
        <f t="shared" si="14"/>
        <v>412227.52232699172</v>
      </c>
      <c r="N99" s="281">
        <f t="shared" si="14"/>
        <v>330444.0702294638</v>
      </c>
      <c r="O99" s="287">
        <f t="shared" si="14"/>
        <v>920172.63651816803</v>
      </c>
      <c r="Q99" s="263">
        <v>0</v>
      </c>
      <c r="R99" s="263">
        <v>0</v>
      </c>
      <c r="S99" s="263">
        <v>0</v>
      </c>
      <c r="T99" s="263">
        <v>0</v>
      </c>
      <c r="U99" s="263">
        <v>0</v>
      </c>
      <c r="V99" s="263">
        <v>0</v>
      </c>
      <c r="W99" s="263">
        <v>0</v>
      </c>
      <c r="X99" s="263">
        <v>0</v>
      </c>
      <c r="Y99" s="263">
        <v>0</v>
      </c>
      <c r="Z99" s="263">
        <v>0</v>
      </c>
      <c r="AA99" s="263">
        <v>0</v>
      </c>
      <c r="AB99" s="263">
        <v>0</v>
      </c>
      <c r="AC99" s="263">
        <v>0</v>
      </c>
    </row>
    <row r="100" spans="1:29" ht="21.5" thickBot="1" x14ac:dyDescent="0.55000000000000004">
      <c r="A100" s="68"/>
      <c r="N100" s="443" t="s">
        <v>172</v>
      </c>
      <c r="O100" s="442">
        <f>O99+'BIZ SUM'!O129</f>
        <v>1053456.4677133232</v>
      </c>
    </row>
    <row r="101" spans="1:29" ht="21.5" thickBot="1" x14ac:dyDescent="0.55000000000000004">
      <c r="A101" s="68"/>
      <c r="B101" s="67" t="s">
        <v>37</v>
      </c>
      <c r="C101" s="66" t="s">
        <v>57</v>
      </c>
      <c r="D101" s="66" t="s">
        <v>56</v>
      </c>
      <c r="E101" s="66" t="s">
        <v>55</v>
      </c>
      <c r="F101" s="63" t="s">
        <v>54</v>
      </c>
      <c r="G101" s="66" t="s">
        <v>53</v>
      </c>
      <c r="H101" s="66" t="s">
        <v>52</v>
      </c>
      <c r="I101" s="66" t="s">
        <v>51</v>
      </c>
      <c r="J101" s="66" t="s">
        <v>50</v>
      </c>
      <c r="K101" s="66" t="s">
        <v>49</v>
      </c>
      <c r="L101" s="66" t="s">
        <v>48</v>
      </c>
      <c r="M101" s="66" t="s">
        <v>47</v>
      </c>
      <c r="N101" s="66" t="s">
        <v>46</v>
      </c>
      <c r="O101" s="65" t="s">
        <v>34</v>
      </c>
    </row>
    <row r="102" spans="1:29" x14ac:dyDescent="0.35">
      <c r="A102" s="605" t="s">
        <v>60</v>
      </c>
      <c r="B102" s="64" t="s">
        <v>0</v>
      </c>
      <c r="C102" s="63">
        <v>0</v>
      </c>
      <c r="D102" s="63">
        <v>0</v>
      </c>
      <c r="E102" s="63">
        <v>0</v>
      </c>
      <c r="F102" s="63">
        <v>0</v>
      </c>
      <c r="G102" s="63">
        <v>0</v>
      </c>
      <c r="H102" s="63">
        <v>0</v>
      </c>
      <c r="I102" s="63">
        <v>0</v>
      </c>
      <c r="J102" s="63">
        <v>0</v>
      </c>
      <c r="K102" s="63">
        <v>0</v>
      </c>
      <c r="L102" s="113">
        <v>0</v>
      </c>
      <c r="M102" s="113">
        <v>0</v>
      </c>
      <c r="N102" s="278">
        <v>0</v>
      </c>
      <c r="O102" s="284">
        <f t="shared" ref="O102:O112" si="15">SUM(C102:N102)</f>
        <v>0</v>
      </c>
      <c r="Q102" s="263">
        <v>0</v>
      </c>
      <c r="R102" s="263">
        <v>0</v>
      </c>
      <c r="S102" s="263">
        <v>0</v>
      </c>
      <c r="T102" s="263">
        <v>0</v>
      </c>
      <c r="U102" s="263">
        <v>0</v>
      </c>
      <c r="V102" s="263">
        <v>0</v>
      </c>
      <c r="W102" s="263">
        <v>0</v>
      </c>
      <c r="X102" s="263">
        <v>0</v>
      </c>
      <c r="Y102" s="263">
        <v>0</v>
      </c>
      <c r="Z102" s="263">
        <v>0</v>
      </c>
      <c r="AA102" s="263">
        <v>0</v>
      </c>
      <c r="AB102" s="263">
        <v>0</v>
      </c>
      <c r="AC102" s="263">
        <v>0</v>
      </c>
    </row>
    <row r="103" spans="1:29" x14ac:dyDescent="0.35">
      <c r="A103" s="606"/>
      <c r="B103" s="12" t="s">
        <v>1</v>
      </c>
      <c r="C103" s="3">
        <v>0</v>
      </c>
      <c r="D103" s="3">
        <v>0</v>
      </c>
      <c r="E103" s="3">
        <v>0</v>
      </c>
      <c r="F103" s="3">
        <v>0</v>
      </c>
      <c r="G103" s="3">
        <v>0</v>
      </c>
      <c r="H103" s="3">
        <v>0</v>
      </c>
      <c r="I103" s="3">
        <v>0</v>
      </c>
      <c r="J103" s="3">
        <v>0</v>
      </c>
      <c r="K103" s="3">
        <v>0</v>
      </c>
      <c r="L103" s="114">
        <v>12305.039999999974</v>
      </c>
      <c r="M103" s="114">
        <v>0</v>
      </c>
      <c r="N103" s="279">
        <v>141195.12</v>
      </c>
      <c r="O103" s="285">
        <f t="shared" si="15"/>
        <v>153500.15999999997</v>
      </c>
      <c r="Q103" s="263">
        <v>0</v>
      </c>
      <c r="R103" s="263">
        <v>0</v>
      </c>
      <c r="S103" s="263">
        <v>0</v>
      </c>
      <c r="T103" s="263">
        <v>0</v>
      </c>
      <c r="U103" s="263">
        <v>0</v>
      </c>
      <c r="V103" s="263">
        <v>0</v>
      </c>
      <c r="W103" s="263">
        <v>0</v>
      </c>
      <c r="X103" s="263">
        <v>0</v>
      </c>
      <c r="Y103" s="263">
        <v>0</v>
      </c>
      <c r="Z103" s="263">
        <v>0</v>
      </c>
      <c r="AA103" s="263">
        <v>0</v>
      </c>
      <c r="AB103" s="263">
        <v>0</v>
      </c>
      <c r="AC103" s="263">
        <v>0</v>
      </c>
    </row>
    <row r="104" spans="1:29" x14ac:dyDescent="0.35">
      <c r="A104" s="606"/>
      <c r="B104" s="11" t="s">
        <v>2</v>
      </c>
      <c r="C104" s="3">
        <v>0</v>
      </c>
      <c r="D104" s="3">
        <v>0</v>
      </c>
      <c r="E104" s="3">
        <v>0</v>
      </c>
      <c r="F104" s="3">
        <v>0</v>
      </c>
      <c r="G104" s="3">
        <v>0</v>
      </c>
      <c r="H104" s="3">
        <v>0</v>
      </c>
      <c r="I104" s="3">
        <v>0</v>
      </c>
      <c r="J104" s="3">
        <v>0</v>
      </c>
      <c r="K104" s="3">
        <v>0</v>
      </c>
      <c r="L104" s="114">
        <v>0</v>
      </c>
      <c r="M104" s="114">
        <v>0</v>
      </c>
      <c r="N104" s="279">
        <v>0</v>
      </c>
      <c r="O104" s="285">
        <f t="shared" si="15"/>
        <v>0</v>
      </c>
      <c r="Q104" s="263">
        <v>0</v>
      </c>
      <c r="R104" s="263">
        <v>0</v>
      </c>
      <c r="S104" s="263">
        <v>0</v>
      </c>
      <c r="T104" s="263">
        <v>0</v>
      </c>
      <c r="U104" s="263">
        <v>0</v>
      </c>
      <c r="V104" s="263">
        <v>0</v>
      </c>
      <c r="W104" s="263">
        <v>0</v>
      </c>
      <c r="X104" s="263">
        <v>0</v>
      </c>
      <c r="Y104" s="263">
        <v>0</v>
      </c>
      <c r="Z104" s="263">
        <v>0</v>
      </c>
      <c r="AA104" s="263">
        <v>0</v>
      </c>
      <c r="AB104" s="263">
        <v>0</v>
      </c>
      <c r="AC104" s="263">
        <v>0</v>
      </c>
    </row>
    <row r="105" spans="1:29" x14ac:dyDescent="0.35">
      <c r="A105" s="606"/>
      <c r="B105" s="11" t="s">
        <v>9</v>
      </c>
      <c r="C105" s="3">
        <v>0</v>
      </c>
      <c r="D105" s="3">
        <v>0</v>
      </c>
      <c r="E105" s="3">
        <v>0</v>
      </c>
      <c r="F105" s="3">
        <v>0</v>
      </c>
      <c r="G105" s="3">
        <v>0</v>
      </c>
      <c r="H105" s="3">
        <v>0</v>
      </c>
      <c r="I105" s="3">
        <v>0</v>
      </c>
      <c r="J105" s="3">
        <v>0</v>
      </c>
      <c r="K105" s="3">
        <v>0</v>
      </c>
      <c r="L105" s="114">
        <v>38661.708799999913</v>
      </c>
      <c r="M105" s="114">
        <v>0</v>
      </c>
      <c r="N105" s="279">
        <v>443626.72639999999</v>
      </c>
      <c r="O105" s="285">
        <f t="shared" si="15"/>
        <v>482288.43519999989</v>
      </c>
      <c r="Q105" s="263">
        <v>0</v>
      </c>
      <c r="R105" s="263">
        <v>0</v>
      </c>
      <c r="S105" s="263">
        <v>0</v>
      </c>
      <c r="T105" s="263">
        <v>0</v>
      </c>
      <c r="U105" s="263">
        <v>0</v>
      </c>
      <c r="V105" s="263">
        <v>0</v>
      </c>
      <c r="W105" s="263">
        <v>0</v>
      </c>
      <c r="X105" s="263">
        <v>0</v>
      </c>
      <c r="Y105" s="263">
        <v>0</v>
      </c>
      <c r="Z105" s="263">
        <v>0</v>
      </c>
      <c r="AA105" s="263">
        <v>0</v>
      </c>
      <c r="AB105" s="263">
        <v>0</v>
      </c>
      <c r="AC105" s="263">
        <v>0</v>
      </c>
    </row>
    <row r="106" spans="1:29" x14ac:dyDescent="0.35">
      <c r="A106" s="606"/>
      <c r="B106" s="12" t="s">
        <v>3</v>
      </c>
      <c r="C106" s="3">
        <v>0</v>
      </c>
      <c r="D106" s="3">
        <v>0</v>
      </c>
      <c r="E106" s="3">
        <v>0</v>
      </c>
      <c r="F106" s="3">
        <v>0</v>
      </c>
      <c r="G106" s="3">
        <v>0</v>
      </c>
      <c r="H106" s="3">
        <v>0</v>
      </c>
      <c r="I106" s="3">
        <v>0</v>
      </c>
      <c r="J106" s="3">
        <v>0</v>
      </c>
      <c r="K106" s="3">
        <v>0</v>
      </c>
      <c r="L106" s="114">
        <v>0</v>
      </c>
      <c r="M106" s="114">
        <v>0</v>
      </c>
      <c r="N106" s="279">
        <v>0</v>
      </c>
      <c r="O106" s="285">
        <f t="shared" si="15"/>
        <v>0</v>
      </c>
      <c r="Q106" s="263">
        <v>0</v>
      </c>
      <c r="R106" s="263">
        <v>0</v>
      </c>
      <c r="S106" s="263">
        <v>0</v>
      </c>
      <c r="T106" s="263">
        <v>0</v>
      </c>
      <c r="U106" s="263">
        <v>0</v>
      </c>
      <c r="V106" s="263">
        <v>0</v>
      </c>
      <c r="W106" s="263">
        <v>0</v>
      </c>
      <c r="X106" s="263">
        <v>0</v>
      </c>
      <c r="Y106" s="263">
        <v>0</v>
      </c>
      <c r="Z106" s="263">
        <v>0</v>
      </c>
      <c r="AA106" s="263">
        <v>0</v>
      </c>
      <c r="AB106" s="263">
        <v>0</v>
      </c>
      <c r="AC106" s="263">
        <v>0</v>
      </c>
    </row>
    <row r="107" spans="1:29" x14ac:dyDescent="0.35">
      <c r="A107" s="606"/>
      <c r="B107" s="11" t="s">
        <v>4</v>
      </c>
      <c r="C107" s="3">
        <v>0</v>
      </c>
      <c r="D107" s="3">
        <v>0</v>
      </c>
      <c r="E107" s="3">
        <v>0</v>
      </c>
      <c r="F107" s="3">
        <v>0</v>
      </c>
      <c r="G107" s="3">
        <v>0</v>
      </c>
      <c r="H107" s="3">
        <v>0</v>
      </c>
      <c r="I107" s="3">
        <v>0</v>
      </c>
      <c r="J107" s="3">
        <v>0</v>
      </c>
      <c r="K107" s="3">
        <v>0</v>
      </c>
      <c r="L107" s="114">
        <v>32890.640566784015</v>
      </c>
      <c r="M107" s="114">
        <v>0</v>
      </c>
      <c r="N107" s="279">
        <v>255728.9445751039</v>
      </c>
      <c r="O107" s="285">
        <f t="shared" si="15"/>
        <v>288619.58514188789</v>
      </c>
      <c r="Q107" s="263">
        <v>0</v>
      </c>
      <c r="R107" s="263">
        <v>0</v>
      </c>
      <c r="S107" s="263">
        <v>0</v>
      </c>
      <c r="T107" s="263">
        <v>0</v>
      </c>
      <c r="U107" s="263">
        <v>0</v>
      </c>
      <c r="V107" s="263">
        <v>0</v>
      </c>
      <c r="W107" s="263">
        <v>0</v>
      </c>
      <c r="X107" s="263">
        <v>0</v>
      </c>
      <c r="Y107" s="263">
        <v>0</v>
      </c>
      <c r="Z107" s="263">
        <v>0</v>
      </c>
      <c r="AA107" s="263">
        <v>0</v>
      </c>
      <c r="AB107" s="263">
        <v>0</v>
      </c>
      <c r="AC107" s="263">
        <v>0</v>
      </c>
    </row>
    <row r="108" spans="1:29" x14ac:dyDescent="0.35">
      <c r="A108" s="606"/>
      <c r="B108" s="11" t="s">
        <v>5</v>
      </c>
      <c r="C108" s="3">
        <v>0</v>
      </c>
      <c r="D108" s="3">
        <v>0</v>
      </c>
      <c r="E108" s="3">
        <v>0</v>
      </c>
      <c r="F108" s="3">
        <v>0</v>
      </c>
      <c r="G108" s="3">
        <v>0</v>
      </c>
      <c r="H108" s="3">
        <v>0</v>
      </c>
      <c r="I108" s="3">
        <v>0</v>
      </c>
      <c r="J108" s="3">
        <v>0</v>
      </c>
      <c r="K108" s="3">
        <v>0</v>
      </c>
      <c r="L108" s="114">
        <v>0</v>
      </c>
      <c r="M108" s="114">
        <v>0</v>
      </c>
      <c r="N108" s="279">
        <v>0</v>
      </c>
      <c r="O108" s="285">
        <f t="shared" si="15"/>
        <v>0</v>
      </c>
      <c r="Q108" s="263">
        <v>0</v>
      </c>
      <c r="R108" s="263">
        <v>0</v>
      </c>
      <c r="S108" s="263">
        <v>0</v>
      </c>
      <c r="T108" s="263">
        <v>0</v>
      </c>
      <c r="U108" s="263">
        <v>0</v>
      </c>
      <c r="V108" s="263">
        <v>0</v>
      </c>
      <c r="W108" s="263">
        <v>0</v>
      </c>
      <c r="X108" s="263">
        <v>0</v>
      </c>
      <c r="Y108" s="263">
        <v>0</v>
      </c>
      <c r="Z108" s="263">
        <v>0</v>
      </c>
      <c r="AA108" s="263">
        <v>0</v>
      </c>
      <c r="AB108" s="263">
        <v>0</v>
      </c>
      <c r="AC108" s="263">
        <v>0</v>
      </c>
    </row>
    <row r="109" spans="1:29" x14ac:dyDescent="0.35">
      <c r="A109" s="606"/>
      <c r="B109" s="11" t="s">
        <v>6</v>
      </c>
      <c r="C109" s="3">
        <v>0</v>
      </c>
      <c r="D109" s="3">
        <v>0</v>
      </c>
      <c r="E109" s="3">
        <v>0</v>
      </c>
      <c r="F109" s="3">
        <v>0</v>
      </c>
      <c r="G109" s="3">
        <v>0</v>
      </c>
      <c r="H109" s="3">
        <v>0</v>
      </c>
      <c r="I109" s="3">
        <v>0</v>
      </c>
      <c r="J109" s="3">
        <v>0</v>
      </c>
      <c r="K109" s="3">
        <v>0</v>
      </c>
      <c r="L109" s="114">
        <v>0</v>
      </c>
      <c r="M109" s="114">
        <v>0</v>
      </c>
      <c r="N109" s="279">
        <v>0</v>
      </c>
      <c r="O109" s="285">
        <f t="shared" si="15"/>
        <v>0</v>
      </c>
      <c r="Q109" s="263">
        <v>0</v>
      </c>
      <c r="R109" s="263">
        <v>0</v>
      </c>
      <c r="S109" s="263">
        <v>0</v>
      </c>
      <c r="T109" s="263">
        <v>0</v>
      </c>
      <c r="U109" s="263">
        <v>0</v>
      </c>
      <c r="V109" s="263">
        <v>0</v>
      </c>
      <c r="W109" s="263">
        <v>0</v>
      </c>
      <c r="X109" s="263">
        <v>0</v>
      </c>
      <c r="Y109" s="263">
        <v>0</v>
      </c>
      <c r="Z109" s="263">
        <v>0</v>
      </c>
      <c r="AA109" s="263">
        <v>0</v>
      </c>
      <c r="AB109" s="263">
        <v>0</v>
      </c>
      <c r="AC109" s="263">
        <v>0</v>
      </c>
    </row>
    <row r="110" spans="1:29" x14ac:dyDescent="0.35">
      <c r="A110" s="606"/>
      <c r="B110" s="11" t="s">
        <v>7</v>
      </c>
      <c r="C110" s="3">
        <v>0</v>
      </c>
      <c r="D110" s="3">
        <v>0</v>
      </c>
      <c r="E110" s="3">
        <v>0</v>
      </c>
      <c r="F110" s="3">
        <v>0</v>
      </c>
      <c r="G110" s="3">
        <v>0</v>
      </c>
      <c r="H110" s="3">
        <v>0</v>
      </c>
      <c r="I110" s="3">
        <v>0</v>
      </c>
      <c r="J110" s="3">
        <v>0</v>
      </c>
      <c r="K110" s="3">
        <v>0</v>
      </c>
      <c r="L110" s="114">
        <v>0</v>
      </c>
      <c r="M110" s="114">
        <v>0</v>
      </c>
      <c r="N110" s="279">
        <v>0</v>
      </c>
      <c r="O110" s="285">
        <f t="shared" si="15"/>
        <v>0</v>
      </c>
      <c r="Q110" s="263">
        <v>0</v>
      </c>
      <c r="R110" s="263">
        <v>0</v>
      </c>
      <c r="S110" s="263">
        <v>0</v>
      </c>
      <c r="T110" s="263">
        <v>0</v>
      </c>
      <c r="U110" s="263">
        <v>0</v>
      </c>
      <c r="V110" s="263">
        <v>0</v>
      </c>
      <c r="W110" s="263">
        <v>0</v>
      </c>
      <c r="X110" s="263">
        <v>0</v>
      </c>
      <c r="Y110" s="263">
        <v>0</v>
      </c>
      <c r="Z110" s="263">
        <v>0</v>
      </c>
      <c r="AA110" s="263">
        <v>0</v>
      </c>
      <c r="AB110" s="263">
        <v>0</v>
      </c>
      <c r="AC110" s="263">
        <v>0</v>
      </c>
    </row>
    <row r="111" spans="1:29" x14ac:dyDescent="0.35">
      <c r="A111" s="606"/>
      <c r="B111" s="11" t="s">
        <v>8</v>
      </c>
      <c r="C111" s="3">
        <v>0</v>
      </c>
      <c r="D111" s="3">
        <v>0</v>
      </c>
      <c r="E111" s="3">
        <v>0</v>
      </c>
      <c r="F111" s="3">
        <v>0</v>
      </c>
      <c r="G111" s="3">
        <v>0</v>
      </c>
      <c r="H111" s="3">
        <v>0</v>
      </c>
      <c r="I111" s="3">
        <v>0</v>
      </c>
      <c r="J111" s="3">
        <v>0</v>
      </c>
      <c r="K111" s="3">
        <v>0</v>
      </c>
      <c r="L111" s="114">
        <v>69902.030642525147</v>
      </c>
      <c r="M111" s="114">
        <v>0</v>
      </c>
      <c r="N111" s="279">
        <v>410866.92996557575</v>
      </c>
      <c r="O111" s="285">
        <f t="shared" si="15"/>
        <v>480768.96060810087</v>
      </c>
      <c r="Q111" s="263">
        <v>0</v>
      </c>
      <c r="R111" s="263">
        <v>0</v>
      </c>
      <c r="S111" s="263">
        <v>0</v>
      </c>
      <c r="T111" s="263">
        <v>0</v>
      </c>
      <c r="U111" s="263">
        <v>0</v>
      </c>
      <c r="V111" s="263">
        <v>0</v>
      </c>
      <c r="W111" s="263">
        <v>0</v>
      </c>
      <c r="X111" s="263">
        <v>0</v>
      </c>
      <c r="Y111" s="263">
        <v>0</v>
      </c>
      <c r="Z111" s="263">
        <v>0</v>
      </c>
      <c r="AA111" s="263">
        <v>0</v>
      </c>
      <c r="AB111" s="263">
        <v>0</v>
      </c>
      <c r="AC111" s="263">
        <v>0</v>
      </c>
    </row>
    <row r="112" spans="1:29" ht="15" thickBot="1" x14ac:dyDescent="0.4">
      <c r="A112" s="607"/>
      <c r="B112" s="60" t="s">
        <v>43</v>
      </c>
      <c r="C112" s="59">
        <v>0</v>
      </c>
      <c r="D112" s="59">
        <v>0</v>
      </c>
      <c r="E112" s="59">
        <v>0</v>
      </c>
      <c r="F112" s="59">
        <v>0</v>
      </c>
      <c r="G112" s="59">
        <v>0</v>
      </c>
      <c r="H112" s="59">
        <v>0</v>
      </c>
      <c r="I112" s="59">
        <v>0</v>
      </c>
      <c r="J112" s="59">
        <v>0</v>
      </c>
      <c r="K112" s="59">
        <v>0</v>
      </c>
      <c r="L112" s="115">
        <v>0</v>
      </c>
      <c r="M112" s="115">
        <v>0</v>
      </c>
      <c r="N112" s="280">
        <v>0</v>
      </c>
      <c r="O112" s="286">
        <f t="shared" si="15"/>
        <v>0</v>
      </c>
      <c r="Q112" s="263">
        <v>0</v>
      </c>
      <c r="R112" s="263">
        <v>0</v>
      </c>
      <c r="S112" s="263">
        <v>0</v>
      </c>
      <c r="T112" s="263">
        <v>0</v>
      </c>
      <c r="U112" s="263">
        <v>0</v>
      </c>
      <c r="V112" s="263">
        <v>0</v>
      </c>
      <c r="W112" s="263">
        <v>0</v>
      </c>
      <c r="X112" s="263">
        <v>0</v>
      </c>
      <c r="Y112" s="263">
        <v>0</v>
      </c>
      <c r="Z112" s="263">
        <v>0</v>
      </c>
      <c r="AA112" s="263">
        <v>0</v>
      </c>
      <c r="AB112" s="263">
        <v>0</v>
      </c>
      <c r="AC112" s="263">
        <v>0</v>
      </c>
    </row>
    <row r="113" spans="1:29" ht="21.5" thickBot="1" x14ac:dyDescent="0.55000000000000004">
      <c r="A113" s="68"/>
      <c r="B113" s="57" t="s">
        <v>44</v>
      </c>
      <c r="C113" s="69">
        <f t="shared" ref="C113:O113" si="16">SUM(C102:C112)</f>
        <v>0</v>
      </c>
      <c r="D113" s="69">
        <f t="shared" si="16"/>
        <v>0</v>
      </c>
      <c r="E113" s="69">
        <f t="shared" si="16"/>
        <v>0</v>
      </c>
      <c r="F113" s="56">
        <f t="shared" si="16"/>
        <v>0</v>
      </c>
      <c r="G113" s="69">
        <f t="shared" si="16"/>
        <v>0</v>
      </c>
      <c r="H113" s="69">
        <f t="shared" si="16"/>
        <v>0</v>
      </c>
      <c r="I113" s="69">
        <f t="shared" si="16"/>
        <v>0</v>
      </c>
      <c r="J113" s="69">
        <f t="shared" si="16"/>
        <v>0</v>
      </c>
      <c r="K113" s="69">
        <f t="shared" si="16"/>
        <v>0</v>
      </c>
      <c r="L113" s="116">
        <f t="shared" si="16"/>
        <v>153759.42000930905</v>
      </c>
      <c r="M113" s="116">
        <f t="shared" si="16"/>
        <v>0</v>
      </c>
      <c r="N113" s="281">
        <f t="shared" si="16"/>
        <v>1251417.7209406795</v>
      </c>
      <c r="O113" s="287">
        <f t="shared" si="16"/>
        <v>1405177.1409499887</v>
      </c>
      <c r="Q113" s="263">
        <v>0</v>
      </c>
      <c r="R113" s="263">
        <v>0</v>
      </c>
      <c r="S113" s="263">
        <v>0</v>
      </c>
      <c r="T113" s="263">
        <v>0</v>
      </c>
      <c r="U113" s="263">
        <v>0</v>
      </c>
      <c r="V113" s="263">
        <v>0</v>
      </c>
      <c r="W113" s="263">
        <v>0</v>
      </c>
      <c r="X113" s="263">
        <v>0</v>
      </c>
      <c r="Y113" s="263">
        <v>0</v>
      </c>
      <c r="Z113" s="263">
        <v>0</v>
      </c>
      <c r="AA113" s="263">
        <v>0</v>
      </c>
      <c r="AB113" s="263">
        <v>0</v>
      </c>
      <c r="AC113" s="263">
        <v>0</v>
      </c>
    </row>
    <row r="114" spans="1:29" ht="21.5" thickBot="1" x14ac:dyDescent="0.55000000000000004">
      <c r="A114" s="68"/>
      <c r="N114" s="443" t="s">
        <v>173</v>
      </c>
      <c r="O114" s="442">
        <f>O113+'BIZ SUM'!O145</f>
        <v>1731284.7904741087</v>
      </c>
    </row>
    <row r="115" spans="1:29" ht="21.5" thickBot="1" x14ac:dyDescent="0.55000000000000004">
      <c r="A115" s="68"/>
      <c r="B115" s="67" t="s">
        <v>37</v>
      </c>
      <c r="C115" s="66" t="s">
        <v>57</v>
      </c>
      <c r="D115" s="66" t="s">
        <v>56</v>
      </c>
      <c r="E115" s="66" t="s">
        <v>55</v>
      </c>
      <c r="F115" s="63" t="s">
        <v>54</v>
      </c>
      <c r="G115" s="66" t="s">
        <v>53</v>
      </c>
      <c r="H115" s="66" t="s">
        <v>52</v>
      </c>
      <c r="I115" s="66" t="s">
        <v>51</v>
      </c>
      <c r="J115" s="66" t="s">
        <v>50</v>
      </c>
      <c r="K115" s="66" t="s">
        <v>49</v>
      </c>
      <c r="L115" s="66" t="s">
        <v>48</v>
      </c>
      <c r="M115" s="66" t="s">
        <v>47</v>
      </c>
      <c r="N115" s="66" t="s">
        <v>46</v>
      </c>
      <c r="O115" s="65" t="s">
        <v>34</v>
      </c>
    </row>
    <row r="116" spans="1:29" x14ac:dyDescent="0.35">
      <c r="A116" s="617" t="s">
        <v>59</v>
      </c>
      <c r="B116" s="64" t="s">
        <v>0</v>
      </c>
      <c r="C116" s="63">
        <v>0</v>
      </c>
      <c r="D116" s="63">
        <v>0</v>
      </c>
      <c r="E116" s="63">
        <v>0</v>
      </c>
      <c r="F116" s="63">
        <v>0</v>
      </c>
      <c r="G116" s="63">
        <v>0</v>
      </c>
      <c r="H116" s="63">
        <v>0</v>
      </c>
      <c r="I116" s="63">
        <v>0</v>
      </c>
      <c r="J116" s="63">
        <v>0</v>
      </c>
      <c r="K116" s="63">
        <v>0</v>
      </c>
      <c r="L116" s="113">
        <v>0</v>
      </c>
      <c r="M116" s="113">
        <v>0</v>
      </c>
      <c r="N116" s="278">
        <v>0</v>
      </c>
      <c r="O116" s="284">
        <f t="shared" ref="O116:O126" si="17">SUM(C116:N116)</f>
        <v>0</v>
      </c>
      <c r="Q116" s="263">
        <v>0</v>
      </c>
      <c r="R116" s="263">
        <v>0</v>
      </c>
      <c r="S116" s="263">
        <v>0</v>
      </c>
      <c r="T116" s="263">
        <v>0</v>
      </c>
      <c r="U116" s="263">
        <v>0</v>
      </c>
      <c r="V116" s="263">
        <v>0</v>
      </c>
      <c r="W116" s="263">
        <v>0</v>
      </c>
      <c r="X116" s="263">
        <v>0</v>
      </c>
      <c r="Y116" s="263">
        <v>0</v>
      </c>
      <c r="Z116" s="263">
        <v>0</v>
      </c>
      <c r="AA116" s="263">
        <v>0</v>
      </c>
      <c r="AB116" s="263">
        <v>0</v>
      </c>
      <c r="AC116" s="263">
        <v>0</v>
      </c>
    </row>
    <row r="117" spans="1:29" x14ac:dyDescent="0.35">
      <c r="A117" s="618"/>
      <c r="B117" s="12" t="s">
        <v>1</v>
      </c>
      <c r="C117" s="3">
        <v>0</v>
      </c>
      <c r="D117" s="3">
        <v>0</v>
      </c>
      <c r="E117" s="3">
        <v>0</v>
      </c>
      <c r="F117" s="3">
        <v>0</v>
      </c>
      <c r="G117" s="3">
        <v>0</v>
      </c>
      <c r="H117" s="3">
        <v>0</v>
      </c>
      <c r="I117" s="3">
        <v>0</v>
      </c>
      <c r="J117" s="3">
        <v>0</v>
      </c>
      <c r="K117" s="3">
        <v>0</v>
      </c>
      <c r="L117" s="114">
        <v>0</v>
      </c>
      <c r="M117" s="114">
        <v>0</v>
      </c>
      <c r="N117" s="279">
        <v>0</v>
      </c>
      <c r="O117" s="285">
        <f t="shared" si="17"/>
        <v>0</v>
      </c>
      <c r="Q117" s="263">
        <v>0</v>
      </c>
      <c r="R117" s="263">
        <v>0</v>
      </c>
      <c r="S117" s="263">
        <v>0</v>
      </c>
      <c r="T117" s="263">
        <v>0</v>
      </c>
      <c r="U117" s="263">
        <v>0</v>
      </c>
      <c r="V117" s="263">
        <v>0</v>
      </c>
      <c r="W117" s="263">
        <v>0</v>
      </c>
      <c r="X117" s="263">
        <v>0</v>
      </c>
      <c r="Y117" s="263">
        <v>0</v>
      </c>
      <c r="Z117" s="263">
        <v>0</v>
      </c>
      <c r="AA117" s="263">
        <v>0</v>
      </c>
      <c r="AB117" s="263">
        <v>0</v>
      </c>
      <c r="AC117" s="263">
        <v>0</v>
      </c>
    </row>
    <row r="118" spans="1:29" x14ac:dyDescent="0.35">
      <c r="A118" s="618"/>
      <c r="B118" s="11" t="s">
        <v>2</v>
      </c>
      <c r="C118" s="3">
        <v>0</v>
      </c>
      <c r="D118" s="3">
        <v>0</v>
      </c>
      <c r="E118" s="3">
        <v>0</v>
      </c>
      <c r="F118" s="3">
        <v>0</v>
      </c>
      <c r="G118" s="3">
        <v>0</v>
      </c>
      <c r="H118" s="3">
        <v>0</v>
      </c>
      <c r="I118" s="3">
        <v>0</v>
      </c>
      <c r="J118" s="3">
        <v>0</v>
      </c>
      <c r="K118" s="3">
        <v>0</v>
      </c>
      <c r="L118" s="114">
        <v>0</v>
      </c>
      <c r="M118" s="114">
        <v>0</v>
      </c>
      <c r="N118" s="279">
        <v>0</v>
      </c>
      <c r="O118" s="285">
        <f t="shared" si="17"/>
        <v>0</v>
      </c>
      <c r="Q118" s="263">
        <v>0</v>
      </c>
      <c r="R118" s="263">
        <v>0</v>
      </c>
      <c r="S118" s="263">
        <v>0</v>
      </c>
      <c r="T118" s="263">
        <v>0</v>
      </c>
      <c r="U118" s="263">
        <v>0</v>
      </c>
      <c r="V118" s="263">
        <v>0</v>
      </c>
      <c r="W118" s="263">
        <v>0</v>
      </c>
      <c r="X118" s="263">
        <v>0</v>
      </c>
      <c r="Y118" s="263">
        <v>0</v>
      </c>
      <c r="Z118" s="263">
        <v>0</v>
      </c>
      <c r="AA118" s="263">
        <v>0</v>
      </c>
      <c r="AB118" s="263">
        <v>0</v>
      </c>
      <c r="AC118" s="263">
        <v>0</v>
      </c>
    </row>
    <row r="119" spans="1:29" x14ac:dyDescent="0.35">
      <c r="A119" s="618"/>
      <c r="B119" s="11" t="s">
        <v>9</v>
      </c>
      <c r="C119" s="3">
        <v>0</v>
      </c>
      <c r="D119" s="3">
        <v>0</v>
      </c>
      <c r="E119" s="3">
        <v>0</v>
      </c>
      <c r="F119" s="3">
        <v>0</v>
      </c>
      <c r="G119" s="3">
        <v>0</v>
      </c>
      <c r="H119" s="3">
        <v>0</v>
      </c>
      <c r="I119" s="3">
        <v>0</v>
      </c>
      <c r="J119" s="3">
        <v>0</v>
      </c>
      <c r="K119" s="3">
        <v>0</v>
      </c>
      <c r="L119" s="114">
        <v>0</v>
      </c>
      <c r="M119" s="114">
        <v>0</v>
      </c>
      <c r="N119" s="279">
        <v>0</v>
      </c>
      <c r="O119" s="285">
        <f t="shared" si="17"/>
        <v>0</v>
      </c>
      <c r="Q119" s="263">
        <v>0</v>
      </c>
      <c r="R119" s="263">
        <v>0</v>
      </c>
      <c r="S119" s="263">
        <v>0</v>
      </c>
      <c r="T119" s="263">
        <v>0</v>
      </c>
      <c r="U119" s="263">
        <v>0</v>
      </c>
      <c r="V119" s="263">
        <v>0</v>
      </c>
      <c r="W119" s="263">
        <v>0</v>
      </c>
      <c r="X119" s="263">
        <v>0</v>
      </c>
      <c r="Y119" s="263">
        <v>0</v>
      </c>
      <c r="Z119" s="263">
        <v>0</v>
      </c>
      <c r="AA119" s="263">
        <v>0</v>
      </c>
      <c r="AB119" s="263">
        <v>0</v>
      </c>
      <c r="AC119" s="263">
        <v>0</v>
      </c>
    </row>
    <row r="120" spans="1:29" x14ac:dyDescent="0.35">
      <c r="A120" s="618"/>
      <c r="B120" s="12" t="s">
        <v>3</v>
      </c>
      <c r="C120" s="3">
        <v>0</v>
      </c>
      <c r="D120" s="3">
        <v>0</v>
      </c>
      <c r="E120" s="3">
        <v>0</v>
      </c>
      <c r="F120" s="3">
        <v>17374.025839568472</v>
      </c>
      <c r="G120" s="3">
        <v>19015.59095116613</v>
      </c>
      <c r="H120" s="3">
        <v>38919.868381810818</v>
      </c>
      <c r="I120" s="3">
        <v>119233.40433495323</v>
      </c>
      <c r="J120" s="3">
        <v>61632.71875971969</v>
      </c>
      <c r="K120" s="3">
        <v>17224.055759234619</v>
      </c>
      <c r="L120" s="114">
        <v>7756.9924669126958</v>
      </c>
      <c r="M120" s="114">
        <v>3930.6062639751108</v>
      </c>
      <c r="N120" s="279">
        <v>32879.88749169973</v>
      </c>
      <c r="O120" s="285">
        <f t="shared" si="17"/>
        <v>317967.15024904051</v>
      </c>
      <c r="Q120" s="263">
        <v>0</v>
      </c>
      <c r="R120" s="263">
        <v>0</v>
      </c>
      <c r="S120" s="263">
        <v>0</v>
      </c>
      <c r="T120" s="263">
        <v>0</v>
      </c>
      <c r="U120" s="263">
        <v>0</v>
      </c>
      <c r="V120" s="263">
        <v>0</v>
      </c>
      <c r="W120" s="263">
        <v>0</v>
      </c>
      <c r="X120" s="263">
        <v>0</v>
      </c>
      <c r="Y120" s="263">
        <v>0</v>
      </c>
      <c r="Z120" s="263">
        <v>0</v>
      </c>
      <c r="AA120" s="263">
        <v>0</v>
      </c>
      <c r="AB120" s="263">
        <v>0</v>
      </c>
      <c r="AC120" s="263">
        <v>0</v>
      </c>
    </row>
    <row r="121" spans="1:29" x14ac:dyDescent="0.35">
      <c r="A121" s="618"/>
      <c r="B121" s="11" t="s">
        <v>4</v>
      </c>
      <c r="C121" s="3">
        <v>0</v>
      </c>
      <c r="D121" s="3">
        <v>0</v>
      </c>
      <c r="E121" s="3">
        <v>0</v>
      </c>
      <c r="F121" s="3">
        <v>0</v>
      </c>
      <c r="G121" s="3">
        <v>0</v>
      </c>
      <c r="H121" s="3">
        <v>0</v>
      </c>
      <c r="I121" s="3">
        <v>0</v>
      </c>
      <c r="J121" s="3">
        <v>0</v>
      </c>
      <c r="K121" s="3">
        <v>0</v>
      </c>
      <c r="L121" s="114">
        <v>0</v>
      </c>
      <c r="M121" s="114">
        <v>0</v>
      </c>
      <c r="N121" s="279">
        <v>0</v>
      </c>
      <c r="O121" s="285">
        <f t="shared" si="17"/>
        <v>0</v>
      </c>
      <c r="Q121" s="263">
        <v>0</v>
      </c>
      <c r="R121" s="263">
        <v>0</v>
      </c>
      <c r="S121" s="263">
        <v>0</v>
      </c>
      <c r="T121" s="263">
        <v>0</v>
      </c>
      <c r="U121" s="263">
        <v>0</v>
      </c>
      <c r="V121" s="263">
        <v>0</v>
      </c>
      <c r="W121" s="263">
        <v>0</v>
      </c>
      <c r="X121" s="263">
        <v>0</v>
      </c>
      <c r="Y121" s="263">
        <v>0</v>
      </c>
      <c r="Z121" s="263">
        <v>0</v>
      </c>
      <c r="AA121" s="263">
        <v>0</v>
      </c>
      <c r="AB121" s="263">
        <v>0</v>
      </c>
      <c r="AC121" s="263">
        <v>0</v>
      </c>
    </row>
    <row r="122" spans="1:29" x14ac:dyDescent="0.35">
      <c r="A122" s="618"/>
      <c r="B122" s="11" t="s">
        <v>5</v>
      </c>
      <c r="C122" s="3">
        <v>0</v>
      </c>
      <c r="D122" s="3">
        <v>0</v>
      </c>
      <c r="E122" s="3">
        <v>0</v>
      </c>
      <c r="F122" s="3">
        <v>0</v>
      </c>
      <c r="G122" s="3">
        <v>0</v>
      </c>
      <c r="H122" s="3">
        <v>0</v>
      </c>
      <c r="I122" s="3">
        <v>0</v>
      </c>
      <c r="J122" s="3">
        <v>0</v>
      </c>
      <c r="K122" s="3">
        <v>0</v>
      </c>
      <c r="L122" s="114">
        <v>0</v>
      </c>
      <c r="M122" s="114">
        <v>0</v>
      </c>
      <c r="N122" s="279">
        <v>0</v>
      </c>
      <c r="O122" s="285">
        <f t="shared" si="17"/>
        <v>0</v>
      </c>
      <c r="Q122" s="263">
        <v>0</v>
      </c>
      <c r="R122" s="263">
        <v>0</v>
      </c>
      <c r="S122" s="263">
        <v>0</v>
      </c>
      <c r="T122" s="263">
        <v>0</v>
      </c>
      <c r="U122" s="263">
        <v>0</v>
      </c>
      <c r="V122" s="263">
        <v>0</v>
      </c>
      <c r="W122" s="263">
        <v>0</v>
      </c>
      <c r="X122" s="263">
        <v>0</v>
      </c>
      <c r="Y122" s="263">
        <v>0</v>
      </c>
      <c r="Z122" s="263">
        <v>0</v>
      </c>
      <c r="AA122" s="263">
        <v>0</v>
      </c>
      <c r="AB122" s="263">
        <v>0</v>
      </c>
      <c r="AC122" s="263">
        <v>0</v>
      </c>
    </row>
    <row r="123" spans="1:29" x14ac:dyDescent="0.35">
      <c r="A123" s="618"/>
      <c r="B123" s="11" t="s">
        <v>6</v>
      </c>
      <c r="C123" s="3">
        <v>0</v>
      </c>
      <c r="D123" s="3">
        <v>0</v>
      </c>
      <c r="E123" s="3">
        <v>0</v>
      </c>
      <c r="F123" s="3">
        <v>0</v>
      </c>
      <c r="G123" s="3">
        <v>0</v>
      </c>
      <c r="H123" s="3">
        <v>0</v>
      </c>
      <c r="I123" s="3">
        <v>0</v>
      </c>
      <c r="J123" s="3">
        <v>0</v>
      </c>
      <c r="K123" s="3">
        <v>0</v>
      </c>
      <c r="L123" s="114">
        <v>0</v>
      </c>
      <c r="M123" s="114">
        <v>0</v>
      </c>
      <c r="N123" s="279">
        <v>0</v>
      </c>
      <c r="O123" s="285">
        <f t="shared" si="17"/>
        <v>0</v>
      </c>
      <c r="Q123" s="263">
        <v>0</v>
      </c>
      <c r="R123" s="263">
        <v>0</v>
      </c>
      <c r="S123" s="263">
        <v>0</v>
      </c>
      <c r="T123" s="263">
        <v>0</v>
      </c>
      <c r="U123" s="263">
        <v>0</v>
      </c>
      <c r="V123" s="263">
        <v>0</v>
      </c>
      <c r="W123" s="263">
        <v>0</v>
      </c>
      <c r="X123" s="263">
        <v>0</v>
      </c>
      <c r="Y123" s="263">
        <v>0</v>
      </c>
      <c r="Z123" s="263">
        <v>0</v>
      </c>
      <c r="AA123" s="263">
        <v>0</v>
      </c>
      <c r="AB123" s="263">
        <v>0</v>
      </c>
      <c r="AC123" s="263">
        <v>0</v>
      </c>
    </row>
    <row r="124" spans="1:29" x14ac:dyDescent="0.35">
      <c r="A124" s="618"/>
      <c r="B124" s="11" t="s">
        <v>7</v>
      </c>
      <c r="C124" s="3">
        <v>0</v>
      </c>
      <c r="D124" s="3">
        <v>0</v>
      </c>
      <c r="E124" s="3">
        <v>0</v>
      </c>
      <c r="F124" s="3">
        <v>0</v>
      </c>
      <c r="G124" s="3">
        <v>0</v>
      </c>
      <c r="H124" s="3">
        <v>0</v>
      </c>
      <c r="I124" s="3">
        <v>0</v>
      </c>
      <c r="J124" s="3">
        <v>0</v>
      </c>
      <c r="K124" s="3">
        <v>0</v>
      </c>
      <c r="L124" s="114">
        <v>0</v>
      </c>
      <c r="M124" s="114">
        <v>0</v>
      </c>
      <c r="N124" s="279">
        <v>0</v>
      </c>
      <c r="O124" s="285">
        <f t="shared" si="17"/>
        <v>0</v>
      </c>
      <c r="Q124" s="263">
        <v>0</v>
      </c>
      <c r="R124" s="263">
        <v>0</v>
      </c>
      <c r="S124" s="263">
        <v>0</v>
      </c>
      <c r="T124" s="263">
        <v>0</v>
      </c>
      <c r="U124" s="263">
        <v>0</v>
      </c>
      <c r="V124" s="263">
        <v>0</v>
      </c>
      <c r="W124" s="263">
        <v>0</v>
      </c>
      <c r="X124" s="263">
        <v>0</v>
      </c>
      <c r="Y124" s="263">
        <v>0</v>
      </c>
      <c r="Z124" s="263">
        <v>0</v>
      </c>
      <c r="AA124" s="263">
        <v>0</v>
      </c>
      <c r="AB124" s="263">
        <v>0</v>
      </c>
      <c r="AC124" s="263">
        <v>0</v>
      </c>
    </row>
    <row r="125" spans="1:29" x14ac:dyDescent="0.35">
      <c r="A125" s="618"/>
      <c r="B125" s="11" t="s">
        <v>8</v>
      </c>
      <c r="C125" s="3">
        <v>0</v>
      </c>
      <c r="D125" s="3">
        <v>0</v>
      </c>
      <c r="E125" s="3">
        <v>0</v>
      </c>
      <c r="F125" s="3">
        <v>0</v>
      </c>
      <c r="G125" s="3">
        <v>0</v>
      </c>
      <c r="H125" s="3">
        <v>0</v>
      </c>
      <c r="I125" s="3">
        <v>0</v>
      </c>
      <c r="J125" s="3">
        <v>0</v>
      </c>
      <c r="K125" s="3">
        <v>0</v>
      </c>
      <c r="L125" s="114">
        <v>0</v>
      </c>
      <c r="M125" s="114">
        <v>0</v>
      </c>
      <c r="N125" s="279">
        <v>0</v>
      </c>
      <c r="O125" s="285">
        <f t="shared" si="17"/>
        <v>0</v>
      </c>
      <c r="Q125" s="263">
        <v>0</v>
      </c>
      <c r="R125" s="263">
        <v>0</v>
      </c>
      <c r="S125" s="263">
        <v>0</v>
      </c>
      <c r="T125" s="263">
        <v>0</v>
      </c>
      <c r="U125" s="263">
        <v>0</v>
      </c>
      <c r="V125" s="263">
        <v>0</v>
      </c>
      <c r="W125" s="263">
        <v>0</v>
      </c>
      <c r="X125" s="263">
        <v>0</v>
      </c>
      <c r="Y125" s="263">
        <v>0</v>
      </c>
      <c r="Z125" s="263">
        <v>0</v>
      </c>
      <c r="AA125" s="263">
        <v>0</v>
      </c>
      <c r="AB125" s="263">
        <v>0</v>
      </c>
      <c r="AC125" s="263">
        <v>0</v>
      </c>
    </row>
    <row r="126" spans="1:29" ht="15" thickBot="1" x14ac:dyDescent="0.4">
      <c r="A126" s="619"/>
      <c r="B126" s="60" t="s">
        <v>43</v>
      </c>
      <c r="C126" s="59">
        <v>0</v>
      </c>
      <c r="D126" s="59">
        <v>0</v>
      </c>
      <c r="E126" s="59">
        <v>0</v>
      </c>
      <c r="F126" s="59">
        <v>0</v>
      </c>
      <c r="G126" s="59">
        <v>0</v>
      </c>
      <c r="H126" s="59">
        <v>0</v>
      </c>
      <c r="I126" s="59">
        <v>0</v>
      </c>
      <c r="J126" s="59">
        <v>0</v>
      </c>
      <c r="K126" s="59">
        <v>0</v>
      </c>
      <c r="L126" s="115">
        <v>0</v>
      </c>
      <c r="M126" s="115">
        <v>0</v>
      </c>
      <c r="N126" s="280">
        <v>0</v>
      </c>
      <c r="O126" s="286">
        <f t="shared" si="17"/>
        <v>0</v>
      </c>
      <c r="Q126" s="263">
        <v>0</v>
      </c>
      <c r="R126" s="263">
        <v>0</v>
      </c>
      <c r="S126" s="263">
        <v>0</v>
      </c>
      <c r="T126" s="263">
        <v>0</v>
      </c>
      <c r="U126" s="263">
        <v>0</v>
      </c>
      <c r="V126" s="263">
        <v>0</v>
      </c>
      <c r="W126" s="263">
        <v>0</v>
      </c>
      <c r="X126" s="263">
        <v>0</v>
      </c>
      <c r="Y126" s="263">
        <v>0</v>
      </c>
      <c r="Z126" s="263">
        <v>0</v>
      </c>
      <c r="AA126" s="263">
        <v>0</v>
      </c>
      <c r="AB126" s="263">
        <v>0</v>
      </c>
      <c r="AC126" s="263">
        <v>0</v>
      </c>
    </row>
    <row r="127" spans="1:29" ht="21.5" thickBot="1" x14ac:dyDescent="0.55000000000000004">
      <c r="A127" s="68"/>
      <c r="B127" s="57" t="s">
        <v>44</v>
      </c>
      <c r="C127" s="69">
        <f t="shared" ref="C127:O127" si="18">SUM(C116:C126)</f>
        <v>0</v>
      </c>
      <c r="D127" s="69">
        <f t="shared" si="18"/>
        <v>0</v>
      </c>
      <c r="E127" s="69">
        <f t="shared" si="18"/>
        <v>0</v>
      </c>
      <c r="F127" s="56">
        <f t="shared" si="18"/>
        <v>17374.025839568472</v>
      </c>
      <c r="G127" s="69">
        <f t="shared" si="18"/>
        <v>19015.59095116613</v>
      </c>
      <c r="H127" s="69">
        <f t="shared" si="18"/>
        <v>38919.868381810818</v>
      </c>
      <c r="I127" s="69">
        <f t="shared" si="18"/>
        <v>119233.40433495323</v>
      </c>
      <c r="J127" s="69">
        <f t="shared" si="18"/>
        <v>61632.71875971969</v>
      </c>
      <c r="K127" s="69">
        <f t="shared" si="18"/>
        <v>17224.055759234619</v>
      </c>
      <c r="L127" s="116">
        <f t="shared" si="18"/>
        <v>7756.9924669126958</v>
      </c>
      <c r="M127" s="116">
        <f t="shared" si="18"/>
        <v>3930.6062639751108</v>
      </c>
      <c r="N127" s="281">
        <f t="shared" si="18"/>
        <v>32879.88749169973</v>
      </c>
      <c r="O127" s="287">
        <f t="shared" si="18"/>
        <v>317967.15024904051</v>
      </c>
      <c r="Q127" s="263">
        <v>0</v>
      </c>
      <c r="R127" s="263">
        <v>0</v>
      </c>
      <c r="S127" s="263">
        <v>0</v>
      </c>
      <c r="T127" s="263">
        <v>0</v>
      </c>
      <c r="U127" s="263">
        <v>0</v>
      </c>
      <c r="V127" s="263">
        <v>0</v>
      </c>
      <c r="W127" s="263">
        <v>0</v>
      </c>
      <c r="X127" s="263">
        <v>0</v>
      </c>
      <c r="Y127" s="263">
        <v>0</v>
      </c>
      <c r="Z127" s="263">
        <v>0</v>
      </c>
      <c r="AA127" s="263">
        <v>0</v>
      </c>
      <c r="AB127" s="263">
        <v>0</v>
      </c>
      <c r="AC127" s="263">
        <v>0</v>
      </c>
    </row>
    <row r="128" spans="1:29" ht="21.5" thickBot="1" x14ac:dyDescent="0.55000000000000004">
      <c r="A128" s="68"/>
    </row>
    <row r="129" spans="1:29" ht="21.5" thickBot="1" x14ac:dyDescent="0.55000000000000004">
      <c r="A129" s="68"/>
      <c r="B129" s="67" t="s">
        <v>37</v>
      </c>
      <c r="C129" s="66" t="s">
        <v>57</v>
      </c>
      <c r="D129" s="66" t="s">
        <v>56</v>
      </c>
      <c r="E129" s="66" t="s">
        <v>55</v>
      </c>
      <c r="F129" s="63" t="s">
        <v>54</v>
      </c>
      <c r="G129" s="66" t="s">
        <v>53</v>
      </c>
      <c r="H129" s="66" t="s">
        <v>52</v>
      </c>
      <c r="I129" s="66" t="s">
        <v>51</v>
      </c>
      <c r="J129" s="66" t="s">
        <v>50</v>
      </c>
      <c r="K129" s="66" t="s">
        <v>49</v>
      </c>
      <c r="L129" s="66" t="s">
        <v>48</v>
      </c>
      <c r="M129" s="66" t="s">
        <v>47</v>
      </c>
      <c r="N129" s="66" t="s">
        <v>46</v>
      </c>
      <c r="O129" s="65" t="s">
        <v>34</v>
      </c>
    </row>
    <row r="130" spans="1:29" x14ac:dyDescent="0.35">
      <c r="A130" s="611" t="s">
        <v>58</v>
      </c>
      <c r="B130" s="64" t="s">
        <v>0</v>
      </c>
      <c r="C130" s="63">
        <v>0</v>
      </c>
      <c r="D130" s="63">
        <v>0</v>
      </c>
      <c r="E130" s="63">
        <v>0</v>
      </c>
      <c r="F130" s="63">
        <v>0</v>
      </c>
      <c r="G130" s="63">
        <v>0</v>
      </c>
      <c r="H130" s="63">
        <v>7484.5886688232422</v>
      </c>
      <c r="I130" s="63">
        <v>20270.689392089844</v>
      </c>
      <c r="J130" s="63">
        <v>16988.624664306641</v>
      </c>
      <c r="K130" s="63">
        <v>36018.047271728516</v>
      </c>
      <c r="L130" s="113">
        <v>1160.6564331054688</v>
      </c>
      <c r="M130" s="113">
        <v>4221.2277221679688</v>
      </c>
      <c r="N130" s="278">
        <v>12712.217681884766</v>
      </c>
      <c r="O130" s="284">
        <f t="shared" ref="O130:O140" si="19">SUM(C130:N130)</f>
        <v>98856.051834106445</v>
      </c>
      <c r="Q130" s="263">
        <v>0</v>
      </c>
      <c r="R130" s="263">
        <v>0</v>
      </c>
      <c r="S130" s="263">
        <v>0</v>
      </c>
      <c r="T130" s="263">
        <v>0</v>
      </c>
      <c r="U130" s="263">
        <v>0</v>
      </c>
      <c r="V130" s="263">
        <v>0</v>
      </c>
      <c r="W130" s="263">
        <v>0</v>
      </c>
      <c r="X130" s="263">
        <v>0</v>
      </c>
      <c r="Y130" s="263">
        <v>0</v>
      </c>
      <c r="Z130" s="263">
        <v>0</v>
      </c>
      <c r="AA130" s="263">
        <v>0</v>
      </c>
      <c r="AB130" s="263">
        <v>0</v>
      </c>
      <c r="AC130" s="263">
        <v>0</v>
      </c>
    </row>
    <row r="131" spans="1:29" x14ac:dyDescent="0.35">
      <c r="A131" s="612"/>
      <c r="B131" s="12" t="s">
        <v>1</v>
      </c>
      <c r="C131" s="3">
        <v>0</v>
      </c>
      <c r="D131" s="3">
        <v>0</v>
      </c>
      <c r="E131" s="3">
        <v>0</v>
      </c>
      <c r="F131" s="3">
        <v>0</v>
      </c>
      <c r="G131" s="3">
        <v>0</v>
      </c>
      <c r="H131" s="3">
        <v>9851.5849304199219</v>
      </c>
      <c r="I131" s="3">
        <v>9069.7311859130859</v>
      </c>
      <c r="J131" s="3">
        <v>44765.291397094727</v>
      </c>
      <c r="K131" s="3">
        <v>35228.98998260498</v>
      </c>
      <c r="L131" s="114">
        <v>27633.728485107422</v>
      </c>
      <c r="M131" s="114">
        <v>53505.644264221191</v>
      </c>
      <c r="N131" s="279">
        <v>211576.82190704346</v>
      </c>
      <c r="O131" s="285">
        <f t="shared" si="19"/>
        <v>391631.79215240479</v>
      </c>
      <c r="Q131" s="263">
        <v>0</v>
      </c>
      <c r="R131" s="263">
        <v>0</v>
      </c>
      <c r="S131" s="263">
        <v>0</v>
      </c>
      <c r="T131" s="263">
        <v>0</v>
      </c>
      <c r="U131" s="263">
        <v>0</v>
      </c>
      <c r="V131" s="263">
        <v>0</v>
      </c>
      <c r="W131" s="263">
        <v>0</v>
      </c>
      <c r="X131" s="263">
        <v>0</v>
      </c>
      <c r="Y131" s="263">
        <v>0</v>
      </c>
      <c r="Z131" s="263">
        <v>0</v>
      </c>
      <c r="AA131" s="263">
        <v>0</v>
      </c>
      <c r="AB131" s="263">
        <v>0</v>
      </c>
      <c r="AC131" s="263">
        <v>0</v>
      </c>
    </row>
    <row r="132" spans="1:29" x14ac:dyDescent="0.35">
      <c r="A132" s="612"/>
      <c r="B132" s="11" t="s">
        <v>2</v>
      </c>
      <c r="C132" s="3">
        <v>0</v>
      </c>
      <c r="D132" s="3">
        <v>0</v>
      </c>
      <c r="E132" s="3">
        <v>0</v>
      </c>
      <c r="F132" s="3">
        <v>0</v>
      </c>
      <c r="G132" s="3">
        <v>0</v>
      </c>
      <c r="H132" s="3">
        <v>0</v>
      </c>
      <c r="I132" s="3">
        <v>0</v>
      </c>
      <c r="J132" s="3">
        <v>0</v>
      </c>
      <c r="K132" s="3">
        <v>0</v>
      </c>
      <c r="L132" s="114">
        <v>0</v>
      </c>
      <c r="M132" s="114">
        <v>0</v>
      </c>
      <c r="N132" s="279">
        <v>0</v>
      </c>
      <c r="O132" s="285">
        <f t="shared" si="19"/>
        <v>0</v>
      </c>
      <c r="Q132" s="263">
        <v>0</v>
      </c>
      <c r="R132" s="263">
        <v>0</v>
      </c>
      <c r="S132" s="263">
        <v>0</v>
      </c>
      <c r="T132" s="263">
        <v>0</v>
      </c>
      <c r="U132" s="263">
        <v>0</v>
      </c>
      <c r="V132" s="263">
        <v>0</v>
      </c>
      <c r="W132" s="263">
        <v>0</v>
      </c>
      <c r="X132" s="263">
        <v>0</v>
      </c>
      <c r="Y132" s="263">
        <v>0</v>
      </c>
      <c r="Z132" s="263">
        <v>0</v>
      </c>
      <c r="AA132" s="263">
        <v>0</v>
      </c>
      <c r="AB132" s="263">
        <v>0</v>
      </c>
      <c r="AC132" s="263">
        <v>0</v>
      </c>
    </row>
    <row r="133" spans="1:29" x14ac:dyDescent="0.35">
      <c r="A133" s="612"/>
      <c r="B133" s="11" t="s">
        <v>9</v>
      </c>
      <c r="C133" s="3">
        <v>0</v>
      </c>
      <c r="D133" s="3">
        <v>0</v>
      </c>
      <c r="E133" s="3">
        <v>0</v>
      </c>
      <c r="F133" s="3">
        <v>0</v>
      </c>
      <c r="G133" s="3">
        <v>0</v>
      </c>
      <c r="H133" s="3">
        <v>37817.450927734375</v>
      </c>
      <c r="I133" s="3">
        <v>36870.361877441406</v>
      </c>
      <c r="J133" s="3">
        <v>89483.252227783203</v>
      </c>
      <c r="K133" s="3">
        <v>88594.805206298828</v>
      </c>
      <c r="L133" s="114">
        <v>25478.792663574219</v>
      </c>
      <c r="M133" s="114">
        <v>29095.770355224609</v>
      </c>
      <c r="N133" s="279">
        <v>572678.46954345703</v>
      </c>
      <c r="O133" s="285">
        <f t="shared" si="19"/>
        <v>880018.90280151367</v>
      </c>
      <c r="Q133" s="263">
        <v>0</v>
      </c>
      <c r="R133" s="263">
        <v>0</v>
      </c>
      <c r="S133" s="263">
        <v>0</v>
      </c>
      <c r="T133" s="263">
        <v>0</v>
      </c>
      <c r="U133" s="263">
        <v>0</v>
      </c>
      <c r="V133" s="263">
        <v>0</v>
      </c>
      <c r="W133" s="263">
        <v>0</v>
      </c>
      <c r="X133" s="263">
        <v>0</v>
      </c>
      <c r="Y133" s="263">
        <v>0</v>
      </c>
      <c r="Z133" s="263">
        <v>0</v>
      </c>
      <c r="AA133" s="263">
        <v>0</v>
      </c>
      <c r="AB133" s="263">
        <v>0</v>
      </c>
      <c r="AC133" s="263">
        <v>0</v>
      </c>
    </row>
    <row r="134" spans="1:29" x14ac:dyDescent="0.35">
      <c r="A134" s="612"/>
      <c r="B134" s="12" t="s">
        <v>3</v>
      </c>
      <c r="C134" s="3">
        <v>0</v>
      </c>
      <c r="D134" s="3">
        <v>0</v>
      </c>
      <c r="E134" s="3">
        <v>0</v>
      </c>
      <c r="F134" s="3">
        <v>0</v>
      </c>
      <c r="G134" s="3">
        <v>0</v>
      </c>
      <c r="H134" s="3">
        <v>2605.3959808349609</v>
      </c>
      <c r="I134" s="3">
        <v>2708.078369140625</v>
      </c>
      <c r="J134" s="3">
        <v>8091.1321105957031</v>
      </c>
      <c r="K134" s="3">
        <v>5052.3803482055664</v>
      </c>
      <c r="L134" s="114">
        <v>3326.7893371582031</v>
      </c>
      <c r="M134" s="114">
        <v>11259.862243652344</v>
      </c>
      <c r="N134" s="279">
        <v>14811.092216491699</v>
      </c>
      <c r="O134" s="285">
        <f t="shared" si="19"/>
        <v>47854.730606079102</v>
      </c>
      <c r="Q134" s="263">
        <v>0</v>
      </c>
      <c r="R134" s="263">
        <v>0</v>
      </c>
      <c r="S134" s="263">
        <v>0</v>
      </c>
      <c r="T134" s="263">
        <v>0</v>
      </c>
      <c r="U134" s="263">
        <v>0</v>
      </c>
      <c r="V134" s="263">
        <v>0</v>
      </c>
      <c r="W134" s="263">
        <v>0</v>
      </c>
      <c r="X134" s="263">
        <v>0</v>
      </c>
      <c r="Y134" s="263">
        <v>0</v>
      </c>
      <c r="Z134" s="263">
        <v>0</v>
      </c>
      <c r="AA134" s="263">
        <v>0</v>
      </c>
      <c r="AB134" s="263">
        <v>0</v>
      </c>
      <c r="AC134" s="263">
        <v>0</v>
      </c>
    </row>
    <row r="135" spans="1:29" x14ac:dyDescent="0.35">
      <c r="A135" s="612"/>
      <c r="B135" s="11" t="s">
        <v>4</v>
      </c>
      <c r="C135" s="3">
        <v>0</v>
      </c>
      <c r="D135" s="3">
        <v>0</v>
      </c>
      <c r="E135" s="3">
        <v>0</v>
      </c>
      <c r="F135" s="3">
        <v>0</v>
      </c>
      <c r="G135" s="3">
        <v>0</v>
      </c>
      <c r="H135" s="3">
        <v>6150.4717655181885</v>
      </c>
      <c r="I135" s="3">
        <v>15606.192363739014</v>
      </c>
      <c r="J135" s="3">
        <v>18187.969905853271</v>
      </c>
      <c r="K135" s="3">
        <v>3638.4696235656738</v>
      </c>
      <c r="L135" s="114">
        <v>7786.3924827575684</v>
      </c>
      <c r="M135" s="114">
        <v>39952.010501861572</v>
      </c>
      <c r="N135" s="279">
        <v>54142.484968185425</v>
      </c>
      <c r="O135" s="285">
        <f t="shared" si="19"/>
        <v>145463.99161148071</v>
      </c>
      <c r="Q135" s="263">
        <v>0</v>
      </c>
      <c r="R135" s="263">
        <v>0</v>
      </c>
      <c r="S135" s="263">
        <v>0</v>
      </c>
      <c r="T135" s="263">
        <v>0</v>
      </c>
      <c r="U135" s="263">
        <v>0</v>
      </c>
      <c r="V135" s="263">
        <v>0</v>
      </c>
      <c r="W135" s="263">
        <v>0</v>
      </c>
      <c r="X135" s="263">
        <v>0</v>
      </c>
      <c r="Y135" s="263">
        <v>0</v>
      </c>
      <c r="Z135" s="263">
        <v>0</v>
      </c>
      <c r="AA135" s="263">
        <v>0</v>
      </c>
      <c r="AB135" s="263">
        <v>0</v>
      </c>
      <c r="AC135" s="263">
        <v>0</v>
      </c>
    </row>
    <row r="136" spans="1:29" x14ac:dyDescent="0.35">
      <c r="A136" s="612"/>
      <c r="B136" s="11" t="s">
        <v>5</v>
      </c>
      <c r="C136" s="3">
        <v>0</v>
      </c>
      <c r="D136" s="3">
        <v>0</v>
      </c>
      <c r="E136" s="3">
        <v>0</v>
      </c>
      <c r="F136" s="3">
        <v>0</v>
      </c>
      <c r="G136" s="3">
        <v>0</v>
      </c>
      <c r="H136" s="3">
        <v>461.69998168945313</v>
      </c>
      <c r="I136" s="3">
        <v>5078.6997985839844</v>
      </c>
      <c r="J136" s="3">
        <v>4001.3998413085938</v>
      </c>
      <c r="K136" s="3">
        <v>1385.0999450683594</v>
      </c>
      <c r="L136" s="114">
        <v>2154.5999145507813</v>
      </c>
      <c r="M136" s="114">
        <v>4083.4798736572266</v>
      </c>
      <c r="N136" s="279">
        <v>10065.059875488281</v>
      </c>
      <c r="O136" s="285">
        <f t="shared" si="19"/>
        <v>27230.03923034668</v>
      </c>
      <c r="Q136" s="263">
        <v>0</v>
      </c>
      <c r="R136" s="263">
        <v>0</v>
      </c>
      <c r="S136" s="263">
        <v>0</v>
      </c>
      <c r="T136" s="263">
        <v>0</v>
      </c>
      <c r="U136" s="263">
        <v>0</v>
      </c>
      <c r="V136" s="263">
        <v>0</v>
      </c>
      <c r="W136" s="263">
        <v>0</v>
      </c>
      <c r="X136" s="263">
        <v>0</v>
      </c>
      <c r="Y136" s="263">
        <v>0</v>
      </c>
      <c r="Z136" s="263">
        <v>0</v>
      </c>
      <c r="AA136" s="263">
        <v>0</v>
      </c>
      <c r="AB136" s="263">
        <v>0</v>
      </c>
      <c r="AC136" s="263">
        <v>0</v>
      </c>
    </row>
    <row r="137" spans="1:29" x14ac:dyDescent="0.35">
      <c r="A137" s="612"/>
      <c r="B137" s="11" t="s">
        <v>6</v>
      </c>
      <c r="C137" s="3">
        <v>0</v>
      </c>
      <c r="D137" s="3">
        <v>0</v>
      </c>
      <c r="E137" s="3">
        <v>0</v>
      </c>
      <c r="F137" s="3">
        <v>0</v>
      </c>
      <c r="G137" s="3">
        <v>0</v>
      </c>
      <c r="H137" s="3">
        <v>0</v>
      </c>
      <c r="I137" s="3">
        <v>0</v>
      </c>
      <c r="J137" s="3">
        <v>0</v>
      </c>
      <c r="K137" s="3">
        <v>0</v>
      </c>
      <c r="L137" s="114">
        <v>0</v>
      </c>
      <c r="M137" s="114">
        <v>0</v>
      </c>
      <c r="N137" s="279">
        <v>0</v>
      </c>
      <c r="O137" s="285">
        <f t="shared" si="19"/>
        <v>0</v>
      </c>
      <c r="Q137" s="263">
        <v>0</v>
      </c>
      <c r="R137" s="263">
        <v>0</v>
      </c>
      <c r="S137" s="263">
        <v>0</v>
      </c>
      <c r="T137" s="263">
        <v>0</v>
      </c>
      <c r="U137" s="263">
        <v>0</v>
      </c>
      <c r="V137" s="263">
        <v>0</v>
      </c>
      <c r="W137" s="263">
        <v>0</v>
      </c>
      <c r="X137" s="263">
        <v>0</v>
      </c>
      <c r="Y137" s="263">
        <v>0</v>
      </c>
      <c r="Z137" s="263">
        <v>0</v>
      </c>
      <c r="AA137" s="263">
        <v>0</v>
      </c>
      <c r="AB137" s="263">
        <v>0</v>
      </c>
      <c r="AC137" s="263">
        <v>0</v>
      </c>
    </row>
    <row r="138" spans="1:29" x14ac:dyDescent="0.35">
      <c r="A138" s="612"/>
      <c r="B138" s="11" t="s">
        <v>7</v>
      </c>
      <c r="C138" s="3">
        <v>0</v>
      </c>
      <c r="D138" s="3">
        <v>0</v>
      </c>
      <c r="E138" s="3">
        <v>0</v>
      </c>
      <c r="F138" s="3">
        <v>0</v>
      </c>
      <c r="G138" s="3">
        <v>0</v>
      </c>
      <c r="H138" s="3">
        <v>0</v>
      </c>
      <c r="I138" s="3">
        <v>0</v>
      </c>
      <c r="J138" s="3">
        <v>0</v>
      </c>
      <c r="K138" s="3">
        <v>564.65997314453125</v>
      </c>
      <c r="L138" s="114">
        <v>1129.3199462890625</v>
      </c>
      <c r="M138" s="114">
        <v>5646.5997314453125</v>
      </c>
      <c r="N138" s="279">
        <v>29926.978576660156</v>
      </c>
      <c r="O138" s="285">
        <f t="shared" si="19"/>
        <v>37267.558227539063</v>
      </c>
      <c r="Q138" s="263">
        <v>0</v>
      </c>
      <c r="R138" s="263">
        <v>0</v>
      </c>
      <c r="S138" s="263">
        <v>0</v>
      </c>
      <c r="T138" s="263">
        <v>0</v>
      </c>
      <c r="U138" s="263">
        <v>0</v>
      </c>
      <c r="V138" s="263">
        <v>0</v>
      </c>
      <c r="W138" s="263">
        <v>0</v>
      </c>
      <c r="X138" s="263">
        <v>0</v>
      </c>
      <c r="Y138" s="263">
        <v>0</v>
      </c>
      <c r="Z138" s="263">
        <v>0</v>
      </c>
      <c r="AA138" s="263">
        <v>0</v>
      </c>
      <c r="AB138" s="263">
        <v>0</v>
      </c>
      <c r="AC138" s="263">
        <v>0</v>
      </c>
    </row>
    <row r="139" spans="1:29" x14ac:dyDescent="0.35">
      <c r="A139" s="612"/>
      <c r="B139" s="11" t="s">
        <v>8</v>
      </c>
      <c r="C139" s="3">
        <v>0</v>
      </c>
      <c r="D139" s="3">
        <v>0</v>
      </c>
      <c r="E139" s="3">
        <v>0</v>
      </c>
      <c r="F139" s="3">
        <v>0</v>
      </c>
      <c r="G139" s="3">
        <v>0</v>
      </c>
      <c r="H139" s="3">
        <v>447.23153328895569</v>
      </c>
      <c r="I139" s="3">
        <v>3163.3521168231964</v>
      </c>
      <c r="J139" s="3">
        <v>4712.0791823863983</v>
      </c>
      <c r="K139" s="3">
        <v>1720.162100315094</v>
      </c>
      <c r="L139" s="114">
        <v>3454.0470907688141</v>
      </c>
      <c r="M139" s="114">
        <v>20321.315919876099</v>
      </c>
      <c r="N139" s="279">
        <v>22694.648092269897</v>
      </c>
      <c r="O139" s="285">
        <f t="shared" si="19"/>
        <v>56512.836035728455</v>
      </c>
      <c r="Q139" s="263">
        <v>0</v>
      </c>
      <c r="R139" s="263">
        <v>0</v>
      </c>
      <c r="S139" s="263">
        <v>0</v>
      </c>
      <c r="T139" s="263">
        <v>0</v>
      </c>
      <c r="U139" s="263">
        <v>0</v>
      </c>
      <c r="V139" s="263">
        <v>0</v>
      </c>
      <c r="W139" s="263">
        <v>0</v>
      </c>
      <c r="X139" s="263">
        <v>0</v>
      </c>
      <c r="Y139" s="263">
        <v>0</v>
      </c>
      <c r="Z139" s="263">
        <v>0</v>
      </c>
      <c r="AA139" s="263">
        <v>0</v>
      </c>
      <c r="AB139" s="263">
        <v>0</v>
      </c>
      <c r="AC139" s="263">
        <v>0</v>
      </c>
    </row>
    <row r="140" spans="1:29" ht="15" thickBot="1" x14ac:dyDescent="0.4">
      <c r="A140" s="613"/>
      <c r="B140" s="60" t="s">
        <v>43</v>
      </c>
      <c r="C140" s="59">
        <v>0</v>
      </c>
      <c r="D140" s="59">
        <v>0</v>
      </c>
      <c r="E140" s="59">
        <v>0</v>
      </c>
      <c r="F140" s="59">
        <v>0</v>
      </c>
      <c r="G140" s="59">
        <v>0</v>
      </c>
      <c r="H140" s="59">
        <v>0</v>
      </c>
      <c r="I140" s="59">
        <v>0</v>
      </c>
      <c r="J140" s="59">
        <v>0</v>
      </c>
      <c r="K140" s="59">
        <v>0</v>
      </c>
      <c r="L140" s="115">
        <v>0</v>
      </c>
      <c r="M140" s="115">
        <v>0</v>
      </c>
      <c r="N140" s="280">
        <v>0</v>
      </c>
      <c r="O140" s="286">
        <f t="shared" si="19"/>
        <v>0</v>
      </c>
      <c r="Q140" s="263">
        <v>0</v>
      </c>
      <c r="R140" s="263">
        <v>0</v>
      </c>
      <c r="S140" s="263">
        <v>0</v>
      </c>
      <c r="T140" s="263">
        <v>0</v>
      </c>
      <c r="U140" s="263">
        <v>0</v>
      </c>
      <c r="V140" s="263">
        <v>0</v>
      </c>
      <c r="W140" s="263">
        <v>0</v>
      </c>
      <c r="X140" s="263">
        <v>0</v>
      </c>
      <c r="Y140" s="263">
        <v>0</v>
      </c>
      <c r="Z140" s="263">
        <v>0</v>
      </c>
      <c r="AA140" s="263">
        <v>0</v>
      </c>
      <c r="AB140" s="263">
        <v>0</v>
      </c>
      <c r="AC140" s="263">
        <v>0</v>
      </c>
    </row>
    <row r="141" spans="1:29" ht="21.5" thickBot="1" x14ac:dyDescent="0.55000000000000004">
      <c r="A141" s="68"/>
      <c r="B141" s="57" t="s">
        <v>44</v>
      </c>
      <c r="C141" s="69">
        <f t="shared" ref="C141:O141" si="20">SUM(C130:C140)</f>
        <v>0</v>
      </c>
      <c r="D141" s="69">
        <f t="shared" si="20"/>
        <v>0</v>
      </c>
      <c r="E141" s="69">
        <f t="shared" si="20"/>
        <v>0</v>
      </c>
      <c r="F141" s="56">
        <f t="shared" si="20"/>
        <v>0</v>
      </c>
      <c r="G141" s="69">
        <f t="shared" si="20"/>
        <v>0</v>
      </c>
      <c r="H141" s="69">
        <f t="shared" si="20"/>
        <v>64818.423788309097</v>
      </c>
      <c r="I141" s="69">
        <f t="shared" si="20"/>
        <v>92767.105103731155</v>
      </c>
      <c r="J141" s="69">
        <f t="shared" si="20"/>
        <v>186229.74932932854</v>
      </c>
      <c r="K141" s="69">
        <f t="shared" si="20"/>
        <v>172202.61445093155</v>
      </c>
      <c r="L141" s="116">
        <f t="shared" si="20"/>
        <v>72124.326353311539</v>
      </c>
      <c r="M141" s="116">
        <f t="shared" si="20"/>
        <v>168085.91061210632</v>
      </c>
      <c r="N141" s="281">
        <f t="shared" si="20"/>
        <v>928607.77286148071</v>
      </c>
      <c r="O141" s="287">
        <f t="shared" si="20"/>
        <v>1684835.9024991989</v>
      </c>
      <c r="Q141" s="263">
        <v>0</v>
      </c>
      <c r="R141" s="263">
        <v>0</v>
      </c>
      <c r="S141" s="263">
        <v>0</v>
      </c>
      <c r="T141" s="263">
        <v>0</v>
      </c>
      <c r="U141" s="263">
        <v>0</v>
      </c>
      <c r="V141" s="263">
        <v>0</v>
      </c>
      <c r="W141" s="263">
        <v>0</v>
      </c>
      <c r="X141" s="263">
        <v>0</v>
      </c>
      <c r="Y141" s="263">
        <v>0</v>
      </c>
      <c r="Z141" s="263">
        <v>0</v>
      </c>
      <c r="AA141" s="263">
        <v>0</v>
      </c>
      <c r="AB141" s="263">
        <v>0</v>
      </c>
      <c r="AC141" s="263">
        <v>0</v>
      </c>
    </row>
    <row r="142" spans="1:29" ht="21.5" thickBot="1" x14ac:dyDescent="0.55000000000000004">
      <c r="A142" s="68"/>
    </row>
    <row r="143" spans="1:29" ht="21.5" thickBot="1" x14ac:dyDescent="0.55000000000000004">
      <c r="A143" s="68"/>
      <c r="B143" s="67" t="s">
        <v>37</v>
      </c>
      <c r="C143" s="66" t="s">
        <v>57</v>
      </c>
      <c r="D143" s="66" t="s">
        <v>56</v>
      </c>
      <c r="E143" s="66" t="s">
        <v>55</v>
      </c>
      <c r="F143" s="63" t="s">
        <v>54</v>
      </c>
      <c r="G143" s="66" t="s">
        <v>53</v>
      </c>
      <c r="H143" s="66" t="s">
        <v>52</v>
      </c>
      <c r="I143" s="66" t="s">
        <v>51</v>
      </c>
      <c r="J143" s="66" t="s">
        <v>50</v>
      </c>
      <c r="K143" s="66" t="s">
        <v>49</v>
      </c>
      <c r="L143" s="66" t="s">
        <v>48</v>
      </c>
      <c r="M143" s="66" t="s">
        <v>47</v>
      </c>
      <c r="N143" s="66" t="s">
        <v>46</v>
      </c>
      <c r="O143" s="65" t="s">
        <v>34</v>
      </c>
    </row>
    <row r="144" spans="1:29" ht="15" customHeight="1" x14ac:dyDescent="0.35">
      <c r="A144" s="611" t="s">
        <v>138</v>
      </c>
      <c r="B144" s="64" t="s">
        <v>0</v>
      </c>
      <c r="C144" s="63">
        <v>0</v>
      </c>
      <c r="D144" s="63">
        <v>0</v>
      </c>
      <c r="E144" s="63">
        <v>0</v>
      </c>
      <c r="F144" s="63">
        <v>0</v>
      </c>
      <c r="G144" s="63">
        <v>0</v>
      </c>
      <c r="H144" s="63">
        <v>0</v>
      </c>
      <c r="I144" s="63">
        <v>0</v>
      </c>
      <c r="J144" s="63">
        <v>0</v>
      </c>
      <c r="K144" s="63">
        <v>0</v>
      </c>
      <c r="L144" s="113">
        <v>0</v>
      </c>
      <c r="M144" s="113">
        <v>0</v>
      </c>
      <c r="N144" s="278">
        <v>0</v>
      </c>
      <c r="O144" s="284">
        <f t="shared" ref="O144:O154" si="21">SUM(C144:N144)</f>
        <v>0</v>
      </c>
      <c r="Q144" s="263">
        <v>0</v>
      </c>
      <c r="R144" s="263">
        <v>0</v>
      </c>
      <c r="S144" s="263">
        <v>0</v>
      </c>
      <c r="T144" s="263">
        <v>0</v>
      </c>
      <c r="U144" s="263">
        <v>0</v>
      </c>
      <c r="V144" s="263">
        <v>0</v>
      </c>
      <c r="W144" s="263">
        <v>0</v>
      </c>
      <c r="X144" s="263">
        <v>0</v>
      </c>
      <c r="Y144" s="263">
        <v>0</v>
      </c>
      <c r="Z144" s="263">
        <v>0</v>
      </c>
      <c r="AA144" s="263">
        <v>0</v>
      </c>
      <c r="AB144" s="263">
        <v>0</v>
      </c>
      <c r="AC144" s="263">
        <v>0</v>
      </c>
    </row>
    <row r="145" spans="1:29" x14ac:dyDescent="0.35">
      <c r="A145" s="612"/>
      <c r="B145" s="12" t="s">
        <v>1</v>
      </c>
      <c r="C145" s="3">
        <v>0</v>
      </c>
      <c r="D145" s="3">
        <v>0</v>
      </c>
      <c r="E145" s="3">
        <v>0</v>
      </c>
      <c r="F145" s="3">
        <v>0</v>
      </c>
      <c r="G145" s="3">
        <v>0</v>
      </c>
      <c r="H145" s="3">
        <v>2769.1199340820313</v>
      </c>
      <c r="I145" s="3">
        <v>5624.2391967773438</v>
      </c>
      <c r="J145" s="3">
        <v>999.95997619628906</v>
      </c>
      <c r="K145" s="3">
        <v>0</v>
      </c>
      <c r="L145" s="114">
        <v>0</v>
      </c>
      <c r="M145" s="114">
        <v>0</v>
      </c>
      <c r="N145" s="279">
        <v>0</v>
      </c>
      <c r="O145" s="285">
        <f t="shared" si="21"/>
        <v>9393.3191070556641</v>
      </c>
      <c r="Q145" s="263">
        <v>0</v>
      </c>
      <c r="R145" s="263">
        <v>0</v>
      </c>
      <c r="S145" s="263">
        <v>0</v>
      </c>
      <c r="T145" s="263">
        <v>0</v>
      </c>
      <c r="U145" s="263">
        <v>0</v>
      </c>
      <c r="V145" s="263">
        <v>0</v>
      </c>
      <c r="W145" s="263">
        <v>0</v>
      </c>
      <c r="X145" s="263">
        <v>0</v>
      </c>
      <c r="Y145" s="263">
        <v>0</v>
      </c>
      <c r="Z145" s="263">
        <v>0</v>
      </c>
      <c r="AA145" s="263">
        <v>0</v>
      </c>
      <c r="AB145" s="263">
        <v>0</v>
      </c>
      <c r="AC145" s="263">
        <v>0</v>
      </c>
    </row>
    <row r="146" spans="1:29" x14ac:dyDescent="0.35">
      <c r="A146" s="612"/>
      <c r="B146" s="11" t="s">
        <v>2</v>
      </c>
      <c r="C146" s="3">
        <v>0</v>
      </c>
      <c r="D146" s="3">
        <v>0</v>
      </c>
      <c r="E146" s="3">
        <v>0</v>
      </c>
      <c r="F146" s="3">
        <v>0</v>
      </c>
      <c r="G146" s="3">
        <v>0</v>
      </c>
      <c r="H146" s="3">
        <v>0</v>
      </c>
      <c r="I146" s="3">
        <v>0</v>
      </c>
      <c r="J146" s="3">
        <v>0</v>
      </c>
      <c r="K146" s="3">
        <v>0</v>
      </c>
      <c r="L146" s="114">
        <v>0</v>
      </c>
      <c r="M146" s="114">
        <v>0</v>
      </c>
      <c r="N146" s="279">
        <v>0</v>
      </c>
      <c r="O146" s="285">
        <f t="shared" si="21"/>
        <v>0</v>
      </c>
      <c r="Q146" s="263">
        <v>0</v>
      </c>
      <c r="R146" s="263">
        <v>0</v>
      </c>
      <c r="S146" s="263">
        <v>0</v>
      </c>
      <c r="T146" s="263">
        <v>0</v>
      </c>
      <c r="U146" s="263">
        <v>0</v>
      </c>
      <c r="V146" s="263">
        <v>0</v>
      </c>
      <c r="W146" s="263">
        <v>0</v>
      </c>
      <c r="X146" s="263">
        <v>0</v>
      </c>
      <c r="Y146" s="263">
        <v>0</v>
      </c>
      <c r="Z146" s="263">
        <v>0</v>
      </c>
      <c r="AA146" s="263">
        <v>0</v>
      </c>
      <c r="AB146" s="263">
        <v>0</v>
      </c>
      <c r="AC146" s="263">
        <v>0</v>
      </c>
    </row>
    <row r="147" spans="1:29" x14ac:dyDescent="0.35">
      <c r="A147" s="612"/>
      <c r="B147" s="11" t="s">
        <v>9</v>
      </c>
      <c r="C147" s="3">
        <v>0</v>
      </c>
      <c r="D147" s="3">
        <v>0</v>
      </c>
      <c r="E147" s="3">
        <v>0</v>
      </c>
      <c r="F147" s="3">
        <v>0</v>
      </c>
      <c r="G147" s="3">
        <v>0</v>
      </c>
      <c r="H147" s="3">
        <v>0</v>
      </c>
      <c r="I147" s="3">
        <v>1255.5551147460938</v>
      </c>
      <c r="J147" s="3">
        <v>0</v>
      </c>
      <c r="K147" s="3">
        <v>0</v>
      </c>
      <c r="L147" s="114">
        <v>0</v>
      </c>
      <c r="M147" s="114">
        <v>0</v>
      </c>
      <c r="N147" s="279">
        <v>0</v>
      </c>
      <c r="O147" s="285">
        <f t="shared" si="21"/>
        <v>1255.5551147460938</v>
      </c>
      <c r="Q147" s="263">
        <v>0</v>
      </c>
      <c r="R147" s="263">
        <v>0</v>
      </c>
      <c r="S147" s="263">
        <v>0</v>
      </c>
      <c r="T147" s="263">
        <v>0</v>
      </c>
      <c r="U147" s="263">
        <v>0</v>
      </c>
      <c r="V147" s="263">
        <v>0</v>
      </c>
      <c r="W147" s="263">
        <v>0</v>
      </c>
      <c r="X147" s="263">
        <v>0</v>
      </c>
      <c r="Y147" s="263">
        <v>0</v>
      </c>
      <c r="Z147" s="263">
        <v>0</v>
      </c>
      <c r="AA147" s="263">
        <v>0</v>
      </c>
      <c r="AB147" s="263">
        <v>0</v>
      </c>
      <c r="AC147" s="263">
        <v>0</v>
      </c>
    </row>
    <row r="148" spans="1:29" x14ac:dyDescent="0.35">
      <c r="A148" s="612"/>
      <c r="B148" s="12" t="s">
        <v>3</v>
      </c>
      <c r="C148" s="3">
        <v>0</v>
      </c>
      <c r="D148" s="3">
        <v>0</v>
      </c>
      <c r="E148" s="3">
        <v>0</v>
      </c>
      <c r="F148" s="3">
        <v>0</v>
      </c>
      <c r="G148" s="3">
        <v>0</v>
      </c>
      <c r="H148" s="3">
        <v>0</v>
      </c>
      <c r="I148" s="3">
        <v>0</v>
      </c>
      <c r="J148" s="3">
        <v>0</v>
      </c>
      <c r="K148" s="3">
        <v>0</v>
      </c>
      <c r="L148" s="114">
        <v>0</v>
      </c>
      <c r="M148" s="114">
        <v>8060.2177734375</v>
      </c>
      <c r="N148" s="279">
        <v>0</v>
      </c>
      <c r="O148" s="285">
        <f t="shared" si="21"/>
        <v>8060.2177734375</v>
      </c>
      <c r="Q148" s="263">
        <v>0</v>
      </c>
      <c r="R148" s="263">
        <v>0</v>
      </c>
      <c r="S148" s="263">
        <v>0</v>
      </c>
      <c r="T148" s="263">
        <v>0</v>
      </c>
      <c r="U148" s="263">
        <v>0</v>
      </c>
      <c r="V148" s="263">
        <v>0</v>
      </c>
      <c r="W148" s="263">
        <v>0</v>
      </c>
      <c r="X148" s="263">
        <v>0</v>
      </c>
      <c r="Y148" s="263">
        <v>0</v>
      </c>
      <c r="Z148" s="263">
        <v>0</v>
      </c>
      <c r="AA148" s="263">
        <v>0</v>
      </c>
      <c r="AB148" s="263">
        <v>0</v>
      </c>
      <c r="AC148" s="263">
        <v>0</v>
      </c>
    </row>
    <row r="149" spans="1:29" x14ac:dyDescent="0.35">
      <c r="A149" s="612"/>
      <c r="B149" s="11" t="s">
        <v>4</v>
      </c>
      <c r="C149" s="3">
        <v>0</v>
      </c>
      <c r="D149" s="3">
        <v>0</v>
      </c>
      <c r="E149" s="3">
        <v>0</v>
      </c>
      <c r="F149" s="3">
        <v>0</v>
      </c>
      <c r="G149" s="3">
        <v>51876.164245605469</v>
      </c>
      <c r="H149" s="3">
        <v>0</v>
      </c>
      <c r="I149" s="3">
        <v>38907.123184204102</v>
      </c>
      <c r="J149" s="3">
        <v>0</v>
      </c>
      <c r="K149" s="3">
        <v>103752.32849121094</v>
      </c>
      <c r="L149" s="114">
        <v>166954.78859710693</v>
      </c>
      <c r="M149" s="114">
        <v>132802.98046875</v>
      </c>
      <c r="N149" s="279">
        <v>0</v>
      </c>
      <c r="O149" s="285">
        <f t="shared" si="21"/>
        <v>494293.38498687744</v>
      </c>
      <c r="Q149" s="263">
        <v>0</v>
      </c>
      <c r="R149" s="263">
        <v>0</v>
      </c>
      <c r="S149" s="263">
        <v>0</v>
      </c>
      <c r="T149" s="263">
        <v>0</v>
      </c>
      <c r="U149" s="263">
        <v>0</v>
      </c>
      <c r="V149" s="263">
        <v>0</v>
      </c>
      <c r="W149" s="263">
        <v>0</v>
      </c>
      <c r="X149" s="263">
        <v>0</v>
      </c>
      <c r="Y149" s="263">
        <v>0</v>
      </c>
      <c r="Z149" s="263">
        <v>0</v>
      </c>
      <c r="AA149" s="263">
        <v>0</v>
      </c>
      <c r="AB149" s="263">
        <v>0</v>
      </c>
      <c r="AC149" s="263">
        <v>0</v>
      </c>
    </row>
    <row r="150" spans="1:29" x14ac:dyDescent="0.35">
      <c r="A150" s="612"/>
      <c r="B150" s="11" t="s">
        <v>5</v>
      </c>
      <c r="C150" s="3">
        <v>0</v>
      </c>
      <c r="D150" s="3">
        <v>0</v>
      </c>
      <c r="E150" s="3">
        <v>0</v>
      </c>
      <c r="F150" s="3">
        <v>0</v>
      </c>
      <c r="G150" s="3">
        <v>0</v>
      </c>
      <c r="H150" s="3">
        <v>0</v>
      </c>
      <c r="I150" s="3">
        <v>0</v>
      </c>
      <c r="J150" s="3">
        <v>0</v>
      </c>
      <c r="K150" s="3">
        <v>0</v>
      </c>
      <c r="L150" s="114">
        <v>0</v>
      </c>
      <c r="M150" s="114">
        <v>0</v>
      </c>
      <c r="N150" s="279">
        <v>0</v>
      </c>
      <c r="O150" s="285">
        <f t="shared" si="21"/>
        <v>0</v>
      </c>
      <c r="Q150" s="263">
        <v>0</v>
      </c>
      <c r="R150" s="263">
        <v>0</v>
      </c>
      <c r="S150" s="263">
        <v>0</v>
      </c>
      <c r="T150" s="263">
        <v>0</v>
      </c>
      <c r="U150" s="263">
        <v>0</v>
      </c>
      <c r="V150" s="263">
        <v>0</v>
      </c>
      <c r="W150" s="263">
        <v>0</v>
      </c>
      <c r="X150" s="263">
        <v>0</v>
      </c>
      <c r="Y150" s="263">
        <v>0</v>
      </c>
      <c r="Z150" s="263">
        <v>0</v>
      </c>
      <c r="AA150" s="263">
        <v>0</v>
      </c>
      <c r="AB150" s="263">
        <v>0</v>
      </c>
      <c r="AC150" s="263">
        <v>0</v>
      </c>
    </row>
    <row r="151" spans="1:29" x14ac:dyDescent="0.35">
      <c r="A151" s="612"/>
      <c r="B151" s="11" t="s">
        <v>6</v>
      </c>
      <c r="C151" s="3">
        <v>0</v>
      </c>
      <c r="D151" s="3">
        <v>0</v>
      </c>
      <c r="E151" s="3">
        <v>0</v>
      </c>
      <c r="F151" s="3">
        <v>0</v>
      </c>
      <c r="G151" s="3">
        <v>0</v>
      </c>
      <c r="H151" s="3">
        <v>0</v>
      </c>
      <c r="I151" s="3">
        <v>0</v>
      </c>
      <c r="J151" s="3">
        <v>0</v>
      </c>
      <c r="K151" s="3">
        <v>0</v>
      </c>
      <c r="L151" s="114">
        <v>0</v>
      </c>
      <c r="M151" s="114">
        <v>0</v>
      </c>
      <c r="N151" s="279">
        <v>0</v>
      </c>
      <c r="O151" s="285">
        <f t="shared" si="21"/>
        <v>0</v>
      </c>
      <c r="Q151" s="263">
        <v>0</v>
      </c>
      <c r="R151" s="263">
        <v>0</v>
      </c>
      <c r="S151" s="263">
        <v>0</v>
      </c>
      <c r="T151" s="263">
        <v>0</v>
      </c>
      <c r="U151" s="263">
        <v>0</v>
      </c>
      <c r="V151" s="263">
        <v>0</v>
      </c>
      <c r="W151" s="263">
        <v>0</v>
      </c>
      <c r="X151" s="263">
        <v>0</v>
      </c>
      <c r="Y151" s="263">
        <v>0</v>
      </c>
      <c r="Z151" s="263">
        <v>0</v>
      </c>
      <c r="AA151" s="263">
        <v>0</v>
      </c>
      <c r="AB151" s="263">
        <v>0</v>
      </c>
      <c r="AC151" s="263">
        <v>0</v>
      </c>
    </row>
    <row r="152" spans="1:29" x14ac:dyDescent="0.35">
      <c r="A152" s="612"/>
      <c r="B152" s="11" t="s">
        <v>7</v>
      </c>
      <c r="C152" s="3">
        <v>0</v>
      </c>
      <c r="D152" s="3">
        <v>0</v>
      </c>
      <c r="E152" s="3">
        <v>0</v>
      </c>
      <c r="F152" s="3">
        <v>0</v>
      </c>
      <c r="G152" s="3">
        <v>0</v>
      </c>
      <c r="H152" s="3">
        <v>0</v>
      </c>
      <c r="I152" s="3">
        <v>0</v>
      </c>
      <c r="J152" s="3">
        <v>0</v>
      </c>
      <c r="K152" s="3">
        <v>0</v>
      </c>
      <c r="L152" s="114">
        <v>0</v>
      </c>
      <c r="M152" s="114">
        <v>0</v>
      </c>
      <c r="N152" s="279">
        <v>0</v>
      </c>
      <c r="O152" s="285">
        <f t="shared" si="21"/>
        <v>0</v>
      </c>
      <c r="Q152" s="263">
        <v>0</v>
      </c>
      <c r="R152" s="263">
        <v>0</v>
      </c>
      <c r="S152" s="263">
        <v>0</v>
      </c>
      <c r="T152" s="263">
        <v>0</v>
      </c>
      <c r="U152" s="263">
        <v>0</v>
      </c>
      <c r="V152" s="263">
        <v>0</v>
      </c>
      <c r="W152" s="263">
        <v>0</v>
      </c>
      <c r="X152" s="263">
        <v>0</v>
      </c>
      <c r="Y152" s="263">
        <v>0</v>
      </c>
      <c r="Z152" s="263">
        <v>0</v>
      </c>
      <c r="AA152" s="263">
        <v>0</v>
      </c>
      <c r="AB152" s="263">
        <v>0</v>
      </c>
      <c r="AC152" s="263">
        <v>0</v>
      </c>
    </row>
    <row r="153" spans="1:29" x14ac:dyDescent="0.35">
      <c r="A153" s="612"/>
      <c r="B153" s="11" t="s">
        <v>8</v>
      </c>
      <c r="C153" s="3">
        <v>0</v>
      </c>
      <c r="D153" s="3">
        <v>0</v>
      </c>
      <c r="E153" s="3">
        <v>0</v>
      </c>
      <c r="F153" s="3">
        <v>0</v>
      </c>
      <c r="G153" s="3">
        <v>0</v>
      </c>
      <c r="H153" s="3">
        <v>0</v>
      </c>
      <c r="I153" s="3">
        <v>0</v>
      </c>
      <c r="J153" s="3">
        <v>0</v>
      </c>
      <c r="K153" s="3">
        <v>0</v>
      </c>
      <c r="L153" s="114">
        <v>0</v>
      </c>
      <c r="M153" s="114">
        <v>24627.373629570007</v>
      </c>
      <c r="N153" s="279">
        <v>0</v>
      </c>
      <c r="O153" s="285">
        <f t="shared" si="21"/>
        <v>24627.373629570007</v>
      </c>
      <c r="Q153" s="263">
        <v>0</v>
      </c>
      <c r="R153" s="263">
        <v>0</v>
      </c>
      <c r="S153" s="263">
        <v>0</v>
      </c>
      <c r="T153" s="263">
        <v>0</v>
      </c>
      <c r="U153" s="263">
        <v>0</v>
      </c>
      <c r="V153" s="263">
        <v>0</v>
      </c>
      <c r="W153" s="263">
        <v>0</v>
      </c>
      <c r="X153" s="263">
        <v>0</v>
      </c>
      <c r="Y153" s="263">
        <v>0</v>
      </c>
      <c r="Z153" s="263">
        <v>0</v>
      </c>
      <c r="AA153" s="263">
        <v>0</v>
      </c>
      <c r="AB153" s="263">
        <v>0</v>
      </c>
      <c r="AC153" s="263">
        <v>0</v>
      </c>
    </row>
    <row r="154" spans="1:29" ht="15" thickBot="1" x14ac:dyDescent="0.4">
      <c r="A154" s="613"/>
      <c r="B154" s="60" t="s">
        <v>43</v>
      </c>
      <c r="C154" s="59">
        <v>0</v>
      </c>
      <c r="D154" s="59">
        <v>0</v>
      </c>
      <c r="E154" s="59">
        <v>0</v>
      </c>
      <c r="F154" s="59">
        <v>0</v>
      </c>
      <c r="G154" s="59">
        <v>0</v>
      </c>
      <c r="H154" s="59">
        <v>0</v>
      </c>
      <c r="I154" s="59">
        <v>0</v>
      </c>
      <c r="J154" s="59">
        <v>0</v>
      </c>
      <c r="K154" s="59">
        <v>0</v>
      </c>
      <c r="L154" s="115">
        <v>0</v>
      </c>
      <c r="M154" s="115">
        <v>0</v>
      </c>
      <c r="N154" s="280">
        <v>0</v>
      </c>
      <c r="O154" s="286">
        <f t="shared" si="21"/>
        <v>0</v>
      </c>
      <c r="Q154" s="263">
        <v>0</v>
      </c>
      <c r="R154" s="263">
        <v>0</v>
      </c>
      <c r="S154" s="263">
        <v>0</v>
      </c>
      <c r="T154" s="263">
        <v>0</v>
      </c>
      <c r="U154" s="263">
        <v>0</v>
      </c>
      <c r="V154" s="263">
        <v>0</v>
      </c>
      <c r="W154" s="263">
        <v>0</v>
      </c>
      <c r="X154" s="263">
        <v>0</v>
      </c>
      <c r="Y154" s="263">
        <v>0</v>
      </c>
      <c r="Z154" s="263">
        <v>0</v>
      </c>
      <c r="AA154" s="263">
        <v>0</v>
      </c>
      <c r="AB154" s="263">
        <v>0</v>
      </c>
      <c r="AC154" s="263">
        <v>0</v>
      </c>
    </row>
    <row r="155" spans="1:29" ht="21.5" thickBot="1" x14ac:dyDescent="0.55000000000000004">
      <c r="A155" s="68"/>
      <c r="B155" s="57" t="s">
        <v>44</v>
      </c>
      <c r="C155" s="69">
        <f t="shared" ref="C155:O155" si="22">SUM(C144:C154)</f>
        <v>0</v>
      </c>
      <c r="D155" s="69">
        <f t="shared" si="22"/>
        <v>0</v>
      </c>
      <c r="E155" s="69">
        <f t="shared" si="22"/>
        <v>0</v>
      </c>
      <c r="F155" s="56">
        <f t="shared" si="22"/>
        <v>0</v>
      </c>
      <c r="G155" s="69">
        <f t="shared" si="22"/>
        <v>51876.164245605469</v>
      </c>
      <c r="H155" s="69">
        <f t="shared" si="22"/>
        <v>2769.1199340820313</v>
      </c>
      <c r="I155" s="69">
        <f t="shared" si="22"/>
        <v>45786.917495727539</v>
      </c>
      <c r="J155" s="69">
        <f t="shared" si="22"/>
        <v>999.95997619628906</v>
      </c>
      <c r="K155" s="69">
        <f t="shared" si="22"/>
        <v>103752.32849121094</v>
      </c>
      <c r="L155" s="116">
        <f t="shared" si="22"/>
        <v>166954.78859710693</v>
      </c>
      <c r="M155" s="116">
        <f t="shared" si="22"/>
        <v>165490.57187175751</v>
      </c>
      <c r="N155" s="281">
        <f t="shared" si="22"/>
        <v>0</v>
      </c>
      <c r="O155" s="287">
        <f t="shared" si="22"/>
        <v>537629.85061168671</v>
      </c>
      <c r="Q155" s="263">
        <v>0</v>
      </c>
      <c r="R155" s="263">
        <v>0</v>
      </c>
      <c r="S155" s="263">
        <v>0</v>
      </c>
      <c r="T155" s="263">
        <v>0</v>
      </c>
      <c r="U155" s="263">
        <v>0</v>
      </c>
      <c r="V155" s="263">
        <v>0</v>
      </c>
      <c r="W155" s="263">
        <v>0</v>
      </c>
      <c r="X155" s="263">
        <v>0</v>
      </c>
      <c r="Y155" s="263">
        <v>0</v>
      </c>
      <c r="Z155" s="263">
        <v>0</v>
      </c>
      <c r="AA155" s="263">
        <v>0</v>
      </c>
      <c r="AB155" s="263">
        <v>0</v>
      </c>
      <c r="AC155" s="263">
        <v>0</v>
      </c>
    </row>
    <row r="156" spans="1:29" ht="21.5" thickBot="1" x14ac:dyDescent="0.55000000000000004">
      <c r="A156" s="68"/>
      <c r="N156" s="443" t="s">
        <v>171</v>
      </c>
      <c r="O156" s="442">
        <f>O141+O155</f>
        <v>2222465.7531108856</v>
      </c>
    </row>
    <row r="157" spans="1:29" ht="21.5" thickBot="1" x14ac:dyDescent="0.55000000000000004">
      <c r="A157" s="68"/>
      <c r="B157" s="67" t="s">
        <v>37</v>
      </c>
      <c r="C157" s="66" t="s">
        <v>57</v>
      </c>
      <c r="D157" s="66" t="s">
        <v>56</v>
      </c>
      <c r="E157" s="66" t="s">
        <v>55</v>
      </c>
      <c r="F157" s="63" t="s">
        <v>54</v>
      </c>
      <c r="G157" s="66" t="s">
        <v>53</v>
      </c>
      <c r="H157" s="66" t="s">
        <v>52</v>
      </c>
      <c r="I157" s="66" t="s">
        <v>51</v>
      </c>
      <c r="J157" s="66" t="s">
        <v>50</v>
      </c>
      <c r="K157" s="66" t="s">
        <v>49</v>
      </c>
      <c r="L157" s="66" t="s">
        <v>48</v>
      </c>
      <c r="M157" s="66" t="s">
        <v>47</v>
      </c>
      <c r="N157" s="66" t="s">
        <v>46</v>
      </c>
      <c r="O157" s="65" t="s">
        <v>34</v>
      </c>
    </row>
    <row r="158" spans="1:29" x14ac:dyDescent="0.35">
      <c r="A158" s="614" t="s">
        <v>152</v>
      </c>
      <c r="B158" s="64" t="s">
        <v>0</v>
      </c>
      <c r="C158" s="63">
        <v>0</v>
      </c>
      <c r="D158" s="63">
        <v>0</v>
      </c>
      <c r="E158" s="63">
        <v>0</v>
      </c>
      <c r="F158" s="63">
        <v>0</v>
      </c>
      <c r="G158" s="63">
        <v>0</v>
      </c>
      <c r="H158" s="63">
        <v>0</v>
      </c>
      <c r="I158" s="63">
        <v>0</v>
      </c>
      <c r="J158" s="63">
        <v>0</v>
      </c>
      <c r="K158" s="63">
        <v>0</v>
      </c>
      <c r="L158" s="113">
        <v>0</v>
      </c>
      <c r="M158" s="113">
        <v>0</v>
      </c>
      <c r="N158" s="278">
        <v>0</v>
      </c>
      <c r="O158" s="284">
        <f t="shared" ref="O158:O168" si="23">SUM(C158:N158)</f>
        <v>0</v>
      </c>
      <c r="Q158" s="263">
        <v>0</v>
      </c>
      <c r="R158" s="263">
        <v>0</v>
      </c>
      <c r="S158" s="263">
        <v>0</v>
      </c>
      <c r="T158" s="263">
        <v>0</v>
      </c>
      <c r="U158" s="263">
        <v>0</v>
      </c>
      <c r="V158" s="263">
        <v>0</v>
      </c>
      <c r="W158" s="263">
        <v>0</v>
      </c>
      <c r="X158" s="263">
        <v>0</v>
      </c>
      <c r="Y158" s="263">
        <v>0</v>
      </c>
      <c r="Z158" s="263">
        <v>0</v>
      </c>
      <c r="AA158" s="263">
        <v>0</v>
      </c>
      <c r="AB158" s="263">
        <v>0</v>
      </c>
      <c r="AC158" s="263">
        <v>0</v>
      </c>
    </row>
    <row r="159" spans="1:29" x14ac:dyDescent="0.35">
      <c r="A159" s="615"/>
      <c r="B159" s="12" t="s">
        <v>1</v>
      </c>
      <c r="C159" s="3">
        <v>0</v>
      </c>
      <c r="D159" s="3">
        <v>0</v>
      </c>
      <c r="E159" s="3">
        <v>0</v>
      </c>
      <c r="F159" s="3">
        <v>0</v>
      </c>
      <c r="G159" s="3">
        <v>0</v>
      </c>
      <c r="H159" s="3">
        <v>0</v>
      </c>
      <c r="I159" s="3">
        <v>0</v>
      </c>
      <c r="J159" s="3">
        <v>0</v>
      </c>
      <c r="K159" s="3">
        <v>0</v>
      </c>
      <c r="L159" s="114">
        <v>0</v>
      </c>
      <c r="M159" s="114">
        <v>0</v>
      </c>
      <c r="N159" s="279">
        <v>0</v>
      </c>
      <c r="O159" s="285">
        <f t="shared" si="23"/>
        <v>0</v>
      </c>
      <c r="Q159" s="263">
        <v>0</v>
      </c>
      <c r="R159" s="263">
        <v>0</v>
      </c>
      <c r="S159" s="263">
        <v>0</v>
      </c>
      <c r="T159" s="263">
        <v>0</v>
      </c>
      <c r="U159" s="263">
        <v>0</v>
      </c>
      <c r="V159" s="263">
        <v>0</v>
      </c>
      <c r="W159" s="263">
        <v>0</v>
      </c>
      <c r="X159" s="263">
        <v>0</v>
      </c>
      <c r="Y159" s="263">
        <v>0</v>
      </c>
      <c r="Z159" s="263">
        <v>0</v>
      </c>
      <c r="AA159" s="263">
        <v>0</v>
      </c>
      <c r="AB159" s="263">
        <v>0</v>
      </c>
      <c r="AC159" s="263">
        <v>0</v>
      </c>
    </row>
    <row r="160" spans="1:29" x14ac:dyDescent="0.35">
      <c r="A160" s="615"/>
      <c r="B160" s="11" t="s">
        <v>2</v>
      </c>
      <c r="C160" s="3">
        <v>0</v>
      </c>
      <c r="D160" s="3">
        <v>0</v>
      </c>
      <c r="E160" s="3">
        <v>0</v>
      </c>
      <c r="F160" s="3">
        <v>0</v>
      </c>
      <c r="G160" s="3">
        <v>0</v>
      </c>
      <c r="H160" s="3">
        <v>0</v>
      </c>
      <c r="I160" s="3">
        <v>0</v>
      </c>
      <c r="J160" s="3">
        <v>0</v>
      </c>
      <c r="K160" s="3">
        <v>0</v>
      </c>
      <c r="L160" s="114">
        <v>0</v>
      </c>
      <c r="M160" s="114">
        <v>0</v>
      </c>
      <c r="N160" s="279">
        <v>0</v>
      </c>
      <c r="O160" s="285">
        <f t="shared" si="23"/>
        <v>0</v>
      </c>
      <c r="Q160" s="263">
        <v>0</v>
      </c>
      <c r="R160" s="263">
        <v>0</v>
      </c>
      <c r="S160" s="263">
        <v>0</v>
      </c>
      <c r="T160" s="263">
        <v>0</v>
      </c>
      <c r="U160" s="263">
        <v>0</v>
      </c>
      <c r="V160" s="263">
        <v>0</v>
      </c>
      <c r="W160" s="263">
        <v>0</v>
      </c>
      <c r="X160" s="263">
        <v>0</v>
      </c>
      <c r="Y160" s="263">
        <v>0</v>
      </c>
      <c r="Z160" s="263">
        <v>0</v>
      </c>
      <c r="AA160" s="263">
        <v>0</v>
      </c>
      <c r="AB160" s="263">
        <v>0</v>
      </c>
      <c r="AC160" s="263">
        <v>0</v>
      </c>
    </row>
    <row r="161" spans="1:29" x14ac:dyDescent="0.35">
      <c r="A161" s="615"/>
      <c r="B161" s="11" t="s">
        <v>9</v>
      </c>
      <c r="C161" s="3">
        <v>0</v>
      </c>
      <c r="D161" s="3">
        <v>0</v>
      </c>
      <c r="E161" s="3">
        <v>0</v>
      </c>
      <c r="F161" s="3">
        <v>0</v>
      </c>
      <c r="G161" s="3">
        <v>0</v>
      </c>
      <c r="H161" s="3">
        <v>0</v>
      </c>
      <c r="I161" s="3">
        <v>0</v>
      </c>
      <c r="J161" s="3">
        <v>0</v>
      </c>
      <c r="K161" s="3">
        <v>0</v>
      </c>
      <c r="L161" s="114">
        <v>0</v>
      </c>
      <c r="M161" s="114">
        <v>0</v>
      </c>
      <c r="N161" s="279">
        <v>0</v>
      </c>
      <c r="O161" s="285">
        <f t="shared" si="23"/>
        <v>0</v>
      </c>
      <c r="Q161" s="263">
        <v>0</v>
      </c>
      <c r="R161" s="263">
        <v>0</v>
      </c>
      <c r="S161" s="263">
        <v>0</v>
      </c>
      <c r="T161" s="263">
        <v>0</v>
      </c>
      <c r="U161" s="263">
        <v>0</v>
      </c>
      <c r="V161" s="263">
        <v>0</v>
      </c>
      <c r="W161" s="263">
        <v>0</v>
      </c>
      <c r="X161" s="263">
        <v>0</v>
      </c>
      <c r="Y161" s="263">
        <v>0</v>
      </c>
      <c r="Z161" s="263">
        <v>0</v>
      </c>
      <c r="AA161" s="263">
        <v>0</v>
      </c>
      <c r="AB161" s="263">
        <v>0</v>
      </c>
      <c r="AC161" s="263">
        <v>0</v>
      </c>
    </row>
    <row r="162" spans="1:29" x14ac:dyDescent="0.35">
      <c r="A162" s="615"/>
      <c r="B162" s="12" t="s">
        <v>3</v>
      </c>
      <c r="C162" s="3">
        <v>0</v>
      </c>
      <c r="D162" s="3">
        <v>0</v>
      </c>
      <c r="E162" s="3">
        <v>0</v>
      </c>
      <c r="F162" s="3">
        <v>0</v>
      </c>
      <c r="G162" s="3">
        <v>0</v>
      </c>
      <c r="H162" s="3">
        <v>0</v>
      </c>
      <c r="I162" s="3">
        <v>0</v>
      </c>
      <c r="J162" s="3">
        <v>42651.264869897997</v>
      </c>
      <c r="K162" s="3">
        <v>45129.605897068555</v>
      </c>
      <c r="L162" s="114">
        <v>0</v>
      </c>
      <c r="M162" s="114">
        <v>0</v>
      </c>
      <c r="N162" s="279">
        <v>0</v>
      </c>
      <c r="O162" s="285">
        <f t="shared" si="23"/>
        <v>87780.870766966545</v>
      </c>
      <c r="Q162" s="263">
        <v>0</v>
      </c>
      <c r="R162" s="263">
        <v>0</v>
      </c>
      <c r="S162" s="263">
        <v>0</v>
      </c>
      <c r="T162" s="263">
        <v>0</v>
      </c>
      <c r="U162" s="263">
        <v>0</v>
      </c>
      <c r="V162" s="263">
        <v>0</v>
      </c>
      <c r="W162" s="263">
        <v>0</v>
      </c>
      <c r="X162" s="263">
        <v>0</v>
      </c>
      <c r="Y162" s="263">
        <v>0</v>
      </c>
      <c r="Z162" s="263">
        <v>0</v>
      </c>
      <c r="AA162" s="263">
        <v>0</v>
      </c>
      <c r="AB162" s="263">
        <v>0</v>
      </c>
      <c r="AC162" s="263">
        <v>0</v>
      </c>
    </row>
    <row r="163" spans="1:29" x14ac:dyDescent="0.35">
      <c r="A163" s="615"/>
      <c r="B163" s="11" t="s">
        <v>4</v>
      </c>
      <c r="C163" s="3">
        <v>0</v>
      </c>
      <c r="D163" s="3">
        <v>0</v>
      </c>
      <c r="E163" s="3">
        <v>0</v>
      </c>
      <c r="F163" s="3">
        <v>0</v>
      </c>
      <c r="G163" s="3">
        <v>0</v>
      </c>
      <c r="H163" s="3">
        <v>0</v>
      </c>
      <c r="I163" s="3">
        <v>0</v>
      </c>
      <c r="J163" s="3">
        <v>0</v>
      </c>
      <c r="K163" s="3">
        <v>0</v>
      </c>
      <c r="L163" s="114">
        <v>0</v>
      </c>
      <c r="M163" s="114">
        <v>0</v>
      </c>
      <c r="N163" s="279">
        <v>0</v>
      </c>
      <c r="O163" s="285">
        <f t="shared" si="23"/>
        <v>0</v>
      </c>
      <c r="Q163" s="263">
        <v>0</v>
      </c>
      <c r="R163" s="263">
        <v>0</v>
      </c>
      <c r="S163" s="263">
        <v>0</v>
      </c>
      <c r="T163" s="263">
        <v>0</v>
      </c>
      <c r="U163" s="263">
        <v>0</v>
      </c>
      <c r="V163" s="263">
        <v>0</v>
      </c>
      <c r="W163" s="263">
        <v>0</v>
      </c>
      <c r="X163" s="263">
        <v>0</v>
      </c>
      <c r="Y163" s="263">
        <v>0</v>
      </c>
      <c r="Z163" s="263">
        <v>0</v>
      </c>
      <c r="AA163" s="263">
        <v>0</v>
      </c>
      <c r="AB163" s="263">
        <v>0</v>
      </c>
      <c r="AC163" s="263">
        <v>0</v>
      </c>
    </row>
    <row r="164" spans="1:29" x14ac:dyDescent="0.35">
      <c r="A164" s="615"/>
      <c r="B164" s="11" t="s">
        <v>5</v>
      </c>
      <c r="C164" s="3">
        <v>0</v>
      </c>
      <c r="D164" s="3">
        <v>0</v>
      </c>
      <c r="E164" s="3">
        <v>0</v>
      </c>
      <c r="F164" s="3">
        <v>0</v>
      </c>
      <c r="G164" s="3">
        <v>0</v>
      </c>
      <c r="H164" s="3">
        <v>0</v>
      </c>
      <c r="I164" s="3">
        <v>0</v>
      </c>
      <c r="J164" s="3">
        <v>0</v>
      </c>
      <c r="K164" s="3">
        <v>0</v>
      </c>
      <c r="L164" s="114">
        <v>0</v>
      </c>
      <c r="M164" s="114">
        <v>0</v>
      </c>
      <c r="N164" s="279">
        <v>0</v>
      </c>
      <c r="O164" s="285">
        <f t="shared" si="23"/>
        <v>0</v>
      </c>
      <c r="Q164" s="263">
        <v>0</v>
      </c>
      <c r="R164" s="263">
        <v>0</v>
      </c>
      <c r="S164" s="263">
        <v>0</v>
      </c>
      <c r="T164" s="263">
        <v>0</v>
      </c>
      <c r="U164" s="263">
        <v>0</v>
      </c>
      <c r="V164" s="263">
        <v>0</v>
      </c>
      <c r="W164" s="263">
        <v>0</v>
      </c>
      <c r="X164" s="263">
        <v>0</v>
      </c>
      <c r="Y164" s="263">
        <v>0</v>
      </c>
      <c r="Z164" s="263">
        <v>0</v>
      </c>
      <c r="AA164" s="263">
        <v>0</v>
      </c>
      <c r="AB164" s="263">
        <v>0</v>
      </c>
      <c r="AC164" s="263">
        <v>0</v>
      </c>
    </row>
    <row r="165" spans="1:29" x14ac:dyDescent="0.35">
      <c r="A165" s="615"/>
      <c r="B165" s="11" t="s">
        <v>6</v>
      </c>
      <c r="C165" s="3">
        <v>0</v>
      </c>
      <c r="D165" s="3">
        <v>0</v>
      </c>
      <c r="E165" s="3">
        <v>0</v>
      </c>
      <c r="F165" s="3">
        <v>0</v>
      </c>
      <c r="G165" s="3">
        <v>0</v>
      </c>
      <c r="H165" s="3">
        <v>0</v>
      </c>
      <c r="I165" s="3">
        <v>0</v>
      </c>
      <c r="J165" s="3">
        <v>0</v>
      </c>
      <c r="K165" s="3">
        <v>0</v>
      </c>
      <c r="L165" s="114">
        <v>0</v>
      </c>
      <c r="M165" s="114">
        <v>0</v>
      </c>
      <c r="N165" s="279">
        <v>0</v>
      </c>
      <c r="O165" s="285">
        <f t="shared" si="23"/>
        <v>0</v>
      </c>
      <c r="Q165" s="263">
        <v>0</v>
      </c>
      <c r="R165" s="263">
        <v>0</v>
      </c>
      <c r="S165" s="263">
        <v>0</v>
      </c>
      <c r="T165" s="263">
        <v>0</v>
      </c>
      <c r="U165" s="263">
        <v>0</v>
      </c>
      <c r="V165" s="263">
        <v>0</v>
      </c>
      <c r="W165" s="263">
        <v>0</v>
      </c>
      <c r="X165" s="263">
        <v>0</v>
      </c>
      <c r="Y165" s="263">
        <v>0</v>
      </c>
      <c r="Z165" s="263">
        <v>0</v>
      </c>
      <c r="AA165" s="263">
        <v>0</v>
      </c>
      <c r="AB165" s="263">
        <v>0</v>
      </c>
      <c r="AC165" s="263">
        <v>0</v>
      </c>
    </row>
    <row r="166" spans="1:29" x14ac:dyDescent="0.35">
      <c r="A166" s="615"/>
      <c r="B166" s="11" t="s">
        <v>7</v>
      </c>
      <c r="C166" s="3">
        <v>0</v>
      </c>
      <c r="D166" s="3">
        <v>0</v>
      </c>
      <c r="E166" s="3">
        <v>0</v>
      </c>
      <c r="F166" s="3">
        <v>0</v>
      </c>
      <c r="G166" s="3">
        <v>0</v>
      </c>
      <c r="H166" s="3">
        <v>0</v>
      </c>
      <c r="I166" s="3">
        <v>0</v>
      </c>
      <c r="J166" s="3">
        <v>0</v>
      </c>
      <c r="K166" s="3">
        <v>0</v>
      </c>
      <c r="L166" s="114">
        <v>0</v>
      </c>
      <c r="M166" s="114">
        <v>0</v>
      </c>
      <c r="N166" s="279">
        <v>0</v>
      </c>
      <c r="O166" s="285">
        <f t="shared" si="23"/>
        <v>0</v>
      </c>
      <c r="Q166" s="263">
        <v>0</v>
      </c>
      <c r="R166" s="263">
        <v>0</v>
      </c>
      <c r="S166" s="263">
        <v>0</v>
      </c>
      <c r="T166" s="263">
        <v>0</v>
      </c>
      <c r="U166" s="263">
        <v>0</v>
      </c>
      <c r="V166" s="263">
        <v>0</v>
      </c>
      <c r="W166" s="263">
        <v>0</v>
      </c>
      <c r="X166" s="263">
        <v>0</v>
      </c>
      <c r="Y166" s="263">
        <v>0</v>
      </c>
      <c r="Z166" s="263">
        <v>0</v>
      </c>
      <c r="AA166" s="263">
        <v>0</v>
      </c>
      <c r="AB166" s="263">
        <v>0</v>
      </c>
      <c r="AC166" s="263">
        <v>0</v>
      </c>
    </row>
    <row r="167" spans="1:29" x14ac:dyDescent="0.35">
      <c r="A167" s="615"/>
      <c r="B167" s="11" t="s">
        <v>8</v>
      </c>
      <c r="C167" s="3">
        <v>0</v>
      </c>
      <c r="D167" s="3">
        <v>0</v>
      </c>
      <c r="E167" s="3">
        <v>0</v>
      </c>
      <c r="F167" s="3">
        <v>0</v>
      </c>
      <c r="G167" s="3">
        <v>0</v>
      </c>
      <c r="H167" s="3">
        <v>0</v>
      </c>
      <c r="I167" s="3">
        <v>0</v>
      </c>
      <c r="J167" s="3">
        <v>0</v>
      </c>
      <c r="K167" s="3">
        <v>0</v>
      </c>
      <c r="L167" s="114">
        <v>0</v>
      </c>
      <c r="M167" s="114">
        <v>0</v>
      </c>
      <c r="N167" s="279">
        <v>0</v>
      </c>
      <c r="O167" s="285">
        <f t="shared" si="23"/>
        <v>0</v>
      </c>
      <c r="Q167" s="263">
        <v>0</v>
      </c>
      <c r="R167" s="263">
        <v>0</v>
      </c>
      <c r="S167" s="263">
        <v>0</v>
      </c>
      <c r="T167" s="263">
        <v>0</v>
      </c>
      <c r="U167" s="263">
        <v>0</v>
      </c>
      <c r="V167" s="263">
        <v>0</v>
      </c>
      <c r="W167" s="263">
        <v>0</v>
      </c>
      <c r="X167" s="263">
        <v>0</v>
      </c>
      <c r="Y167" s="263">
        <v>0</v>
      </c>
      <c r="Z167" s="263">
        <v>0</v>
      </c>
      <c r="AA167" s="263">
        <v>0</v>
      </c>
      <c r="AB167" s="263">
        <v>0</v>
      </c>
      <c r="AC167" s="263">
        <v>0</v>
      </c>
    </row>
    <row r="168" spans="1:29" ht="15" thickBot="1" x14ac:dyDescent="0.4">
      <c r="A168" s="616"/>
      <c r="B168" s="60" t="s">
        <v>43</v>
      </c>
      <c r="C168" s="59">
        <v>0</v>
      </c>
      <c r="D168" s="59">
        <v>0</v>
      </c>
      <c r="E168" s="59">
        <v>0</v>
      </c>
      <c r="F168" s="59">
        <v>0</v>
      </c>
      <c r="G168" s="59">
        <v>0</v>
      </c>
      <c r="H168" s="59">
        <v>0</v>
      </c>
      <c r="I168" s="59">
        <v>0</v>
      </c>
      <c r="J168" s="59">
        <v>0</v>
      </c>
      <c r="K168" s="59">
        <v>0</v>
      </c>
      <c r="L168" s="115">
        <v>0</v>
      </c>
      <c r="M168" s="115">
        <v>0</v>
      </c>
      <c r="N168" s="280">
        <v>0</v>
      </c>
      <c r="O168" s="286">
        <f t="shared" si="23"/>
        <v>0</v>
      </c>
      <c r="Q168" s="263">
        <v>0</v>
      </c>
      <c r="R168" s="263">
        <v>0</v>
      </c>
      <c r="S168" s="263">
        <v>0</v>
      </c>
      <c r="T168" s="263">
        <v>0</v>
      </c>
      <c r="U168" s="263">
        <v>0</v>
      </c>
      <c r="V168" s="263">
        <v>0</v>
      </c>
      <c r="W168" s="263">
        <v>0</v>
      </c>
      <c r="X168" s="263">
        <v>0</v>
      </c>
      <c r="Y168" s="263">
        <v>0</v>
      </c>
      <c r="Z168" s="263">
        <v>0</v>
      </c>
      <c r="AA168" s="263">
        <v>0</v>
      </c>
      <c r="AB168" s="263">
        <v>0</v>
      </c>
      <c r="AC168" s="263">
        <v>0</v>
      </c>
    </row>
    <row r="169" spans="1:29" ht="21.5" thickBot="1" x14ac:dyDescent="0.55000000000000004">
      <c r="A169" s="68"/>
      <c r="B169" s="57" t="s">
        <v>44</v>
      </c>
      <c r="C169" s="69">
        <f t="shared" ref="C169:O169" si="24">SUM(C158:C168)</f>
        <v>0</v>
      </c>
      <c r="D169" s="69">
        <f t="shared" si="24"/>
        <v>0</v>
      </c>
      <c r="E169" s="69">
        <f t="shared" si="24"/>
        <v>0</v>
      </c>
      <c r="F169" s="56">
        <f t="shared" si="24"/>
        <v>0</v>
      </c>
      <c r="G169" s="69">
        <f t="shared" si="24"/>
        <v>0</v>
      </c>
      <c r="H169" s="69">
        <f t="shared" si="24"/>
        <v>0</v>
      </c>
      <c r="I169" s="69">
        <f t="shared" si="24"/>
        <v>0</v>
      </c>
      <c r="J169" s="69">
        <f t="shared" si="24"/>
        <v>42651.264869897997</v>
      </c>
      <c r="K169" s="69">
        <f t="shared" si="24"/>
        <v>45129.605897068555</v>
      </c>
      <c r="L169" s="116">
        <f t="shared" si="24"/>
        <v>0</v>
      </c>
      <c r="M169" s="116">
        <f t="shared" si="24"/>
        <v>0</v>
      </c>
      <c r="N169" s="281">
        <f t="shared" si="24"/>
        <v>0</v>
      </c>
      <c r="O169" s="287">
        <f t="shared" si="24"/>
        <v>87780.870766966545</v>
      </c>
      <c r="Q169" s="263">
        <v>0</v>
      </c>
      <c r="R169" s="263">
        <v>0</v>
      </c>
      <c r="S169" s="263">
        <v>0</v>
      </c>
      <c r="T169" s="263">
        <v>0</v>
      </c>
      <c r="U169" s="263">
        <v>0</v>
      </c>
      <c r="V169" s="263">
        <v>0</v>
      </c>
      <c r="W169" s="263">
        <v>0</v>
      </c>
      <c r="X169" s="263">
        <v>0</v>
      </c>
      <c r="Y169" s="263">
        <v>0</v>
      </c>
      <c r="Z169" s="263">
        <v>0</v>
      </c>
      <c r="AA169" s="263">
        <v>0</v>
      </c>
      <c r="AB169" s="263">
        <v>0</v>
      </c>
      <c r="AC169" s="263">
        <v>0</v>
      </c>
    </row>
    <row r="170" spans="1:29" ht="21.5" thickBot="1" x14ac:dyDescent="0.55000000000000004">
      <c r="A170" s="68"/>
    </row>
    <row r="171" spans="1:29" ht="21.5" thickBot="1" x14ac:dyDescent="0.55000000000000004">
      <c r="A171" s="68"/>
      <c r="B171" s="76" t="s">
        <v>37</v>
      </c>
      <c r="C171" s="75" t="s">
        <v>57</v>
      </c>
      <c r="D171" s="75" t="s">
        <v>56</v>
      </c>
      <c r="E171" s="75" t="s">
        <v>55</v>
      </c>
      <c r="F171" s="75" t="s">
        <v>54</v>
      </c>
      <c r="G171" s="75" t="s">
        <v>53</v>
      </c>
      <c r="H171" s="75" t="s">
        <v>52</v>
      </c>
      <c r="I171" s="75" t="s">
        <v>51</v>
      </c>
      <c r="J171" s="75" t="s">
        <v>50</v>
      </c>
      <c r="K171" s="75" t="s">
        <v>49</v>
      </c>
      <c r="L171" s="75" t="s">
        <v>48</v>
      </c>
      <c r="M171" s="75" t="s">
        <v>47</v>
      </c>
      <c r="N171" s="75" t="s">
        <v>46</v>
      </c>
      <c r="O171" s="291" t="s">
        <v>34</v>
      </c>
    </row>
    <row r="172" spans="1:29" x14ac:dyDescent="0.35">
      <c r="A172" s="605" t="s">
        <v>139</v>
      </c>
      <c r="B172" s="74" t="s">
        <v>0</v>
      </c>
      <c r="C172" s="63">
        <f>SUM(C4,C18,C32,C46,C60,C74,C102,C116)</f>
        <v>0</v>
      </c>
      <c r="D172" s="63">
        <f t="shared" ref="D172:N172" si="25">SUM(D4,D18,D32,D46,D60,D74,D102,D116)</f>
        <v>0</v>
      </c>
      <c r="E172" s="63">
        <f t="shared" si="25"/>
        <v>0</v>
      </c>
      <c r="F172" s="63">
        <f t="shared" si="25"/>
        <v>0</v>
      </c>
      <c r="G172" s="63">
        <f t="shared" si="25"/>
        <v>0</v>
      </c>
      <c r="H172" s="63">
        <f t="shared" si="25"/>
        <v>0</v>
      </c>
      <c r="I172" s="63">
        <f t="shared" si="25"/>
        <v>0</v>
      </c>
      <c r="J172" s="63">
        <f t="shared" si="25"/>
        <v>0</v>
      </c>
      <c r="K172" s="63">
        <f t="shared" si="25"/>
        <v>0</v>
      </c>
      <c r="L172" s="113">
        <f t="shared" si="25"/>
        <v>0</v>
      </c>
      <c r="M172" s="113">
        <f t="shared" si="25"/>
        <v>0</v>
      </c>
      <c r="N172" s="278">
        <f t="shared" si="25"/>
        <v>0</v>
      </c>
      <c r="O172" s="292">
        <f t="shared" ref="O172:O183" si="26">SUM(C172:N172)</f>
        <v>0</v>
      </c>
      <c r="Q172" s="263"/>
      <c r="R172" s="263"/>
      <c r="S172" s="263"/>
      <c r="T172" s="263"/>
      <c r="U172" s="263"/>
      <c r="V172" s="263"/>
      <c r="W172" s="263"/>
      <c r="X172" s="263"/>
      <c r="Y172" s="263"/>
      <c r="Z172" s="263"/>
      <c r="AA172" s="263"/>
      <c r="AB172" s="263"/>
      <c r="AC172" s="263"/>
    </row>
    <row r="173" spans="1:29" x14ac:dyDescent="0.35">
      <c r="A173" s="606"/>
      <c r="B173" s="73" t="s">
        <v>1</v>
      </c>
      <c r="C173" s="3">
        <f t="shared" ref="C173:N173" si="27">SUM(C5,C19,C33,C47,C61,C75,C103,C117)</f>
        <v>0</v>
      </c>
      <c r="D173" s="3">
        <f t="shared" si="27"/>
        <v>0</v>
      </c>
      <c r="E173" s="3">
        <f t="shared" si="27"/>
        <v>104725.11133720839</v>
      </c>
      <c r="F173" s="3">
        <f t="shared" si="27"/>
        <v>1282239.8996344614</v>
      </c>
      <c r="G173" s="3">
        <f t="shared" si="27"/>
        <v>2890051.3229935337</v>
      </c>
      <c r="H173" s="3">
        <f t="shared" si="27"/>
        <v>3529566.698712585</v>
      </c>
      <c r="I173" s="3">
        <f t="shared" si="27"/>
        <v>3507474.0188254393</v>
      </c>
      <c r="J173" s="3">
        <f t="shared" si="27"/>
        <v>2920005.0609949478</v>
      </c>
      <c r="K173" s="3">
        <f t="shared" si="27"/>
        <v>1900202.9012239478</v>
      </c>
      <c r="L173" s="114">
        <f t="shared" si="27"/>
        <v>2930125.5344427158</v>
      </c>
      <c r="M173" s="114">
        <f t="shared" si="27"/>
        <v>2155228.2409839933</v>
      </c>
      <c r="N173" s="279">
        <f t="shared" si="27"/>
        <v>2251539.7692139447</v>
      </c>
      <c r="O173" s="293">
        <f t="shared" si="26"/>
        <v>23471158.558362778</v>
      </c>
      <c r="Q173" s="263"/>
      <c r="R173" s="263"/>
      <c r="S173" s="263"/>
      <c r="T173" s="263"/>
      <c r="U173" s="263"/>
      <c r="V173" s="263"/>
      <c r="W173" s="263"/>
      <c r="X173" s="263"/>
      <c r="Y173" s="263"/>
      <c r="Z173" s="263"/>
      <c r="AA173" s="263"/>
      <c r="AB173" s="263"/>
      <c r="AC173" s="263"/>
    </row>
    <row r="174" spans="1:29" x14ac:dyDescent="0.35">
      <c r="A174" s="606"/>
      <c r="B174" s="72" t="s">
        <v>2</v>
      </c>
      <c r="C174" s="3">
        <f t="shared" ref="C174:N174" si="28">SUM(C6,C20,C34,C48,C62,C76,C104,C118)</f>
        <v>0</v>
      </c>
      <c r="D174" s="3">
        <f t="shared" si="28"/>
        <v>0</v>
      </c>
      <c r="E174" s="3">
        <f t="shared" si="28"/>
        <v>0</v>
      </c>
      <c r="F174" s="3">
        <f t="shared" si="28"/>
        <v>0</v>
      </c>
      <c r="G174" s="3">
        <f t="shared" si="28"/>
        <v>9221.1572135062524</v>
      </c>
      <c r="H174" s="3">
        <f t="shared" si="28"/>
        <v>0</v>
      </c>
      <c r="I174" s="3">
        <f t="shared" si="28"/>
        <v>56109.565742117586</v>
      </c>
      <c r="J174" s="3">
        <f t="shared" si="28"/>
        <v>38471.581801347696</v>
      </c>
      <c r="K174" s="3">
        <f t="shared" si="28"/>
        <v>58157.543031297122</v>
      </c>
      <c r="L174" s="114">
        <f t="shared" si="28"/>
        <v>74734.052065719661</v>
      </c>
      <c r="M174" s="114">
        <f t="shared" si="28"/>
        <v>51166.535003559969</v>
      </c>
      <c r="N174" s="279">
        <f t="shared" si="28"/>
        <v>954.27553327294663</v>
      </c>
      <c r="O174" s="293">
        <f t="shared" si="26"/>
        <v>288814.71039082122</v>
      </c>
      <c r="Q174" s="263"/>
      <c r="R174" s="263"/>
      <c r="S174" s="263"/>
      <c r="T174" s="263"/>
      <c r="U174" s="263"/>
      <c r="V174" s="263"/>
      <c r="W174" s="263"/>
      <c r="X174" s="263"/>
      <c r="Y174" s="263"/>
      <c r="Z174" s="263"/>
      <c r="AA174" s="263"/>
      <c r="AB174" s="263"/>
      <c r="AC174" s="263"/>
    </row>
    <row r="175" spans="1:29" x14ac:dyDescent="0.35">
      <c r="A175" s="606"/>
      <c r="B175" s="72" t="s">
        <v>9</v>
      </c>
      <c r="C175" s="3">
        <f t="shared" ref="C175:N175" si="29">SUM(C7,C21,C35,C49,C63,C77,C105,C119)</f>
        <v>0</v>
      </c>
      <c r="D175" s="3">
        <f t="shared" si="29"/>
        <v>0</v>
      </c>
      <c r="E175" s="3">
        <f t="shared" si="29"/>
        <v>30620.606048583984</v>
      </c>
      <c r="F175" s="3">
        <f t="shared" si="29"/>
        <v>482087.93478393555</v>
      </c>
      <c r="G175" s="3">
        <f t="shared" si="29"/>
        <v>1290280.032913208</v>
      </c>
      <c r="H175" s="3">
        <f t="shared" si="29"/>
        <v>1514038.2947540283</v>
      </c>
      <c r="I175" s="3">
        <f t="shared" si="29"/>
        <v>2007096.1881256104</v>
      </c>
      <c r="J175" s="3">
        <f t="shared" si="29"/>
        <v>1441415.4763031006</v>
      </c>
      <c r="K175" s="3">
        <f t="shared" si="29"/>
        <v>929246.25045776367</v>
      </c>
      <c r="L175" s="114">
        <f t="shared" si="29"/>
        <v>1563427.901175183</v>
      </c>
      <c r="M175" s="114">
        <f t="shared" si="29"/>
        <v>1796179.162147522</v>
      </c>
      <c r="N175" s="279">
        <f t="shared" si="29"/>
        <v>2122463.4372764649</v>
      </c>
      <c r="O175" s="293">
        <f t="shared" si="26"/>
        <v>13176855.283985399</v>
      </c>
      <c r="Q175" s="263"/>
      <c r="R175" s="263"/>
      <c r="S175" s="263"/>
      <c r="T175" s="263"/>
      <c r="U175" s="263"/>
      <c r="V175" s="263"/>
      <c r="W175" s="263"/>
      <c r="X175" s="263"/>
      <c r="Y175" s="263"/>
      <c r="Z175" s="263"/>
      <c r="AA175" s="263"/>
      <c r="AB175" s="263"/>
      <c r="AC175" s="263"/>
    </row>
    <row r="176" spans="1:29" x14ac:dyDescent="0.35">
      <c r="A176" s="606"/>
      <c r="B176" s="73" t="s">
        <v>3</v>
      </c>
      <c r="C176" s="3">
        <f t="shared" ref="C176:N176" si="30">SUM(C8,C22,C36,C50,C64,C78,C106,C120)</f>
        <v>0</v>
      </c>
      <c r="D176" s="3">
        <f t="shared" si="30"/>
        <v>0</v>
      </c>
      <c r="E176" s="3">
        <f t="shared" si="30"/>
        <v>39196.505004882813</v>
      </c>
      <c r="F176" s="3">
        <f t="shared" si="30"/>
        <v>371242.80446505675</v>
      </c>
      <c r="G176" s="3">
        <f t="shared" si="30"/>
        <v>934203.21396712714</v>
      </c>
      <c r="H176" s="3">
        <f t="shared" si="30"/>
        <v>867886.16849167412</v>
      </c>
      <c r="I176" s="3">
        <f t="shared" si="30"/>
        <v>845173.05145632289</v>
      </c>
      <c r="J176" s="3">
        <f t="shared" si="30"/>
        <v>682259.53599721543</v>
      </c>
      <c r="K176" s="3">
        <f t="shared" si="30"/>
        <v>453955.80722513987</v>
      </c>
      <c r="L176" s="114">
        <f t="shared" si="30"/>
        <v>712265.38453552686</v>
      </c>
      <c r="M176" s="114">
        <f t="shared" si="30"/>
        <v>1232266.2341331956</v>
      </c>
      <c r="N176" s="279">
        <f t="shared" si="30"/>
        <v>1029759.5435006307</v>
      </c>
      <c r="O176" s="293">
        <f t="shared" si="26"/>
        <v>7168208.2487767711</v>
      </c>
      <c r="Q176" s="263"/>
      <c r="R176" s="263"/>
      <c r="S176" s="263"/>
      <c r="T176" s="263"/>
      <c r="U176" s="263"/>
      <c r="V176" s="263"/>
      <c r="W176" s="263"/>
      <c r="X176" s="263"/>
      <c r="Y176" s="263"/>
      <c r="Z176" s="263"/>
      <c r="AA176" s="263"/>
      <c r="AB176" s="263"/>
      <c r="AC176" s="263"/>
    </row>
    <row r="177" spans="1:29" x14ac:dyDescent="0.35">
      <c r="A177" s="606"/>
      <c r="B177" s="72" t="s">
        <v>4</v>
      </c>
      <c r="C177" s="3">
        <f t="shared" ref="C177:N177" si="31">SUM(C9,C23,C37,C51,C65,C79,C107,C121)</f>
        <v>0</v>
      </c>
      <c r="D177" s="3">
        <f t="shared" si="31"/>
        <v>0</v>
      </c>
      <c r="E177" s="3">
        <f t="shared" si="31"/>
        <v>2789.7830657958984</v>
      </c>
      <c r="F177" s="3">
        <f t="shared" si="31"/>
        <v>1323730.1027735597</v>
      </c>
      <c r="G177" s="3">
        <f t="shared" si="31"/>
        <v>2936866.8844946981</v>
      </c>
      <c r="H177" s="3">
        <f t="shared" si="31"/>
        <v>2409578.8618081943</v>
      </c>
      <c r="I177" s="3">
        <f t="shared" si="31"/>
        <v>3770513.211790781</v>
      </c>
      <c r="J177" s="3">
        <f t="shared" si="31"/>
        <v>4105162.0477762334</v>
      </c>
      <c r="K177" s="3">
        <f t="shared" si="31"/>
        <v>4234205.060860578</v>
      </c>
      <c r="L177" s="114">
        <f t="shared" si="31"/>
        <v>11408735.504839094</v>
      </c>
      <c r="M177" s="114">
        <f t="shared" si="31"/>
        <v>37254486.823790655</v>
      </c>
      <c r="N177" s="279">
        <f t="shared" si="31"/>
        <v>33604891.620868884</v>
      </c>
      <c r="O177" s="293">
        <f t="shared" si="26"/>
        <v>101050959.90206847</v>
      </c>
      <c r="Q177" s="263"/>
      <c r="R177" s="263"/>
      <c r="S177" s="263"/>
      <c r="T177" s="263"/>
      <c r="U177" s="263"/>
      <c r="V177" s="263"/>
      <c r="W177" s="263"/>
      <c r="X177" s="263"/>
      <c r="Y177" s="263"/>
      <c r="Z177" s="263"/>
      <c r="AA177" s="263"/>
      <c r="AB177" s="263"/>
      <c r="AC177" s="263"/>
    </row>
    <row r="178" spans="1:29" x14ac:dyDescent="0.35">
      <c r="A178" s="606"/>
      <c r="B178" s="72" t="s">
        <v>5</v>
      </c>
      <c r="C178" s="3">
        <f t="shared" ref="C178:N178" si="32">SUM(C10,C24,C38,C52,C66,C80,C108,C122)</f>
        <v>0</v>
      </c>
      <c r="D178" s="3">
        <f t="shared" si="32"/>
        <v>0</v>
      </c>
      <c r="E178" s="3">
        <f t="shared" si="32"/>
        <v>607.823974609375</v>
      </c>
      <c r="F178" s="3">
        <f t="shared" si="32"/>
        <v>911.7359619140625</v>
      </c>
      <c r="G178" s="3">
        <f t="shared" si="32"/>
        <v>455.86798095703125</v>
      </c>
      <c r="H178" s="3">
        <f t="shared" si="32"/>
        <v>151.95599365234375</v>
      </c>
      <c r="I178" s="3">
        <f t="shared" si="32"/>
        <v>1975.4279174804688</v>
      </c>
      <c r="J178" s="3">
        <f t="shared" si="32"/>
        <v>607.823974609375</v>
      </c>
      <c r="K178" s="3">
        <f t="shared" si="32"/>
        <v>1671.5159301757813</v>
      </c>
      <c r="L178" s="114">
        <f t="shared" si="32"/>
        <v>1063.6919555664063</v>
      </c>
      <c r="M178" s="114">
        <f t="shared" si="32"/>
        <v>0</v>
      </c>
      <c r="N178" s="279">
        <f t="shared" si="32"/>
        <v>1671.5159301757813</v>
      </c>
      <c r="O178" s="293">
        <f t="shared" si="26"/>
        <v>9117.359619140625</v>
      </c>
      <c r="Q178" s="263"/>
      <c r="R178" s="263"/>
      <c r="S178" s="263"/>
      <c r="T178" s="263"/>
      <c r="U178" s="263"/>
      <c r="V178" s="263"/>
      <c r="W178" s="263"/>
      <c r="X178" s="263"/>
      <c r="Y178" s="263"/>
      <c r="Z178" s="263"/>
      <c r="AA178" s="263"/>
      <c r="AB178" s="263"/>
      <c r="AC178" s="263"/>
    </row>
    <row r="179" spans="1:29" x14ac:dyDescent="0.35">
      <c r="A179" s="606"/>
      <c r="B179" s="72" t="s">
        <v>6</v>
      </c>
      <c r="C179" s="3">
        <f t="shared" ref="C179:N179" si="33">SUM(C11,C25,C39,C53,C67,C81,C109,C123)</f>
        <v>0</v>
      </c>
      <c r="D179" s="3">
        <f t="shared" si="33"/>
        <v>0</v>
      </c>
      <c r="E179" s="3">
        <f t="shared" si="33"/>
        <v>0</v>
      </c>
      <c r="F179" s="3">
        <f t="shared" si="33"/>
        <v>47215.535400390625</v>
      </c>
      <c r="G179" s="3">
        <f t="shared" si="33"/>
        <v>48509.038696289063</v>
      </c>
      <c r="H179" s="3">
        <f t="shared" si="33"/>
        <v>127276.66064453125</v>
      </c>
      <c r="I179" s="3">
        <f t="shared" si="33"/>
        <v>369259.77038574219</v>
      </c>
      <c r="J179" s="3">
        <f t="shared" si="33"/>
        <v>178344.77941894531</v>
      </c>
      <c r="K179" s="3">
        <f t="shared" si="33"/>
        <v>365407.18701171875</v>
      </c>
      <c r="L179" s="114">
        <f t="shared" si="33"/>
        <v>145752.30493164063</v>
      </c>
      <c r="M179" s="114">
        <f t="shared" si="33"/>
        <v>139593.7568359375</v>
      </c>
      <c r="N179" s="279">
        <f t="shared" si="33"/>
        <v>81860.859252929688</v>
      </c>
      <c r="O179" s="293">
        <f t="shared" si="26"/>
        <v>1503219.892578125</v>
      </c>
      <c r="Q179" s="263"/>
      <c r="R179" s="263"/>
      <c r="S179" s="263"/>
      <c r="T179" s="263"/>
      <c r="U179" s="263"/>
      <c r="V179" s="263"/>
      <c r="W179" s="263"/>
      <c r="X179" s="263"/>
      <c r="Y179" s="263"/>
      <c r="Z179" s="263"/>
      <c r="AA179" s="263"/>
      <c r="AB179" s="263"/>
      <c r="AC179" s="263"/>
    </row>
    <row r="180" spans="1:29" x14ac:dyDescent="0.35">
      <c r="A180" s="606"/>
      <c r="B180" s="72" t="s">
        <v>7</v>
      </c>
      <c r="C180" s="3">
        <f t="shared" ref="C180:N180" si="34">SUM(C12,C26,C40,C54,C68,C82,C110,C124)</f>
        <v>0</v>
      </c>
      <c r="D180" s="3">
        <f t="shared" si="34"/>
        <v>0</v>
      </c>
      <c r="E180" s="3">
        <f t="shared" si="34"/>
        <v>0</v>
      </c>
      <c r="F180" s="3">
        <f t="shared" si="34"/>
        <v>0</v>
      </c>
      <c r="G180" s="3">
        <f t="shared" si="34"/>
        <v>67138.494603731408</v>
      </c>
      <c r="H180" s="3">
        <f t="shared" si="34"/>
        <v>0</v>
      </c>
      <c r="I180" s="3">
        <f t="shared" si="34"/>
        <v>270825.20606766723</v>
      </c>
      <c r="J180" s="3">
        <f t="shared" si="34"/>
        <v>318048.94908261724</v>
      </c>
      <c r="K180" s="3">
        <f t="shared" si="34"/>
        <v>334714.74837805406</v>
      </c>
      <c r="L180" s="114">
        <f t="shared" si="34"/>
        <v>215426.77856370271</v>
      </c>
      <c r="M180" s="114">
        <f t="shared" si="34"/>
        <v>209246.60818616595</v>
      </c>
      <c r="N180" s="279">
        <f t="shared" si="34"/>
        <v>9627.0546057292522</v>
      </c>
      <c r="O180" s="293">
        <f t="shared" si="26"/>
        <v>1425027.8394876679</v>
      </c>
      <c r="Q180" s="263"/>
      <c r="R180" s="263"/>
      <c r="S180" s="263"/>
      <c r="T180" s="263"/>
      <c r="U180" s="263"/>
      <c r="V180" s="263"/>
      <c r="W180" s="263"/>
      <c r="X180" s="263"/>
      <c r="Y180" s="263"/>
      <c r="Z180" s="263"/>
      <c r="AA180" s="263"/>
      <c r="AB180" s="263"/>
      <c r="AC180" s="263"/>
    </row>
    <row r="181" spans="1:29" x14ac:dyDescent="0.35">
      <c r="A181" s="606"/>
      <c r="B181" s="72" t="s">
        <v>8</v>
      </c>
      <c r="C181" s="3">
        <f t="shared" ref="C181:N181" si="35">SUM(C13,C27,C41,C55,C69,C83,C111,C125)</f>
        <v>0</v>
      </c>
      <c r="D181" s="3">
        <f t="shared" si="35"/>
        <v>0</v>
      </c>
      <c r="E181" s="3">
        <f t="shared" si="35"/>
        <v>0</v>
      </c>
      <c r="F181" s="3">
        <f t="shared" si="35"/>
        <v>55111.546875</v>
      </c>
      <c r="G181" s="3">
        <f t="shared" si="35"/>
        <v>490802.89610004547</v>
      </c>
      <c r="H181" s="3">
        <f t="shared" si="35"/>
        <v>20666.830078125</v>
      </c>
      <c r="I181" s="3">
        <f t="shared" si="35"/>
        <v>43159.553984032158</v>
      </c>
      <c r="J181" s="3">
        <f t="shared" si="35"/>
        <v>29360.788617198326</v>
      </c>
      <c r="K181" s="3">
        <f t="shared" si="35"/>
        <v>55429.291443365735</v>
      </c>
      <c r="L181" s="114">
        <f t="shared" si="35"/>
        <v>100129.04936615693</v>
      </c>
      <c r="M181" s="114">
        <f t="shared" si="35"/>
        <v>1058000.3285031419</v>
      </c>
      <c r="N181" s="279">
        <f t="shared" si="35"/>
        <v>1450900.5363552605</v>
      </c>
      <c r="O181" s="293">
        <f t="shared" si="26"/>
        <v>3303560.8213223256</v>
      </c>
      <c r="Q181" s="263"/>
      <c r="R181" s="263"/>
      <c r="S181" s="263"/>
      <c r="T181" s="263"/>
      <c r="U181" s="263"/>
      <c r="V181" s="263"/>
      <c r="W181" s="263"/>
      <c r="X181" s="263"/>
      <c r="Y181" s="263"/>
      <c r="Z181" s="263"/>
      <c r="AA181" s="263"/>
      <c r="AB181" s="263"/>
      <c r="AC181" s="263"/>
    </row>
    <row r="182" spans="1:29" ht="15" thickBot="1" x14ac:dyDescent="0.4">
      <c r="A182" s="607"/>
      <c r="B182" s="71" t="s">
        <v>43</v>
      </c>
      <c r="C182" s="59">
        <f t="shared" ref="C182:N182" si="36">SUM(C14,C28,C42,C56,C70,C84,C112,C126)</f>
        <v>0</v>
      </c>
      <c r="D182" s="59">
        <f t="shared" si="36"/>
        <v>0</v>
      </c>
      <c r="E182" s="59">
        <f t="shared" si="36"/>
        <v>0</v>
      </c>
      <c r="F182" s="59">
        <f t="shared" si="36"/>
        <v>0</v>
      </c>
      <c r="G182" s="59">
        <f t="shared" si="36"/>
        <v>0</v>
      </c>
      <c r="H182" s="59">
        <f t="shared" si="36"/>
        <v>0</v>
      </c>
      <c r="I182" s="59">
        <f t="shared" si="36"/>
        <v>0</v>
      </c>
      <c r="J182" s="59">
        <f t="shared" si="36"/>
        <v>0</v>
      </c>
      <c r="K182" s="59">
        <f t="shared" si="36"/>
        <v>0</v>
      </c>
      <c r="L182" s="115">
        <f t="shared" si="36"/>
        <v>0</v>
      </c>
      <c r="M182" s="115">
        <f t="shared" si="36"/>
        <v>0</v>
      </c>
      <c r="N182" s="280">
        <f t="shared" si="36"/>
        <v>0</v>
      </c>
      <c r="O182" s="294">
        <f t="shared" si="26"/>
        <v>0</v>
      </c>
      <c r="Q182" s="263"/>
      <c r="R182" s="263"/>
      <c r="S182" s="263"/>
      <c r="T182" s="263"/>
      <c r="U182" s="263"/>
      <c r="V182" s="263"/>
      <c r="W182" s="263"/>
      <c r="X182" s="263"/>
      <c r="Y182" s="263"/>
      <c r="Z182" s="263"/>
      <c r="AA182" s="263"/>
      <c r="AB182" s="263"/>
      <c r="AC182" s="263"/>
    </row>
    <row r="183" spans="1:29" ht="21" customHeight="1" thickBot="1" x14ac:dyDescent="0.4">
      <c r="B183" s="70" t="s">
        <v>44</v>
      </c>
      <c r="C183" s="69">
        <f t="shared" ref="C183:N183" si="37">SUM(C172:C182)</f>
        <v>0</v>
      </c>
      <c r="D183" s="69">
        <f t="shared" si="37"/>
        <v>0</v>
      </c>
      <c r="E183" s="69">
        <f t="shared" si="37"/>
        <v>177939.82943108046</v>
      </c>
      <c r="F183" s="69">
        <f t="shared" si="37"/>
        <v>3562539.5598943182</v>
      </c>
      <c r="G183" s="69">
        <f t="shared" si="37"/>
        <v>8667528.9089630954</v>
      </c>
      <c r="H183" s="69">
        <f t="shared" si="37"/>
        <v>8469165.4704827908</v>
      </c>
      <c r="I183" s="69">
        <f t="shared" si="37"/>
        <v>10871585.994295193</v>
      </c>
      <c r="J183" s="69">
        <f t="shared" si="37"/>
        <v>9713676.0439662151</v>
      </c>
      <c r="K183" s="69">
        <f t="shared" si="37"/>
        <v>8332990.3055620408</v>
      </c>
      <c r="L183" s="116">
        <f t="shared" si="37"/>
        <v>17151660.201875307</v>
      </c>
      <c r="M183" s="116">
        <f t="shared" si="37"/>
        <v>43896167.689584166</v>
      </c>
      <c r="N183" s="281">
        <f t="shared" si="37"/>
        <v>40553668.612537287</v>
      </c>
      <c r="O183" s="287">
        <f t="shared" si="26"/>
        <v>151396922.61659148</v>
      </c>
      <c r="Q183" s="263"/>
      <c r="R183" s="263"/>
      <c r="S183" s="263"/>
      <c r="T183" s="263"/>
      <c r="U183" s="263"/>
      <c r="V183" s="263"/>
      <c r="W183" s="263"/>
      <c r="X183" s="263"/>
      <c r="Y183" s="263"/>
      <c r="Z183" s="263"/>
      <c r="AA183" s="263"/>
      <c r="AB183" s="263"/>
      <c r="AC183" s="263"/>
    </row>
    <row r="185" spans="1:29" ht="15" thickBot="1" x14ac:dyDescent="0.4"/>
    <row r="186" spans="1:29" ht="21.5" thickBot="1" x14ac:dyDescent="0.55000000000000004">
      <c r="A186" s="68"/>
      <c r="B186" s="67" t="s">
        <v>37</v>
      </c>
      <c r="C186" s="66" t="s">
        <v>57</v>
      </c>
      <c r="D186" s="66" t="s">
        <v>56</v>
      </c>
      <c r="E186" s="66" t="s">
        <v>55</v>
      </c>
      <c r="F186" s="66" t="s">
        <v>54</v>
      </c>
      <c r="G186" s="66" t="s">
        <v>53</v>
      </c>
      <c r="H186" s="66" t="s">
        <v>52</v>
      </c>
      <c r="I186" s="66" t="s">
        <v>51</v>
      </c>
      <c r="J186" s="66" t="s">
        <v>50</v>
      </c>
      <c r="K186" s="66" t="s">
        <v>49</v>
      </c>
      <c r="L186" s="66" t="s">
        <v>48</v>
      </c>
      <c r="M186" s="66" t="s">
        <v>47</v>
      </c>
      <c r="N186" s="66" t="s">
        <v>46</v>
      </c>
      <c r="O186" s="65" t="s">
        <v>34</v>
      </c>
    </row>
    <row r="187" spans="1:29" x14ac:dyDescent="0.35">
      <c r="A187" s="611" t="s">
        <v>45</v>
      </c>
      <c r="B187" s="64" t="s">
        <v>0</v>
      </c>
      <c r="C187" s="63">
        <f>C88+C130+C144</f>
        <v>0</v>
      </c>
      <c r="D187" s="63">
        <f t="shared" ref="D187:N187" si="38">D88+D130+D144</f>
        <v>0</v>
      </c>
      <c r="E187" s="63">
        <f t="shared" si="38"/>
        <v>0</v>
      </c>
      <c r="F187" s="63">
        <f t="shared" si="38"/>
        <v>0</v>
      </c>
      <c r="G187" s="63">
        <f t="shared" si="38"/>
        <v>0</v>
      </c>
      <c r="H187" s="63">
        <f t="shared" si="38"/>
        <v>7484.5886688232422</v>
      </c>
      <c r="I187" s="63">
        <f t="shared" si="38"/>
        <v>20270.689392089844</v>
      </c>
      <c r="J187" s="63">
        <f t="shared" si="38"/>
        <v>16988.624664306641</v>
      </c>
      <c r="K187" s="63">
        <f t="shared" si="38"/>
        <v>36018.047271728516</v>
      </c>
      <c r="L187" s="113">
        <f t="shared" si="38"/>
        <v>1160.6564331054688</v>
      </c>
      <c r="M187" s="113">
        <f t="shared" si="38"/>
        <v>8900.7757912607485</v>
      </c>
      <c r="N187" s="278">
        <f t="shared" si="38"/>
        <v>12712.217681884766</v>
      </c>
      <c r="O187" s="284">
        <f t="shared" ref="O187:O198" si="39">SUM(C187:N187)</f>
        <v>103535.59990319923</v>
      </c>
      <c r="Q187" s="263">
        <v>0</v>
      </c>
      <c r="R187" s="263">
        <v>0</v>
      </c>
      <c r="S187" s="263">
        <v>0</v>
      </c>
      <c r="T187" s="263">
        <v>0</v>
      </c>
      <c r="U187" s="263">
        <v>0</v>
      </c>
      <c r="V187" s="263">
        <v>0</v>
      </c>
      <c r="W187" s="263">
        <v>0</v>
      </c>
      <c r="X187" s="263">
        <v>0</v>
      </c>
      <c r="Y187" s="263">
        <v>0</v>
      </c>
      <c r="Z187" s="263">
        <v>0</v>
      </c>
      <c r="AA187" s="263">
        <v>0</v>
      </c>
      <c r="AB187" s="263">
        <v>0</v>
      </c>
      <c r="AC187" s="263">
        <v>0</v>
      </c>
    </row>
    <row r="188" spans="1:29" x14ac:dyDescent="0.35">
      <c r="A188" s="612"/>
      <c r="B188" s="12" t="s">
        <v>1</v>
      </c>
      <c r="C188" s="3">
        <f t="shared" ref="C188:N188" si="40">C89+C131+C145</f>
        <v>0</v>
      </c>
      <c r="D188" s="3">
        <f t="shared" si="40"/>
        <v>0</v>
      </c>
      <c r="E188" s="3">
        <f t="shared" si="40"/>
        <v>0</v>
      </c>
      <c r="F188" s="3">
        <f t="shared" si="40"/>
        <v>0</v>
      </c>
      <c r="G188" s="3">
        <f t="shared" si="40"/>
        <v>0</v>
      </c>
      <c r="H188" s="3">
        <f t="shared" si="40"/>
        <v>12620.704864501953</v>
      </c>
      <c r="I188" s="3">
        <f t="shared" si="40"/>
        <v>28323.780520001768</v>
      </c>
      <c r="J188" s="3">
        <f t="shared" si="40"/>
        <v>80657.565324808034</v>
      </c>
      <c r="K188" s="3">
        <f t="shared" si="40"/>
        <v>45587.645686961594</v>
      </c>
      <c r="L188" s="114">
        <f t="shared" si="40"/>
        <v>41070.849015365427</v>
      </c>
      <c r="M188" s="114">
        <f t="shared" si="40"/>
        <v>123429.33767245062</v>
      </c>
      <c r="N188" s="279">
        <f t="shared" si="40"/>
        <v>268759.65751252975</v>
      </c>
      <c r="O188" s="285">
        <f t="shared" si="39"/>
        <v>600449.54059661925</v>
      </c>
      <c r="Q188" s="263">
        <v>0</v>
      </c>
      <c r="R188" s="263">
        <v>0</v>
      </c>
      <c r="S188" s="263">
        <v>0</v>
      </c>
      <c r="T188" s="263">
        <v>0</v>
      </c>
      <c r="U188" s="263">
        <v>0</v>
      </c>
      <c r="V188" s="263">
        <v>0</v>
      </c>
      <c r="W188" s="263">
        <v>0</v>
      </c>
      <c r="X188" s="263">
        <v>0</v>
      </c>
      <c r="Y188" s="263">
        <v>0</v>
      </c>
      <c r="Z188" s="263">
        <v>0</v>
      </c>
      <c r="AA188" s="263">
        <v>0</v>
      </c>
      <c r="AB188" s="263">
        <v>0</v>
      </c>
      <c r="AC188" s="263">
        <v>0</v>
      </c>
    </row>
    <row r="189" spans="1:29" x14ac:dyDescent="0.35">
      <c r="A189" s="612"/>
      <c r="B189" s="11" t="s">
        <v>2</v>
      </c>
      <c r="C189" s="3">
        <f t="shared" ref="C189:N189" si="41">C90+C132+C146</f>
        <v>0</v>
      </c>
      <c r="D189" s="3">
        <f t="shared" si="41"/>
        <v>0</v>
      </c>
      <c r="E189" s="3">
        <f t="shared" si="41"/>
        <v>0</v>
      </c>
      <c r="F189" s="3">
        <f t="shared" si="41"/>
        <v>0</v>
      </c>
      <c r="G189" s="3">
        <f t="shared" si="41"/>
        <v>0</v>
      </c>
      <c r="H189" s="3">
        <f t="shared" si="41"/>
        <v>0</v>
      </c>
      <c r="I189" s="3">
        <f t="shared" si="41"/>
        <v>0</v>
      </c>
      <c r="J189" s="3">
        <f t="shared" si="41"/>
        <v>0</v>
      </c>
      <c r="K189" s="3">
        <f t="shared" si="41"/>
        <v>0</v>
      </c>
      <c r="L189" s="114">
        <f t="shared" si="41"/>
        <v>0</v>
      </c>
      <c r="M189" s="114">
        <f t="shared" si="41"/>
        <v>0</v>
      </c>
      <c r="N189" s="279">
        <f t="shared" si="41"/>
        <v>0</v>
      </c>
      <c r="O189" s="285">
        <f t="shared" si="39"/>
        <v>0</v>
      </c>
      <c r="Q189" s="263">
        <v>0</v>
      </c>
      <c r="R189" s="263">
        <v>0</v>
      </c>
      <c r="S189" s="263">
        <v>0</v>
      </c>
      <c r="T189" s="263">
        <v>0</v>
      </c>
      <c r="U189" s="263">
        <v>0</v>
      </c>
      <c r="V189" s="263">
        <v>0</v>
      </c>
      <c r="W189" s="263">
        <v>0</v>
      </c>
      <c r="X189" s="263">
        <v>0</v>
      </c>
      <c r="Y189" s="263">
        <v>0</v>
      </c>
      <c r="Z189" s="263">
        <v>0</v>
      </c>
      <c r="AA189" s="263">
        <v>0</v>
      </c>
      <c r="AB189" s="263">
        <v>0</v>
      </c>
      <c r="AC189" s="263">
        <v>0</v>
      </c>
    </row>
    <row r="190" spans="1:29" x14ac:dyDescent="0.35">
      <c r="A190" s="612"/>
      <c r="B190" s="11" t="s">
        <v>9</v>
      </c>
      <c r="C190" s="3">
        <f t="shared" ref="C190:N190" si="42">C91+C133+C147</f>
        <v>0</v>
      </c>
      <c r="D190" s="3">
        <f t="shared" si="42"/>
        <v>0</v>
      </c>
      <c r="E190" s="3">
        <f t="shared" si="42"/>
        <v>0</v>
      </c>
      <c r="F190" s="3">
        <f t="shared" si="42"/>
        <v>0</v>
      </c>
      <c r="G190" s="3">
        <f t="shared" si="42"/>
        <v>0</v>
      </c>
      <c r="H190" s="3">
        <f t="shared" si="42"/>
        <v>37817.450927734375</v>
      </c>
      <c r="I190" s="3">
        <f t="shared" si="42"/>
        <v>38125.9169921875</v>
      </c>
      <c r="J190" s="3">
        <f t="shared" si="42"/>
        <v>89483.252227783203</v>
      </c>
      <c r="K190" s="3">
        <f t="shared" si="42"/>
        <v>88594.805206298828</v>
      </c>
      <c r="L190" s="114">
        <f t="shared" si="42"/>
        <v>69303.986014841415</v>
      </c>
      <c r="M190" s="114">
        <f t="shared" si="42"/>
        <v>350492.81727896817</v>
      </c>
      <c r="N190" s="279">
        <f t="shared" si="42"/>
        <v>820144.18295928603</v>
      </c>
      <c r="O190" s="285">
        <f t="shared" si="39"/>
        <v>1493962.4116070995</v>
      </c>
      <c r="Q190" s="263">
        <v>0</v>
      </c>
      <c r="R190" s="263">
        <v>0</v>
      </c>
      <c r="S190" s="263">
        <v>0</v>
      </c>
      <c r="T190" s="263">
        <v>0</v>
      </c>
      <c r="U190" s="263">
        <v>0</v>
      </c>
      <c r="V190" s="263">
        <v>0</v>
      </c>
      <c r="W190" s="263">
        <v>0</v>
      </c>
      <c r="X190" s="263">
        <v>0</v>
      </c>
      <c r="Y190" s="263">
        <v>0</v>
      </c>
      <c r="Z190" s="263">
        <v>0</v>
      </c>
      <c r="AA190" s="263">
        <v>0</v>
      </c>
      <c r="AB190" s="263">
        <v>0</v>
      </c>
      <c r="AC190" s="263">
        <v>0</v>
      </c>
    </row>
    <row r="191" spans="1:29" x14ac:dyDescent="0.35">
      <c r="A191" s="612"/>
      <c r="B191" s="12" t="s">
        <v>3</v>
      </c>
      <c r="C191" s="3">
        <f t="shared" ref="C191:N191" si="43">C92+C134+C148</f>
        <v>0</v>
      </c>
      <c r="D191" s="3">
        <f t="shared" si="43"/>
        <v>0</v>
      </c>
      <c r="E191" s="3">
        <f t="shared" si="43"/>
        <v>0</v>
      </c>
      <c r="F191" s="3">
        <f t="shared" si="43"/>
        <v>0</v>
      </c>
      <c r="G191" s="3">
        <f t="shared" si="43"/>
        <v>0</v>
      </c>
      <c r="H191" s="3">
        <f t="shared" si="43"/>
        <v>2605.3959808349609</v>
      </c>
      <c r="I191" s="3">
        <f t="shared" si="43"/>
        <v>2708.078369140625</v>
      </c>
      <c r="J191" s="3">
        <f t="shared" si="43"/>
        <v>8091.1321105957031</v>
      </c>
      <c r="K191" s="3">
        <f t="shared" si="43"/>
        <v>5052.3803482055664</v>
      </c>
      <c r="L191" s="114">
        <f t="shared" si="43"/>
        <v>3326.7893371582031</v>
      </c>
      <c r="M191" s="114">
        <f t="shared" si="43"/>
        <v>19320.080017089844</v>
      </c>
      <c r="N191" s="279">
        <f t="shared" si="43"/>
        <v>14811.092216491699</v>
      </c>
      <c r="O191" s="285">
        <f t="shared" si="39"/>
        <v>55914.948379516602</v>
      </c>
      <c r="Q191" s="263">
        <v>0</v>
      </c>
      <c r="R191" s="263">
        <v>0</v>
      </c>
      <c r="S191" s="263">
        <v>0</v>
      </c>
      <c r="T191" s="263">
        <v>0</v>
      </c>
      <c r="U191" s="263">
        <v>0</v>
      </c>
      <c r="V191" s="263">
        <v>0</v>
      </c>
      <c r="W191" s="263">
        <v>0</v>
      </c>
      <c r="X191" s="263">
        <v>0</v>
      </c>
      <c r="Y191" s="263">
        <v>0</v>
      </c>
      <c r="Z191" s="263">
        <v>0</v>
      </c>
      <c r="AA191" s="263">
        <v>0</v>
      </c>
      <c r="AB191" s="263">
        <v>0</v>
      </c>
      <c r="AC191" s="263">
        <v>0</v>
      </c>
    </row>
    <row r="192" spans="1:29" x14ac:dyDescent="0.35">
      <c r="A192" s="612"/>
      <c r="B192" s="11" t="s">
        <v>4</v>
      </c>
      <c r="C192" s="3">
        <f t="shared" ref="C192:N192" si="44">C93+C135+C149</f>
        <v>0</v>
      </c>
      <c r="D192" s="3">
        <f t="shared" si="44"/>
        <v>0</v>
      </c>
      <c r="E192" s="3">
        <f t="shared" si="44"/>
        <v>0</v>
      </c>
      <c r="F192" s="3">
        <f t="shared" si="44"/>
        <v>0</v>
      </c>
      <c r="G192" s="3">
        <f t="shared" si="44"/>
        <v>51876.164245605469</v>
      </c>
      <c r="H192" s="3">
        <f t="shared" si="44"/>
        <v>6150.4717655181885</v>
      </c>
      <c r="I192" s="3">
        <f t="shared" si="44"/>
        <v>70606.222770388384</v>
      </c>
      <c r="J192" s="3">
        <f t="shared" si="44"/>
        <v>18187.969905853271</v>
      </c>
      <c r="K192" s="3">
        <f t="shared" si="44"/>
        <v>107390.79811477661</v>
      </c>
      <c r="L192" s="114">
        <f t="shared" si="44"/>
        <v>177131.73273092264</v>
      </c>
      <c r="M192" s="114">
        <f t="shared" si="44"/>
        <v>174747.26193685178</v>
      </c>
      <c r="N192" s="279">
        <f t="shared" si="44"/>
        <v>57662.808423095325</v>
      </c>
      <c r="O192" s="285">
        <f t="shared" si="39"/>
        <v>663753.42989301169</v>
      </c>
      <c r="Q192" s="263">
        <v>0</v>
      </c>
      <c r="R192" s="263">
        <v>0</v>
      </c>
      <c r="S192" s="263">
        <v>0</v>
      </c>
      <c r="T192" s="263">
        <v>0</v>
      </c>
      <c r="U192" s="263">
        <v>0</v>
      </c>
      <c r="V192" s="263">
        <v>0</v>
      </c>
      <c r="W192" s="263">
        <v>0</v>
      </c>
      <c r="X192" s="263">
        <v>0</v>
      </c>
      <c r="Y192" s="263">
        <v>0</v>
      </c>
      <c r="Z192" s="263">
        <v>0</v>
      </c>
      <c r="AA192" s="263">
        <v>0</v>
      </c>
      <c r="AB192" s="263">
        <v>0</v>
      </c>
      <c r="AC192" s="263">
        <v>0</v>
      </c>
    </row>
    <row r="193" spans="1:29" x14ac:dyDescent="0.35">
      <c r="A193" s="612"/>
      <c r="B193" s="11" t="s">
        <v>5</v>
      </c>
      <c r="C193" s="3">
        <f t="shared" ref="C193:N193" si="45">C94+C136+C150</f>
        <v>0</v>
      </c>
      <c r="D193" s="3">
        <f t="shared" si="45"/>
        <v>0</v>
      </c>
      <c r="E193" s="3">
        <f t="shared" si="45"/>
        <v>0</v>
      </c>
      <c r="F193" s="3">
        <f t="shared" si="45"/>
        <v>0</v>
      </c>
      <c r="G193" s="3">
        <f t="shared" si="45"/>
        <v>0</v>
      </c>
      <c r="H193" s="3">
        <f t="shared" si="45"/>
        <v>461.69998168945313</v>
      </c>
      <c r="I193" s="3">
        <f t="shared" si="45"/>
        <v>5078.6997985839844</v>
      </c>
      <c r="J193" s="3">
        <f t="shared" si="45"/>
        <v>4001.3998413085938</v>
      </c>
      <c r="K193" s="3">
        <f t="shared" si="45"/>
        <v>1385.0999450683594</v>
      </c>
      <c r="L193" s="114">
        <f t="shared" si="45"/>
        <v>2154.5999145507813</v>
      </c>
      <c r="M193" s="114">
        <f t="shared" si="45"/>
        <v>4083.4798736572266</v>
      </c>
      <c r="N193" s="279">
        <f t="shared" si="45"/>
        <v>10065.059875488281</v>
      </c>
      <c r="O193" s="285">
        <f t="shared" si="39"/>
        <v>27230.03923034668</v>
      </c>
      <c r="Q193" s="263">
        <v>0</v>
      </c>
      <c r="R193" s="263">
        <v>0</v>
      </c>
      <c r="S193" s="263">
        <v>0</v>
      </c>
      <c r="T193" s="263">
        <v>0</v>
      </c>
      <c r="U193" s="263">
        <v>0</v>
      </c>
      <c r="V193" s="263">
        <v>0</v>
      </c>
      <c r="W193" s="263">
        <v>0</v>
      </c>
      <c r="X193" s="263">
        <v>0</v>
      </c>
      <c r="Y193" s="263">
        <v>0</v>
      </c>
      <c r="Z193" s="263">
        <v>0</v>
      </c>
      <c r="AA193" s="263">
        <v>0</v>
      </c>
      <c r="AB193" s="263">
        <v>0</v>
      </c>
      <c r="AC193" s="263">
        <v>0</v>
      </c>
    </row>
    <row r="194" spans="1:29" x14ac:dyDescent="0.35">
      <c r="A194" s="612"/>
      <c r="B194" s="11" t="s">
        <v>6</v>
      </c>
      <c r="C194" s="3">
        <f t="shared" ref="C194:N194" si="46">C95+C137+C151</f>
        <v>0</v>
      </c>
      <c r="D194" s="3">
        <f t="shared" si="46"/>
        <v>0</v>
      </c>
      <c r="E194" s="3">
        <f t="shared" si="46"/>
        <v>0</v>
      </c>
      <c r="F194" s="3">
        <f t="shared" si="46"/>
        <v>0</v>
      </c>
      <c r="G194" s="3">
        <f t="shared" si="46"/>
        <v>0</v>
      </c>
      <c r="H194" s="3">
        <f t="shared" si="46"/>
        <v>0</v>
      </c>
      <c r="I194" s="3">
        <f t="shared" si="46"/>
        <v>0</v>
      </c>
      <c r="J194" s="3">
        <f t="shared" si="46"/>
        <v>0</v>
      </c>
      <c r="K194" s="3">
        <f t="shared" si="46"/>
        <v>0</v>
      </c>
      <c r="L194" s="114">
        <f t="shared" si="46"/>
        <v>0</v>
      </c>
      <c r="M194" s="114">
        <f t="shared" si="46"/>
        <v>0</v>
      </c>
      <c r="N194" s="279">
        <f t="shared" si="46"/>
        <v>0</v>
      </c>
      <c r="O194" s="285">
        <f t="shared" si="39"/>
        <v>0</v>
      </c>
      <c r="Q194" s="263">
        <v>0</v>
      </c>
      <c r="R194" s="263">
        <v>0</v>
      </c>
      <c r="S194" s="263">
        <v>0</v>
      </c>
      <c r="T194" s="263">
        <v>0</v>
      </c>
      <c r="U194" s="263">
        <v>0</v>
      </c>
      <c r="V194" s="263">
        <v>0</v>
      </c>
      <c r="W194" s="263">
        <v>0</v>
      </c>
      <c r="X194" s="263">
        <v>0</v>
      </c>
      <c r="Y194" s="263">
        <v>0</v>
      </c>
      <c r="Z194" s="263">
        <v>0</v>
      </c>
      <c r="AA194" s="263">
        <v>0</v>
      </c>
      <c r="AB194" s="263">
        <v>0</v>
      </c>
      <c r="AC194" s="263">
        <v>0</v>
      </c>
    </row>
    <row r="195" spans="1:29" x14ac:dyDescent="0.35">
      <c r="A195" s="612"/>
      <c r="B195" s="11" t="s">
        <v>7</v>
      </c>
      <c r="C195" s="3">
        <f t="shared" ref="C195:N195" si="47">C96+C138+C152</f>
        <v>0</v>
      </c>
      <c r="D195" s="3">
        <f t="shared" si="47"/>
        <v>0</v>
      </c>
      <c r="E195" s="3">
        <f t="shared" si="47"/>
        <v>0</v>
      </c>
      <c r="F195" s="3">
        <f t="shared" si="47"/>
        <v>0</v>
      </c>
      <c r="G195" s="3">
        <f t="shared" si="47"/>
        <v>0</v>
      </c>
      <c r="H195" s="3">
        <f t="shared" si="47"/>
        <v>0</v>
      </c>
      <c r="I195" s="3">
        <f t="shared" si="47"/>
        <v>0</v>
      </c>
      <c r="J195" s="3">
        <f t="shared" si="47"/>
        <v>0</v>
      </c>
      <c r="K195" s="3">
        <f t="shared" si="47"/>
        <v>564.65997314453125</v>
      </c>
      <c r="L195" s="114">
        <f t="shared" si="47"/>
        <v>1129.3199462890625</v>
      </c>
      <c r="M195" s="114">
        <f t="shared" si="47"/>
        <v>5646.5997314453125</v>
      </c>
      <c r="N195" s="279">
        <f t="shared" si="47"/>
        <v>29926.978576660156</v>
      </c>
      <c r="O195" s="285">
        <f t="shared" si="39"/>
        <v>37267.558227539063</v>
      </c>
      <c r="Q195" s="263">
        <v>0</v>
      </c>
      <c r="R195" s="263">
        <v>0</v>
      </c>
      <c r="S195" s="263">
        <v>0</v>
      </c>
      <c r="T195" s="263">
        <v>0</v>
      </c>
      <c r="U195" s="263">
        <v>0</v>
      </c>
      <c r="V195" s="263">
        <v>0</v>
      </c>
      <c r="W195" s="263">
        <v>0</v>
      </c>
      <c r="X195" s="263">
        <v>0</v>
      </c>
      <c r="Y195" s="263">
        <v>0</v>
      </c>
      <c r="Z195" s="263">
        <v>0</v>
      </c>
      <c r="AA195" s="263">
        <v>0</v>
      </c>
      <c r="AB195" s="263">
        <v>0</v>
      </c>
      <c r="AC195" s="263">
        <v>0</v>
      </c>
    </row>
    <row r="196" spans="1:29" x14ac:dyDescent="0.35">
      <c r="A196" s="612"/>
      <c r="B196" s="11" t="s">
        <v>8</v>
      </c>
      <c r="C196" s="3">
        <f t="shared" ref="C196:N196" si="48">C97+C139+C153</f>
        <v>0</v>
      </c>
      <c r="D196" s="3">
        <f t="shared" si="48"/>
        <v>0</v>
      </c>
      <c r="E196" s="3">
        <f t="shared" si="48"/>
        <v>0</v>
      </c>
      <c r="F196" s="3">
        <f t="shared" si="48"/>
        <v>0</v>
      </c>
      <c r="G196" s="3">
        <f t="shared" si="48"/>
        <v>0</v>
      </c>
      <c r="H196" s="3">
        <f t="shared" si="48"/>
        <v>447.23153328895569</v>
      </c>
      <c r="I196" s="3">
        <f t="shared" si="48"/>
        <v>42770.874034154862</v>
      </c>
      <c r="J196" s="3">
        <f t="shared" si="48"/>
        <v>4712.0791823863983</v>
      </c>
      <c r="K196" s="3">
        <f t="shared" si="48"/>
        <v>1720.162100315094</v>
      </c>
      <c r="L196" s="114">
        <f t="shared" si="48"/>
        <v>6721.0165869360389</v>
      </c>
      <c r="M196" s="114">
        <f t="shared" si="48"/>
        <v>59183.652509131854</v>
      </c>
      <c r="N196" s="279">
        <f t="shared" si="48"/>
        <v>44969.845845508447</v>
      </c>
      <c r="O196" s="285">
        <f t="shared" si="39"/>
        <v>160524.86179172166</v>
      </c>
      <c r="Q196" s="263">
        <v>0</v>
      </c>
      <c r="R196" s="263">
        <v>0</v>
      </c>
      <c r="S196" s="263">
        <v>0</v>
      </c>
      <c r="T196" s="263">
        <v>0</v>
      </c>
      <c r="U196" s="263">
        <v>0</v>
      </c>
      <c r="V196" s="263">
        <v>0</v>
      </c>
      <c r="W196" s="263">
        <v>0</v>
      </c>
      <c r="X196" s="263">
        <v>0</v>
      </c>
      <c r="Y196" s="263">
        <v>0</v>
      </c>
      <c r="Z196" s="263">
        <v>0</v>
      </c>
      <c r="AA196" s="263">
        <v>0</v>
      </c>
      <c r="AB196" s="263">
        <v>0</v>
      </c>
      <c r="AC196" s="263">
        <v>0</v>
      </c>
    </row>
    <row r="197" spans="1:29" ht="15" thickBot="1" x14ac:dyDescent="0.4">
      <c r="A197" s="613"/>
      <c r="B197" s="60" t="s">
        <v>43</v>
      </c>
      <c r="C197" s="59">
        <f t="shared" ref="C197:N197" si="49">C98+C140+C154</f>
        <v>0</v>
      </c>
      <c r="D197" s="59">
        <f t="shared" si="49"/>
        <v>0</v>
      </c>
      <c r="E197" s="59">
        <f t="shared" si="49"/>
        <v>0</v>
      </c>
      <c r="F197" s="59">
        <f t="shared" si="49"/>
        <v>0</v>
      </c>
      <c r="G197" s="59">
        <f t="shared" si="49"/>
        <v>0</v>
      </c>
      <c r="H197" s="59">
        <f t="shared" si="49"/>
        <v>0</v>
      </c>
      <c r="I197" s="59">
        <f t="shared" si="49"/>
        <v>0</v>
      </c>
      <c r="J197" s="59">
        <f t="shared" si="49"/>
        <v>0</v>
      </c>
      <c r="K197" s="59">
        <f t="shared" si="49"/>
        <v>0</v>
      </c>
      <c r="L197" s="115">
        <f t="shared" si="49"/>
        <v>0</v>
      </c>
      <c r="M197" s="115">
        <f t="shared" si="49"/>
        <v>0</v>
      </c>
      <c r="N197" s="280">
        <f t="shared" si="49"/>
        <v>0</v>
      </c>
      <c r="O197" s="289">
        <f t="shared" si="39"/>
        <v>0</v>
      </c>
      <c r="Q197" s="263">
        <v>0</v>
      </c>
      <c r="R197" s="263">
        <v>0</v>
      </c>
      <c r="S197" s="263">
        <v>0</v>
      </c>
      <c r="T197" s="263">
        <v>0</v>
      </c>
      <c r="U197" s="263">
        <v>0</v>
      </c>
      <c r="V197" s="263">
        <v>0</v>
      </c>
      <c r="W197" s="263">
        <v>0</v>
      </c>
      <c r="X197" s="263">
        <v>0</v>
      </c>
      <c r="Y197" s="263">
        <v>0</v>
      </c>
      <c r="Z197" s="263">
        <v>0</v>
      </c>
      <c r="AA197" s="263">
        <v>0</v>
      </c>
      <c r="AB197" s="263">
        <v>0</v>
      </c>
      <c r="AC197" s="263">
        <v>0</v>
      </c>
    </row>
    <row r="198" spans="1:29" ht="21.65" customHeight="1" thickBot="1" x14ac:dyDescent="0.4">
      <c r="B198" s="57" t="s">
        <v>44</v>
      </c>
      <c r="C198" s="56">
        <f t="shared" ref="C198:N198" si="50">SUM(C187:C197)</f>
        <v>0</v>
      </c>
      <c r="D198" s="56">
        <f t="shared" si="50"/>
        <v>0</v>
      </c>
      <c r="E198" s="56">
        <f t="shared" si="50"/>
        <v>0</v>
      </c>
      <c r="F198" s="56">
        <f t="shared" si="50"/>
        <v>0</v>
      </c>
      <c r="G198" s="56">
        <f t="shared" si="50"/>
        <v>51876.164245605469</v>
      </c>
      <c r="H198" s="56">
        <f t="shared" si="50"/>
        <v>67587.543722391129</v>
      </c>
      <c r="I198" s="56">
        <f t="shared" si="50"/>
        <v>207884.26187654698</v>
      </c>
      <c r="J198" s="56">
        <f t="shared" si="50"/>
        <v>222122.02325704184</v>
      </c>
      <c r="K198" s="56">
        <f t="shared" si="50"/>
        <v>286313.5986464991</v>
      </c>
      <c r="L198" s="117">
        <f t="shared" si="50"/>
        <v>301998.949979169</v>
      </c>
      <c r="M198" s="117">
        <f t="shared" si="50"/>
        <v>745804.00481085549</v>
      </c>
      <c r="N198" s="282">
        <f t="shared" si="50"/>
        <v>1259051.8430909445</v>
      </c>
      <c r="O198" s="290">
        <f t="shared" si="39"/>
        <v>3142638.3896290534</v>
      </c>
      <c r="Q198" s="263">
        <v>0</v>
      </c>
      <c r="R198" s="263">
        <v>0</v>
      </c>
      <c r="S198" s="263">
        <v>0</v>
      </c>
      <c r="T198" s="263">
        <v>0</v>
      </c>
      <c r="U198" s="263">
        <v>0</v>
      </c>
      <c r="V198" s="263">
        <v>0</v>
      </c>
      <c r="W198" s="263">
        <v>0</v>
      </c>
      <c r="X198" s="263">
        <v>0</v>
      </c>
      <c r="Y198" s="263">
        <v>0</v>
      </c>
      <c r="Z198" s="263">
        <v>0</v>
      </c>
      <c r="AA198" s="263">
        <v>0</v>
      </c>
      <c r="AB198" s="263">
        <v>0</v>
      </c>
      <c r="AC198" s="263">
        <v>0</v>
      </c>
    </row>
    <row r="200" spans="1:29" x14ac:dyDescent="0.35">
      <c r="J200" s="5">
        <f>J183+J198</f>
        <v>9935798.0672232565</v>
      </c>
      <c r="N200" t="s">
        <v>110</v>
      </c>
      <c r="O200" s="5">
        <f>O183+O198+O169</f>
        <v>154627341.87698752</v>
      </c>
    </row>
    <row r="202" spans="1:29" ht="14.4" customHeight="1" x14ac:dyDescent="0.35">
      <c r="B202" s="194" t="s">
        <v>0</v>
      </c>
      <c r="C202" s="197">
        <f>C172+C187+C158</f>
        <v>0</v>
      </c>
      <c r="D202" s="197">
        <f t="shared" ref="D202:O202" si="51">D172+D187+D158</f>
        <v>0</v>
      </c>
      <c r="E202" s="197">
        <f t="shared" si="51"/>
        <v>0</v>
      </c>
      <c r="F202" s="197">
        <f t="shared" si="51"/>
        <v>0</v>
      </c>
      <c r="G202" s="197">
        <f t="shared" si="51"/>
        <v>0</v>
      </c>
      <c r="H202" s="197">
        <f t="shared" si="51"/>
        <v>7484.5886688232422</v>
      </c>
      <c r="I202" s="197">
        <f t="shared" si="51"/>
        <v>20270.689392089844</v>
      </c>
      <c r="J202" s="197">
        <f t="shared" si="51"/>
        <v>16988.624664306641</v>
      </c>
      <c r="K202" s="197">
        <f t="shared" si="51"/>
        <v>36018.047271728516</v>
      </c>
      <c r="L202" s="197">
        <f t="shared" si="51"/>
        <v>1160.6564331054688</v>
      </c>
      <c r="M202" s="197">
        <f t="shared" si="51"/>
        <v>8900.7757912607485</v>
      </c>
      <c r="N202" s="197">
        <f t="shared" si="51"/>
        <v>12712.217681884766</v>
      </c>
      <c r="O202" s="197">
        <f t="shared" si="51"/>
        <v>103535.59990319923</v>
      </c>
    </row>
    <row r="203" spans="1:29" x14ac:dyDescent="0.35">
      <c r="B203" s="194" t="s">
        <v>1</v>
      </c>
      <c r="C203" s="197">
        <f t="shared" ref="C203:O203" si="52">C173+C188+C159</f>
        <v>0</v>
      </c>
      <c r="D203" s="197">
        <f t="shared" si="52"/>
        <v>0</v>
      </c>
      <c r="E203" s="197">
        <f t="shared" si="52"/>
        <v>104725.11133720839</v>
      </c>
      <c r="F203" s="197">
        <f t="shared" si="52"/>
        <v>1282239.8996344614</v>
      </c>
      <c r="G203" s="197">
        <f t="shared" si="52"/>
        <v>2890051.3229935337</v>
      </c>
      <c r="H203" s="197">
        <f t="shared" si="52"/>
        <v>3542187.403577087</v>
      </c>
      <c r="I203" s="197">
        <f t="shared" si="52"/>
        <v>3535797.7993454412</v>
      </c>
      <c r="J203" s="197">
        <f t="shared" si="52"/>
        <v>3000662.6263197558</v>
      </c>
      <c r="K203" s="197">
        <f t="shared" si="52"/>
        <v>1945790.5469109095</v>
      </c>
      <c r="L203" s="197">
        <f t="shared" si="52"/>
        <v>2971196.3834580812</v>
      </c>
      <c r="M203" s="197">
        <f t="shared" si="52"/>
        <v>2278657.5786564439</v>
      </c>
      <c r="N203" s="197">
        <f t="shared" si="52"/>
        <v>2520299.4267264744</v>
      </c>
      <c r="O203" s="197">
        <f t="shared" si="52"/>
        <v>24071608.098959398</v>
      </c>
    </row>
    <row r="204" spans="1:29" x14ac:dyDescent="0.35">
      <c r="B204" s="194" t="s">
        <v>2</v>
      </c>
      <c r="C204" s="197">
        <f t="shared" ref="C204:O204" si="53">C174+C189+C160</f>
        <v>0</v>
      </c>
      <c r="D204" s="197">
        <f t="shared" si="53"/>
        <v>0</v>
      </c>
      <c r="E204" s="197">
        <f t="shared" si="53"/>
        <v>0</v>
      </c>
      <c r="F204" s="197">
        <f t="shared" si="53"/>
        <v>0</v>
      </c>
      <c r="G204" s="197">
        <f t="shared" si="53"/>
        <v>9221.1572135062524</v>
      </c>
      <c r="H204" s="197">
        <f t="shared" si="53"/>
        <v>0</v>
      </c>
      <c r="I204" s="197">
        <f t="shared" si="53"/>
        <v>56109.565742117586</v>
      </c>
      <c r="J204" s="197">
        <f t="shared" si="53"/>
        <v>38471.581801347696</v>
      </c>
      <c r="K204" s="197">
        <f t="shared" si="53"/>
        <v>58157.543031297122</v>
      </c>
      <c r="L204" s="197">
        <f t="shared" si="53"/>
        <v>74734.052065719661</v>
      </c>
      <c r="M204" s="197">
        <f t="shared" si="53"/>
        <v>51166.535003559969</v>
      </c>
      <c r="N204" s="197">
        <f t="shared" si="53"/>
        <v>954.27553327294663</v>
      </c>
      <c r="O204" s="197">
        <f t="shared" si="53"/>
        <v>288814.71039082122</v>
      </c>
    </row>
    <row r="205" spans="1:29" x14ac:dyDescent="0.35">
      <c r="B205" s="194" t="s">
        <v>9</v>
      </c>
      <c r="C205" s="197">
        <f t="shared" ref="C205:O205" si="54">C175+C190+C161</f>
        <v>0</v>
      </c>
      <c r="D205" s="197">
        <f t="shared" si="54"/>
        <v>0</v>
      </c>
      <c r="E205" s="197">
        <f t="shared" si="54"/>
        <v>30620.606048583984</v>
      </c>
      <c r="F205" s="197">
        <f t="shared" si="54"/>
        <v>482087.93478393555</v>
      </c>
      <c r="G205" s="197">
        <f t="shared" si="54"/>
        <v>1290280.032913208</v>
      </c>
      <c r="H205" s="197">
        <f t="shared" si="54"/>
        <v>1551855.7456817627</v>
      </c>
      <c r="I205" s="197">
        <f t="shared" si="54"/>
        <v>2045222.1051177979</v>
      </c>
      <c r="J205" s="197">
        <f t="shared" si="54"/>
        <v>1530898.7285308838</v>
      </c>
      <c r="K205" s="197">
        <f t="shared" si="54"/>
        <v>1017841.0556640625</v>
      </c>
      <c r="L205" s="197">
        <f t="shared" si="54"/>
        <v>1632731.8871900244</v>
      </c>
      <c r="M205" s="197">
        <f t="shared" si="54"/>
        <v>2146671.9794264901</v>
      </c>
      <c r="N205" s="197">
        <f t="shared" si="54"/>
        <v>2942607.6202357509</v>
      </c>
      <c r="O205" s="197">
        <f t="shared" si="54"/>
        <v>14670817.695592498</v>
      </c>
    </row>
    <row r="206" spans="1:29" x14ac:dyDescent="0.35">
      <c r="B206" s="194" t="s">
        <v>3</v>
      </c>
      <c r="C206" s="197">
        <f t="shared" ref="C206:O206" si="55">C176+C191+C162</f>
        <v>0</v>
      </c>
      <c r="D206" s="197">
        <f t="shared" si="55"/>
        <v>0</v>
      </c>
      <c r="E206" s="197">
        <f t="shared" si="55"/>
        <v>39196.505004882813</v>
      </c>
      <c r="F206" s="197">
        <f t="shared" si="55"/>
        <v>371242.80446505675</v>
      </c>
      <c r="G206" s="197">
        <f t="shared" si="55"/>
        <v>934203.21396712714</v>
      </c>
      <c r="H206" s="197">
        <f t="shared" si="55"/>
        <v>870491.56447250908</v>
      </c>
      <c r="I206" s="197">
        <f t="shared" si="55"/>
        <v>847881.12982546352</v>
      </c>
      <c r="J206" s="197">
        <f t="shared" si="55"/>
        <v>733001.9329777091</v>
      </c>
      <c r="K206" s="197">
        <f t="shared" si="55"/>
        <v>504137.79347041401</v>
      </c>
      <c r="L206" s="197">
        <f t="shared" si="55"/>
        <v>715592.17387268506</v>
      </c>
      <c r="M206" s="197">
        <f t="shared" si="55"/>
        <v>1251586.3141502854</v>
      </c>
      <c r="N206" s="197">
        <f t="shared" si="55"/>
        <v>1044570.6357171223</v>
      </c>
      <c r="O206" s="197">
        <f t="shared" si="55"/>
        <v>7311904.0679232543</v>
      </c>
    </row>
    <row r="207" spans="1:29" x14ac:dyDescent="0.35">
      <c r="B207" s="194" t="s">
        <v>4</v>
      </c>
      <c r="C207" s="197">
        <f t="shared" ref="C207:O207" si="56">C177+C192+C163</f>
        <v>0</v>
      </c>
      <c r="D207" s="197">
        <f t="shared" si="56"/>
        <v>0</v>
      </c>
      <c r="E207" s="197">
        <f t="shared" si="56"/>
        <v>2789.7830657958984</v>
      </c>
      <c r="F207" s="197">
        <f t="shared" si="56"/>
        <v>1323730.1027735597</v>
      </c>
      <c r="G207" s="197">
        <f t="shared" si="56"/>
        <v>2988743.0487403036</v>
      </c>
      <c r="H207" s="197">
        <f t="shared" si="56"/>
        <v>2415729.3335737125</v>
      </c>
      <c r="I207" s="197">
        <f t="shared" si="56"/>
        <v>3841119.4345611692</v>
      </c>
      <c r="J207" s="197">
        <f t="shared" si="56"/>
        <v>4123350.0176820867</v>
      </c>
      <c r="K207" s="197">
        <f t="shared" si="56"/>
        <v>4341595.8589753546</v>
      </c>
      <c r="L207" s="197">
        <f t="shared" si="56"/>
        <v>11585867.237570018</v>
      </c>
      <c r="M207" s="197">
        <f t="shared" si="56"/>
        <v>37429234.085727505</v>
      </c>
      <c r="N207" s="197">
        <f t="shared" si="56"/>
        <v>33662554.429291978</v>
      </c>
      <c r="O207" s="197">
        <f t="shared" si="56"/>
        <v>101714713.33196148</v>
      </c>
    </row>
    <row r="208" spans="1:29" x14ac:dyDescent="0.35">
      <c r="B208" s="194" t="s">
        <v>5</v>
      </c>
      <c r="C208" s="197">
        <f t="shared" ref="C208:O208" si="57">C178+C193+C164</f>
        <v>0</v>
      </c>
      <c r="D208" s="197">
        <f t="shared" si="57"/>
        <v>0</v>
      </c>
      <c r="E208" s="197">
        <f t="shared" si="57"/>
        <v>607.823974609375</v>
      </c>
      <c r="F208" s="197">
        <f t="shared" si="57"/>
        <v>911.7359619140625</v>
      </c>
      <c r="G208" s="197">
        <f t="shared" si="57"/>
        <v>455.86798095703125</v>
      </c>
      <c r="H208" s="197">
        <f t="shared" si="57"/>
        <v>613.65597534179688</v>
      </c>
      <c r="I208" s="197">
        <f t="shared" si="57"/>
        <v>7054.1277160644531</v>
      </c>
      <c r="J208" s="197">
        <f t="shared" si="57"/>
        <v>4609.2238159179688</v>
      </c>
      <c r="K208" s="197">
        <f t="shared" si="57"/>
        <v>3056.6158752441406</v>
      </c>
      <c r="L208" s="197">
        <f t="shared" si="57"/>
        <v>3218.2918701171875</v>
      </c>
      <c r="M208" s="197">
        <f t="shared" si="57"/>
        <v>4083.4798736572266</v>
      </c>
      <c r="N208" s="197">
        <f t="shared" si="57"/>
        <v>11736.575805664063</v>
      </c>
      <c r="O208" s="197">
        <f t="shared" si="57"/>
        <v>36347.398849487305</v>
      </c>
    </row>
    <row r="209" spans="2:15" x14ac:dyDescent="0.35">
      <c r="B209" s="194" t="s">
        <v>6</v>
      </c>
      <c r="C209" s="197">
        <f t="shared" ref="C209:O209" si="58">C179+C194+C165</f>
        <v>0</v>
      </c>
      <c r="D209" s="197">
        <f t="shared" si="58"/>
        <v>0</v>
      </c>
      <c r="E209" s="197">
        <f t="shared" si="58"/>
        <v>0</v>
      </c>
      <c r="F209" s="197">
        <f t="shared" si="58"/>
        <v>47215.535400390625</v>
      </c>
      <c r="G209" s="197">
        <f t="shared" si="58"/>
        <v>48509.038696289063</v>
      </c>
      <c r="H209" s="197">
        <f t="shared" si="58"/>
        <v>127276.66064453125</v>
      </c>
      <c r="I209" s="197">
        <f t="shared" si="58"/>
        <v>369259.77038574219</v>
      </c>
      <c r="J209" s="197">
        <f t="shared" si="58"/>
        <v>178344.77941894531</v>
      </c>
      <c r="K209" s="197">
        <f t="shared" si="58"/>
        <v>365407.18701171875</v>
      </c>
      <c r="L209" s="197">
        <f t="shared" si="58"/>
        <v>145752.30493164063</v>
      </c>
      <c r="M209" s="197">
        <f t="shared" si="58"/>
        <v>139593.7568359375</v>
      </c>
      <c r="N209" s="197">
        <f t="shared" si="58"/>
        <v>81860.859252929688</v>
      </c>
      <c r="O209" s="197">
        <f t="shared" si="58"/>
        <v>1503219.892578125</v>
      </c>
    </row>
    <row r="210" spans="2:15" x14ac:dyDescent="0.35">
      <c r="B210" s="194" t="s">
        <v>7</v>
      </c>
      <c r="C210" s="197">
        <f t="shared" ref="C210:O210" si="59">C180+C195+C166</f>
        <v>0</v>
      </c>
      <c r="D210" s="197">
        <f t="shared" si="59"/>
        <v>0</v>
      </c>
      <c r="E210" s="197">
        <f t="shared" si="59"/>
        <v>0</v>
      </c>
      <c r="F210" s="197">
        <f t="shared" si="59"/>
        <v>0</v>
      </c>
      <c r="G210" s="197">
        <f t="shared" si="59"/>
        <v>67138.494603731408</v>
      </c>
      <c r="H210" s="197">
        <f t="shared" si="59"/>
        <v>0</v>
      </c>
      <c r="I210" s="197">
        <f t="shared" si="59"/>
        <v>270825.20606766723</v>
      </c>
      <c r="J210" s="197">
        <f t="shared" si="59"/>
        <v>318048.94908261724</v>
      </c>
      <c r="K210" s="197">
        <f t="shared" si="59"/>
        <v>335279.4083511986</v>
      </c>
      <c r="L210" s="197">
        <f t="shared" si="59"/>
        <v>216556.09850999177</v>
      </c>
      <c r="M210" s="197">
        <f t="shared" si="59"/>
        <v>214893.20791761126</v>
      </c>
      <c r="N210" s="197">
        <f t="shared" si="59"/>
        <v>39554.033182389408</v>
      </c>
      <c r="O210" s="197">
        <f t="shared" si="59"/>
        <v>1462295.397715207</v>
      </c>
    </row>
    <row r="211" spans="2:15" x14ac:dyDescent="0.35">
      <c r="B211" s="194" t="s">
        <v>8</v>
      </c>
      <c r="C211" s="197">
        <f t="shared" ref="C211:O211" si="60">C181+C196+C167</f>
        <v>0</v>
      </c>
      <c r="D211" s="197">
        <f t="shared" si="60"/>
        <v>0</v>
      </c>
      <c r="E211" s="197">
        <f t="shared" si="60"/>
        <v>0</v>
      </c>
      <c r="F211" s="197">
        <f t="shared" si="60"/>
        <v>55111.546875</v>
      </c>
      <c r="G211" s="197">
        <f t="shared" si="60"/>
        <v>490802.89610004547</v>
      </c>
      <c r="H211" s="197">
        <f t="shared" si="60"/>
        <v>21114.061611413956</v>
      </c>
      <c r="I211" s="197">
        <f t="shared" si="60"/>
        <v>85930.428018187027</v>
      </c>
      <c r="J211" s="197">
        <f t="shared" si="60"/>
        <v>34072.867799584725</v>
      </c>
      <c r="K211" s="197">
        <f t="shared" si="60"/>
        <v>57149.453543680829</v>
      </c>
      <c r="L211" s="197">
        <f t="shared" si="60"/>
        <v>106850.06595309297</v>
      </c>
      <c r="M211" s="197">
        <f t="shared" si="60"/>
        <v>1117183.9810122738</v>
      </c>
      <c r="N211" s="197">
        <f t="shared" si="60"/>
        <v>1495870.3822007689</v>
      </c>
      <c r="O211" s="197">
        <f t="shared" si="60"/>
        <v>3464085.6831140472</v>
      </c>
    </row>
    <row r="212" spans="2:15" x14ac:dyDescent="0.35">
      <c r="B212" s="194" t="s">
        <v>43</v>
      </c>
      <c r="C212" s="197">
        <f t="shared" ref="C212:O212" si="61">C182+C197+C168</f>
        <v>0</v>
      </c>
      <c r="D212" s="197">
        <f t="shared" si="61"/>
        <v>0</v>
      </c>
      <c r="E212" s="197">
        <f t="shared" si="61"/>
        <v>0</v>
      </c>
      <c r="F212" s="197">
        <f t="shared" si="61"/>
        <v>0</v>
      </c>
      <c r="G212" s="197">
        <f t="shared" si="61"/>
        <v>0</v>
      </c>
      <c r="H212" s="197">
        <f t="shared" si="61"/>
        <v>0</v>
      </c>
      <c r="I212" s="197">
        <f t="shared" si="61"/>
        <v>0</v>
      </c>
      <c r="J212" s="197">
        <f t="shared" si="61"/>
        <v>0</v>
      </c>
      <c r="K212" s="197">
        <f t="shared" si="61"/>
        <v>0</v>
      </c>
      <c r="L212" s="197">
        <f t="shared" si="61"/>
        <v>0</v>
      </c>
      <c r="M212" s="197">
        <f t="shared" si="61"/>
        <v>0</v>
      </c>
      <c r="N212" s="197">
        <f t="shared" si="61"/>
        <v>0</v>
      </c>
      <c r="O212" s="197">
        <f t="shared" si="61"/>
        <v>0</v>
      </c>
    </row>
    <row r="213" spans="2:15" x14ac:dyDescent="0.35">
      <c r="B213" s="194" t="s">
        <v>44</v>
      </c>
      <c r="C213" s="197">
        <f t="shared" ref="C213:O213" si="62">C183+C198+C169</f>
        <v>0</v>
      </c>
      <c r="D213" s="197">
        <f t="shared" si="62"/>
        <v>0</v>
      </c>
      <c r="E213" s="197">
        <f t="shared" si="62"/>
        <v>177939.82943108046</v>
      </c>
      <c r="F213" s="197">
        <f t="shared" si="62"/>
        <v>3562539.5598943182</v>
      </c>
      <c r="G213" s="197">
        <f t="shared" si="62"/>
        <v>8719405.0732087009</v>
      </c>
      <c r="H213" s="197">
        <f t="shared" si="62"/>
        <v>8536753.014205182</v>
      </c>
      <c r="I213" s="197">
        <f t="shared" si="62"/>
        <v>11079470.256171741</v>
      </c>
      <c r="J213" s="197">
        <f t="shared" si="62"/>
        <v>9978449.332093155</v>
      </c>
      <c r="K213" s="197">
        <f t="shared" si="62"/>
        <v>8664433.510105608</v>
      </c>
      <c r="L213" s="197">
        <f t="shared" si="62"/>
        <v>17453659.151854474</v>
      </c>
      <c r="M213" s="197">
        <f t="shared" si="62"/>
        <v>44641971.694395021</v>
      </c>
      <c r="N213" s="197">
        <f t="shared" si="62"/>
        <v>41812720.455628231</v>
      </c>
      <c r="O213" s="197">
        <f t="shared" si="62"/>
        <v>154627341.87698752</v>
      </c>
    </row>
    <row r="215" spans="2:15" x14ac:dyDescent="0.35">
      <c r="C215" s="5"/>
    </row>
    <row r="229" spans="3:15" x14ac:dyDescent="0.35">
      <c r="C229" s="5"/>
      <c r="D229" s="5"/>
      <c r="E229" s="5"/>
      <c r="F229" s="5"/>
      <c r="G229" s="5"/>
      <c r="H229" s="5"/>
      <c r="I229" s="5"/>
      <c r="J229" s="5"/>
      <c r="K229" s="5"/>
      <c r="L229" s="5"/>
      <c r="M229" s="5"/>
      <c r="N229" s="5"/>
      <c r="O229" s="5"/>
    </row>
    <row r="230" spans="3:15" x14ac:dyDescent="0.35">
      <c r="C230" s="5"/>
      <c r="D230" s="5"/>
      <c r="E230" s="5"/>
      <c r="F230" s="5"/>
      <c r="G230" s="5"/>
      <c r="H230" s="5"/>
      <c r="I230" s="5"/>
      <c r="J230" s="5"/>
      <c r="K230" s="5"/>
      <c r="L230" s="5"/>
      <c r="M230" s="5"/>
      <c r="N230" s="5"/>
      <c r="O230" s="5"/>
    </row>
    <row r="231" spans="3:15" x14ac:dyDescent="0.35">
      <c r="C231" s="5"/>
      <c r="D231" s="5"/>
      <c r="E231" s="5"/>
      <c r="F231" s="5"/>
      <c r="G231" s="5"/>
      <c r="H231" s="5"/>
      <c r="I231" s="5"/>
      <c r="J231" s="5"/>
      <c r="K231" s="5"/>
      <c r="L231" s="5"/>
      <c r="M231" s="5"/>
      <c r="N231" s="5"/>
      <c r="O231" s="5"/>
    </row>
    <row r="232" spans="3:15" x14ac:dyDescent="0.35">
      <c r="C232" s="5"/>
      <c r="D232" s="5"/>
      <c r="E232" s="5"/>
      <c r="F232" s="5"/>
      <c r="G232" s="5"/>
      <c r="H232" s="5"/>
      <c r="I232" s="5"/>
      <c r="J232" s="5"/>
      <c r="K232" s="5"/>
      <c r="L232" s="5"/>
      <c r="M232" s="5"/>
      <c r="N232" s="5"/>
      <c r="O232" s="5"/>
    </row>
    <row r="233" spans="3:15" x14ac:dyDescent="0.35">
      <c r="C233" s="5"/>
      <c r="D233" s="5"/>
      <c r="E233" s="5"/>
      <c r="F233" s="5"/>
      <c r="G233" s="5"/>
      <c r="H233" s="5"/>
      <c r="I233" s="5"/>
      <c r="J233" s="5"/>
      <c r="K233" s="5"/>
      <c r="L233" s="5"/>
      <c r="M233" s="5"/>
      <c r="N233" s="5"/>
      <c r="O233" s="5"/>
    </row>
    <row r="234" spans="3:15" x14ac:dyDescent="0.35">
      <c r="C234" s="5"/>
      <c r="D234" s="5"/>
      <c r="E234" s="5"/>
      <c r="F234" s="5"/>
      <c r="G234" s="5"/>
      <c r="H234" s="5"/>
      <c r="I234" s="5"/>
      <c r="J234" s="5"/>
      <c r="K234" s="5"/>
      <c r="L234" s="5"/>
      <c r="M234" s="5"/>
      <c r="N234" s="5"/>
      <c r="O234" s="5"/>
    </row>
    <row r="235" spans="3:15" x14ac:dyDescent="0.35">
      <c r="C235" s="5"/>
      <c r="D235" s="5"/>
      <c r="E235" s="5"/>
      <c r="F235" s="5"/>
      <c r="G235" s="5"/>
      <c r="H235" s="5"/>
      <c r="I235" s="5"/>
      <c r="J235" s="5"/>
      <c r="K235" s="5"/>
      <c r="L235" s="5"/>
      <c r="M235" s="5"/>
      <c r="N235" s="5"/>
      <c r="O235" s="5"/>
    </row>
    <row r="236" spans="3:15" x14ac:dyDescent="0.35">
      <c r="C236" s="5"/>
      <c r="D236" s="5"/>
      <c r="E236" s="5"/>
      <c r="F236" s="5"/>
      <c r="G236" s="5"/>
      <c r="H236" s="5"/>
      <c r="I236" s="5"/>
      <c r="J236" s="5"/>
      <c r="K236" s="5"/>
      <c r="L236" s="5"/>
      <c r="M236" s="5"/>
      <c r="N236" s="5"/>
      <c r="O236" s="5"/>
    </row>
    <row r="237" spans="3:15" x14ac:dyDescent="0.35">
      <c r="C237" s="5"/>
      <c r="D237" s="5"/>
      <c r="E237" s="5"/>
      <c r="F237" s="5"/>
      <c r="G237" s="5"/>
      <c r="H237" s="5"/>
      <c r="I237" s="5"/>
      <c r="J237" s="5"/>
      <c r="K237" s="5"/>
      <c r="L237" s="5"/>
      <c r="M237" s="5"/>
      <c r="N237" s="5"/>
      <c r="O237" s="5"/>
    </row>
    <row r="238" spans="3:15" x14ac:dyDescent="0.35">
      <c r="C238" s="5"/>
      <c r="D238" s="5"/>
      <c r="E238" s="5"/>
      <c r="F238" s="5"/>
      <c r="G238" s="5"/>
      <c r="H238" s="5"/>
      <c r="I238" s="5"/>
      <c r="J238" s="5"/>
      <c r="K238" s="5"/>
      <c r="L238" s="5"/>
      <c r="M238" s="5"/>
      <c r="N238" s="5"/>
      <c r="O238" s="5"/>
    </row>
    <row r="239" spans="3:15" x14ac:dyDescent="0.35">
      <c r="C239" s="5"/>
      <c r="D239" s="5"/>
      <c r="E239" s="5"/>
      <c r="F239" s="5"/>
      <c r="G239" s="5"/>
      <c r="H239" s="5"/>
      <c r="I239" s="5"/>
      <c r="J239" s="5"/>
      <c r="K239" s="5"/>
      <c r="L239" s="5"/>
      <c r="M239" s="5"/>
      <c r="N239" s="5"/>
      <c r="O239" s="5"/>
    </row>
    <row r="240" spans="3:15" x14ac:dyDescent="0.35">
      <c r="C240" s="5"/>
      <c r="D240" s="5"/>
      <c r="E240" s="5"/>
      <c r="F240" s="5"/>
      <c r="G240" s="5"/>
      <c r="H240" s="5"/>
      <c r="I240" s="5"/>
      <c r="J240" s="5"/>
      <c r="K240" s="5"/>
      <c r="L240" s="5"/>
      <c r="M240" s="5"/>
      <c r="N240" s="5"/>
      <c r="O240" s="5"/>
    </row>
  </sheetData>
  <mergeCells count="15">
    <mergeCell ref="A187:A197"/>
    <mergeCell ref="A172:A182"/>
    <mergeCell ref="A144:A154"/>
    <mergeCell ref="A158:A168"/>
    <mergeCell ref="A88:A98"/>
    <mergeCell ref="A102:A112"/>
    <mergeCell ref="A116:A126"/>
    <mergeCell ref="A130:A140"/>
    <mergeCell ref="A74:A84"/>
    <mergeCell ref="C1:N1"/>
    <mergeCell ref="A4:A14"/>
    <mergeCell ref="A18:A28"/>
    <mergeCell ref="A32:A42"/>
    <mergeCell ref="A46:A56"/>
    <mergeCell ref="A60:A70"/>
  </mergeCells>
  <pageMargins left="0.7" right="0.7" top="0.75" bottom="0.75" header="0.3" footer="0.3"/>
  <pageSetup orientation="portrait" r:id="rId1"/>
  <headerFooter>
    <oddFooter>&amp;RSchedule JNG-D7.C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sheetPr>
  <dimension ref="A1:DO263"/>
  <sheetViews>
    <sheetView zoomScale="80" zoomScaleNormal="80" workbookViewId="0">
      <pane xSplit="1" ySplit="2" topLeftCell="AI123" activePane="bottomRight" state="frozen"/>
      <selection activeCell="B158" sqref="B158:B168"/>
      <selection pane="topRight" activeCell="B158" sqref="B158:B168"/>
      <selection pane="bottomLeft" activeCell="B158" sqref="B158:B168"/>
      <selection pane="bottomRight" activeCell="AV145" sqref="AV145"/>
    </sheetView>
  </sheetViews>
  <sheetFormatPr defaultRowHeight="14.5" x14ac:dyDescent="0.35"/>
  <cols>
    <col min="1" max="1" width="8.08984375" style="79" customWidth="1"/>
    <col min="2" max="2" width="22.453125" bestFit="1" customWidth="1"/>
    <col min="3" max="6" width="11.54296875" bestFit="1" customWidth="1"/>
    <col min="7" max="7" width="12" bestFit="1" customWidth="1"/>
    <col min="8" max="14" width="11.54296875" bestFit="1" customWidth="1"/>
    <col min="15" max="15" width="12.54296875" bestFit="1" customWidth="1"/>
    <col min="16" max="16" width="13.453125" style="197" customWidth="1"/>
    <col min="17" max="17" width="8.08984375" style="79" customWidth="1"/>
    <col min="18" max="18" width="19.453125" customWidth="1"/>
    <col min="19" max="30" width="11.54296875" customWidth="1"/>
    <col min="31" max="31" width="12.54296875" customWidth="1"/>
    <col min="32" max="32" width="12.54296875" style="197" customWidth="1"/>
    <col min="33" max="33" width="8.08984375" style="79" customWidth="1"/>
    <col min="34" max="34" width="19.453125" customWidth="1"/>
    <col min="35" max="35" width="10.54296875"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0.54296875" customWidth="1"/>
    <col min="46" max="46" width="11.54296875" customWidth="1"/>
    <col min="47" max="47" width="12.54296875" customWidth="1"/>
    <col min="48" max="48" width="12.54296875" style="194" customWidth="1"/>
    <col min="49" max="49" width="8.08984375" style="79" customWidth="1"/>
    <col min="50" max="50" width="19.453125" customWidth="1"/>
    <col min="51" max="52" width="8.90625" customWidth="1"/>
    <col min="53" max="62" width="10.08984375" customWidth="1"/>
    <col min="63" max="64" width="12.54296875" customWidth="1"/>
    <col min="65" max="113" width="8.453125" customWidth="1"/>
  </cols>
  <sheetData>
    <row r="1" spans="1:119" ht="33" customHeight="1" x14ac:dyDescent="0.35">
      <c r="C1" s="608" t="s">
        <v>105</v>
      </c>
      <c r="D1" s="628"/>
      <c r="E1" s="628"/>
      <c r="F1" s="628"/>
      <c r="G1" s="628"/>
      <c r="H1" s="628"/>
      <c r="I1" s="628"/>
      <c r="J1" s="628"/>
      <c r="K1" s="628"/>
      <c r="L1" s="628"/>
      <c r="M1" s="628"/>
      <c r="N1" s="629"/>
      <c r="S1" s="608" t="s">
        <v>106</v>
      </c>
      <c r="T1" s="628"/>
      <c r="U1" s="628"/>
      <c r="V1" s="628"/>
      <c r="W1" s="628"/>
      <c r="X1" s="628"/>
      <c r="Y1" s="628"/>
      <c r="Z1" s="628"/>
      <c r="AA1" s="628"/>
      <c r="AB1" s="628"/>
      <c r="AC1" s="628"/>
      <c r="AD1" s="629"/>
      <c r="AI1" s="608" t="s">
        <v>107</v>
      </c>
      <c r="AJ1" s="609"/>
      <c r="AK1" s="609"/>
      <c r="AL1" s="609"/>
      <c r="AM1" s="609"/>
      <c r="AN1" s="609"/>
      <c r="AO1" s="609"/>
      <c r="AP1" s="609"/>
      <c r="AQ1" s="609"/>
      <c r="AR1" s="609"/>
      <c r="AS1" s="609"/>
      <c r="AT1" s="610"/>
      <c r="AY1" s="608" t="s">
        <v>108</v>
      </c>
      <c r="AZ1" s="620"/>
      <c r="BA1" s="620"/>
      <c r="BB1" s="620"/>
      <c r="BC1" s="620"/>
      <c r="BD1" s="620"/>
      <c r="BE1" s="620"/>
      <c r="BF1" s="620"/>
      <c r="BG1" s="620"/>
      <c r="BH1" s="620"/>
      <c r="BI1" s="620"/>
      <c r="BJ1" s="621"/>
      <c r="BM1" t="s">
        <v>30</v>
      </c>
      <c r="CA1" t="s">
        <v>31</v>
      </c>
      <c r="CO1" t="s">
        <v>32</v>
      </c>
      <c r="DC1" t="s">
        <v>33</v>
      </c>
    </row>
    <row r="2" spans="1:119" ht="6" customHeight="1" thickBot="1" x14ac:dyDescent="0.4">
      <c r="C2" s="100"/>
      <c r="D2" s="101"/>
      <c r="E2" s="101"/>
      <c r="F2" s="101"/>
      <c r="G2" s="101"/>
      <c r="H2" s="101"/>
      <c r="I2" s="101"/>
      <c r="J2" s="101"/>
      <c r="K2" s="101"/>
      <c r="L2" s="101"/>
      <c r="M2" s="101"/>
      <c r="N2" s="102"/>
      <c r="S2" s="100"/>
      <c r="T2" s="101"/>
      <c r="U2" s="101"/>
      <c r="V2" s="101"/>
      <c r="W2" s="101"/>
      <c r="X2" s="101"/>
      <c r="Y2" s="101"/>
      <c r="Z2" s="101"/>
      <c r="AA2" s="101"/>
      <c r="AB2" s="101"/>
      <c r="AC2" s="101"/>
      <c r="AD2" s="102"/>
      <c r="AI2" s="100"/>
      <c r="AJ2" s="101"/>
      <c r="AK2" s="101"/>
      <c r="AL2" s="101"/>
      <c r="AM2" s="101"/>
      <c r="AN2" s="101"/>
      <c r="AO2" s="101"/>
      <c r="AP2" s="101"/>
      <c r="AQ2" s="101"/>
      <c r="AR2" s="101"/>
      <c r="AS2" s="101"/>
      <c r="AT2" s="102"/>
      <c r="AY2" s="100"/>
      <c r="AZ2" s="101"/>
      <c r="BA2" s="101"/>
      <c r="BB2" s="101"/>
      <c r="BC2" s="101"/>
      <c r="BD2" s="101"/>
      <c r="BE2" s="101"/>
      <c r="BF2" s="101"/>
      <c r="BG2" s="101"/>
      <c r="BH2" s="101"/>
      <c r="BI2" s="101"/>
      <c r="BJ2" s="102"/>
    </row>
    <row r="3" spans="1:119" ht="21.65" customHeight="1" thickBot="1" x14ac:dyDescent="0.4">
      <c r="B3" s="67" t="s">
        <v>37</v>
      </c>
      <c r="C3" s="295" t="s">
        <v>57</v>
      </c>
      <c r="D3" s="295" t="s">
        <v>56</v>
      </c>
      <c r="E3" s="295" t="s">
        <v>55</v>
      </c>
      <c r="F3" s="295" t="s">
        <v>54</v>
      </c>
      <c r="G3" s="295" t="s">
        <v>53</v>
      </c>
      <c r="H3" s="295" t="s">
        <v>52</v>
      </c>
      <c r="I3" s="295" t="s">
        <v>51</v>
      </c>
      <c r="J3" s="295" t="s">
        <v>50</v>
      </c>
      <c r="K3" s="295" t="s">
        <v>49</v>
      </c>
      <c r="L3" s="295" t="s">
        <v>48</v>
      </c>
      <c r="M3" s="295" t="s">
        <v>47</v>
      </c>
      <c r="N3" s="296" t="s">
        <v>46</v>
      </c>
      <c r="O3" s="82" t="s">
        <v>34</v>
      </c>
      <c r="P3" s="198"/>
      <c r="R3" s="67" t="s">
        <v>37</v>
      </c>
      <c r="S3" s="295" t="s">
        <v>57</v>
      </c>
      <c r="T3" s="295" t="s">
        <v>56</v>
      </c>
      <c r="U3" s="295" t="s">
        <v>55</v>
      </c>
      <c r="V3" s="295" t="s">
        <v>54</v>
      </c>
      <c r="W3" s="295" t="s">
        <v>53</v>
      </c>
      <c r="X3" s="295" t="s">
        <v>52</v>
      </c>
      <c r="Y3" s="295" t="s">
        <v>51</v>
      </c>
      <c r="Z3" s="295" t="s">
        <v>50</v>
      </c>
      <c r="AA3" s="295" t="s">
        <v>49</v>
      </c>
      <c r="AB3" s="295" t="s">
        <v>48</v>
      </c>
      <c r="AC3" s="295" t="s">
        <v>47</v>
      </c>
      <c r="AD3" s="296" t="s">
        <v>46</v>
      </c>
      <c r="AE3" s="82" t="s">
        <v>34</v>
      </c>
      <c r="AF3" s="198"/>
      <c r="AH3" s="67" t="s">
        <v>37</v>
      </c>
      <c r="AI3" s="295" t="s">
        <v>57</v>
      </c>
      <c r="AJ3" s="295" t="s">
        <v>56</v>
      </c>
      <c r="AK3" s="295" t="s">
        <v>55</v>
      </c>
      <c r="AL3" s="295" t="s">
        <v>54</v>
      </c>
      <c r="AM3" s="295" t="s">
        <v>53</v>
      </c>
      <c r="AN3" s="295" t="s">
        <v>52</v>
      </c>
      <c r="AO3" s="295" t="s">
        <v>51</v>
      </c>
      <c r="AP3" s="295" t="s">
        <v>50</v>
      </c>
      <c r="AQ3" s="295" t="s">
        <v>49</v>
      </c>
      <c r="AR3" s="295" t="s">
        <v>48</v>
      </c>
      <c r="AS3" s="295" t="s">
        <v>47</v>
      </c>
      <c r="AT3" s="296" t="s">
        <v>46</v>
      </c>
      <c r="AU3" s="82" t="s">
        <v>34</v>
      </c>
      <c r="AV3" s="195"/>
      <c r="AX3" s="67" t="s">
        <v>37</v>
      </c>
      <c r="AY3" s="295" t="s">
        <v>57</v>
      </c>
      <c r="AZ3" s="295" t="s">
        <v>56</v>
      </c>
      <c r="BA3" s="295" t="s">
        <v>55</v>
      </c>
      <c r="BB3" s="295" t="s">
        <v>54</v>
      </c>
      <c r="BC3" s="295" t="s">
        <v>53</v>
      </c>
      <c r="BD3" s="295" t="s">
        <v>52</v>
      </c>
      <c r="BE3" s="295" t="s">
        <v>51</v>
      </c>
      <c r="BF3" s="295" t="s">
        <v>50</v>
      </c>
      <c r="BG3" s="295" t="s">
        <v>49</v>
      </c>
      <c r="BH3" s="295" t="s">
        <v>48</v>
      </c>
      <c r="BI3" s="295" t="s">
        <v>47</v>
      </c>
      <c r="BJ3" s="296" t="s">
        <v>46</v>
      </c>
      <c r="BK3" s="82" t="s">
        <v>34</v>
      </c>
      <c r="BM3" s="54" t="s">
        <v>57</v>
      </c>
      <c r="BN3" s="54" t="s">
        <v>56</v>
      </c>
      <c r="BO3" s="54" t="s">
        <v>55</v>
      </c>
      <c r="BP3" s="54" t="s">
        <v>54</v>
      </c>
      <c r="BQ3" s="54" t="s">
        <v>53</v>
      </c>
      <c r="BR3" s="54" t="s">
        <v>52</v>
      </c>
      <c r="BS3" s="54" t="s">
        <v>51</v>
      </c>
      <c r="BT3" s="54" t="s">
        <v>50</v>
      </c>
      <c r="BU3" s="54" t="s">
        <v>49</v>
      </c>
      <c r="BV3" s="54" t="s">
        <v>48</v>
      </c>
      <c r="BW3" s="54" t="s">
        <v>47</v>
      </c>
      <c r="BX3" s="54" t="s">
        <v>46</v>
      </c>
      <c r="BY3" s="54" t="s">
        <v>34</v>
      </c>
      <c r="CA3" s="54" t="s">
        <v>57</v>
      </c>
      <c r="CB3" s="54" t="s">
        <v>56</v>
      </c>
      <c r="CC3" s="54" t="s">
        <v>55</v>
      </c>
      <c r="CD3" s="54" t="s">
        <v>54</v>
      </c>
      <c r="CE3" s="54" t="s">
        <v>53</v>
      </c>
      <c r="CF3" s="54" t="s">
        <v>52</v>
      </c>
      <c r="CG3" s="54" t="s">
        <v>51</v>
      </c>
      <c r="CH3" s="54" t="s">
        <v>50</v>
      </c>
      <c r="CI3" s="54" t="s">
        <v>49</v>
      </c>
      <c r="CJ3" s="54" t="s">
        <v>48</v>
      </c>
      <c r="CK3" s="54" t="s">
        <v>47</v>
      </c>
      <c r="CL3" s="54" t="s">
        <v>46</v>
      </c>
      <c r="CM3" s="54" t="s">
        <v>34</v>
      </c>
      <c r="CO3" s="54" t="s">
        <v>57</v>
      </c>
      <c r="CP3" s="54" t="s">
        <v>56</v>
      </c>
      <c r="CQ3" s="54" t="s">
        <v>55</v>
      </c>
      <c r="CR3" s="54" t="s">
        <v>54</v>
      </c>
      <c r="CS3" s="54" t="s">
        <v>53</v>
      </c>
      <c r="CT3" s="54" t="s">
        <v>52</v>
      </c>
      <c r="CU3" s="54" t="s">
        <v>51</v>
      </c>
      <c r="CV3" s="54" t="s">
        <v>50</v>
      </c>
      <c r="CW3" s="54" t="s">
        <v>49</v>
      </c>
      <c r="CX3" s="54" t="s">
        <v>48</v>
      </c>
      <c r="CY3" s="54" t="s">
        <v>47</v>
      </c>
      <c r="CZ3" s="54" t="s">
        <v>46</v>
      </c>
      <c r="DA3" s="54" t="s">
        <v>34</v>
      </c>
      <c r="DC3" s="54" t="s">
        <v>57</v>
      </c>
      <c r="DD3" s="54" t="s">
        <v>56</v>
      </c>
      <c r="DE3" s="54" t="s">
        <v>55</v>
      </c>
      <c r="DF3" s="54" t="s">
        <v>54</v>
      </c>
      <c r="DG3" s="54" t="s">
        <v>53</v>
      </c>
      <c r="DH3" s="54" t="s">
        <v>52</v>
      </c>
      <c r="DI3" s="54" t="s">
        <v>51</v>
      </c>
      <c r="DJ3" s="54" t="s">
        <v>50</v>
      </c>
      <c r="DK3" s="54" t="s">
        <v>49</v>
      </c>
      <c r="DL3" s="54" t="s">
        <v>48</v>
      </c>
      <c r="DM3" s="54" t="s">
        <v>47</v>
      </c>
      <c r="DN3" s="54" t="s">
        <v>46</v>
      </c>
      <c r="DO3" s="54" t="s">
        <v>34</v>
      </c>
    </row>
    <row r="4" spans="1:119" ht="15" customHeight="1" x14ac:dyDescent="0.35">
      <c r="A4" s="622" t="s">
        <v>91</v>
      </c>
      <c r="B4" s="63" t="s">
        <v>80</v>
      </c>
      <c r="C4" s="63">
        <v>0</v>
      </c>
      <c r="D4" s="63">
        <v>0</v>
      </c>
      <c r="E4" s="63">
        <v>0</v>
      </c>
      <c r="F4" s="63">
        <v>0</v>
      </c>
      <c r="G4" s="63">
        <v>0</v>
      </c>
      <c r="H4" s="63">
        <v>0</v>
      </c>
      <c r="I4" s="63">
        <v>0</v>
      </c>
      <c r="J4" s="63">
        <v>0</v>
      </c>
      <c r="K4" s="63">
        <v>0</v>
      </c>
      <c r="L4" s="63">
        <v>0</v>
      </c>
      <c r="M4" s="63">
        <v>0</v>
      </c>
      <c r="N4" s="63">
        <v>0</v>
      </c>
      <c r="O4" s="81">
        <f t="shared" ref="O4:O16" si="0">SUM(C4:N4)</f>
        <v>0</v>
      </c>
      <c r="Q4" s="622" t="s">
        <v>91</v>
      </c>
      <c r="R4" s="63" t="s">
        <v>80</v>
      </c>
      <c r="S4" s="63">
        <v>0</v>
      </c>
      <c r="T4" s="63">
        <v>0</v>
      </c>
      <c r="U4" s="63">
        <v>0</v>
      </c>
      <c r="V4" s="63">
        <v>0</v>
      </c>
      <c r="W4" s="63">
        <v>0</v>
      </c>
      <c r="X4" s="63">
        <v>0</v>
      </c>
      <c r="Y4" s="63">
        <v>0</v>
      </c>
      <c r="Z4" s="63">
        <v>0</v>
      </c>
      <c r="AA4" s="63">
        <v>0</v>
      </c>
      <c r="AB4" s="63">
        <v>0</v>
      </c>
      <c r="AC4" s="63">
        <v>0</v>
      </c>
      <c r="AD4" s="63">
        <v>0</v>
      </c>
      <c r="AE4" s="81">
        <f t="shared" ref="AE4:AE16" si="1">SUM(S4:AD4)</f>
        <v>0</v>
      </c>
      <c r="AG4" s="622" t="s">
        <v>91</v>
      </c>
      <c r="AH4" s="63" t="s">
        <v>80</v>
      </c>
      <c r="AI4" s="63">
        <v>0</v>
      </c>
      <c r="AJ4" s="63">
        <v>0</v>
      </c>
      <c r="AK4" s="63">
        <v>0</v>
      </c>
      <c r="AL4" s="63">
        <v>0</v>
      </c>
      <c r="AM4" s="63">
        <v>0</v>
      </c>
      <c r="AN4" s="63">
        <v>0</v>
      </c>
      <c r="AO4" s="63">
        <v>0</v>
      </c>
      <c r="AP4" s="63">
        <v>0</v>
      </c>
      <c r="AQ4" s="63">
        <v>0</v>
      </c>
      <c r="AR4" s="63">
        <v>0</v>
      </c>
      <c r="AS4" s="63">
        <v>0</v>
      </c>
      <c r="AT4" s="63">
        <v>0</v>
      </c>
      <c r="AU4" s="81">
        <f t="shared" ref="AU4:AU16" si="2">SUM(AI4:AT4)</f>
        <v>0</v>
      </c>
      <c r="AW4" s="622" t="s">
        <v>91</v>
      </c>
      <c r="AX4" s="63" t="s">
        <v>80</v>
      </c>
      <c r="AY4" s="63">
        <v>0</v>
      </c>
      <c r="AZ4" s="63">
        <v>0</v>
      </c>
      <c r="BA4" s="63">
        <v>0</v>
      </c>
      <c r="BB4" s="63">
        <v>0</v>
      </c>
      <c r="BC4" s="63">
        <v>0</v>
      </c>
      <c r="BD4" s="63">
        <v>0</v>
      </c>
      <c r="BE4" s="63">
        <v>0</v>
      </c>
      <c r="BF4" s="63">
        <v>0</v>
      </c>
      <c r="BG4" s="63">
        <v>0</v>
      </c>
      <c r="BH4" s="63">
        <v>0</v>
      </c>
      <c r="BI4" s="63">
        <v>0</v>
      </c>
      <c r="BJ4" s="63">
        <v>0</v>
      </c>
      <c r="BK4" s="81">
        <f t="shared" ref="BK4:BK16" si="3">SUM(AY4:BJ4)</f>
        <v>0</v>
      </c>
      <c r="BM4" s="427">
        <v>0</v>
      </c>
      <c r="BN4" s="427">
        <v>0</v>
      </c>
      <c r="BO4" s="427">
        <v>0</v>
      </c>
      <c r="BP4" s="427">
        <v>0</v>
      </c>
      <c r="BQ4" s="427">
        <v>0</v>
      </c>
      <c r="BR4" s="427">
        <v>0</v>
      </c>
      <c r="BS4" s="427">
        <v>0</v>
      </c>
      <c r="BT4" s="427">
        <v>0</v>
      </c>
      <c r="BU4" s="427">
        <v>0</v>
      </c>
      <c r="BV4" s="427">
        <v>0</v>
      </c>
      <c r="BW4" s="427">
        <v>0</v>
      </c>
      <c r="BX4" s="427">
        <v>0</v>
      </c>
      <c r="BY4" s="427">
        <v>0</v>
      </c>
      <c r="CA4" s="5">
        <v>0</v>
      </c>
      <c r="CB4" s="5">
        <v>0</v>
      </c>
      <c r="CC4" s="5">
        <v>0</v>
      </c>
      <c r="CD4" s="5">
        <v>0</v>
      </c>
      <c r="CE4" s="5">
        <v>0</v>
      </c>
      <c r="CF4" s="5">
        <v>0</v>
      </c>
      <c r="CG4" s="5">
        <v>0</v>
      </c>
      <c r="CH4" s="5">
        <v>0</v>
      </c>
      <c r="CI4" s="5">
        <v>0</v>
      </c>
      <c r="CJ4" s="5">
        <v>0</v>
      </c>
      <c r="CK4" s="5">
        <v>0</v>
      </c>
      <c r="CL4" s="5">
        <v>0</v>
      </c>
      <c r="CM4" s="5">
        <v>0</v>
      </c>
      <c r="CO4" s="5">
        <v>0</v>
      </c>
      <c r="CP4" s="5">
        <v>0</v>
      </c>
      <c r="CQ4" s="5">
        <v>0</v>
      </c>
      <c r="CR4" s="5">
        <v>0</v>
      </c>
      <c r="CS4" s="5">
        <v>0</v>
      </c>
      <c r="CT4" s="5">
        <v>0</v>
      </c>
      <c r="CU4" s="5">
        <v>0</v>
      </c>
      <c r="CV4" s="5">
        <v>0</v>
      </c>
      <c r="CW4" s="5">
        <v>0</v>
      </c>
      <c r="CX4" s="5">
        <v>0</v>
      </c>
      <c r="CY4" s="5">
        <v>0</v>
      </c>
      <c r="CZ4" s="5">
        <v>0</v>
      </c>
      <c r="DA4" s="5">
        <v>0</v>
      </c>
      <c r="DC4" s="5">
        <v>0</v>
      </c>
      <c r="DD4" s="5">
        <v>0</v>
      </c>
      <c r="DE4" s="5">
        <v>0</v>
      </c>
      <c r="DF4" s="5">
        <v>0</v>
      </c>
      <c r="DG4" s="5">
        <v>0</v>
      </c>
      <c r="DH4" s="5">
        <v>0</v>
      </c>
      <c r="DI4" s="5">
        <v>0</v>
      </c>
      <c r="DJ4" s="5">
        <v>0</v>
      </c>
      <c r="DK4" s="5">
        <v>0</v>
      </c>
      <c r="DL4" s="5">
        <v>0</v>
      </c>
      <c r="DM4" s="5">
        <v>0</v>
      </c>
      <c r="DN4" s="5">
        <v>0</v>
      </c>
      <c r="DO4" s="5">
        <v>0</v>
      </c>
    </row>
    <row r="5" spans="1:119" x14ac:dyDescent="0.35">
      <c r="A5" s="623"/>
      <c r="B5" s="3" t="s">
        <v>79</v>
      </c>
      <c r="C5" s="3">
        <v>0</v>
      </c>
      <c r="D5" s="3">
        <v>0</v>
      </c>
      <c r="E5" s="3">
        <v>0</v>
      </c>
      <c r="F5" s="3">
        <v>0</v>
      </c>
      <c r="G5" s="3">
        <v>0</v>
      </c>
      <c r="H5" s="3">
        <v>0</v>
      </c>
      <c r="I5" s="3">
        <v>0</v>
      </c>
      <c r="J5" s="3">
        <v>0</v>
      </c>
      <c r="K5" s="3">
        <v>0</v>
      </c>
      <c r="L5" s="3">
        <v>0</v>
      </c>
      <c r="M5" s="3">
        <v>0</v>
      </c>
      <c r="N5" s="3">
        <v>0</v>
      </c>
      <c r="O5" s="80">
        <f t="shared" si="0"/>
        <v>0</v>
      </c>
      <c r="Q5" s="623"/>
      <c r="R5" s="3" t="s">
        <v>79</v>
      </c>
      <c r="S5" s="3">
        <v>0</v>
      </c>
      <c r="T5" s="3">
        <v>0</v>
      </c>
      <c r="U5" s="3">
        <v>0</v>
      </c>
      <c r="V5" s="3">
        <v>0</v>
      </c>
      <c r="W5" s="3">
        <v>0</v>
      </c>
      <c r="X5" s="3">
        <v>0</v>
      </c>
      <c r="Y5" s="3">
        <v>0</v>
      </c>
      <c r="Z5" s="3">
        <v>0</v>
      </c>
      <c r="AA5" s="3">
        <v>0</v>
      </c>
      <c r="AB5" s="3">
        <v>0</v>
      </c>
      <c r="AC5" s="3">
        <v>0</v>
      </c>
      <c r="AD5" s="3">
        <v>0</v>
      </c>
      <c r="AE5" s="80">
        <f t="shared" si="1"/>
        <v>0</v>
      </c>
      <c r="AG5" s="623"/>
      <c r="AH5" s="3" t="s">
        <v>79</v>
      </c>
      <c r="AI5" s="3">
        <v>0</v>
      </c>
      <c r="AJ5" s="3">
        <v>0</v>
      </c>
      <c r="AK5" s="3">
        <v>0</v>
      </c>
      <c r="AL5" s="3">
        <v>0</v>
      </c>
      <c r="AM5" s="3">
        <v>0</v>
      </c>
      <c r="AN5" s="3">
        <v>0</v>
      </c>
      <c r="AO5" s="3">
        <v>0</v>
      </c>
      <c r="AP5" s="3">
        <v>0</v>
      </c>
      <c r="AQ5" s="3">
        <v>0</v>
      </c>
      <c r="AR5" s="3">
        <v>0</v>
      </c>
      <c r="AS5" s="3">
        <v>0</v>
      </c>
      <c r="AT5" s="3">
        <v>0</v>
      </c>
      <c r="AU5" s="80">
        <f t="shared" si="2"/>
        <v>0</v>
      </c>
      <c r="AW5" s="623"/>
      <c r="AX5" s="3" t="s">
        <v>79</v>
      </c>
      <c r="AY5" s="3">
        <v>0</v>
      </c>
      <c r="AZ5" s="3">
        <v>0</v>
      </c>
      <c r="BA5" s="3">
        <v>0</v>
      </c>
      <c r="BB5" s="3">
        <v>0</v>
      </c>
      <c r="BC5" s="3">
        <v>0</v>
      </c>
      <c r="BD5" s="3">
        <v>0</v>
      </c>
      <c r="BE5" s="3">
        <v>0</v>
      </c>
      <c r="BF5" s="3">
        <v>0</v>
      </c>
      <c r="BG5" s="3">
        <v>0</v>
      </c>
      <c r="BH5" s="3">
        <v>0</v>
      </c>
      <c r="BI5" s="3">
        <v>0</v>
      </c>
      <c r="BJ5" s="3">
        <v>0</v>
      </c>
      <c r="BK5" s="80">
        <f t="shared" si="3"/>
        <v>0</v>
      </c>
      <c r="BM5" s="427">
        <v>0</v>
      </c>
      <c r="BN5" s="427">
        <v>0</v>
      </c>
      <c r="BO5" s="427">
        <v>0</v>
      </c>
      <c r="BP5" s="427">
        <v>0</v>
      </c>
      <c r="BQ5" s="427">
        <v>0</v>
      </c>
      <c r="BR5" s="427">
        <v>0</v>
      </c>
      <c r="BS5" s="427">
        <v>0</v>
      </c>
      <c r="BT5" s="427">
        <v>0</v>
      </c>
      <c r="BU5" s="427">
        <v>0</v>
      </c>
      <c r="BV5" s="427">
        <v>0</v>
      </c>
      <c r="BW5" s="427">
        <v>0</v>
      </c>
      <c r="BX5" s="427">
        <v>0</v>
      </c>
      <c r="BY5" s="427">
        <v>0</v>
      </c>
      <c r="CA5" s="5">
        <v>0</v>
      </c>
      <c r="CB5" s="5">
        <v>0</v>
      </c>
      <c r="CC5" s="5">
        <v>0</v>
      </c>
      <c r="CD5" s="5">
        <v>0</v>
      </c>
      <c r="CE5" s="5">
        <v>0</v>
      </c>
      <c r="CF5" s="5">
        <v>0</v>
      </c>
      <c r="CG5" s="5">
        <v>0</v>
      </c>
      <c r="CH5" s="5">
        <v>0</v>
      </c>
      <c r="CI5" s="5">
        <v>0</v>
      </c>
      <c r="CJ5" s="5">
        <v>0</v>
      </c>
      <c r="CK5" s="5">
        <v>0</v>
      </c>
      <c r="CL5" s="5">
        <v>0</v>
      </c>
      <c r="CM5" s="5">
        <v>0</v>
      </c>
      <c r="CO5" s="5">
        <v>0</v>
      </c>
      <c r="CP5" s="5">
        <v>0</v>
      </c>
      <c r="CQ5" s="5">
        <v>0</v>
      </c>
      <c r="CR5" s="5">
        <v>0</v>
      </c>
      <c r="CS5" s="5">
        <v>0</v>
      </c>
      <c r="CT5" s="5">
        <v>0</v>
      </c>
      <c r="CU5" s="5">
        <v>0</v>
      </c>
      <c r="CV5" s="5">
        <v>0</v>
      </c>
      <c r="CW5" s="5">
        <v>0</v>
      </c>
      <c r="CX5" s="5">
        <v>0</v>
      </c>
      <c r="CY5" s="5">
        <v>0</v>
      </c>
      <c r="CZ5" s="5">
        <v>0</v>
      </c>
      <c r="DA5" s="5">
        <v>0</v>
      </c>
      <c r="DC5" s="5">
        <v>0</v>
      </c>
      <c r="DD5" s="5">
        <v>0</v>
      </c>
      <c r="DE5" s="5">
        <v>0</v>
      </c>
      <c r="DF5" s="5">
        <v>0</v>
      </c>
      <c r="DG5" s="5">
        <v>0</v>
      </c>
      <c r="DH5" s="5">
        <v>0</v>
      </c>
      <c r="DI5" s="5">
        <v>0</v>
      </c>
      <c r="DJ5" s="5">
        <v>0</v>
      </c>
      <c r="DK5" s="5">
        <v>0</v>
      </c>
      <c r="DL5" s="5">
        <v>0</v>
      </c>
      <c r="DM5" s="5">
        <v>0</v>
      </c>
      <c r="DN5" s="5">
        <v>0</v>
      </c>
      <c r="DO5" s="5">
        <v>0</v>
      </c>
    </row>
    <row r="6" spans="1:119" x14ac:dyDescent="0.35">
      <c r="A6" s="623"/>
      <c r="B6" s="3" t="s">
        <v>78</v>
      </c>
      <c r="C6" s="3">
        <v>0</v>
      </c>
      <c r="D6" s="3">
        <v>0</v>
      </c>
      <c r="E6" s="3">
        <v>0</v>
      </c>
      <c r="F6" s="3">
        <v>0</v>
      </c>
      <c r="G6" s="3">
        <v>0</v>
      </c>
      <c r="H6" s="3">
        <v>0</v>
      </c>
      <c r="I6" s="3">
        <v>0</v>
      </c>
      <c r="J6" s="3">
        <v>0</v>
      </c>
      <c r="K6" s="3">
        <v>0</v>
      </c>
      <c r="L6" s="3">
        <v>0</v>
      </c>
      <c r="M6" s="3">
        <v>0</v>
      </c>
      <c r="N6" s="3">
        <v>0</v>
      </c>
      <c r="O6" s="80">
        <f t="shared" si="0"/>
        <v>0</v>
      </c>
      <c r="Q6" s="623"/>
      <c r="R6" s="3" t="s">
        <v>78</v>
      </c>
      <c r="S6" s="3">
        <v>0</v>
      </c>
      <c r="T6" s="3">
        <v>0</v>
      </c>
      <c r="U6" s="3">
        <v>0</v>
      </c>
      <c r="V6" s="3">
        <v>0</v>
      </c>
      <c r="W6" s="3">
        <v>0</v>
      </c>
      <c r="X6" s="3">
        <v>0</v>
      </c>
      <c r="Y6" s="3">
        <v>0</v>
      </c>
      <c r="Z6" s="3">
        <v>0</v>
      </c>
      <c r="AA6" s="3">
        <v>0</v>
      </c>
      <c r="AB6" s="3">
        <v>0</v>
      </c>
      <c r="AC6" s="3">
        <v>0</v>
      </c>
      <c r="AD6" s="3">
        <v>0</v>
      </c>
      <c r="AE6" s="80">
        <f t="shared" si="1"/>
        <v>0</v>
      </c>
      <c r="AG6" s="623"/>
      <c r="AH6" s="3" t="s">
        <v>78</v>
      </c>
      <c r="AI6" s="3">
        <v>0</v>
      </c>
      <c r="AJ6" s="3">
        <v>0</v>
      </c>
      <c r="AK6" s="3">
        <v>0</v>
      </c>
      <c r="AL6" s="3">
        <v>0</v>
      </c>
      <c r="AM6" s="3">
        <v>0</v>
      </c>
      <c r="AN6" s="3">
        <v>0</v>
      </c>
      <c r="AO6" s="3">
        <v>0</v>
      </c>
      <c r="AP6" s="3">
        <v>0</v>
      </c>
      <c r="AQ6" s="3">
        <v>0</v>
      </c>
      <c r="AR6" s="3">
        <v>0</v>
      </c>
      <c r="AS6" s="3">
        <v>0</v>
      </c>
      <c r="AT6" s="3">
        <v>0</v>
      </c>
      <c r="AU6" s="80">
        <f t="shared" si="2"/>
        <v>0</v>
      </c>
      <c r="AW6" s="623"/>
      <c r="AX6" s="3" t="s">
        <v>78</v>
      </c>
      <c r="AY6" s="3">
        <v>0</v>
      </c>
      <c r="AZ6" s="3">
        <v>0</v>
      </c>
      <c r="BA6" s="3">
        <v>0</v>
      </c>
      <c r="BB6" s="3">
        <v>0</v>
      </c>
      <c r="BC6" s="3">
        <v>0</v>
      </c>
      <c r="BD6" s="3">
        <v>0</v>
      </c>
      <c r="BE6" s="3">
        <v>0</v>
      </c>
      <c r="BF6" s="3">
        <v>0</v>
      </c>
      <c r="BG6" s="3">
        <v>0</v>
      </c>
      <c r="BH6" s="3">
        <v>0</v>
      </c>
      <c r="BI6" s="3">
        <v>0</v>
      </c>
      <c r="BJ6" s="3">
        <v>0</v>
      </c>
      <c r="BK6" s="80">
        <f t="shared" si="3"/>
        <v>0</v>
      </c>
      <c r="BM6" s="427">
        <v>0</v>
      </c>
      <c r="BN6" s="427">
        <v>0</v>
      </c>
      <c r="BO6" s="427">
        <v>0</v>
      </c>
      <c r="BP6" s="427">
        <v>0</v>
      </c>
      <c r="BQ6" s="427">
        <v>0</v>
      </c>
      <c r="BR6" s="427">
        <v>0</v>
      </c>
      <c r="BS6" s="427">
        <v>0</v>
      </c>
      <c r="BT6" s="427">
        <v>0</v>
      </c>
      <c r="BU6" s="427">
        <v>0</v>
      </c>
      <c r="BV6" s="427">
        <v>0</v>
      </c>
      <c r="BW6" s="427">
        <v>0</v>
      </c>
      <c r="BX6" s="427">
        <v>0</v>
      </c>
      <c r="BY6" s="427">
        <v>0</v>
      </c>
      <c r="CA6" s="5">
        <v>0</v>
      </c>
      <c r="CB6" s="5">
        <v>0</v>
      </c>
      <c r="CC6" s="5">
        <v>0</v>
      </c>
      <c r="CD6" s="5">
        <v>0</v>
      </c>
      <c r="CE6" s="5">
        <v>0</v>
      </c>
      <c r="CF6" s="5">
        <v>0</v>
      </c>
      <c r="CG6" s="5">
        <v>0</v>
      </c>
      <c r="CH6" s="5">
        <v>0</v>
      </c>
      <c r="CI6" s="5">
        <v>0</v>
      </c>
      <c r="CJ6" s="5">
        <v>0</v>
      </c>
      <c r="CK6" s="5">
        <v>0</v>
      </c>
      <c r="CL6" s="5">
        <v>0</v>
      </c>
      <c r="CM6" s="5">
        <v>0</v>
      </c>
      <c r="CO6" s="5">
        <v>0</v>
      </c>
      <c r="CP6" s="5">
        <v>0</v>
      </c>
      <c r="CQ6" s="5">
        <v>0</v>
      </c>
      <c r="CR6" s="5">
        <v>0</v>
      </c>
      <c r="CS6" s="5">
        <v>0</v>
      </c>
      <c r="CT6" s="5">
        <v>0</v>
      </c>
      <c r="CU6" s="5">
        <v>0</v>
      </c>
      <c r="CV6" s="5">
        <v>0</v>
      </c>
      <c r="CW6" s="5">
        <v>0</v>
      </c>
      <c r="CX6" s="5">
        <v>0</v>
      </c>
      <c r="CY6" s="5">
        <v>0</v>
      </c>
      <c r="CZ6" s="5">
        <v>0</v>
      </c>
      <c r="DA6" s="5">
        <v>0</v>
      </c>
      <c r="DC6" s="5">
        <v>0</v>
      </c>
      <c r="DD6" s="5">
        <v>0</v>
      </c>
      <c r="DE6" s="5">
        <v>0</v>
      </c>
      <c r="DF6" s="5">
        <v>0</v>
      </c>
      <c r="DG6" s="5">
        <v>0</v>
      </c>
      <c r="DH6" s="5">
        <v>0</v>
      </c>
      <c r="DI6" s="5">
        <v>0</v>
      </c>
      <c r="DJ6" s="5">
        <v>0</v>
      </c>
      <c r="DK6" s="5">
        <v>0</v>
      </c>
      <c r="DL6" s="5">
        <v>0</v>
      </c>
      <c r="DM6" s="5">
        <v>0</v>
      </c>
      <c r="DN6" s="5">
        <v>0</v>
      </c>
      <c r="DO6" s="5">
        <v>0</v>
      </c>
    </row>
    <row r="7" spans="1:119" x14ac:dyDescent="0.35">
      <c r="A7" s="623"/>
      <c r="B7" s="3" t="s">
        <v>77</v>
      </c>
      <c r="C7" s="3">
        <v>0</v>
      </c>
      <c r="D7" s="3">
        <v>0</v>
      </c>
      <c r="E7" s="3">
        <v>0</v>
      </c>
      <c r="F7" s="3">
        <v>0</v>
      </c>
      <c r="G7" s="3">
        <v>0</v>
      </c>
      <c r="H7" s="3">
        <v>0</v>
      </c>
      <c r="I7" s="3">
        <v>0</v>
      </c>
      <c r="J7" s="3">
        <v>0</v>
      </c>
      <c r="K7" s="3">
        <v>0</v>
      </c>
      <c r="L7" s="3">
        <v>2542.1074158657134</v>
      </c>
      <c r="M7" s="3">
        <v>0</v>
      </c>
      <c r="N7" s="3">
        <v>0</v>
      </c>
      <c r="O7" s="80">
        <f t="shared" si="0"/>
        <v>2542.1074158657134</v>
      </c>
      <c r="Q7" s="623"/>
      <c r="R7" s="3" t="s">
        <v>77</v>
      </c>
      <c r="S7" s="3">
        <v>0</v>
      </c>
      <c r="T7" s="3">
        <v>0</v>
      </c>
      <c r="U7" s="3">
        <v>0</v>
      </c>
      <c r="V7" s="3">
        <v>0</v>
      </c>
      <c r="W7" s="3">
        <v>0</v>
      </c>
      <c r="X7" s="3">
        <v>0</v>
      </c>
      <c r="Y7" s="3">
        <v>0</v>
      </c>
      <c r="Z7" s="3">
        <v>0</v>
      </c>
      <c r="AA7" s="3">
        <v>0</v>
      </c>
      <c r="AB7" s="3">
        <v>0</v>
      </c>
      <c r="AC7" s="3">
        <v>0</v>
      </c>
      <c r="AD7" s="3">
        <v>0</v>
      </c>
      <c r="AE7" s="80">
        <f t="shared" si="1"/>
        <v>0</v>
      </c>
      <c r="AG7" s="623"/>
      <c r="AH7" s="3" t="s">
        <v>77</v>
      </c>
      <c r="AI7" s="3">
        <v>0</v>
      </c>
      <c r="AJ7" s="3">
        <v>0</v>
      </c>
      <c r="AK7" s="3">
        <v>0</v>
      </c>
      <c r="AL7" s="3">
        <v>0</v>
      </c>
      <c r="AM7" s="3">
        <v>0</v>
      </c>
      <c r="AN7" s="3">
        <v>0</v>
      </c>
      <c r="AO7" s="3">
        <v>0</v>
      </c>
      <c r="AP7" s="3">
        <v>0</v>
      </c>
      <c r="AQ7" s="3">
        <v>0</v>
      </c>
      <c r="AR7" s="3">
        <v>0</v>
      </c>
      <c r="AS7" s="3">
        <v>0</v>
      </c>
      <c r="AT7" s="3">
        <v>0</v>
      </c>
      <c r="AU7" s="80">
        <f t="shared" si="2"/>
        <v>0</v>
      </c>
      <c r="AW7" s="623"/>
      <c r="AX7" s="3" t="s">
        <v>77</v>
      </c>
      <c r="AY7" s="3">
        <v>0</v>
      </c>
      <c r="AZ7" s="3">
        <v>0</v>
      </c>
      <c r="BA7" s="3">
        <v>0</v>
      </c>
      <c r="BB7" s="3">
        <v>0</v>
      </c>
      <c r="BC7" s="3">
        <v>0</v>
      </c>
      <c r="BD7" s="3">
        <v>0</v>
      </c>
      <c r="BE7" s="3">
        <v>0</v>
      </c>
      <c r="BF7" s="3">
        <v>0</v>
      </c>
      <c r="BG7" s="3">
        <v>0</v>
      </c>
      <c r="BH7" s="3">
        <v>0</v>
      </c>
      <c r="BI7" s="3">
        <v>0</v>
      </c>
      <c r="BJ7" s="3">
        <v>0</v>
      </c>
      <c r="BK7" s="80">
        <f t="shared" si="3"/>
        <v>0</v>
      </c>
      <c r="BM7" s="427">
        <v>0</v>
      </c>
      <c r="BN7" s="427">
        <v>0</v>
      </c>
      <c r="BO7" s="427">
        <v>0</v>
      </c>
      <c r="BP7" s="427">
        <v>0</v>
      </c>
      <c r="BQ7" s="427">
        <v>0</v>
      </c>
      <c r="BR7" s="427">
        <v>0</v>
      </c>
      <c r="BS7" s="427">
        <v>0</v>
      </c>
      <c r="BT7" s="427">
        <v>0</v>
      </c>
      <c r="BU7" s="427">
        <v>0</v>
      </c>
      <c r="BV7" s="427">
        <v>0</v>
      </c>
      <c r="BW7" s="427">
        <v>0</v>
      </c>
      <c r="BX7" s="427">
        <v>0</v>
      </c>
      <c r="BY7" s="427">
        <v>0</v>
      </c>
      <c r="CA7" s="5">
        <v>0</v>
      </c>
      <c r="CB7" s="5">
        <v>0</v>
      </c>
      <c r="CC7" s="5">
        <v>0</v>
      </c>
      <c r="CD7" s="5">
        <v>0</v>
      </c>
      <c r="CE7" s="5">
        <v>0</v>
      </c>
      <c r="CF7" s="5">
        <v>0</v>
      </c>
      <c r="CG7" s="5">
        <v>0</v>
      </c>
      <c r="CH7" s="5">
        <v>0</v>
      </c>
      <c r="CI7" s="5">
        <v>0</v>
      </c>
      <c r="CJ7" s="5">
        <v>0</v>
      </c>
      <c r="CK7" s="5">
        <v>0</v>
      </c>
      <c r="CL7" s="5">
        <v>0</v>
      </c>
      <c r="CM7" s="5">
        <v>0</v>
      </c>
      <c r="CO7" s="5">
        <v>0</v>
      </c>
      <c r="CP7" s="5">
        <v>0</v>
      </c>
      <c r="CQ7" s="5">
        <v>0</v>
      </c>
      <c r="CR7" s="5">
        <v>0</v>
      </c>
      <c r="CS7" s="5">
        <v>0</v>
      </c>
      <c r="CT7" s="5">
        <v>0</v>
      </c>
      <c r="CU7" s="5">
        <v>0</v>
      </c>
      <c r="CV7" s="5">
        <v>0</v>
      </c>
      <c r="CW7" s="5">
        <v>0</v>
      </c>
      <c r="CX7" s="5">
        <v>0</v>
      </c>
      <c r="CY7" s="5">
        <v>0</v>
      </c>
      <c r="CZ7" s="5">
        <v>0</v>
      </c>
      <c r="DA7" s="5">
        <v>0</v>
      </c>
      <c r="DC7" s="5">
        <v>0</v>
      </c>
      <c r="DD7" s="5">
        <v>0</v>
      </c>
      <c r="DE7" s="5">
        <v>0</v>
      </c>
      <c r="DF7" s="5">
        <v>0</v>
      </c>
      <c r="DG7" s="5">
        <v>0</v>
      </c>
      <c r="DH7" s="5">
        <v>0</v>
      </c>
      <c r="DI7" s="5">
        <v>0</v>
      </c>
      <c r="DJ7" s="5">
        <v>0</v>
      </c>
      <c r="DK7" s="5">
        <v>0</v>
      </c>
      <c r="DL7" s="5">
        <v>0</v>
      </c>
      <c r="DM7" s="5">
        <v>0</v>
      </c>
      <c r="DN7" s="5">
        <v>0</v>
      </c>
      <c r="DO7" s="5">
        <v>0</v>
      </c>
    </row>
    <row r="8" spans="1:119" x14ac:dyDescent="0.35">
      <c r="A8" s="623"/>
      <c r="B8" s="3" t="s">
        <v>76</v>
      </c>
      <c r="C8" s="3">
        <v>0</v>
      </c>
      <c r="D8" s="3">
        <v>0</v>
      </c>
      <c r="E8" s="3">
        <v>0</v>
      </c>
      <c r="F8" s="3">
        <v>0</v>
      </c>
      <c r="G8" s="3">
        <v>0</v>
      </c>
      <c r="H8" s="3">
        <v>0</v>
      </c>
      <c r="I8" s="3">
        <v>0</v>
      </c>
      <c r="J8" s="3">
        <v>0</v>
      </c>
      <c r="K8" s="3">
        <v>0</v>
      </c>
      <c r="L8" s="3">
        <v>0</v>
      </c>
      <c r="M8" s="3">
        <v>0</v>
      </c>
      <c r="N8" s="3">
        <v>0</v>
      </c>
      <c r="O8" s="80">
        <f t="shared" si="0"/>
        <v>0</v>
      </c>
      <c r="Q8" s="623"/>
      <c r="R8" s="3" t="s">
        <v>76</v>
      </c>
      <c r="S8" s="3">
        <v>0</v>
      </c>
      <c r="T8" s="3">
        <v>0</v>
      </c>
      <c r="U8" s="3">
        <v>0</v>
      </c>
      <c r="V8" s="3">
        <v>0</v>
      </c>
      <c r="W8" s="3">
        <v>0</v>
      </c>
      <c r="X8" s="3">
        <v>0</v>
      </c>
      <c r="Y8" s="3">
        <v>0</v>
      </c>
      <c r="Z8" s="3">
        <v>0</v>
      </c>
      <c r="AA8" s="3">
        <v>0</v>
      </c>
      <c r="AB8" s="3">
        <v>0</v>
      </c>
      <c r="AC8" s="3">
        <v>0</v>
      </c>
      <c r="AD8" s="3">
        <v>0</v>
      </c>
      <c r="AE8" s="80">
        <f t="shared" si="1"/>
        <v>0</v>
      </c>
      <c r="AG8" s="623"/>
      <c r="AH8" s="3" t="s">
        <v>76</v>
      </c>
      <c r="AI8" s="3">
        <v>0</v>
      </c>
      <c r="AJ8" s="3">
        <v>0</v>
      </c>
      <c r="AK8" s="3">
        <v>0</v>
      </c>
      <c r="AL8" s="3">
        <v>0</v>
      </c>
      <c r="AM8" s="3">
        <v>0</v>
      </c>
      <c r="AN8" s="3">
        <v>0</v>
      </c>
      <c r="AO8" s="3">
        <v>0</v>
      </c>
      <c r="AP8" s="3">
        <v>0</v>
      </c>
      <c r="AQ8" s="3">
        <v>0</v>
      </c>
      <c r="AR8" s="3">
        <v>0</v>
      </c>
      <c r="AS8" s="3">
        <v>0</v>
      </c>
      <c r="AT8" s="3">
        <v>0</v>
      </c>
      <c r="AU8" s="80">
        <f t="shared" si="2"/>
        <v>0</v>
      </c>
      <c r="AW8" s="623"/>
      <c r="AX8" s="3" t="s">
        <v>76</v>
      </c>
      <c r="AY8" s="3">
        <v>0</v>
      </c>
      <c r="AZ8" s="3">
        <v>0</v>
      </c>
      <c r="BA8" s="3">
        <v>0</v>
      </c>
      <c r="BB8" s="3">
        <v>0</v>
      </c>
      <c r="BC8" s="3">
        <v>0</v>
      </c>
      <c r="BD8" s="3">
        <v>0</v>
      </c>
      <c r="BE8" s="3">
        <v>0</v>
      </c>
      <c r="BF8" s="3">
        <v>0</v>
      </c>
      <c r="BG8" s="3">
        <v>0</v>
      </c>
      <c r="BH8" s="3">
        <v>0</v>
      </c>
      <c r="BI8" s="3">
        <v>0</v>
      </c>
      <c r="BJ8" s="3">
        <v>0</v>
      </c>
      <c r="BK8" s="80">
        <f t="shared" si="3"/>
        <v>0</v>
      </c>
      <c r="BM8" s="427">
        <v>0</v>
      </c>
      <c r="BN8" s="427">
        <v>0</v>
      </c>
      <c r="BO8" s="427">
        <v>0</v>
      </c>
      <c r="BP8" s="427">
        <v>0</v>
      </c>
      <c r="BQ8" s="427">
        <v>0</v>
      </c>
      <c r="BR8" s="427">
        <v>0</v>
      </c>
      <c r="BS8" s="427">
        <v>0</v>
      </c>
      <c r="BT8" s="427">
        <v>0</v>
      </c>
      <c r="BU8" s="427">
        <v>0</v>
      </c>
      <c r="BV8" s="427">
        <v>0</v>
      </c>
      <c r="BW8" s="427">
        <v>0</v>
      </c>
      <c r="BX8" s="427">
        <v>0</v>
      </c>
      <c r="BY8" s="427">
        <v>0</v>
      </c>
      <c r="CA8" s="5">
        <v>0</v>
      </c>
      <c r="CB8" s="5">
        <v>0</v>
      </c>
      <c r="CC8" s="5">
        <v>0</v>
      </c>
      <c r="CD8" s="5">
        <v>0</v>
      </c>
      <c r="CE8" s="5">
        <v>0</v>
      </c>
      <c r="CF8" s="5">
        <v>0</v>
      </c>
      <c r="CG8" s="5">
        <v>0</v>
      </c>
      <c r="CH8" s="5">
        <v>0</v>
      </c>
      <c r="CI8" s="5">
        <v>0</v>
      </c>
      <c r="CJ8" s="5">
        <v>0</v>
      </c>
      <c r="CK8" s="5">
        <v>0</v>
      </c>
      <c r="CL8" s="5">
        <v>0</v>
      </c>
      <c r="CM8" s="5">
        <v>0</v>
      </c>
      <c r="CO8" s="5">
        <v>0</v>
      </c>
      <c r="CP8" s="5">
        <v>0</v>
      </c>
      <c r="CQ8" s="5">
        <v>0</v>
      </c>
      <c r="CR8" s="5">
        <v>0</v>
      </c>
      <c r="CS8" s="5">
        <v>0</v>
      </c>
      <c r="CT8" s="5">
        <v>0</v>
      </c>
      <c r="CU8" s="5">
        <v>0</v>
      </c>
      <c r="CV8" s="5">
        <v>0</v>
      </c>
      <c r="CW8" s="5">
        <v>0</v>
      </c>
      <c r="CX8" s="5">
        <v>0</v>
      </c>
      <c r="CY8" s="5">
        <v>0</v>
      </c>
      <c r="CZ8" s="5">
        <v>0</v>
      </c>
      <c r="DA8" s="5">
        <v>0</v>
      </c>
      <c r="DC8" s="5">
        <v>0</v>
      </c>
      <c r="DD8" s="5">
        <v>0</v>
      </c>
      <c r="DE8" s="5">
        <v>0</v>
      </c>
      <c r="DF8" s="5">
        <v>0</v>
      </c>
      <c r="DG8" s="5">
        <v>0</v>
      </c>
      <c r="DH8" s="5">
        <v>0</v>
      </c>
      <c r="DI8" s="5">
        <v>0</v>
      </c>
      <c r="DJ8" s="5">
        <v>0</v>
      </c>
      <c r="DK8" s="5">
        <v>0</v>
      </c>
      <c r="DL8" s="5">
        <v>0</v>
      </c>
      <c r="DM8" s="5">
        <v>0</v>
      </c>
      <c r="DN8" s="5">
        <v>0</v>
      </c>
      <c r="DO8" s="5">
        <v>0</v>
      </c>
    </row>
    <row r="9" spans="1:119" x14ac:dyDescent="0.35">
      <c r="A9" s="623"/>
      <c r="B9" s="3" t="s">
        <v>75</v>
      </c>
      <c r="C9" s="3">
        <v>0</v>
      </c>
      <c r="D9" s="3">
        <v>0</v>
      </c>
      <c r="E9" s="3">
        <v>0</v>
      </c>
      <c r="F9" s="3">
        <v>0</v>
      </c>
      <c r="G9" s="3">
        <v>0</v>
      </c>
      <c r="H9" s="3">
        <v>0</v>
      </c>
      <c r="I9" s="3">
        <v>0</v>
      </c>
      <c r="J9" s="3">
        <v>0</v>
      </c>
      <c r="K9" s="3">
        <v>0</v>
      </c>
      <c r="L9" s="3">
        <v>0</v>
      </c>
      <c r="M9" s="3">
        <v>0</v>
      </c>
      <c r="N9" s="3">
        <v>0</v>
      </c>
      <c r="O9" s="80">
        <f t="shared" si="0"/>
        <v>0</v>
      </c>
      <c r="Q9" s="623"/>
      <c r="R9" s="3" t="s">
        <v>75</v>
      </c>
      <c r="S9" s="3">
        <v>0</v>
      </c>
      <c r="T9" s="3">
        <v>0</v>
      </c>
      <c r="U9" s="3">
        <v>0</v>
      </c>
      <c r="V9" s="3">
        <v>0</v>
      </c>
      <c r="W9" s="3">
        <v>0</v>
      </c>
      <c r="X9" s="3">
        <v>0</v>
      </c>
      <c r="Y9" s="3">
        <v>0</v>
      </c>
      <c r="Z9" s="3">
        <v>0</v>
      </c>
      <c r="AA9" s="3">
        <v>0</v>
      </c>
      <c r="AB9" s="3">
        <v>0</v>
      </c>
      <c r="AC9" s="3">
        <v>0</v>
      </c>
      <c r="AD9" s="3">
        <v>0</v>
      </c>
      <c r="AE9" s="80">
        <f t="shared" si="1"/>
        <v>0</v>
      </c>
      <c r="AG9" s="623"/>
      <c r="AH9" s="3" t="s">
        <v>75</v>
      </c>
      <c r="AI9" s="3">
        <v>0</v>
      </c>
      <c r="AJ9" s="3">
        <v>0</v>
      </c>
      <c r="AK9" s="3">
        <v>0</v>
      </c>
      <c r="AL9" s="3">
        <v>0</v>
      </c>
      <c r="AM9" s="3">
        <v>0</v>
      </c>
      <c r="AN9" s="3">
        <v>0</v>
      </c>
      <c r="AO9" s="3">
        <v>0</v>
      </c>
      <c r="AP9" s="3">
        <v>0</v>
      </c>
      <c r="AQ9" s="3">
        <v>0</v>
      </c>
      <c r="AR9" s="3">
        <v>0</v>
      </c>
      <c r="AS9" s="3">
        <v>0</v>
      </c>
      <c r="AT9" s="3">
        <v>0</v>
      </c>
      <c r="AU9" s="80">
        <f t="shared" si="2"/>
        <v>0</v>
      </c>
      <c r="AW9" s="623"/>
      <c r="AX9" s="3" t="s">
        <v>75</v>
      </c>
      <c r="AY9" s="3">
        <v>0</v>
      </c>
      <c r="AZ9" s="3">
        <v>0</v>
      </c>
      <c r="BA9" s="3">
        <v>0</v>
      </c>
      <c r="BB9" s="3">
        <v>0</v>
      </c>
      <c r="BC9" s="3">
        <v>0</v>
      </c>
      <c r="BD9" s="3">
        <v>0</v>
      </c>
      <c r="BE9" s="3">
        <v>0</v>
      </c>
      <c r="BF9" s="3">
        <v>0</v>
      </c>
      <c r="BG9" s="3">
        <v>0</v>
      </c>
      <c r="BH9" s="3">
        <v>0</v>
      </c>
      <c r="BI9" s="3">
        <v>0</v>
      </c>
      <c r="BJ9" s="3">
        <v>0</v>
      </c>
      <c r="BK9" s="80">
        <f t="shared" si="3"/>
        <v>0</v>
      </c>
      <c r="BM9" s="427">
        <v>0</v>
      </c>
      <c r="BN9" s="427">
        <v>0</v>
      </c>
      <c r="BO9" s="427">
        <v>0</v>
      </c>
      <c r="BP9" s="427">
        <v>0</v>
      </c>
      <c r="BQ9" s="427">
        <v>0</v>
      </c>
      <c r="BR9" s="427">
        <v>0</v>
      </c>
      <c r="BS9" s="427">
        <v>0</v>
      </c>
      <c r="BT9" s="427">
        <v>0</v>
      </c>
      <c r="BU9" s="427">
        <v>0</v>
      </c>
      <c r="BV9" s="427">
        <v>0</v>
      </c>
      <c r="BW9" s="427">
        <v>0</v>
      </c>
      <c r="BX9" s="427">
        <v>0</v>
      </c>
      <c r="BY9" s="427">
        <v>0</v>
      </c>
      <c r="CA9" s="5">
        <v>0</v>
      </c>
      <c r="CB9" s="5">
        <v>0</v>
      </c>
      <c r="CC9" s="5">
        <v>0</v>
      </c>
      <c r="CD9" s="5">
        <v>0</v>
      </c>
      <c r="CE9" s="5">
        <v>0</v>
      </c>
      <c r="CF9" s="5">
        <v>0</v>
      </c>
      <c r="CG9" s="5">
        <v>0</v>
      </c>
      <c r="CH9" s="5">
        <v>0</v>
      </c>
      <c r="CI9" s="5">
        <v>0</v>
      </c>
      <c r="CJ9" s="5">
        <v>0</v>
      </c>
      <c r="CK9" s="5">
        <v>0</v>
      </c>
      <c r="CL9" s="5">
        <v>0</v>
      </c>
      <c r="CM9" s="5">
        <v>0</v>
      </c>
      <c r="CO9" s="5">
        <v>0</v>
      </c>
      <c r="CP9" s="5">
        <v>0</v>
      </c>
      <c r="CQ9" s="5">
        <v>0</v>
      </c>
      <c r="CR9" s="5">
        <v>0</v>
      </c>
      <c r="CS9" s="5">
        <v>0</v>
      </c>
      <c r="CT9" s="5">
        <v>0</v>
      </c>
      <c r="CU9" s="5">
        <v>0</v>
      </c>
      <c r="CV9" s="5">
        <v>0</v>
      </c>
      <c r="CW9" s="5">
        <v>0</v>
      </c>
      <c r="CX9" s="5">
        <v>0</v>
      </c>
      <c r="CY9" s="5">
        <v>0</v>
      </c>
      <c r="CZ9" s="5">
        <v>0</v>
      </c>
      <c r="DA9" s="5">
        <v>0</v>
      </c>
      <c r="DC9" s="5">
        <v>0</v>
      </c>
      <c r="DD9" s="5">
        <v>0</v>
      </c>
      <c r="DE9" s="5">
        <v>0</v>
      </c>
      <c r="DF9" s="5">
        <v>0</v>
      </c>
      <c r="DG9" s="5">
        <v>0</v>
      </c>
      <c r="DH9" s="5">
        <v>0</v>
      </c>
      <c r="DI9" s="5">
        <v>0</v>
      </c>
      <c r="DJ9" s="5">
        <v>0</v>
      </c>
      <c r="DK9" s="5">
        <v>0</v>
      </c>
      <c r="DL9" s="5">
        <v>0</v>
      </c>
      <c r="DM9" s="5">
        <v>0</v>
      </c>
      <c r="DN9" s="5">
        <v>0</v>
      </c>
      <c r="DO9" s="5">
        <v>0</v>
      </c>
    </row>
    <row r="10" spans="1:119" x14ac:dyDescent="0.35">
      <c r="A10" s="623"/>
      <c r="B10" s="3" t="s">
        <v>74</v>
      </c>
      <c r="C10" s="3">
        <v>0</v>
      </c>
      <c r="D10" s="3">
        <v>0</v>
      </c>
      <c r="E10" s="3">
        <v>0</v>
      </c>
      <c r="F10" s="3">
        <v>0</v>
      </c>
      <c r="G10" s="3">
        <v>0</v>
      </c>
      <c r="H10" s="3">
        <v>0</v>
      </c>
      <c r="I10" s="3">
        <v>0</v>
      </c>
      <c r="J10" s="3">
        <v>0</v>
      </c>
      <c r="K10" s="3">
        <v>0</v>
      </c>
      <c r="L10" s="3">
        <v>0</v>
      </c>
      <c r="M10" s="3">
        <v>0</v>
      </c>
      <c r="N10" s="3">
        <v>0</v>
      </c>
      <c r="O10" s="80">
        <f t="shared" si="0"/>
        <v>0</v>
      </c>
      <c r="Q10" s="623"/>
      <c r="R10" s="3" t="s">
        <v>74</v>
      </c>
      <c r="S10" s="3">
        <v>0</v>
      </c>
      <c r="T10" s="3">
        <v>0</v>
      </c>
      <c r="U10" s="3">
        <v>0</v>
      </c>
      <c r="V10" s="3">
        <v>0</v>
      </c>
      <c r="W10" s="3">
        <v>0</v>
      </c>
      <c r="X10" s="3">
        <v>0</v>
      </c>
      <c r="Y10" s="3">
        <v>0</v>
      </c>
      <c r="Z10" s="3">
        <v>0</v>
      </c>
      <c r="AA10" s="3">
        <v>0</v>
      </c>
      <c r="AB10" s="3">
        <v>0</v>
      </c>
      <c r="AC10" s="3">
        <v>0</v>
      </c>
      <c r="AD10" s="3">
        <v>0</v>
      </c>
      <c r="AE10" s="80">
        <f t="shared" si="1"/>
        <v>0</v>
      </c>
      <c r="AG10" s="623"/>
      <c r="AH10" s="3" t="s">
        <v>74</v>
      </c>
      <c r="AI10" s="3">
        <v>0</v>
      </c>
      <c r="AJ10" s="3">
        <v>0</v>
      </c>
      <c r="AK10" s="3">
        <v>0</v>
      </c>
      <c r="AL10" s="3">
        <v>0</v>
      </c>
      <c r="AM10" s="3">
        <v>0</v>
      </c>
      <c r="AN10" s="3">
        <v>0</v>
      </c>
      <c r="AO10" s="3">
        <v>0</v>
      </c>
      <c r="AP10" s="3">
        <v>0</v>
      </c>
      <c r="AQ10" s="3">
        <v>0</v>
      </c>
      <c r="AR10" s="3">
        <v>0</v>
      </c>
      <c r="AS10" s="3">
        <v>0</v>
      </c>
      <c r="AT10" s="3">
        <v>0</v>
      </c>
      <c r="AU10" s="80">
        <f t="shared" si="2"/>
        <v>0</v>
      </c>
      <c r="AW10" s="623"/>
      <c r="AX10" s="3" t="s">
        <v>74</v>
      </c>
      <c r="AY10" s="3">
        <v>0</v>
      </c>
      <c r="AZ10" s="3">
        <v>0</v>
      </c>
      <c r="BA10" s="3">
        <v>0</v>
      </c>
      <c r="BB10" s="3">
        <v>0</v>
      </c>
      <c r="BC10" s="3">
        <v>0</v>
      </c>
      <c r="BD10" s="3">
        <v>0</v>
      </c>
      <c r="BE10" s="3">
        <v>0</v>
      </c>
      <c r="BF10" s="3">
        <v>0</v>
      </c>
      <c r="BG10" s="3">
        <v>0</v>
      </c>
      <c r="BH10" s="3">
        <v>0</v>
      </c>
      <c r="BI10" s="3">
        <v>0</v>
      </c>
      <c r="BJ10" s="3">
        <v>0</v>
      </c>
      <c r="BK10" s="80">
        <f t="shared" si="3"/>
        <v>0</v>
      </c>
      <c r="BM10" s="427">
        <v>0</v>
      </c>
      <c r="BN10" s="427">
        <v>0</v>
      </c>
      <c r="BO10" s="427">
        <v>0</v>
      </c>
      <c r="BP10" s="427">
        <v>0</v>
      </c>
      <c r="BQ10" s="427">
        <v>0</v>
      </c>
      <c r="BR10" s="427">
        <v>0</v>
      </c>
      <c r="BS10" s="427">
        <v>0</v>
      </c>
      <c r="BT10" s="427">
        <v>0</v>
      </c>
      <c r="BU10" s="427">
        <v>0</v>
      </c>
      <c r="BV10" s="427">
        <v>0</v>
      </c>
      <c r="BW10" s="427">
        <v>0</v>
      </c>
      <c r="BX10" s="427">
        <v>0</v>
      </c>
      <c r="BY10" s="427">
        <v>0</v>
      </c>
      <c r="CA10" s="5">
        <v>0</v>
      </c>
      <c r="CB10" s="5">
        <v>0</v>
      </c>
      <c r="CC10" s="5">
        <v>0</v>
      </c>
      <c r="CD10" s="5">
        <v>0</v>
      </c>
      <c r="CE10" s="5">
        <v>0</v>
      </c>
      <c r="CF10" s="5">
        <v>0</v>
      </c>
      <c r="CG10" s="5">
        <v>0</v>
      </c>
      <c r="CH10" s="5">
        <v>0</v>
      </c>
      <c r="CI10" s="5">
        <v>0</v>
      </c>
      <c r="CJ10" s="5">
        <v>0</v>
      </c>
      <c r="CK10" s="5">
        <v>0</v>
      </c>
      <c r="CL10" s="5">
        <v>0</v>
      </c>
      <c r="CM10" s="5">
        <v>0</v>
      </c>
      <c r="CO10" s="5">
        <v>0</v>
      </c>
      <c r="CP10" s="5">
        <v>0</v>
      </c>
      <c r="CQ10" s="5">
        <v>0</v>
      </c>
      <c r="CR10" s="5">
        <v>0</v>
      </c>
      <c r="CS10" s="5">
        <v>0</v>
      </c>
      <c r="CT10" s="5">
        <v>0</v>
      </c>
      <c r="CU10" s="5">
        <v>0</v>
      </c>
      <c r="CV10" s="5">
        <v>0</v>
      </c>
      <c r="CW10" s="5">
        <v>0</v>
      </c>
      <c r="CX10" s="5">
        <v>0</v>
      </c>
      <c r="CY10" s="5">
        <v>0</v>
      </c>
      <c r="CZ10" s="5">
        <v>0</v>
      </c>
      <c r="DA10" s="5">
        <v>0</v>
      </c>
      <c r="DC10" s="5">
        <v>0</v>
      </c>
      <c r="DD10" s="5">
        <v>0</v>
      </c>
      <c r="DE10" s="5">
        <v>0</v>
      </c>
      <c r="DF10" s="5">
        <v>0</v>
      </c>
      <c r="DG10" s="5">
        <v>0</v>
      </c>
      <c r="DH10" s="5">
        <v>0</v>
      </c>
      <c r="DI10" s="5">
        <v>0</v>
      </c>
      <c r="DJ10" s="5">
        <v>0</v>
      </c>
      <c r="DK10" s="5">
        <v>0</v>
      </c>
      <c r="DL10" s="5">
        <v>0</v>
      </c>
      <c r="DM10" s="5">
        <v>0</v>
      </c>
      <c r="DN10" s="5">
        <v>0</v>
      </c>
      <c r="DO10" s="5">
        <v>0</v>
      </c>
    </row>
    <row r="11" spans="1:119" x14ac:dyDescent="0.35">
      <c r="A11" s="623"/>
      <c r="B11" s="3" t="s">
        <v>73</v>
      </c>
      <c r="C11" s="3">
        <v>0</v>
      </c>
      <c r="D11" s="3">
        <v>0</v>
      </c>
      <c r="E11" s="3">
        <v>0</v>
      </c>
      <c r="F11" s="3">
        <v>0</v>
      </c>
      <c r="G11" s="3">
        <v>0</v>
      </c>
      <c r="H11" s="3">
        <v>0</v>
      </c>
      <c r="I11" s="3">
        <v>0</v>
      </c>
      <c r="J11" s="3">
        <v>28378.956448140496</v>
      </c>
      <c r="K11" s="3">
        <v>91828.471900957622</v>
      </c>
      <c r="L11" s="3">
        <v>60317.275958268292</v>
      </c>
      <c r="M11" s="3">
        <v>98788.316311440591</v>
      </c>
      <c r="N11" s="3">
        <v>287240.59910237533</v>
      </c>
      <c r="O11" s="80">
        <f t="shared" si="0"/>
        <v>566553.61972118239</v>
      </c>
      <c r="Q11" s="623"/>
      <c r="R11" s="3" t="s">
        <v>73</v>
      </c>
      <c r="S11" s="3">
        <v>0</v>
      </c>
      <c r="T11" s="3">
        <v>0</v>
      </c>
      <c r="U11" s="3">
        <v>0</v>
      </c>
      <c r="V11" s="3">
        <v>0</v>
      </c>
      <c r="W11" s="3">
        <v>0</v>
      </c>
      <c r="X11" s="3">
        <v>0</v>
      </c>
      <c r="Y11" s="3">
        <v>0</v>
      </c>
      <c r="Z11" s="3">
        <v>0</v>
      </c>
      <c r="AA11" s="3">
        <v>0</v>
      </c>
      <c r="AB11" s="3">
        <v>35616.328007514676</v>
      </c>
      <c r="AC11" s="3">
        <v>182756.27019231668</v>
      </c>
      <c r="AD11" s="3">
        <v>318144.12407593103</v>
      </c>
      <c r="AE11" s="80">
        <f t="shared" si="1"/>
        <v>536516.72227576235</v>
      </c>
      <c r="AG11" s="623"/>
      <c r="AH11" s="3" t="s">
        <v>73</v>
      </c>
      <c r="AI11" s="3">
        <v>0</v>
      </c>
      <c r="AJ11" s="3">
        <v>0</v>
      </c>
      <c r="AK11" s="3">
        <v>0</v>
      </c>
      <c r="AL11" s="3">
        <v>0</v>
      </c>
      <c r="AM11" s="3">
        <v>0</v>
      </c>
      <c r="AN11" s="3">
        <v>0</v>
      </c>
      <c r="AO11" s="3">
        <v>0</v>
      </c>
      <c r="AP11" s="3">
        <v>0</v>
      </c>
      <c r="AQ11" s="3">
        <v>0</v>
      </c>
      <c r="AR11" s="3">
        <v>0</v>
      </c>
      <c r="AS11" s="3">
        <v>0</v>
      </c>
      <c r="AT11" s="3">
        <v>0</v>
      </c>
      <c r="AU11" s="80">
        <f t="shared" si="2"/>
        <v>0</v>
      </c>
      <c r="AW11" s="623"/>
      <c r="AX11" s="3" t="s">
        <v>73</v>
      </c>
      <c r="AY11" s="3">
        <v>0</v>
      </c>
      <c r="AZ11" s="3">
        <v>0</v>
      </c>
      <c r="BA11" s="3">
        <v>0</v>
      </c>
      <c r="BB11" s="3">
        <v>0</v>
      </c>
      <c r="BC11" s="3">
        <v>0</v>
      </c>
      <c r="BD11" s="3">
        <v>0</v>
      </c>
      <c r="BE11" s="3">
        <v>0</v>
      </c>
      <c r="BF11" s="3">
        <v>0</v>
      </c>
      <c r="BG11" s="3">
        <v>0</v>
      </c>
      <c r="BH11" s="3">
        <v>0</v>
      </c>
      <c r="BI11" s="3">
        <v>0</v>
      </c>
      <c r="BJ11" s="3">
        <v>0</v>
      </c>
      <c r="BK11" s="80">
        <f t="shared" si="3"/>
        <v>0</v>
      </c>
      <c r="BM11" s="427">
        <v>0</v>
      </c>
      <c r="BN11" s="427">
        <v>0</v>
      </c>
      <c r="BO11" s="427">
        <v>0</v>
      </c>
      <c r="BP11" s="427">
        <v>0</v>
      </c>
      <c r="BQ11" s="427">
        <v>0</v>
      </c>
      <c r="BR11" s="427">
        <v>0</v>
      </c>
      <c r="BS11" s="427">
        <v>0</v>
      </c>
      <c r="BT11" s="427">
        <v>0</v>
      </c>
      <c r="BU11" s="427">
        <v>0</v>
      </c>
      <c r="BV11" s="427">
        <v>0</v>
      </c>
      <c r="BW11" s="427">
        <v>0</v>
      </c>
      <c r="BX11" s="427">
        <v>0</v>
      </c>
      <c r="BY11" s="427">
        <v>0</v>
      </c>
      <c r="CA11" s="5">
        <v>0</v>
      </c>
      <c r="CB11" s="5">
        <v>0</v>
      </c>
      <c r="CC11" s="5">
        <v>0</v>
      </c>
      <c r="CD11" s="5">
        <v>0</v>
      </c>
      <c r="CE11" s="5">
        <v>0</v>
      </c>
      <c r="CF11" s="5">
        <v>0</v>
      </c>
      <c r="CG11" s="5">
        <v>0</v>
      </c>
      <c r="CH11" s="5">
        <v>0</v>
      </c>
      <c r="CI11" s="5">
        <v>0</v>
      </c>
      <c r="CJ11" s="5">
        <v>0</v>
      </c>
      <c r="CK11" s="5">
        <v>0</v>
      </c>
      <c r="CL11" s="5">
        <v>0</v>
      </c>
      <c r="CM11" s="5">
        <v>0</v>
      </c>
      <c r="CO11" s="5">
        <v>0</v>
      </c>
      <c r="CP11" s="5">
        <v>0</v>
      </c>
      <c r="CQ11" s="5">
        <v>0</v>
      </c>
      <c r="CR11" s="5">
        <v>0</v>
      </c>
      <c r="CS11" s="5">
        <v>0</v>
      </c>
      <c r="CT11" s="5">
        <v>0</v>
      </c>
      <c r="CU11" s="5">
        <v>0</v>
      </c>
      <c r="CV11" s="5">
        <v>0</v>
      </c>
      <c r="CW11" s="5">
        <v>0</v>
      </c>
      <c r="CX11" s="5">
        <v>0</v>
      </c>
      <c r="CY11" s="5">
        <v>0</v>
      </c>
      <c r="CZ11" s="5">
        <v>0</v>
      </c>
      <c r="DA11" s="5">
        <v>0</v>
      </c>
      <c r="DC11" s="5">
        <v>0</v>
      </c>
      <c r="DD11" s="5">
        <v>0</v>
      </c>
      <c r="DE11" s="5">
        <v>0</v>
      </c>
      <c r="DF11" s="5">
        <v>0</v>
      </c>
      <c r="DG11" s="5">
        <v>0</v>
      </c>
      <c r="DH11" s="5">
        <v>0</v>
      </c>
      <c r="DI11" s="5">
        <v>0</v>
      </c>
      <c r="DJ11" s="5">
        <v>0</v>
      </c>
      <c r="DK11" s="5">
        <v>0</v>
      </c>
      <c r="DL11" s="5">
        <v>0</v>
      </c>
      <c r="DM11" s="5">
        <v>0</v>
      </c>
      <c r="DN11" s="5">
        <v>0</v>
      </c>
      <c r="DO11" s="5">
        <v>0</v>
      </c>
    </row>
    <row r="12" spans="1:119" x14ac:dyDescent="0.35">
      <c r="A12" s="623"/>
      <c r="B12" s="3" t="s">
        <v>72</v>
      </c>
      <c r="C12" s="3">
        <v>0</v>
      </c>
      <c r="D12" s="3">
        <v>0</v>
      </c>
      <c r="E12" s="3">
        <v>0</v>
      </c>
      <c r="F12" s="3">
        <v>0</v>
      </c>
      <c r="G12" s="3">
        <v>0</v>
      </c>
      <c r="H12" s="3">
        <v>0</v>
      </c>
      <c r="I12" s="3">
        <v>0</v>
      </c>
      <c r="J12" s="3">
        <v>0</v>
      </c>
      <c r="K12" s="3">
        <v>0</v>
      </c>
      <c r="L12" s="3">
        <v>0</v>
      </c>
      <c r="M12" s="3">
        <v>0</v>
      </c>
      <c r="N12" s="3">
        <v>0</v>
      </c>
      <c r="O12" s="80">
        <f t="shared" si="0"/>
        <v>0</v>
      </c>
      <c r="Q12" s="623"/>
      <c r="R12" s="3" t="s">
        <v>72</v>
      </c>
      <c r="S12" s="3">
        <v>0</v>
      </c>
      <c r="T12" s="3">
        <v>0</v>
      </c>
      <c r="U12" s="3">
        <v>0</v>
      </c>
      <c r="V12" s="3">
        <v>0</v>
      </c>
      <c r="W12" s="3">
        <v>0</v>
      </c>
      <c r="X12" s="3">
        <v>0</v>
      </c>
      <c r="Y12" s="3">
        <v>0</v>
      </c>
      <c r="Z12" s="3">
        <v>0</v>
      </c>
      <c r="AA12" s="3">
        <v>0</v>
      </c>
      <c r="AB12" s="3">
        <v>0</v>
      </c>
      <c r="AC12" s="3">
        <v>0</v>
      </c>
      <c r="AD12" s="3">
        <v>0</v>
      </c>
      <c r="AE12" s="80">
        <f t="shared" si="1"/>
        <v>0</v>
      </c>
      <c r="AG12" s="623"/>
      <c r="AH12" s="3" t="s">
        <v>72</v>
      </c>
      <c r="AI12" s="3">
        <v>0</v>
      </c>
      <c r="AJ12" s="3">
        <v>0</v>
      </c>
      <c r="AK12" s="3">
        <v>0</v>
      </c>
      <c r="AL12" s="3">
        <v>0</v>
      </c>
      <c r="AM12" s="3">
        <v>0</v>
      </c>
      <c r="AN12" s="3">
        <v>0</v>
      </c>
      <c r="AO12" s="3">
        <v>0</v>
      </c>
      <c r="AP12" s="3">
        <v>0</v>
      </c>
      <c r="AQ12" s="3">
        <v>0</v>
      </c>
      <c r="AR12" s="3">
        <v>0</v>
      </c>
      <c r="AS12" s="3">
        <v>0</v>
      </c>
      <c r="AT12" s="3">
        <v>0</v>
      </c>
      <c r="AU12" s="80">
        <f t="shared" si="2"/>
        <v>0</v>
      </c>
      <c r="AW12" s="623"/>
      <c r="AX12" s="3" t="s">
        <v>72</v>
      </c>
      <c r="AY12" s="3">
        <v>0</v>
      </c>
      <c r="AZ12" s="3">
        <v>0</v>
      </c>
      <c r="BA12" s="3">
        <v>0</v>
      </c>
      <c r="BB12" s="3">
        <v>0</v>
      </c>
      <c r="BC12" s="3">
        <v>0</v>
      </c>
      <c r="BD12" s="3">
        <v>0</v>
      </c>
      <c r="BE12" s="3">
        <v>0</v>
      </c>
      <c r="BF12" s="3">
        <v>0</v>
      </c>
      <c r="BG12" s="3">
        <v>0</v>
      </c>
      <c r="BH12" s="3">
        <v>0</v>
      </c>
      <c r="BI12" s="3">
        <v>0</v>
      </c>
      <c r="BJ12" s="3">
        <v>0</v>
      </c>
      <c r="BK12" s="80">
        <f t="shared" si="3"/>
        <v>0</v>
      </c>
      <c r="BM12" s="427">
        <v>0</v>
      </c>
      <c r="BN12" s="427">
        <v>0</v>
      </c>
      <c r="BO12" s="427">
        <v>0</v>
      </c>
      <c r="BP12" s="427">
        <v>0</v>
      </c>
      <c r="BQ12" s="427">
        <v>0</v>
      </c>
      <c r="BR12" s="427">
        <v>0</v>
      </c>
      <c r="BS12" s="427">
        <v>0</v>
      </c>
      <c r="BT12" s="427">
        <v>0</v>
      </c>
      <c r="BU12" s="427">
        <v>0</v>
      </c>
      <c r="BV12" s="427">
        <v>0</v>
      </c>
      <c r="BW12" s="427">
        <v>0</v>
      </c>
      <c r="BX12" s="427">
        <v>0</v>
      </c>
      <c r="BY12" s="427">
        <v>0</v>
      </c>
      <c r="CA12" s="5">
        <v>0</v>
      </c>
      <c r="CB12" s="5">
        <v>0</v>
      </c>
      <c r="CC12" s="5">
        <v>0</v>
      </c>
      <c r="CD12" s="5">
        <v>0</v>
      </c>
      <c r="CE12" s="5">
        <v>0</v>
      </c>
      <c r="CF12" s="5">
        <v>0</v>
      </c>
      <c r="CG12" s="5">
        <v>0</v>
      </c>
      <c r="CH12" s="5">
        <v>0</v>
      </c>
      <c r="CI12" s="5">
        <v>0</v>
      </c>
      <c r="CJ12" s="5">
        <v>0</v>
      </c>
      <c r="CK12" s="5">
        <v>0</v>
      </c>
      <c r="CL12" s="5">
        <v>0</v>
      </c>
      <c r="CM12" s="5">
        <v>0</v>
      </c>
      <c r="CO12" s="5">
        <v>0</v>
      </c>
      <c r="CP12" s="5">
        <v>0</v>
      </c>
      <c r="CQ12" s="5">
        <v>0</v>
      </c>
      <c r="CR12" s="5">
        <v>0</v>
      </c>
      <c r="CS12" s="5">
        <v>0</v>
      </c>
      <c r="CT12" s="5">
        <v>0</v>
      </c>
      <c r="CU12" s="5">
        <v>0</v>
      </c>
      <c r="CV12" s="5">
        <v>0</v>
      </c>
      <c r="CW12" s="5">
        <v>0</v>
      </c>
      <c r="CX12" s="5">
        <v>0</v>
      </c>
      <c r="CY12" s="5">
        <v>0</v>
      </c>
      <c r="CZ12" s="5">
        <v>0</v>
      </c>
      <c r="DA12" s="5">
        <v>0</v>
      </c>
      <c r="DC12" s="5">
        <v>0</v>
      </c>
      <c r="DD12" s="5">
        <v>0</v>
      </c>
      <c r="DE12" s="5">
        <v>0</v>
      </c>
      <c r="DF12" s="5">
        <v>0</v>
      </c>
      <c r="DG12" s="5">
        <v>0</v>
      </c>
      <c r="DH12" s="5">
        <v>0</v>
      </c>
      <c r="DI12" s="5">
        <v>0</v>
      </c>
      <c r="DJ12" s="5">
        <v>0</v>
      </c>
      <c r="DK12" s="5">
        <v>0</v>
      </c>
      <c r="DL12" s="5">
        <v>0</v>
      </c>
      <c r="DM12" s="5">
        <v>0</v>
      </c>
      <c r="DN12" s="5">
        <v>0</v>
      </c>
      <c r="DO12" s="5">
        <v>0</v>
      </c>
    </row>
    <row r="13" spans="1:119" x14ac:dyDescent="0.35">
      <c r="A13" s="623"/>
      <c r="B13" s="3" t="s">
        <v>71</v>
      </c>
      <c r="C13" s="3">
        <v>0</v>
      </c>
      <c r="D13" s="3">
        <v>0</v>
      </c>
      <c r="E13" s="3">
        <v>0</v>
      </c>
      <c r="F13" s="3">
        <v>0</v>
      </c>
      <c r="G13" s="3">
        <v>0</v>
      </c>
      <c r="H13" s="3">
        <v>0</v>
      </c>
      <c r="I13" s="3">
        <v>0</v>
      </c>
      <c r="J13" s="3">
        <v>0</v>
      </c>
      <c r="K13" s="3">
        <v>0</v>
      </c>
      <c r="L13" s="3">
        <v>0</v>
      </c>
      <c r="M13" s="3">
        <v>0</v>
      </c>
      <c r="N13" s="3">
        <v>0</v>
      </c>
      <c r="O13" s="80">
        <f t="shared" si="0"/>
        <v>0</v>
      </c>
      <c r="Q13" s="623"/>
      <c r="R13" s="3" t="s">
        <v>71</v>
      </c>
      <c r="S13" s="3">
        <v>0</v>
      </c>
      <c r="T13" s="3">
        <v>0</v>
      </c>
      <c r="U13" s="3">
        <v>0</v>
      </c>
      <c r="V13" s="3">
        <v>0</v>
      </c>
      <c r="W13" s="3">
        <v>0</v>
      </c>
      <c r="X13" s="3">
        <v>0</v>
      </c>
      <c r="Y13" s="3">
        <v>0</v>
      </c>
      <c r="Z13" s="3">
        <v>0</v>
      </c>
      <c r="AA13" s="3">
        <v>0</v>
      </c>
      <c r="AB13" s="3">
        <v>0</v>
      </c>
      <c r="AC13" s="3">
        <v>0</v>
      </c>
      <c r="AD13" s="3">
        <v>0</v>
      </c>
      <c r="AE13" s="80">
        <f t="shared" si="1"/>
        <v>0</v>
      </c>
      <c r="AG13" s="623"/>
      <c r="AH13" s="3" t="s">
        <v>71</v>
      </c>
      <c r="AI13" s="3">
        <v>0</v>
      </c>
      <c r="AJ13" s="3">
        <v>0</v>
      </c>
      <c r="AK13" s="3">
        <v>0</v>
      </c>
      <c r="AL13" s="3">
        <v>0</v>
      </c>
      <c r="AM13" s="3">
        <v>0</v>
      </c>
      <c r="AN13" s="3">
        <v>0</v>
      </c>
      <c r="AO13" s="3">
        <v>0</v>
      </c>
      <c r="AP13" s="3">
        <v>0</v>
      </c>
      <c r="AQ13" s="3">
        <v>0</v>
      </c>
      <c r="AR13" s="3">
        <v>0</v>
      </c>
      <c r="AS13" s="3">
        <v>0</v>
      </c>
      <c r="AT13" s="3">
        <v>0</v>
      </c>
      <c r="AU13" s="80">
        <f t="shared" si="2"/>
        <v>0</v>
      </c>
      <c r="AW13" s="623"/>
      <c r="AX13" s="3" t="s">
        <v>71</v>
      </c>
      <c r="AY13" s="3">
        <v>0</v>
      </c>
      <c r="AZ13" s="3">
        <v>0</v>
      </c>
      <c r="BA13" s="3">
        <v>0</v>
      </c>
      <c r="BB13" s="3">
        <v>0</v>
      </c>
      <c r="BC13" s="3">
        <v>0</v>
      </c>
      <c r="BD13" s="3">
        <v>0</v>
      </c>
      <c r="BE13" s="3">
        <v>0</v>
      </c>
      <c r="BF13" s="3">
        <v>0</v>
      </c>
      <c r="BG13" s="3">
        <v>0</v>
      </c>
      <c r="BH13" s="3">
        <v>0</v>
      </c>
      <c r="BI13" s="3">
        <v>0</v>
      </c>
      <c r="BJ13" s="3">
        <v>0</v>
      </c>
      <c r="BK13" s="80">
        <f t="shared" si="3"/>
        <v>0</v>
      </c>
      <c r="BM13" s="427">
        <v>0</v>
      </c>
      <c r="BN13" s="427">
        <v>0</v>
      </c>
      <c r="BO13" s="427">
        <v>0</v>
      </c>
      <c r="BP13" s="427">
        <v>0</v>
      </c>
      <c r="BQ13" s="427">
        <v>0</v>
      </c>
      <c r="BR13" s="427">
        <v>0</v>
      </c>
      <c r="BS13" s="427">
        <v>0</v>
      </c>
      <c r="BT13" s="427">
        <v>0</v>
      </c>
      <c r="BU13" s="427">
        <v>0</v>
      </c>
      <c r="BV13" s="427">
        <v>0</v>
      </c>
      <c r="BW13" s="427">
        <v>0</v>
      </c>
      <c r="BX13" s="427">
        <v>0</v>
      </c>
      <c r="BY13" s="427">
        <v>0</v>
      </c>
      <c r="CA13" s="5">
        <v>0</v>
      </c>
      <c r="CB13" s="5">
        <v>0</v>
      </c>
      <c r="CC13" s="5">
        <v>0</v>
      </c>
      <c r="CD13" s="5">
        <v>0</v>
      </c>
      <c r="CE13" s="5">
        <v>0</v>
      </c>
      <c r="CF13" s="5">
        <v>0</v>
      </c>
      <c r="CG13" s="5">
        <v>0</v>
      </c>
      <c r="CH13" s="5">
        <v>0</v>
      </c>
      <c r="CI13" s="5">
        <v>0</v>
      </c>
      <c r="CJ13" s="5">
        <v>0</v>
      </c>
      <c r="CK13" s="5">
        <v>0</v>
      </c>
      <c r="CL13" s="5">
        <v>0</v>
      </c>
      <c r="CM13" s="5">
        <v>0</v>
      </c>
      <c r="CO13" s="5">
        <v>0</v>
      </c>
      <c r="CP13" s="5">
        <v>0</v>
      </c>
      <c r="CQ13" s="5">
        <v>0</v>
      </c>
      <c r="CR13" s="5">
        <v>0</v>
      </c>
      <c r="CS13" s="5">
        <v>0</v>
      </c>
      <c r="CT13" s="5">
        <v>0</v>
      </c>
      <c r="CU13" s="5">
        <v>0</v>
      </c>
      <c r="CV13" s="5">
        <v>0</v>
      </c>
      <c r="CW13" s="5">
        <v>0</v>
      </c>
      <c r="CX13" s="5">
        <v>0</v>
      </c>
      <c r="CY13" s="5">
        <v>0</v>
      </c>
      <c r="CZ13" s="5">
        <v>0</v>
      </c>
      <c r="DA13" s="5">
        <v>0</v>
      </c>
      <c r="DC13" s="5">
        <v>0</v>
      </c>
      <c r="DD13" s="5">
        <v>0</v>
      </c>
      <c r="DE13" s="5">
        <v>0</v>
      </c>
      <c r="DF13" s="5">
        <v>0</v>
      </c>
      <c r="DG13" s="5">
        <v>0</v>
      </c>
      <c r="DH13" s="5">
        <v>0</v>
      </c>
      <c r="DI13" s="5">
        <v>0</v>
      </c>
      <c r="DJ13" s="5">
        <v>0</v>
      </c>
      <c r="DK13" s="5">
        <v>0</v>
      </c>
      <c r="DL13" s="5">
        <v>0</v>
      </c>
      <c r="DM13" s="5">
        <v>0</v>
      </c>
      <c r="DN13" s="5">
        <v>0</v>
      </c>
      <c r="DO13" s="5">
        <v>0</v>
      </c>
    </row>
    <row r="14" spans="1:119" x14ac:dyDescent="0.35">
      <c r="A14" s="623"/>
      <c r="B14" s="3" t="s">
        <v>70</v>
      </c>
      <c r="C14" s="3">
        <v>0</v>
      </c>
      <c r="D14" s="3">
        <v>0</v>
      </c>
      <c r="E14" s="3">
        <v>0</v>
      </c>
      <c r="F14" s="3">
        <v>0</v>
      </c>
      <c r="G14" s="3">
        <v>0</v>
      </c>
      <c r="H14" s="3">
        <v>0</v>
      </c>
      <c r="I14" s="3">
        <v>0</v>
      </c>
      <c r="J14" s="3">
        <v>0</v>
      </c>
      <c r="K14" s="3">
        <v>0</v>
      </c>
      <c r="L14" s="3">
        <v>0</v>
      </c>
      <c r="M14" s="3">
        <v>0</v>
      </c>
      <c r="N14" s="3">
        <v>0</v>
      </c>
      <c r="O14" s="80">
        <f t="shared" si="0"/>
        <v>0</v>
      </c>
      <c r="Q14" s="623"/>
      <c r="R14" s="3" t="s">
        <v>70</v>
      </c>
      <c r="S14" s="3">
        <v>0</v>
      </c>
      <c r="T14" s="3">
        <v>0</v>
      </c>
      <c r="U14" s="3">
        <v>0</v>
      </c>
      <c r="V14" s="3">
        <v>0</v>
      </c>
      <c r="W14" s="3">
        <v>0</v>
      </c>
      <c r="X14" s="3">
        <v>0</v>
      </c>
      <c r="Y14" s="3">
        <v>0</v>
      </c>
      <c r="Z14" s="3">
        <v>0</v>
      </c>
      <c r="AA14" s="3">
        <v>0</v>
      </c>
      <c r="AB14" s="3">
        <v>0</v>
      </c>
      <c r="AC14" s="3">
        <v>0</v>
      </c>
      <c r="AD14" s="3">
        <v>0</v>
      </c>
      <c r="AE14" s="80">
        <f t="shared" si="1"/>
        <v>0</v>
      </c>
      <c r="AG14" s="623"/>
      <c r="AH14" s="3" t="s">
        <v>70</v>
      </c>
      <c r="AI14" s="3">
        <v>0</v>
      </c>
      <c r="AJ14" s="3">
        <v>0</v>
      </c>
      <c r="AK14" s="3">
        <v>0</v>
      </c>
      <c r="AL14" s="3">
        <v>0</v>
      </c>
      <c r="AM14" s="3">
        <v>0</v>
      </c>
      <c r="AN14" s="3">
        <v>0</v>
      </c>
      <c r="AO14" s="3">
        <v>0</v>
      </c>
      <c r="AP14" s="3">
        <v>0</v>
      </c>
      <c r="AQ14" s="3">
        <v>0</v>
      </c>
      <c r="AR14" s="3">
        <v>0</v>
      </c>
      <c r="AS14" s="3">
        <v>0</v>
      </c>
      <c r="AT14" s="3">
        <v>0</v>
      </c>
      <c r="AU14" s="80">
        <f t="shared" si="2"/>
        <v>0</v>
      </c>
      <c r="AW14" s="623"/>
      <c r="AX14" s="3" t="s">
        <v>70</v>
      </c>
      <c r="AY14" s="3">
        <v>0</v>
      </c>
      <c r="AZ14" s="3">
        <v>0</v>
      </c>
      <c r="BA14" s="3">
        <v>0</v>
      </c>
      <c r="BB14" s="3">
        <v>0</v>
      </c>
      <c r="BC14" s="3">
        <v>0</v>
      </c>
      <c r="BD14" s="3">
        <v>0</v>
      </c>
      <c r="BE14" s="3">
        <v>0</v>
      </c>
      <c r="BF14" s="3">
        <v>0</v>
      </c>
      <c r="BG14" s="3">
        <v>0</v>
      </c>
      <c r="BH14" s="3">
        <v>0</v>
      </c>
      <c r="BI14" s="3">
        <v>0</v>
      </c>
      <c r="BJ14" s="3">
        <v>0</v>
      </c>
      <c r="BK14" s="80">
        <f t="shared" si="3"/>
        <v>0</v>
      </c>
      <c r="BM14" s="427">
        <v>0</v>
      </c>
      <c r="BN14" s="427">
        <v>0</v>
      </c>
      <c r="BO14" s="427">
        <v>0</v>
      </c>
      <c r="BP14" s="427">
        <v>0</v>
      </c>
      <c r="BQ14" s="427">
        <v>0</v>
      </c>
      <c r="BR14" s="427">
        <v>0</v>
      </c>
      <c r="BS14" s="427">
        <v>0</v>
      </c>
      <c r="BT14" s="427">
        <v>0</v>
      </c>
      <c r="BU14" s="427">
        <v>0</v>
      </c>
      <c r="BV14" s="427">
        <v>0</v>
      </c>
      <c r="BW14" s="427">
        <v>0</v>
      </c>
      <c r="BX14" s="427">
        <v>0</v>
      </c>
      <c r="BY14" s="427">
        <v>0</v>
      </c>
      <c r="CA14" s="5">
        <v>0</v>
      </c>
      <c r="CB14" s="5">
        <v>0</v>
      </c>
      <c r="CC14" s="5">
        <v>0</v>
      </c>
      <c r="CD14" s="5">
        <v>0</v>
      </c>
      <c r="CE14" s="5">
        <v>0</v>
      </c>
      <c r="CF14" s="5">
        <v>0</v>
      </c>
      <c r="CG14" s="5">
        <v>0</v>
      </c>
      <c r="CH14" s="5">
        <v>0</v>
      </c>
      <c r="CI14" s="5">
        <v>0</v>
      </c>
      <c r="CJ14" s="5">
        <v>0</v>
      </c>
      <c r="CK14" s="5">
        <v>0</v>
      </c>
      <c r="CL14" s="5">
        <v>0</v>
      </c>
      <c r="CM14" s="5">
        <v>0</v>
      </c>
      <c r="CO14" s="5">
        <v>0</v>
      </c>
      <c r="CP14" s="5">
        <v>0</v>
      </c>
      <c r="CQ14" s="5">
        <v>0</v>
      </c>
      <c r="CR14" s="5">
        <v>0</v>
      </c>
      <c r="CS14" s="5">
        <v>0</v>
      </c>
      <c r="CT14" s="5">
        <v>0</v>
      </c>
      <c r="CU14" s="5">
        <v>0</v>
      </c>
      <c r="CV14" s="5">
        <v>0</v>
      </c>
      <c r="CW14" s="5">
        <v>0</v>
      </c>
      <c r="CX14" s="5">
        <v>0</v>
      </c>
      <c r="CY14" s="5">
        <v>0</v>
      </c>
      <c r="CZ14" s="5">
        <v>0</v>
      </c>
      <c r="DA14" s="5">
        <v>0</v>
      </c>
      <c r="DC14" s="5">
        <v>0</v>
      </c>
      <c r="DD14" s="5">
        <v>0</v>
      </c>
      <c r="DE14" s="5">
        <v>0</v>
      </c>
      <c r="DF14" s="5">
        <v>0</v>
      </c>
      <c r="DG14" s="5">
        <v>0</v>
      </c>
      <c r="DH14" s="5">
        <v>0</v>
      </c>
      <c r="DI14" s="5">
        <v>0</v>
      </c>
      <c r="DJ14" s="5">
        <v>0</v>
      </c>
      <c r="DK14" s="5">
        <v>0</v>
      </c>
      <c r="DL14" s="5">
        <v>0</v>
      </c>
      <c r="DM14" s="5">
        <v>0</v>
      </c>
      <c r="DN14" s="5">
        <v>0</v>
      </c>
      <c r="DO14" s="5">
        <v>0</v>
      </c>
    </row>
    <row r="15" spans="1:119" x14ac:dyDescent="0.35">
      <c r="A15" s="623"/>
      <c r="B15" s="3" t="s">
        <v>69</v>
      </c>
      <c r="C15" s="3">
        <v>0</v>
      </c>
      <c r="D15" s="3">
        <v>0</v>
      </c>
      <c r="E15" s="3">
        <v>0</v>
      </c>
      <c r="F15" s="3">
        <v>0</v>
      </c>
      <c r="G15" s="3">
        <v>0</v>
      </c>
      <c r="H15" s="3">
        <v>0</v>
      </c>
      <c r="I15" s="3">
        <v>0</v>
      </c>
      <c r="J15" s="3">
        <v>0</v>
      </c>
      <c r="K15" s="3">
        <v>0</v>
      </c>
      <c r="L15" s="3">
        <v>0</v>
      </c>
      <c r="M15" s="3">
        <v>0</v>
      </c>
      <c r="N15" s="3">
        <v>0</v>
      </c>
      <c r="O15" s="80">
        <f t="shared" si="0"/>
        <v>0</v>
      </c>
      <c r="Q15" s="623"/>
      <c r="R15" s="3" t="s">
        <v>69</v>
      </c>
      <c r="S15" s="3">
        <v>0</v>
      </c>
      <c r="T15" s="3">
        <v>0</v>
      </c>
      <c r="U15" s="3">
        <v>0</v>
      </c>
      <c r="V15" s="3">
        <v>0</v>
      </c>
      <c r="W15" s="3">
        <v>0</v>
      </c>
      <c r="X15" s="3">
        <v>0</v>
      </c>
      <c r="Y15" s="3">
        <v>0</v>
      </c>
      <c r="Z15" s="3">
        <v>0</v>
      </c>
      <c r="AA15" s="3">
        <v>0</v>
      </c>
      <c r="AB15" s="3">
        <v>0</v>
      </c>
      <c r="AC15" s="3">
        <v>0</v>
      </c>
      <c r="AD15" s="3">
        <v>0</v>
      </c>
      <c r="AE15" s="80">
        <f t="shared" si="1"/>
        <v>0</v>
      </c>
      <c r="AG15" s="623"/>
      <c r="AH15" s="3" t="s">
        <v>69</v>
      </c>
      <c r="AI15" s="3">
        <v>0</v>
      </c>
      <c r="AJ15" s="3">
        <v>0</v>
      </c>
      <c r="AK15" s="3">
        <v>0</v>
      </c>
      <c r="AL15" s="3">
        <v>0</v>
      </c>
      <c r="AM15" s="3">
        <v>0</v>
      </c>
      <c r="AN15" s="3">
        <v>0</v>
      </c>
      <c r="AO15" s="3">
        <v>0</v>
      </c>
      <c r="AP15" s="3">
        <v>0</v>
      </c>
      <c r="AQ15" s="3">
        <v>0</v>
      </c>
      <c r="AR15" s="3">
        <v>0</v>
      </c>
      <c r="AS15" s="3">
        <v>0</v>
      </c>
      <c r="AT15" s="3">
        <v>0</v>
      </c>
      <c r="AU15" s="80">
        <f t="shared" si="2"/>
        <v>0</v>
      </c>
      <c r="AW15" s="623"/>
      <c r="AX15" s="3" t="s">
        <v>69</v>
      </c>
      <c r="AY15" s="3">
        <v>0</v>
      </c>
      <c r="AZ15" s="3">
        <v>0</v>
      </c>
      <c r="BA15" s="3">
        <v>0</v>
      </c>
      <c r="BB15" s="3">
        <v>0</v>
      </c>
      <c r="BC15" s="3">
        <v>0</v>
      </c>
      <c r="BD15" s="3">
        <v>0</v>
      </c>
      <c r="BE15" s="3">
        <v>0</v>
      </c>
      <c r="BF15" s="3">
        <v>0</v>
      </c>
      <c r="BG15" s="3">
        <v>0</v>
      </c>
      <c r="BH15" s="3">
        <v>0</v>
      </c>
      <c r="BI15" s="3">
        <v>0</v>
      </c>
      <c r="BJ15" s="3">
        <v>0</v>
      </c>
      <c r="BK15" s="80">
        <f t="shared" si="3"/>
        <v>0</v>
      </c>
      <c r="BM15" s="427">
        <v>0</v>
      </c>
      <c r="BN15" s="427">
        <v>0</v>
      </c>
      <c r="BO15" s="427">
        <v>0</v>
      </c>
      <c r="BP15" s="427">
        <v>0</v>
      </c>
      <c r="BQ15" s="427">
        <v>0</v>
      </c>
      <c r="BR15" s="427">
        <v>0</v>
      </c>
      <c r="BS15" s="427">
        <v>0</v>
      </c>
      <c r="BT15" s="427">
        <v>0</v>
      </c>
      <c r="BU15" s="427">
        <v>0</v>
      </c>
      <c r="BV15" s="427">
        <v>0</v>
      </c>
      <c r="BW15" s="427">
        <v>0</v>
      </c>
      <c r="BX15" s="427">
        <v>0</v>
      </c>
      <c r="BY15" s="427">
        <v>0</v>
      </c>
      <c r="CA15" s="5">
        <v>0</v>
      </c>
      <c r="CB15" s="5">
        <v>0</v>
      </c>
      <c r="CC15" s="5">
        <v>0</v>
      </c>
      <c r="CD15" s="5">
        <v>0</v>
      </c>
      <c r="CE15" s="5">
        <v>0</v>
      </c>
      <c r="CF15" s="5">
        <v>0</v>
      </c>
      <c r="CG15" s="5">
        <v>0</v>
      </c>
      <c r="CH15" s="5">
        <v>0</v>
      </c>
      <c r="CI15" s="5">
        <v>0</v>
      </c>
      <c r="CJ15" s="5">
        <v>0</v>
      </c>
      <c r="CK15" s="5">
        <v>0</v>
      </c>
      <c r="CL15" s="5">
        <v>0</v>
      </c>
      <c r="CM15" s="5">
        <v>0</v>
      </c>
      <c r="CO15" s="5">
        <v>0</v>
      </c>
      <c r="CP15" s="5">
        <v>0</v>
      </c>
      <c r="CQ15" s="5">
        <v>0</v>
      </c>
      <c r="CR15" s="5">
        <v>0</v>
      </c>
      <c r="CS15" s="5">
        <v>0</v>
      </c>
      <c r="CT15" s="5">
        <v>0</v>
      </c>
      <c r="CU15" s="5">
        <v>0</v>
      </c>
      <c r="CV15" s="5">
        <v>0</v>
      </c>
      <c r="CW15" s="5">
        <v>0</v>
      </c>
      <c r="CX15" s="5">
        <v>0</v>
      </c>
      <c r="CY15" s="5">
        <v>0</v>
      </c>
      <c r="CZ15" s="5">
        <v>0</v>
      </c>
      <c r="DA15" s="5">
        <v>0</v>
      </c>
      <c r="DC15" s="5">
        <v>0</v>
      </c>
      <c r="DD15" s="5">
        <v>0</v>
      </c>
      <c r="DE15" s="5">
        <v>0</v>
      </c>
      <c r="DF15" s="5">
        <v>0</v>
      </c>
      <c r="DG15" s="5">
        <v>0</v>
      </c>
      <c r="DH15" s="5">
        <v>0</v>
      </c>
      <c r="DI15" s="5">
        <v>0</v>
      </c>
      <c r="DJ15" s="5">
        <v>0</v>
      </c>
      <c r="DK15" s="5">
        <v>0</v>
      </c>
      <c r="DL15" s="5">
        <v>0</v>
      </c>
      <c r="DM15" s="5">
        <v>0</v>
      </c>
      <c r="DN15" s="5">
        <v>0</v>
      </c>
      <c r="DO15" s="5">
        <v>0</v>
      </c>
    </row>
    <row r="16" spans="1:119" ht="16.5" customHeight="1" thickBot="1" x14ac:dyDescent="0.4">
      <c r="A16" s="624"/>
      <c r="B16" s="3" t="s">
        <v>68</v>
      </c>
      <c r="C16" s="3">
        <v>0</v>
      </c>
      <c r="D16" s="3">
        <v>0</v>
      </c>
      <c r="E16" s="3">
        <v>0</v>
      </c>
      <c r="F16" s="3">
        <v>0</v>
      </c>
      <c r="G16" s="3">
        <v>0</v>
      </c>
      <c r="H16" s="3">
        <v>0</v>
      </c>
      <c r="I16" s="3">
        <v>0</v>
      </c>
      <c r="J16" s="3">
        <v>0</v>
      </c>
      <c r="K16" s="3">
        <v>0</v>
      </c>
      <c r="L16" s="3">
        <v>0</v>
      </c>
      <c r="M16" s="3">
        <v>0</v>
      </c>
      <c r="N16" s="3">
        <v>0</v>
      </c>
      <c r="O16" s="80">
        <f t="shared" si="0"/>
        <v>0</v>
      </c>
      <c r="Q16" s="624"/>
      <c r="R16" s="3" t="s">
        <v>68</v>
      </c>
      <c r="S16" s="3">
        <v>0</v>
      </c>
      <c r="T16" s="3">
        <v>0</v>
      </c>
      <c r="U16" s="3">
        <v>0</v>
      </c>
      <c r="V16" s="3">
        <v>0</v>
      </c>
      <c r="W16" s="3">
        <v>0</v>
      </c>
      <c r="X16" s="3">
        <v>0</v>
      </c>
      <c r="Y16" s="3">
        <v>0</v>
      </c>
      <c r="Z16" s="3">
        <v>0</v>
      </c>
      <c r="AA16" s="3">
        <v>0</v>
      </c>
      <c r="AB16" s="3">
        <v>0</v>
      </c>
      <c r="AC16" s="3">
        <v>0</v>
      </c>
      <c r="AD16" s="3">
        <v>0</v>
      </c>
      <c r="AE16" s="80">
        <f t="shared" si="1"/>
        <v>0</v>
      </c>
      <c r="AG16" s="624"/>
      <c r="AH16" s="3" t="s">
        <v>68</v>
      </c>
      <c r="AI16" s="3">
        <v>0</v>
      </c>
      <c r="AJ16" s="3">
        <v>0</v>
      </c>
      <c r="AK16" s="3">
        <v>0</v>
      </c>
      <c r="AL16" s="3">
        <v>0</v>
      </c>
      <c r="AM16" s="3">
        <v>0</v>
      </c>
      <c r="AN16" s="3">
        <v>0</v>
      </c>
      <c r="AO16" s="3">
        <v>0</v>
      </c>
      <c r="AP16" s="3">
        <v>0</v>
      </c>
      <c r="AQ16" s="3">
        <v>0</v>
      </c>
      <c r="AR16" s="3">
        <v>0</v>
      </c>
      <c r="AS16" s="3">
        <v>0</v>
      </c>
      <c r="AT16" s="3">
        <v>0</v>
      </c>
      <c r="AU16" s="80">
        <f t="shared" si="2"/>
        <v>0</v>
      </c>
      <c r="AW16" s="624"/>
      <c r="AX16" s="3" t="s">
        <v>68</v>
      </c>
      <c r="AY16" s="3">
        <v>0</v>
      </c>
      <c r="AZ16" s="3">
        <v>0</v>
      </c>
      <c r="BA16" s="3">
        <v>0</v>
      </c>
      <c r="BB16" s="3">
        <v>0</v>
      </c>
      <c r="BC16" s="3">
        <v>0</v>
      </c>
      <c r="BD16" s="3">
        <v>0</v>
      </c>
      <c r="BE16" s="3">
        <v>0</v>
      </c>
      <c r="BF16" s="3">
        <v>0</v>
      </c>
      <c r="BG16" s="3">
        <v>0</v>
      </c>
      <c r="BH16" s="3">
        <v>0</v>
      </c>
      <c r="BI16" s="3">
        <v>0</v>
      </c>
      <c r="BJ16" s="3">
        <v>0</v>
      </c>
      <c r="BK16" s="80">
        <f t="shared" si="3"/>
        <v>0</v>
      </c>
      <c r="BM16" s="427">
        <v>0</v>
      </c>
      <c r="BN16" s="427">
        <v>0</v>
      </c>
      <c r="BO16" s="427">
        <v>0</v>
      </c>
      <c r="BP16" s="427">
        <v>0</v>
      </c>
      <c r="BQ16" s="427">
        <v>0</v>
      </c>
      <c r="BR16" s="427">
        <v>0</v>
      </c>
      <c r="BS16" s="427">
        <v>0</v>
      </c>
      <c r="BT16" s="427">
        <v>0</v>
      </c>
      <c r="BU16" s="427">
        <v>0</v>
      </c>
      <c r="BV16" s="427">
        <v>0</v>
      </c>
      <c r="BW16" s="427">
        <v>0</v>
      </c>
      <c r="BX16" s="427">
        <v>0</v>
      </c>
      <c r="BY16" s="427">
        <v>0</v>
      </c>
      <c r="CA16" s="5">
        <v>0</v>
      </c>
      <c r="CB16" s="5">
        <v>0</v>
      </c>
      <c r="CC16" s="5">
        <v>0</v>
      </c>
      <c r="CD16" s="5">
        <v>0</v>
      </c>
      <c r="CE16" s="5">
        <v>0</v>
      </c>
      <c r="CF16" s="5">
        <v>0</v>
      </c>
      <c r="CG16" s="5">
        <v>0</v>
      </c>
      <c r="CH16" s="5">
        <v>0</v>
      </c>
      <c r="CI16" s="5">
        <v>0</v>
      </c>
      <c r="CJ16" s="5">
        <v>0</v>
      </c>
      <c r="CK16" s="5">
        <v>0</v>
      </c>
      <c r="CL16" s="5">
        <v>0</v>
      </c>
      <c r="CM16" s="5">
        <v>0</v>
      </c>
      <c r="CO16" s="5">
        <v>0</v>
      </c>
      <c r="CP16" s="5">
        <v>0</v>
      </c>
      <c r="CQ16" s="5">
        <v>0</v>
      </c>
      <c r="CR16" s="5">
        <v>0</v>
      </c>
      <c r="CS16" s="5">
        <v>0</v>
      </c>
      <c r="CT16" s="5">
        <v>0</v>
      </c>
      <c r="CU16" s="5">
        <v>0</v>
      </c>
      <c r="CV16" s="5">
        <v>0</v>
      </c>
      <c r="CW16" s="5">
        <v>0</v>
      </c>
      <c r="CX16" s="5">
        <v>0</v>
      </c>
      <c r="CY16" s="5">
        <v>0</v>
      </c>
      <c r="CZ16" s="5">
        <v>0</v>
      </c>
      <c r="DA16" s="5">
        <v>0</v>
      </c>
      <c r="DC16" s="5">
        <v>0</v>
      </c>
      <c r="DD16" s="5">
        <v>0</v>
      </c>
      <c r="DE16" s="5">
        <v>0</v>
      </c>
      <c r="DF16" s="5">
        <v>0</v>
      </c>
      <c r="DG16" s="5">
        <v>0</v>
      </c>
      <c r="DH16" s="5">
        <v>0</v>
      </c>
      <c r="DI16" s="5">
        <v>0</v>
      </c>
      <c r="DJ16" s="5">
        <v>0</v>
      </c>
      <c r="DK16" s="5">
        <v>0</v>
      </c>
      <c r="DL16" s="5">
        <v>0</v>
      </c>
      <c r="DM16" s="5">
        <v>0</v>
      </c>
      <c r="DN16" s="5">
        <v>0</v>
      </c>
      <c r="DO16" s="5">
        <v>0</v>
      </c>
    </row>
    <row r="17" spans="1:119" ht="15" thickBot="1" x14ac:dyDescent="0.4">
      <c r="A17" s="19"/>
      <c r="B17" s="47" t="s">
        <v>44</v>
      </c>
      <c r="C17" s="56">
        <f>SUM(C4:C16)</f>
        <v>0</v>
      </c>
      <c r="D17" s="56">
        <f t="shared" ref="D17" si="4">SUM(D4:D16)</f>
        <v>0</v>
      </c>
      <c r="E17" s="56">
        <f t="shared" ref="E17" si="5">SUM(E4:E16)</f>
        <v>0</v>
      </c>
      <c r="F17" s="56">
        <f t="shared" ref="F17" si="6">SUM(F4:F16)</f>
        <v>0</v>
      </c>
      <c r="G17" s="56">
        <f>SUM(G4:G16)</f>
        <v>0</v>
      </c>
      <c r="H17" s="56">
        <f t="shared" ref="H17" si="7">SUM(H4:H16)</f>
        <v>0</v>
      </c>
      <c r="I17" s="56">
        <f t="shared" ref="I17" si="8">SUM(I4:I16)</f>
        <v>0</v>
      </c>
      <c r="J17" s="56">
        <f t="shared" ref="J17" si="9">SUM(J4:J16)</f>
        <v>28378.956448140496</v>
      </c>
      <c r="K17" s="56">
        <f t="shared" ref="K17" si="10">SUM(K4:K16)</f>
        <v>91828.471900957622</v>
      </c>
      <c r="L17" s="56">
        <f t="shared" ref="L17" si="11">SUM(L4:L16)</f>
        <v>62859.383374134006</v>
      </c>
      <c r="M17" s="56">
        <f t="shared" ref="M17" si="12">SUM(M4:M16)</f>
        <v>98788.316311440591</v>
      </c>
      <c r="N17" s="56">
        <f t="shared" ref="N17" si="13">SUM(N4:N16)</f>
        <v>287240.59910237533</v>
      </c>
      <c r="O17" s="52">
        <f t="shared" ref="O17" si="14">SUM(O4:O16)</f>
        <v>569095.72713704815</v>
      </c>
      <c r="Q17" s="19"/>
      <c r="R17" s="47" t="s">
        <v>44</v>
      </c>
      <c r="S17" s="56">
        <f>SUM(S4:S16)</f>
        <v>0</v>
      </c>
      <c r="T17" s="56">
        <f t="shared" ref="T17:V17" si="15">SUM(T4:T16)</f>
        <v>0</v>
      </c>
      <c r="U17" s="56">
        <f t="shared" si="15"/>
        <v>0</v>
      </c>
      <c r="V17" s="56">
        <f t="shared" si="15"/>
        <v>0</v>
      </c>
      <c r="W17" s="56">
        <f>SUM(W4:W16)</f>
        <v>0</v>
      </c>
      <c r="X17" s="56">
        <f t="shared" ref="X17:AE17" si="16">SUM(X4:X16)</f>
        <v>0</v>
      </c>
      <c r="Y17" s="56">
        <f t="shared" si="16"/>
        <v>0</v>
      </c>
      <c r="Z17" s="56">
        <f t="shared" si="16"/>
        <v>0</v>
      </c>
      <c r="AA17" s="56">
        <f t="shared" si="16"/>
        <v>0</v>
      </c>
      <c r="AB17" s="56">
        <f t="shared" si="16"/>
        <v>35616.328007514676</v>
      </c>
      <c r="AC17" s="56">
        <f t="shared" si="16"/>
        <v>182756.27019231668</v>
      </c>
      <c r="AD17" s="56">
        <f t="shared" si="16"/>
        <v>318144.12407593103</v>
      </c>
      <c r="AE17" s="52">
        <f t="shared" si="16"/>
        <v>536516.72227576235</v>
      </c>
      <c r="AG17" s="19"/>
      <c r="AH17" s="47" t="s">
        <v>44</v>
      </c>
      <c r="AI17" s="56">
        <f>SUM(AI4:AI16)</f>
        <v>0</v>
      </c>
      <c r="AJ17" s="56">
        <f t="shared" ref="AJ17:AL17" si="17">SUM(AJ4:AJ16)</f>
        <v>0</v>
      </c>
      <c r="AK17" s="56">
        <f t="shared" si="17"/>
        <v>0</v>
      </c>
      <c r="AL17" s="56">
        <f t="shared" si="17"/>
        <v>0</v>
      </c>
      <c r="AM17" s="56">
        <f>SUM(AM4:AM16)</f>
        <v>0</v>
      </c>
      <c r="AN17" s="56">
        <f t="shared" ref="AN17:AU17" si="18">SUM(AN4:AN16)</f>
        <v>0</v>
      </c>
      <c r="AO17" s="56">
        <f t="shared" si="18"/>
        <v>0</v>
      </c>
      <c r="AP17" s="56">
        <f t="shared" si="18"/>
        <v>0</v>
      </c>
      <c r="AQ17" s="56">
        <f t="shared" si="18"/>
        <v>0</v>
      </c>
      <c r="AR17" s="56">
        <f t="shared" si="18"/>
        <v>0</v>
      </c>
      <c r="AS17" s="56">
        <f t="shared" si="18"/>
        <v>0</v>
      </c>
      <c r="AT17" s="56">
        <f t="shared" si="18"/>
        <v>0</v>
      </c>
      <c r="AU17" s="52">
        <f t="shared" si="18"/>
        <v>0</v>
      </c>
      <c r="AW17" s="19"/>
      <c r="AX17" s="47" t="s">
        <v>44</v>
      </c>
      <c r="AY17" s="56">
        <f>SUM(AY4:AY16)</f>
        <v>0</v>
      </c>
      <c r="AZ17" s="56">
        <f t="shared" ref="AZ17:BB17" si="19">SUM(AZ4:AZ16)</f>
        <v>0</v>
      </c>
      <c r="BA17" s="56">
        <f t="shared" si="19"/>
        <v>0</v>
      </c>
      <c r="BB17" s="56">
        <f t="shared" si="19"/>
        <v>0</v>
      </c>
      <c r="BC17" s="56">
        <f>SUM(BC4:BC16)</f>
        <v>0</v>
      </c>
      <c r="BD17" s="56">
        <f t="shared" ref="BD17:BK17" si="20">SUM(BD4:BD16)</f>
        <v>0</v>
      </c>
      <c r="BE17" s="56">
        <f t="shared" si="20"/>
        <v>0</v>
      </c>
      <c r="BF17" s="56">
        <f t="shared" si="20"/>
        <v>0</v>
      </c>
      <c r="BG17" s="56">
        <f t="shared" si="20"/>
        <v>0</v>
      </c>
      <c r="BH17" s="56">
        <f t="shared" si="20"/>
        <v>0</v>
      </c>
      <c r="BI17" s="56">
        <f t="shared" si="20"/>
        <v>0</v>
      </c>
      <c r="BJ17" s="56">
        <f t="shared" si="20"/>
        <v>0</v>
      </c>
      <c r="BK17" s="52">
        <f t="shared" si="20"/>
        <v>0</v>
      </c>
      <c r="BM17" s="427">
        <v>0</v>
      </c>
      <c r="BN17" s="427">
        <v>0</v>
      </c>
      <c r="BO17" s="427">
        <v>0</v>
      </c>
      <c r="BP17" s="427">
        <v>0</v>
      </c>
      <c r="BQ17" s="427">
        <v>0</v>
      </c>
      <c r="BR17" s="427">
        <v>0</v>
      </c>
      <c r="BS17" s="427">
        <v>0</v>
      </c>
      <c r="BT17" s="427">
        <v>0</v>
      </c>
      <c r="BU17" s="427">
        <v>0</v>
      </c>
      <c r="BV17" s="427">
        <v>0</v>
      </c>
      <c r="BW17" s="427">
        <v>0</v>
      </c>
      <c r="BX17" s="427">
        <v>0</v>
      </c>
      <c r="BY17" s="427">
        <v>0</v>
      </c>
      <c r="CA17" s="5">
        <v>0</v>
      </c>
      <c r="CB17" s="5">
        <v>0</v>
      </c>
      <c r="CC17" s="5">
        <v>0</v>
      </c>
      <c r="CD17" s="5">
        <v>0</v>
      </c>
      <c r="CE17" s="5">
        <v>0</v>
      </c>
      <c r="CF17" s="5">
        <v>0</v>
      </c>
      <c r="CG17" s="5">
        <v>0</v>
      </c>
      <c r="CH17" s="5">
        <v>0</v>
      </c>
      <c r="CI17" s="5">
        <v>0</v>
      </c>
      <c r="CJ17" s="5">
        <v>0</v>
      </c>
      <c r="CK17" s="5">
        <v>0</v>
      </c>
      <c r="CL17" s="5">
        <v>0</v>
      </c>
      <c r="CM17" s="5">
        <v>0</v>
      </c>
      <c r="CO17" s="5">
        <v>0</v>
      </c>
      <c r="CP17" s="5">
        <v>0</v>
      </c>
      <c r="CQ17" s="5">
        <v>0</v>
      </c>
      <c r="CR17" s="5">
        <v>0</v>
      </c>
      <c r="CS17" s="5">
        <v>0</v>
      </c>
      <c r="CT17" s="5">
        <v>0</v>
      </c>
      <c r="CU17" s="5">
        <v>0</v>
      </c>
      <c r="CV17" s="5">
        <v>0</v>
      </c>
      <c r="CW17" s="5">
        <v>0</v>
      </c>
      <c r="CX17" s="5">
        <v>0</v>
      </c>
      <c r="CY17" s="5">
        <v>0</v>
      </c>
      <c r="CZ17" s="5">
        <v>0</v>
      </c>
      <c r="DA17" s="5">
        <v>0</v>
      </c>
      <c r="DC17" s="5">
        <v>0</v>
      </c>
      <c r="DD17" s="5">
        <v>0</v>
      </c>
      <c r="DE17" s="5">
        <v>0</v>
      </c>
      <c r="DF17" s="5">
        <v>0</v>
      </c>
      <c r="DG17" s="5">
        <v>0</v>
      </c>
      <c r="DH17" s="5">
        <v>0</v>
      </c>
      <c r="DI17" s="5">
        <v>0</v>
      </c>
      <c r="DJ17" s="5">
        <v>0</v>
      </c>
      <c r="DK17" s="5">
        <v>0</v>
      </c>
      <c r="DL17" s="5">
        <v>0</v>
      </c>
      <c r="DM17" s="5">
        <v>0</v>
      </c>
      <c r="DN17" s="5">
        <v>0</v>
      </c>
      <c r="DO17" s="5">
        <v>0</v>
      </c>
    </row>
    <row r="18" spans="1:119" ht="15" thickBot="1" x14ac:dyDescent="0.4">
      <c r="A18" s="19"/>
      <c r="O18" s="196"/>
      <c r="Q18" s="19"/>
      <c r="AE18" s="196"/>
      <c r="AG18" s="19"/>
      <c r="AU18" s="196"/>
      <c r="AV18" s="260"/>
      <c r="AW18" s="19"/>
      <c r="BK18" s="196"/>
    </row>
    <row r="19" spans="1:119" ht="15" thickBot="1" x14ac:dyDescent="0.4">
      <c r="A19" s="19"/>
      <c r="B19" s="67" t="s">
        <v>37</v>
      </c>
      <c r="C19" s="295" t="s">
        <v>57</v>
      </c>
      <c r="D19" s="295" t="s">
        <v>56</v>
      </c>
      <c r="E19" s="295" t="s">
        <v>55</v>
      </c>
      <c r="F19" s="295" t="s">
        <v>54</v>
      </c>
      <c r="G19" s="295" t="s">
        <v>53</v>
      </c>
      <c r="H19" s="295" t="s">
        <v>52</v>
      </c>
      <c r="I19" s="295" t="s">
        <v>51</v>
      </c>
      <c r="J19" s="295" t="s">
        <v>50</v>
      </c>
      <c r="K19" s="295" t="s">
        <v>49</v>
      </c>
      <c r="L19" s="295" t="s">
        <v>48</v>
      </c>
      <c r="M19" s="295" t="s">
        <v>47</v>
      </c>
      <c r="N19" s="296" t="s">
        <v>46</v>
      </c>
      <c r="O19" s="82" t="s">
        <v>34</v>
      </c>
      <c r="P19" s="198"/>
      <c r="Q19" s="19"/>
      <c r="R19" s="67" t="s">
        <v>37</v>
      </c>
      <c r="S19" s="295" t="s">
        <v>57</v>
      </c>
      <c r="T19" s="295" t="s">
        <v>56</v>
      </c>
      <c r="U19" s="295" t="s">
        <v>55</v>
      </c>
      <c r="V19" s="295" t="s">
        <v>54</v>
      </c>
      <c r="W19" s="295" t="s">
        <v>53</v>
      </c>
      <c r="X19" s="295" t="s">
        <v>52</v>
      </c>
      <c r="Y19" s="295" t="s">
        <v>51</v>
      </c>
      <c r="Z19" s="295" t="s">
        <v>50</v>
      </c>
      <c r="AA19" s="295" t="s">
        <v>49</v>
      </c>
      <c r="AB19" s="295" t="s">
        <v>48</v>
      </c>
      <c r="AC19" s="295" t="s">
        <v>47</v>
      </c>
      <c r="AD19" s="296" t="s">
        <v>46</v>
      </c>
      <c r="AE19" s="82" t="s">
        <v>34</v>
      </c>
      <c r="AF19" s="198"/>
      <c r="AG19" s="19"/>
      <c r="AH19" s="67" t="s">
        <v>37</v>
      </c>
      <c r="AI19" s="295" t="s">
        <v>57</v>
      </c>
      <c r="AJ19" s="295" t="s">
        <v>56</v>
      </c>
      <c r="AK19" s="295" t="s">
        <v>55</v>
      </c>
      <c r="AL19" s="295" t="s">
        <v>54</v>
      </c>
      <c r="AM19" s="295" t="s">
        <v>53</v>
      </c>
      <c r="AN19" s="295" t="s">
        <v>52</v>
      </c>
      <c r="AO19" s="295" t="s">
        <v>51</v>
      </c>
      <c r="AP19" s="295" t="s">
        <v>50</v>
      </c>
      <c r="AQ19" s="295" t="s">
        <v>49</v>
      </c>
      <c r="AR19" s="295" t="s">
        <v>48</v>
      </c>
      <c r="AS19" s="295" t="s">
        <v>47</v>
      </c>
      <c r="AT19" s="296" t="s">
        <v>46</v>
      </c>
      <c r="AU19" s="82" t="s">
        <v>34</v>
      </c>
      <c r="AV19" s="195"/>
      <c r="AW19" s="19"/>
      <c r="AX19" s="67" t="s">
        <v>37</v>
      </c>
      <c r="AY19" s="295" t="s">
        <v>57</v>
      </c>
      <c r="AZ19" s="295" t="s">
        <v>56</v>
      </c>
      <c r="BA19" s="295" t="s">
        <v>55</v>
      </c>
      <c r="BB19" s="295" t="s">
        <v>54</v>
      </c>
      <c r="BC19" s="295" t="s">
        <v>53</v>
      </c>
      <c r="BD19" s="295" t="s">
        <v>52</v>
      </c>
      <c r="BE19" s="295" t="s">
        <v>51</v>
      </c>
      <c r="BF19" s="295" t="s">
        <v>50</v>
      </c>
      <c r="BG19" s="295" t="s">
        <v>49</v>
      </c>
      <c r="BH19" s="295" t="s">
        <v>48</v>
      </c>
      <c r="BI19" s="295" t="s">
        <v>47</v>
      </c>
      <c r="BJ19" s="296" t="s">
        <v>46</v>
      </c>
      <c r="BK19" s="82" t="s">
        <v>34</v>
      </c>
    </row>
    <row r="20" spans="1:119" ht="15" customHeight="1" x14ac:dyDescent="0.35">
      <c r="A20" s="625" t="s">
        <v>90</v>
      </c>
      <c r="B20" s="63" t="s">
        <v>80</v>
      </c>
      <c r="C20" s="63">
        <v>0</v>
      </c>
      <c r="D20" s="63">
        <v>0</v>
      </c>
      <c r="E20" s="63">
        <v>0</v>
      </c>
      <c r="F20" s="63">
        <v>0</v>
      </c>
      <c r="G20" s="63">
        <v>0</v>
      </c>
      <c r="H20" s="63">
        <v>0</v>
      </c>
      <c r="I20" s="63">
        <v>0</v>
      </c>
      <c r="J20" s="63">
        <v>0</v>
      </c>
      <c r="K20" s="63">
        <v>0</v>
      </c>
      <c r="L20" s="63">
        <v>0</v>
      </c>
      <c r="M20" s="63">
        <v>0</v>
      </c>
      <c r="N20" s="63">
        <v>0</v>
      </c>
      <c r="O20" s="81">
        <f t="shared" ref="O20:O32" si="21">SUM(C20:N20)</f>
        <v>0</v>
      </c>
      <c r="Q20" s="625" t="s">
        <v>90</v>
      </c>
      <c r="R20" s="63" t="s">
        <v>80</v>
      </c>
      <c r="S20" s="63">
        <v>0</v>
      </c>
      <c r="T20" s="63">
        <v>0</v>
      </c>
      <c r="U20" s="63">
        <v>0</v>
      </c>
      <c r="V20" s="63">
        <v>0</v>
      </c>
      <c r="W20" s="63">
        <v>0</v>
      </c>
      <c r="X20" s="63">
        <v>0</v>
      </c>
      <c r="Y20" s="63">
        <v>417621.45797280443</v>
      </c>
      <c r="Z20" s="63">
        <v>155964.82319083848</v>
      </c>
      <c r="AA20" s="63">
        <v>90226.425786884807</v>
      </c>
      <c r="AB20" s="63">
        <v>212888.73126104235</v>
      </c>
      <c r="AC20" s="63">
        <v>564845.84634972701</v>
      </c>
      <c r="AD20" s="63">
        <v>320924.26833123906</v>
      </c>
      <c r="AE20" s="81">
        <f t="shared" ref="AE20:AE32" si="22">SUM(S20:AD20)</f>
        <v>1762471.5528925359</v>
      </c>
      <c r="AG20" s="625" t="s">
        <v>90</v>
      </c>
      <c r="AH20" s="63" t="s">
        <v>80</v>
      </c>
      <c r="AI20" s="63">
        <v>0</v>
      </c>
      <c r="AJ20" s="63">
        <v>0</v>
      </c>
      <c r="AK20" s="63">
        <v>0</v>
      </c>
      <c r="AL20" s="63">
        <v>0</v>
      </c>
      <c r="AM20" s="63">
        <v>0</v>
      </c>
      <c r="AN20" s="63">
        <v>0</v>
      </c>
      <c r="AO20" s="63">
        <v>0</v>
      </c>
      <c r="AP20" s="63">
        <v>0</v>
      </c>
      <c r="AQ20" s="63">
        <v>0</v>
      </c>
      <c r="AR20" s="63">
        <v>0</v>
      </c>
      <c r="AS20" s="63">
        <v>0</v>
      </c>
      <c r="AT20" s="63">
        <v>0</v>
      </c>
      <c r="AU20" s="81">
        <f t="shared" ref="AU20:AU32" si="23">SUM(AI20:AT20)</f>
        <v>0</v>
      </c>
      <c r="AW20" s="625" t="s">
        <v>90</v>
      </c>
      <c r="AX20" s="63" t="s">
        <v>80</v>
      </c>
      <c r="AY20" s="63">
        <v>0</v>
      </c>
      <c r="AZ20" s="63">
        <v>0</v>
      </c>
      <c r="BA20" s="63">
        <v>0</v>
      </c>
      <c r="BB20" s="63">
        <v>0</v>
      </c>
      <c r="BC20" s="63">
        <v>0</v>
      </c>
      <c r="BD20" s="63">
        <v>0</v>
      </c>
      <c r="BE20" s="63">
        <v>0</v>
      </c>
      <c r="BF20" s="63">
        <v>0</v>
      </c>
      <c r="BG20" s="63">
        <v>0</v>
      </c>
      <c r="BH20" s="63">
        <v>0</v>
      </c>
      <c r="BI20" s="63">
        <v>338254.02670913929</v>
      </c>
      <c r="BJ20" s="63">
        <v>421090.0115639462</v>
      </c>
      <c r="BK20" s="81">
        <f t="shared" ref="BK20:BK32" si="24">SUM(AY20:BJ20)</f>
        <v>759344.03827308549</v>
      </c>
      <c r="BM20" s="427">
        <v>0</v>
      </c>
      <c r="BN20" s="427">
        <v>0</v>
      </c>
      <c r="BO20" s="427">
        <v>0</v>
      </c>
      <c r="BP20" s="427">
        <v>0</v>
      </c>
      <c r="BQ20" s="427">
        <v>0</v>
      </c>
      <c r="BR20" s="427">
        <v>0</v>
      </c>
      <c r="BS20" s="427">
        <v>0</v>
      </c>
      <c r="BT20" s="427">
        <v>0</v>
      </c>
      <c r="BU20" s="427">
        <v>0</v>
      </c>
      <c r="BV20" s="427">
        <v>0</v>
      </c>
      <c r="BW20" s="427">
        <v>0</v>
      </c>
      <c r="BX20" s="427">
        <v>0</v>
      </c>
      <c r="BY20" s="427">
        <v>0</v>
      </c>
      <c r="CA20" s="5">
        <v>0</v>
      </c>
      <c r="CB20" s="5">
        <v>0</v>
      </c>
      <c r="CC20" s="5">
        <v>0</v>
      </c>
      <c r="CD20" s="5">
        <v>0</v>
      </c>
      <c r="CE20" s="5">
        <v>0</v>
      </c>
      <c r="CF20" s="5">
        <v>0</v>
      </c>
      <c r="CG20" s="5">
        <v>0</v>
      </c>
      <c r="CH20" s="5">
        <v>0</v>
      </c>
      <c r="CI20" s="5">
        <v>0</v>
      </c>
      <c r="CJ20" s="5">
        <v>0</v>
      </c>
      <c r="CK20" s="5">
        <v>0</v>
      </c>
      <c r="CL20" s="5">
        <v>0</v>
      </c>
      <c r="CM20" s="5">
        <v>0</v>
      </c>
      <c r="CO20" s="5">
        <v>0</v>
      </c>
      <c r="CP20" s="5">
        <v>0</v>
      </c>
      <c r="CQ20" s="5">
        <v>0</v>
      </c>
      <c r="CR20" s="5">
        <v>0</v>
      </c>
      <c r="CS20" s="5">
        <v>0</v>
      </c>
      <c r="CT20" s="5">
        <v>0</v>
      </c>
      <c r="CU20" s="5">
        <v>0</v>
      </c>
      <c r="CV20" s="5">
        <v>0</v>
      </c>
      <c r="CW20" s="5">
        <v>0</v>
      </c>
      <c r="CX20" s="5">
        <v>0</v>
      </c>
      <c r="CY20" s="5">
        <v>0</v>
      </c>
      <c r="CZ20" s="5">
        <v>0</v>
      </c>
      <c r="DA20" s="5">
        <v>0</v>
      </c>
      <c r="DC20" s="5">
        <v>0</v>
      </c>
      <c r="DD20" s="5">
        <v>0</v>
      </c>
      <c r="DE20" s="5">
        <v>0</v>
      </c>
      <c r="DF20" s="5">
        <v>0</v>
      </c>
      <c r="DG20" s="5">
        <v>0</v>
      </c>
      <c r="DH20" s="5">
        <v>0</v>
      </c>
      <c r="DI20" s="5">
        <v>0</v>
      </c>
      <c r="DJ20" s="5">
        <v>0</v>
      </c>
      <c r="DK20" s="5">
        <v>0</v>
      </c>
      <c r="DL20" s="5">
        <v>0</v>
      </c>
      <c r="DM20" s="5">
        <v>0</v>
      </c>
      <c r="DN20" s="5">
        <v>0</v>
      </c>
      <c r="DO20" s="5">
        <v>0</v>
      </c>
    </row>
    <row r="21" spans="1:119" x14ac:dyDescent="0.35">
      <c r="A21" s="626"/>
      <c r="B21" s="3" t="s">
        <v>79</v>
      </c>
      <c r="C21" s="3">
        <v>0</v>
      </c>
      <c r="D21" s="3">
        <v>0</v>
      </c>
      <c r="E21" s="3">
        <v>0</v>
      </c>
      <c r="F21" s="3">
        <v>0</v>
      </c>
      <c r="G21" s="3">
        <v>0</v>
      </c>
      <c r="H21" s="3">
        <v>0</v>
      </c>
      <c r="I21" s="3">
        <v>0</v>
      </c>
      <c r="J21" s="3">
        <v>0</v>
      </c>
      <c r="K21" s="3">
        <v>0</v>
      </c>
      <c r="L21" s="3">
        <v>0</v>
      </c>
      <c r="M21" s="3">
        <v>2592.8823018323387</v>
      </c>
      <c r="N21" s="3">
        <v>0</v>
      </c>
      <c r="O21" s="80">
        <f t="shared" si="21"/>
        <v>2592.8823018323387</v>
      </c>
      <c r="Q21" s="626"/>
      <c r="R21" s="3" t="s">
        <v>79</v>
      </c>
      <c r="S21" s="3">
        <v>0</v>
      </c>
      <c r="T21" s="3">
        <v>0</v>
      </c>
      <c r="U21" s="3">
        <v>0</v>
      </c>
      <c r="V21" s="3">
        <v>0</v>
      </c>
      <c r="W21" s="3">
        <v>0</v>
      </c>
      <c r="X21" s="3">
        <v>0</v>
      </c>
      <c r="Y21" s="3">
        <v>0</v>
      </c>
      <c r="Z21" s="3">
        <v>0</v>
      </c>
      <c r="AA21" s="3">
        <v>4592.477975279312</v>
      </c>
      <c r="AB21" s="3">
        <v>0</v>
      </c>
      <c r="AC21" s="3">
        <v>0</v>
      </c>
      <c r="AD21" s="3">
        <v>83697.361759994732</v>
      </c>
      <c r="AE21" s="80">
        <f t="shared" si="22"/>
        <v>88289.839735274043</v>
      </c>
      <c r="AG21" s="626"/>
      <c r="AH21" s="3" t="s">
        <v>79</v>
      </c>
      <c r="AI21" s="3">
        <v>0</v>
      </c>
      <c r="AJ21" s="3">
        <v>0</v>
      </c>
      <c r="AK21" s="3">
        <v>0</v>
      </c>
      <c r="AL21" s="3">
        <v>0</v>
      </c>
      <c r="AM21" s="3">
        <v>0</v>
      </c>
      <c r="AN21" s="3">
        <v>0</v>
      </c>
      <c r="AO21" s="3">
        <v>0</v>
      </c>
      <c r="AP21" s="3">
        <v>0</v>
      </c>
      <c r="AQ21" s="3">
        <v>0</v>
      </c>
      <c r="AR21" s="3">
        <v>0</v>
      </c>
      <c r="AS21" s="3">
        <v>0</v>
      </c>
      <c r="AT21" s="3">
        <v>0</v>
      </c>
      <c r="AU21" s="80">
        <f t="shared" si="23"/>
        <v>0</v>
      </c>
      <c r="AW21" s="626"/>
      <c r="AX21" s="3" t="s">
        <v>79</v>
      </c>
      <c r="AY21" s="3">
        <v>0</v>
      </c>
      <c r="AZ21" s="3">
        <v>0</v>
      </c>
      <c r="BA21" s="3">
        <v>0</v>
      </c>
      <c r="BB21" s="3">
        <v>0</v>
      </c>
      <c r="BC21" s="3">
        <v>0</v>
      </c>
      <c r="BD21" s="3">
        <v>0</v>
      </c>
      <c r="BE21" s="3">
        <v>0</v>
      </c>
      <c r="BF21" s="3">
        <v>0</v>
      </c>
      <c r="BG21" s="3">
        <v>0</v>
      </c>
      <c r="BH21" s="3">
        <v>0</v>
      </c>
      <c r="BI21" s="3">
        <v>0</v>
      </c>
      <c r="BJ21" s="3">
        <v>0</v>
      </c>
      <c r="BK21" s="80">
        <f t="shared" si="24"/>
        <v>0</v>
      </c>
      <c r="BM21" s="427">
        <v>0</v>
      </c>
      <c r="BN21" s="427">
        <v>0</v>
      </c>
      <c r="BO21" s="427">
        <v>0</v>
      </c>
      <c r="BP21" s="427">
        <v>0</v>
      </c>
      <c r="BQ21" s="427">
        <v>0</v>
      </c>
      <c r="BR21" s="427">
        <v>0</v>
      </c>
      <c r="BS21" s="427">
        <v>0</v>
      </c>
      <c r="BT21" s="427">
        <v>0</v>
      </c>
      <c r="BU21" s="427">
        <v>0</v>
      </c>
      <c r="BV21" s="427">
        <v>0</v>
      </c>
      <c r="BW21" s="427">
        <v>0</v>
      </c>
      <c r="BX21" s="427">
        <v>0</v>
      </c>
      <c r="BY21" s="427">
        <v>0</v>
      </c>
      <c r="CA21" s="5">
        <v>0</v>
      </c>
      <c r="CB21" s="5">
        <v>0</v>
      </c>
      <c r="CC21" s="5">
        <v>0</v>
      </c>
      <c r="CD21" s="5">
        <v>0</v>
      </c>
      <c r="CE21" s="5">
        <v>0</v>
      </c>
      <c r="CF21" s="5">
        <v>0</v>
      </c>
      <c r="CG21" s="5">
        <v>0</v>
      </c>
      <c r="CH21" s="5">
        <v>0</v>
      </c>
      <c r="CI21" s="5">
        <v>0</v>
      </c>
      <c r="CJ21" s="5">
        <v>0</v>
      </c>
      <c r="CK21" s="5">
        <v>0</v>
      </c>
      <c r="CL21" s="5">
        <v>0</v>
      </c>
      <c r="CM21" s="5">
        <v>0</v>
      </c>
      <c r="CO21" s="5">
        <v>0</v>
      </c>
      <c r="CP21" s="5">
        <v>0</v>
      </c>
      <c r="CQ21" s="5">
        <v>0</v>
      </c>
      <c r="CR21" s="5">
        <v>0</v>
      </c>
      <c r="CS21" s="5">
        <v>0</v>
      </c>
      <c r="CT21" s="5">
        <v>0</v>
      </c>
      <c r="CU21" s="5">
        <v>0</v>
      </c>
      <c r="CV21" s="5">
        <v>0</v>
      </c>
      <c r="CW21" s="5">
        <v>0</v>
      </c>
      <c r="CX21" s="5">
        <v>0</v>
      </c>
      <c r="CY21" s="5">
        <v>0</v>
      </c>
      <c r="CZ21" s="5">
        <v>0</v>
      </c>
      <c r="DA21" s="5">
        <v>0</v>
      </c>
      <c r="DC21" s="5">
        <v>0</v>
      </c>
      <c r="DD21" s="5">
        <v>0</v>
      </c>
      <c r="DE21" s="5">
        <v>0</v>
      </c>
      <c r="DF21" s="5">
        <v>0</v>
      </c>
      <c r="DG21" s="5">
        <v>0</v>
      </c>
      <c r="DH21" s="5">
        <v>0</v>
      </c>
      <c r="DI21" s="5">
        <v>0</v>
      </c>
      <c r="DJ21" s="5">
        <v>0</v>
      </c>
      <c r="DK21" s="5">
        <v>0</v>
      </c>
      <c r="DL21" s="5">
        <v>0</v>
      </c>
      <c r="DM21" s="5">
        <v>0</v>
      </c>
      <c r="DN21" s="5">
        <v>0</v>
      </c>
      <c r="DO21" s="5">
        <v>0</v>
      </c>
    </row>
    <row r="22" spans="1:119" x14ac:dyDescent="0.35">
      <c r="A22" s="626"/>
      <c r="B22" s="3" t="s">
        <v>78</v>
      </c>
      <c r="C22" s="3">
        <v>0</v>
      </c>
      <c r="D22" s="3">
        <v>0</v>
      </c>
      <c r="E22" s="3">
        <v>0</v>
      </c>
      <c r="F22" s="3">
        <v>0</v>
      </c>
      <c r="G22" s="3">
        <v>0</v>
      </c>
      <c r="H22" s="3">
        <v>0</v>
      </c>
      <c r="I22" s="3">
        <v>0</v>
      </c>
      <c r="J22" s="3">
        <v>0</v>
      </c>
      <c r="K22" s="3">
        <v>0</v>
      </c>
      <c r="L22" s="3">
        <v>0</v>
      </c>
      <c r="M22" s="3">
        <v>0</v>
      </c>
      <c r="N22" s="3">
        <v>0</v>
      </c>
      <c r="O22" s="80">
        <f t="shared" si="21"/>
        <v>0</v>
      </c>
      <c r="Q22" s="626"/>
      <c r="R22" s="3" t="s">
        <v>78</v>
      </c>
      <c r="S22" s="3">
        <v>0</v>
      </c>
      <c r="T22" s="3">
        <v>0</v>
      </c>
      <c r="U22" s="3">
        <v>0</v>
      </c>
      <c r="V22" s="3">
        <v>0</v>
      </c>
      <c r="W22" s="3">
        <v>0</v>
      </c>
      <c r="X22" s="3">
        <v>0</v>
      </c>
      <c r="Y22" s="3">
        <v>0</v>
      </c>
      <c r="Z22" s="3">
        <v>0</v>
      </c>
      <c r="AA22" s="3">
        <v>0</v>
      </c>
      <c r="AB22" s="3">
        <v>0</v>
      </c>
      <c r="AC22" s="3">
        <v>0</v>
      </c>
      <c r="AD22" s="3">
        <v>0</v>
      </c>
      <c r="AE22" s="80">
        <f t="shared" si="22"/>
        <v>0</v>
      </c>
      <c r="AG22" s="626"/>
      <c r="AH22" s="3" t="s">
        <v>78</v>
      </c>
      <c r="AI22" s="3">
        <v>0</v>
      </c>
      <c r="AJ22" s="3">
        <v>0</v>
      </c>
      <c r="AK22" s="3">
        <v>0</v>
      </c>
      <c r="AL22" s="3">
        <v>0</v>
      </c>
      <c r="AM22" s="3">
        <v>0</v>
      </c>
      <c r="AN22" s="3">
        <v>0</v>
      </c>
      <c r="AO22" s="3">
        <v>0</v>
      </c>
      <c r="AP22" s="3">
        <v>0</v>
      </c>
      <c r="AQ22" s="3">
        <v>0</v>
      </c>
      <c r="AR22" s="3">
        <v>0</v>
      </c>
      <c r="AS22" s="3">
        <v>0</v>
      </c>
      <c r="AT22" s="3">
        <v>0</v>
      </c>
      <c r="AU22" s="80">
        <f t="shared" si="23"/>
        <v>0</v>
      </c>
      <c r="AW22" s="626"/>
      <c r="AX22" s="3" t="s">
        <v>78</v>
      </c>
      <c r="AY22" s="3">
        <v>0</v>
      </c>
      <c r="AZ22" s="3">
        <v>0</v>
      </c>
      <c r="BA22" s="3">
        <v>0</v>
      </c>
      <c r="BB22" s="3">
        <v>0</v>
      </c>
      <c r="BC22" s="3">
        <v>0</v>
      </c>
      <c r="BD22" s="3">
        <v>0</v>
      </c>
      <c r="BE22" s="3">
        <v>0</v>
      </c>
      <c r="BF22" s="3">
        <v>0</v>
      </c>
      <c r="BG22" s="3">
        <v>0</v>
      </c>
      <c r="BH22" s="3">
        <v>0</v>
      </c>
      <c r="BI22" s="3">
        <v>0</v>
      </c>
      <c r="BJ22" s="3">
        <v>0</v>
      </c>
      <c r="BK22" s="80">
        <f t="shared" si="24"/>
        <v>0</v>
      </c>
      <c r="BM22" s="427">
        <v>0</v>
      </c>
      <c r="BN22" s="427">
        <v>0</v>
      </c>
      <c r="BO22" s="427">
        <v>0</v>
      </c>
      <c r="BP22" s="427">
        <v>0</v>
      </c>
      <c r="BQ22" s="427">
        <v>0</v>
      </c>
      <c r="BR22" s="427">
        <v>0</v>
      </c>
      <c r="BS22" s="427">
        <v>0</v>
      </c>
      <c r="BT22" s="427">
        <v>0</v>
      </c>
      <c r="BU22" s="427">
        <v>0</v>
      </c>
      <c r="BV22" s="427">
        <v>0</v>
      </c>
      <c r="BW22" s="427">
        <v>0</v>
      </c>
      <c r="BX22" s="427">
        <v>0</v>
      </c>
      <c r="BY22" s="427">
        <v>0</v>
      </c>
      <c r="CA22" s="5">
        <v>0</v>
      </c>
      <c r="CB22" s="5">
        <v>0</v>
      </c>
      <c r="CC22" s="5">
        <v>0</v>
      </c>
      <c r="CD22" s="5">
        <v>0</v>
      </c>
      <c r="CE22" s="5">
        <v>0</v>
      </c>
      <c r="CF22" s="5">
        <v>0</v>
      </c>
      <c r="CG22" s="5">
        <v>0</v>
      </c>
      <c r="CH22" s="5">
        <v>0</v>
      </c>
      <c r="CI22" s="5">
        <v>0</v>
      </c>
      <c r="CJ22" s="5">
        <v>0</v>
      </c>
      <c r="CK22" s="5">
        <v>0</v>
      </c>
      <c r="CL22" s="5">
        <v>0</v>
      </c>
      <c r="CM22" s="5">
        <v>0</v>
      </c>
      <c r="CO22" s="5">
        <v>0</v>
      </c>
      <c r="CP22" s="5">
        <v>0</v>
      </c>
      <c r="CQ22" s="5">
        <v>0</v>
      </c>
      <c r="CR22" s="5">
        <v>0</v>
      </c>
      <c r="CS22" s="5">
        <v>0</v>
      </c>
      <c r="CT22" s="5">
        <v>0</v>
      </c>
      <c r="CU22" s="5">
        <v>0</v>
      </c>
      <c r="CV22" s="5">
        <v>0</v>
      </c>
      <c r="CW22" s="5">
        <v>0</v>
      </c>
      <c r="CX22" s="5">
        <v>0</v>
      </c>
      <c r="CY22" s="5">
        <v>0</v>
      </c>
      <c r="CZ22" s="5">
        <v>0</v>
      </c>
      <c r="DA22" s="5">
        <v>0</v>
      </c>
      <c r="DC22" s="5">
        <v>0</v>
      </c>
      <c r="DD22" s="5">
        <v>0</v>
      </c>
      <c r="DE22" s="5">
        <v>0</v>
      </c>
      <c r="DF22" s="5">
        <v>0</v>
      </c>
      <c r="DG22" s="5">
        <v>0</v>
      </c>
      <c r="DH22" s="5">
        <v>0</v>
      </c>
      <c r="DI22" s="5">
        <v>0</v>
      </c>
      <c r="DJ22" s="5">
        <v>0</v>
      </c>
      <c r="DK22" s="5">
        <v>0</v>
      </c>
      <c r="DL22" s="5">
        <v>0</v>
      </c>
      <c r="DM22" s="5">
        <v>0</v>
      </c>
      <c r="DN22" s="5">
        <v>0</v>
      </c>
      <c r="DO22" s="5">
        <v>0</v>
      </c>
    </row>
    <row r="23" spans="1:119" x14ac:dyDescent="0.35">
      <c r="A23" s="626"/>
      <c r="B23" s="3" t="s">
        <v>77</v>
      </c>
      <c r="C23" s="3">
        <v>0</v>
      </c>
      <c r="D23" s="3">
        <v>0</v>
      </c>
      <c r="E23" s="3">
        <v>0</v>
      </c>
      <c r="F23" s="3">
        <v>0</v>
      </c>
      <c r="G23" s="3">
        <v>0</v>
      </c>
      <c r="H23" s="3">
        <v>0</v>
      </c>
      <c r="I23" s="3">
        <v>11390.639919467523</v>
      </c>
      <c r="J23" s="3">
        <v>0</v>
      </c>
      <c r="K23" s="3">
        <v>10018.132328759284</v>
      </c>
      <c r="L23" s="3">
        <v>0</v>
      </c>
      <c r="M23" s="3">
        <v>0</v>
      </c>
      <c r="N23" s="3">
        <v>0</v>
      </c>
      <c r="O23" s="80">
        <f t="shared" si="21"/>
        <v>21408.772248226807</v>
      </c>
      <c r="Q23" s="626"/>
      <c r="R23" s="3" t="s">
        <v>77</v>
      </c>
      <c r="S23" s="3">
        <v>0</v>
      </c>
      <c r="T23" s="3">
        <v>0</v>
      </c>
      <c r="U23" s="3">
        <v>0</v>
      </c>
      <c r="V23" s="3">
        <v>0</v>
      </c>
      <c r="W23" s="3">
        <v>0</v>
      </c>
      <c r="X23" s="3">
        <v>173654.47001839097</v>
      </c>
      <c r="Y23" s="3">
        <v>214032.00102025218</v>
      </c>
      <c r="Z23" s="3">
        <v>19366.629543818326</v>
      </c>
      <c r="AA23" s="3">
        <v>170342.46452172464</v>
      </c>
      <c r="AB23" s="3">
        <v>130529.96869609519</v>
      </c>
      <c r="AC23" s="3">
        <v>458896.54435598716</v>
      </c>
      <c r="AD23" s="3">
        <v>620178.89466782287</v>
      </c>
      <c r="AE23" s="80">
        <f t="shared" si="22"/>
        <v>1787000.9728240913</v>
      </c>
      <c r="AG23" s="626"/>
      <c r="AH23" s="3" t="s">
        <v>77</v>
      </c>
      <c r="AI23" s="3">
        <v>0</v>
      </c>
      <c r="AJ23" s="3">
        <v>0</v>
      </c>
      <c r="AK23" s="3">
        <v>0</v>
      </c>
      <c r="AL23" s="3">
        <v>0</v>
      </c>
      <c r="AM23" s="3">
        <v>0</v>
      </c>
      <c r="AN23" s="3">
        <v>235709.60488346813</v>
      </c>
      <c r="AO23" s="3">
        <v>137695.55319744235</v>
      </c>
      <c r="AP23" s="3">
        <v>10280.120957185074</v>
      </c>
      <c r="AQ23" s="3">
        <v>0</v>
      </c>
      <c r="AR23" s="3">
        <v>0</v>
      </c>
      <c r="AS23" s="3">
        <v>141824.80680367566</v>
      </c>
      <c r="AT23" s="3">
        <v>1583488.5972907417</v>
      </c>
      <c r="AU23" s="80">
        <f t="shared" si="23"/>
        <v>2108998.683132513</v>
      </c>
      <c r="AV23" s="260"/>
      <c r="AW23" s="626"/>
      <c r="AX23" s="3" t="s">
        <v>77</v>
      </c>
      <c r="AY23" s="3">
        <v>0</v>
      </c>
      <c r="AZ23" s="3">
        <v>0</v>
      </c>
      <c r="BA23" s="3">
        <v>0</v>
      </c>
      <c r="BB23" s="3">
        <v>0</v>
      </c>
      <c r="BC23" s="3">
        <v>0</v>
      </c>
      <c r="BD23" s="3">
        <v>0</v>
      </c>
      <c r="BE23" s="3">
        <v>0</v>
      </c>
      <c r="BF23" s="3">
        <v>0</v>
      </c>
      <c r="BG23" s="3">
        <v>0</v>
      </c>
      <c r="BH23" s="3">
        <v>355675.9574647533</v>
      </c>
      <c r="BI23" s="3">
        <v>163302.98648704513</v>
      </c>
      <c r="BJ23" s="3">
        <v>1127614.6978567417</v>
      </c>
      <c r="BK23" s="80">
        <f t="shared" si="24"/>
        <v>1646593.6418085401</v>
      </c>
      <c r="BM23" s="427">
        <v>0</v>
      </c>
      <c r="BN23" s="427">
        <v>0</v>
      </c>
      <c r="BO23" s="427">
        <v>0</v>
      </c>
      <c r="BP23" s="427">
        <v>0</v>
      </c>
      <c r="BQ23" s="427">
        <v>0</v>
      </c>
      <c r="BR23" s="427">
        <v>0</v>
      </c>
      <c r="BS23" s="427">
        <v>0</v>
      </c>
      <c r="BT23" s="427">
        <v>0</v>
      </c>
      <c r="BU23" s="427">
        <v>0</v>
      </c>
      <c r="BV23" s="427">
        <v>0</v>
      </c>
      <c r="BW23" s="427">
        <v>0</v>
      </c>
      <c r="BX23" s="427">
        <v>0</v>
      </c>
      <c r="BY23" s="427">
        <v>0</v>
      </c>
      <c r="CA23" s="5">
        <v>0</v>
      </c>
      <c r="CB23" s="5">
        <v>0</v>
      </c>
      <c r="CC23" s="5">
        <v>0</v>
      </c>
      <c r="CD23" s="5">
        <v>0</v>
      </c>
      <c r="CE23" s="5">
        <v>0</v>
      </c>
      <c r="CF23" s="5">
        <v>0</v>
      </c>
      <c r="CG23" s="5">
        <v>0</v>
      </c>
      <c r="CH23" s="5">
        <v>0</v>
      </c>
      <c r="CI23" s="5">
        <v>0</v>
      </c>
      <c r="CJ23" s="5">
        <v>0</v>
      </c>
      <c r="CK23" s="5">
        <v>0</v>
      </c>
      <c r="CL23" s="5">
        <v>0</v>
      </c>
      <c r="CM23" s="5">
        <v>0</v>
      </c>
      <c r="CO23" s="5">
        <v>0</v>
      </c>
      <c r="CP23" s="5">
        <v>0</v>
      </c>
      <c r="CQ23" s="5">
        <v>0</v>
      </c>
      <c r="CR23" s="5">
        <v>0</v>
      </c>
      <c r="CS23" s="5">
        <v>0</v>
      </c>
      <c r="CT23" s="5">
        <v>0</v>
      </c>
      <c r="CU23" s="5">
        <v>0</v>
      </c>
      <c r="CV23" s="5">
        <v>0</v>
      </c>
      <c r="CW23" s="5">
        <v>0</v>
      </c>
      <c r="CX23" s="5">
        <v>0</v>
      </c>
      <c r="CY23" s="5">
        <v>0</v>
      </c>
      <c r="CZ23" s="5">
        <v>0</v>
      </c>
      <c r="DA23" s="5">
        <v>0</v>
      </c>
      <c r="DC23" s="5">
        <v>0</v>
      </c>
      <c r="DD23" s="5">
        <v>0</v>
      </c>
      <c r="DE23" s="5">
        <v>0</v>
      </c>
      <c r="DF23" s="5">
        <v>0</v>
      </c>
      <c r="DG23" s="5">
        <v>0</v>
      </c>
      <c r="DH23" s="5">
        <v>0</v>
      </c>
      <c r="DI23" s="5">
        <v>0</v>
      </c>
      <c r="DJ23" s="5">
        <v>0</v>
      </c>
      <c r="DK23" s="5">
        <v>0</v>
      </c>
      <c r="DL23" s="5">
        <v>0</v>
      </c>
      <c r="DM23" s="5">
        <v>0</v>
      </c>
      <c r="DN23" s="5">
        <v>0</v>
      </c>
      <c r="DO23" s="5">
        <v>0</v>
      </c>
    </row>
    <row r="24" spans="1:119" x14ac:dyDescent="0.35">
      <c r="A24" s="626"/>
      <c r="B24" s="3" t="s">
        <v>76</v>
      </c>
      <c r="C24" s="3">
        <v>0</v>
      </c>
      <c r="D24" s="3">
        <v>0</v>
      </c>
      <c r="E24" s="3">
        <v>0</v>
      </c>
      <c r="F24" s="3">
        <v>0</v>
      </c>
      <c r="G24" s="3">
        <v>0</v>
      </c>
      <c r="H24" s="3">
        <v>0</v>
      </c>
      <c r="I24" s="3">
        <v>0</v>
      </c>
      <c r="J24" s="3">
        <v>0</v>
      </c>
      <c r="K24" s="3">
        <v>0</v>
      </c>
      <c r="L24" s="3">
        <v>0</v>
      </c>
      <c r="M24" s="3">
        <v>0</v>
      </c>
      <c r="N24" s="3">
        <v>0</v>
      </c>
      <c r="O24" s="80">
        <f t="shared" si="21"/>
        <v>0</v>
      </c>
      <c r="Q24" s="626"/>
      <c r="R24" s="3" t="s">
        <v>76</v>
      </c>
      <c r="S24" s="3">
        <v>0</v>
      </c>
      <c r="T24" s="3">
        <v>0</v>
      </c>
      <c r="U24" s="3">
        <v>0</v>
      </c>
      <c r="V24" s="3">
        <v>0</v>
      </c>
      <c r="W24" s="3">
        <v>0</v>
      </c>
      <c r="X24" s="3">
        <v>0</v>
      </c>
      <c r="Y24" s="3">
        <v>0</v>
      </c>
      <c r="Z24" s="3">
        <v>0</v>
      </c>
      <c r="AA24" s="3">
        <v>0</v>
      </c>
      <c r="AB24" s="3">
        <v>0</v>
      </c>
      <c r="AC24" s="3">
        <v>0</v>
      </c>
      <c r="AD24" s="3">
        <v>0</v>
      </c>
      <c r="AE24" s="80">
        <f t="shared" si="22"/>
        <v>0</v>
      </c>
      <c r="AG24" s="626"/>
      <c r="AH24" s="3" t="s">
        <v>76</v>
      </c>
      <c r="AI24" s="3">
        <v>0</v>
      </c>
      <c r="AJ24" s="3">
        <v>0</v>
      </c>
      <c r="AK24" s="3">
        <v>0</v>
      </c>
      <c r="AL24" s="3">
        <v>0</v>
      </c>
      <c r="AM24" s="3">
        <v>0</v>
      </c>
      <c r="AN24" s="3">
        <v>0</v>
      </c>
      <c r="AO24" s="3">
        <v>0</v>
      </c>
      <c r="AP24" s="3">
        <v>0</v>
      </c>
      <c r="AQ24" s="3">
        <v>0</v>
      </c>
      <c r="AR24" s="3">
        <v>0</v>
      </c>
      <c r="AS24" s="3">
        <v>0</v>
      </c>
      <c r="AT24" s="3">
        <v>0</v>
      </c>
      <c r="AU24" s="80">
        <f t="shared" si="23"/>
        <v>0</v>
      </c>
      <c r="AW24" s="626"/>
      <c r="AX24" s="3" t="s">
        <v>76</v>
      </c>
      <c r="AY24" s="3">
        <v>0</v>
      </c>
      <c r="AZ24" s="3">
        <v>0</v>
      </c>
      <c r="BA24" s="3">
        <v>0</v>
      </c>
      <c r="BB24" s="3">
        <v>0</v>
      </c>
      <c r="BC24" s="3">
        <v>0</v>
      </c>
      <c r="BD24" s="3">
        <v>0</v>
      </c>
      <c r="BE24" s="3">
        <v>0</v>
      </c>
      <c r="BF24" s="3">
        <v>0</v>
      </c>
      <c r="BG24" s="3">
        <v>0</v>
      </c>
      <c r="BH24" s="3">
        <v>0</v>
      </c>
      <c r="BI24" s="3">
        <v>0</v>
      </c>
      <c r="BJ24" s="3">
        <v>0</v>
      </c>
      <c r="BK24" s="80">
        <f t="shared" si="24"/>
        <v>0</v>
      </c>
      <c r="BM24" s="427">
        <v>0</v>
      </c>
      <c r="BN24" s="427">
        <v>0</v>
      </c>
      <c r="BO24" s="427">
        <v>0</v>
      </c>
      <c r="BP24" s="427">
        <v>0</v>
      </c>
      <c r="BQ24" s="427">
        <v>0</v>
      </c>
      <c r="BR24" s="427">
        <v>0</v>
      </c>
      <c r="BS24" s="427">
        <v>0</v>
      </c>
      <c r="BT24" s="427">
        <v>0</v>
      </c>
      <c r="BU24" s="427">
        <v>0</v>
      </c>
      <c r="BV24" s="427">
        <v>0</v>
      </c>
      <c r="BW24" s="427">
        <v>0</v>
      </c>
      <c r="BX24" s="427">
        <v>0</v>
      </c>
      <c r="BY24" s="427">
        <v>0</v>
      </c>
      <c r="CA24" s="5">
        <v>0</v>
      </c>
      <c r="CB24" s="5">
        <v>0</v>
      </c>
      <c r="CC24" s="5">
        <v>0</v>
      </c>
      <c r="CD24" s="5">
        <v>0</v>
      </c>
      <c r="CE24" s="5">
        <v>0</v>
      </c>
      <c r="CF24" s="5">
        <v>0</v>
      </c>
      <c r="CG24" s="5">
        <v>0</v>
      </c>
      <c r="CH24" s="5">
        <v>0</v>
      </c>
      <c r="CI24" s="5">
        <v>0</v>
      </c>
      <c r="CJ24" s="5">
        <v>0</v>
      </c>
      <c r="CK24" s="5">
        <v>0</v>
      </c>
      <c r="CL24" s="5">
        <v>0</v>
      </c>
      <c r="CM24" s="5">
        <v>0</v>
      </c>
      <c r="CO24" s="5">
        <v>0</v>
      </c>
      <c r="CP24" s="5">
        <v>0</v>
      </c>
      <c r="CQ24" s="5">
        <v>0</v>
      </c>
      <c r="CR24" s="5">
        <v>0</v>
      </c>
      <c r="CS24" s="5">
        <v>0</v>
      </c>
      <c r="CT24" s="5">
        <v>0</v>
      </c>
      <c r="CU24" s="5">
        <v>0</v>
      </c>
      <c r="CV24" s="5">
        <v>0</v>
      </c>
      <c r="CW24" s="5">
        <v>0</v>
      </c>
      <c r="CX24" s="5">
        <v>0</v>
      </c>
      <c r="CY24" s="5">
        <v>0</v>
      </c>
      <c r="CZ24" s="5">
        <v>0</v>
      </c>
      <c r="DA24" s="5">
        <v>0</v>
      </c>
      <c r="DC24" s="5">
        <v>0</v>
      </c>
      <c r="DD24" s="5">
        <v>0</v>
      </c>
      <c r="DE24" s="5">
        <v>0</v>
      </c>
      <c r="DF24" s="5">
        <v>0</v>
      </c>
      <c r="DG24" s="5">
        <v>0</v>
      </c>
      <c r="DH24" s="5">
        <v>0</v>
      </c>
      <c r="DI24" s="5">
        <v>0</v>
      </c>
      <c r="DJ24" s="5">
        <v>0</v>
      </c>
      <c r="DK24" s="5">
        <v>0</v>
      </c>
      <c r="DL24" s="5">
        <v>0</v>
      </c>
      <c r="DM24" s="5">
        <v>0</v>
      </c>
      <c r="DN24" s="5">
        <v>0</v>
      </c>
      <c r="DO24" s="5">
        <v>0</v>
      </c>
    </row>
    <row r="25" spans="1:119" x14ac:dyDescent="0.35">
      <c r="A25" s="626"/>
      <c r="B25" s="3" t="s">
        <v>75</v>
      </c>
      <c r="C25" s="3">
        <v>0</v>
      </c>
      <c r="D25" s="3">
        <v>0</v>
      </c>
      <c r="E25" s="3">
        <v>0</v>
      </c>
      <c r="F25" s="3">
        <v>0</v>
      </c>
      <c r="G25" s="3">
        <v>0</v>
      </c>
      <c r="H25" s="3">
        <v>0</v>
      </c>
      <c r="I25" s="3">
        <v>0</v>
      </c>
      <c r="J25" s="3">
        <v>0</v>
      </c>
      <c r="K25" s="3">
        <v>0</v>
      </c>
      <c r="L25" s="3">
        <v>0</v>
      </c>
      <c r="M25" s="3">
        <v>0</v>
      </c>
      <c r="N25" s="3">
        <v>0</v>
      </c>
      <c r="O25" s="80">
        <f t="shared" si="21"/>
        <v>0</v>
      </c>
      <c r="Q25" s="626"/>
      <c r="R25" s="3" t="s">
        <v>75</v>
      </c>
      <c r="S25" s="3">
        <v>0</v>
      </c>
      <c r="T25" s="3">
        <v>0</v>
      </c>
      <c r="U25" s="3">
        <v>0</v>
      </c>
      <c r="V25" s="3">
        <v>0</v>
      </c>
      <c r="W25" s="3">
        <v>0</v>
      </c>
      <c r="X25" s="3">
        <v>0</v>
      </c>
      <c r="Y25" s="3">
        <v>0</v>
      </c>
      <c r="Z25" s="3">
        <v>0</v>
      </c>
      <c r="AA25" s="3">
        <v>0</v>
      </c>
      <c r="AB25" s="3">
        <v>0</v>
      </c>
      <c r="AC25" s="3">
        <v>0</v>
      </c>
      <c r="AD25" s="3">
        <v>0</v>
      </c>
      <c r="AE25" s="80">
        <f t="shared" si="22"/>
        <v>0</v>
      </c>
      <c r="AG25" s="626"/>
      <c r="AH25" s="3" t="s">
        <v>75</v>
      </c>
      <c r="AI25" s="3">
        <v>0</v>
      </c>
      <c r="AJ25" s="3">
        <v>0</v>
      </c>
      <c r="AK25" s="3">
        <v>0</v>
      </c>
      <c r="AL25" s="3">
        <v>0</v>
      </c>
      <c r="AM25" s="3">
        <v>0</v>
      </c>
      <c r="AN25" s="3">
        <v>0</v>
      </c>
      <c r="AO25" s="3">
        <v>0</v>
      </c>
      <c r="AP25" s="3">
        <v>0</v>
      </c>
      <c r="AQ25" s="3">
        <v>0</v>
      </c>
      <c r="AR25" s="3">
        <v>0</v>
      </c>
      <c r="AS25" s="3">
        <v>0</v>
      </c>
      <c r="AT25" s="3">
        <v>0</v>
      </c>
      <c r="AU25" s="80">
        <f t="shared" si="23"/>
        <v>0</v>
      </c>
      <c r="AW25" s="626"/>
      <c r="AX25" s="3" t="s">
        <v>75</v>
      </c>
      <c r="AY25" s="3">
        <v>0</v>
      </c>
      <c r="AZ25" s="3">
        <v>0</v>
      </c>
      <c r="BA25" s="3">
        <v>0</v>
      </c>
      <c r="BB25" s="3">
        <v>0</v>
      </c>
      <c r="BC25" s="3">
        <v>0</v>
      </c>
      <c r="BD25" s="3">
        <v>0</v>
      </c>
      <c r="BE25" s="3">
        <v>0</v>
      </c>
      <c r="BF25" s="3">
        <v>0</v>
      </c>
      <c r="BG25" s="3">
        <v>0</v>
      </c>
      <c r="BH25" s="3">
        <v>0</v>
      </c>
      <c r="BI25" s="3">
        <v>0</v>
      </c>
      <c r="BJ25" s="3">
        <v>0</v>
      </c>
      <c r="BK25" s="80">
        <f t="shared" si="24"/>
        <v>0</v>
      </c>
      <c r="BM25" s="427">
        <v>0</v>
      </c>
      <c r="BN25" s="427">
        <v>0</v>
      </c>
      <c r="BO25" s="427">
        <v>0</v>
      </c>
      <c r="BP25" s="427">
        <v>0</v>
      </c>
      <c r="BQ25" s="427">
        <v>0</v>
      </c>
      <c r="BR25" s="427">
        <v>0</v>
      </c>
      <c r="BS25" s="427">
        <v>0</v>
      </c>
      <c r="BT25" s="427">
        <v>0</v>
      </c>
      <c r="BU25" s="427">
        <v>0</v>
      </c>
      <c r="BV25" s="427">
        <v>0</v>
      </c>
      <c r="BW25" s="427">
        <v>0</v>
      </c>
      <c r="BX25" s="427">
        <v>0</v>
      </c>
      <c r="BY25" s="427">
        <v>0</v>
      </c>
      <c r="CA25" s="5">
        <v>0</v>
      </c>
      <c r="CB25" s="5">
        <v>0</v>
      </c>
      <c r="CC25" s="5">
        <v>0</v>
      </c>
      <c r="CD25" s="5">
        <v>0</v>
      </c>
      <c r="CE25" s="5">
        <v>0</v>
      </c>
      <c r="CF25" s="5">
        <v>0</v>
      </c>
      <c r="CG25" s="5">
        <v>0</v>
      </c>
      <c r="CH25" s="5">
        <v>0</v>
      </c>
      <c r="CI25" s="5">
        <v>0</v>
      </c>
      <c r="CJ25" s="5">
        <v>0</v>
      </c>
      <c r="CK25" s="5">
        <v>0</v>
      </c>
      <c r="CL25" s="5">
        <v>0</v>
      </c>
      <c r="CM25" s="5">
        <v>0</v>
      </c>
      <c r="CO25" s="5">
        <v>0</v>
      </c>
      <c r="CP25" s="5">
        <v>0</v>
      </c>
      <c r="CQ25" s="5">
        <v>0</v>
      </c>
      <c r="CR25" s="5">
        <v>0</v>
      </c>
      <c r="CS25" s="5">
        <v>0</v>
      </c>
      <c r="CT25" s="5">
        <v>0</v>
      </c>
      <c r="CU25" s="5">
        <v>0</v>
      </c>
      <c r="CV25" s="5">
        <v>0</v>
      </c>
      <c r="CW25" s="5">
        <v>0</v>
      </c>
      <c r="CX25" s="5">
        <v>0</v>
      </c>
      <c r="CY25" s="5">
        <v>0</v>
      </c>
      <c r="CZ25" s="5">
        <v>0</v>
      </c>
      <c r="DA25" s="5">
        <v>0</v>
      </c>
      <c r="DC25" s="5">
        <v>0</v>
      </c>
      <c r="DD25" s="5">
        <v>0</v>
      </c>
      <c r="DE25" s="5">
        <v>0</v>
      </c>
      <c r="DF25" s="5">
        <v>0</v>
      </c>
      <c r="DG25" s="5">
        <v>0</v>
      </c>
      <c r="DH25" s="5">
        <v>0</v>
      </c>
      <c r="DI25" s="5">
        <v>0</v>
      </c>
      <c r="DJ25" s="5">
        <v>0</v>
      </c>
      <c r="DK25" s="5">
        <v>0</v>
      </c>
      <c r="DL25" s="5">
        <v>0</v>
      </c>
      <c r="DM25" s="5">
        <v>0</v>
      </c>
      <c r="DN25" s="5">
        <v>0</v>
      </c>
      <c r="DO25" s="5">
        <v>0</v>
      </c>
    </row>
    <row r="26" spans="1:119" x14ac:dyDescent="0.35">
      <c r="A26" s="626"/>
      <c r="B26" s="3" t="s">
        <v>74</v>
      </c>
      <c r="C26" s="3">
        <v>0</v>
      </c>
      <c r="D26" s="3">
        <v>0</v>
      </c>
      <c r="E26" s="3">
        <v>0</v>
      </c>
      <c r="F26" s="3">
        <v>0</v>
      </c>
      <c r="G26" s="3">
        <v>17403.669969643008</v>
      </c>
      <c r="H26" s="3">
        <v>0</v>
      </c>
      <c r="I26" s="3">
        <v>0</v>
      </c>
      <c r="J26" s="3">
        <v>0</v>
      </c>
      <c r="K26" s="3">
        <v>174925.31038015784</v>
      </c>
      <c r="L26" s="3">
        <v>0</v>
      </c>
      <c r="M26" s="3">
        <v>0</v>
      </c>
      <c r="N26" s="3">
        <v>193420.92549141133</v>
      </c>
      <c r="O26" s="80">
        <f t="shared" si="21"/>
        <v>385749.90584121214</v>
      </c>
      <c r="Q26" s="626"/>
      <c r="R26" s="3" t="s">
        <v>74</v>
      </c>
      <c r="S26" s="3">
        <v>0</v>
      </c>
      <c r="T26" s="3">
        <v>0</v>
      </c>
      <c r="U26" s="3">
        <v>0</v>
      </c>
      <c r="V26" s="3">
        <v>0</v>
      </c>
      <c r="W26" s="3">
        <v>0</v>
      </c>
      <c r="X26" s="3">
        <v>203914.15660156962</v>
      </c>
      <c r="Y26" s="3">
        <v>190192.99097252346</v>
      </c>
      <c r="Z26" s="3">
        <v>173096.27782872258</v>
      </c>
      <c r="AA26" s="3">
        <v>892581.57107353723</v>
      </c>
      <c r="AB26" s="3">
        <v>157233.25740534469</v>
      </c>
      <c r="AC26" s="3">
        <v>576762.10006232071</v>
      </c>
      <c r="AD26" s="3">
        <v>3231156.5879897289</v>
      </c>
      <c r="AE26" s="80">
        <f t="shared" si="22"/>
        <v>5424936.9419337474</v>
      </c>
      <c r="AG26" s="626"/>
      <c r="AH26" s="3" t="s">
        <v>74</v>
      </c>
      <c r="AI26" s="3">
        <v>0</v>
      </c>
      <c r="AJ26" s="3">
        <v>0</v>
      </c>
      <c r="AK26" s="3">
        <v>0</v>
      </c>
      <c r="AL26" s="3">
        <v>0</v>
      </c>
      <c r="AM26" s="3">
        <v>0</v>
      </c>
      <c r="AN26" s="3">
        <v>0</v>
      </c>
      <c r="AO26" s="3">
        <v>0</v>
      </c>
      <c r="AP26" s="3">
        <v>5322.8659767851586</v>
      </c>
      <c r="AQ26" s="3">
        <v>0</v>
      </c>
      <c r="AR26" s="3">
        <v>0</v>
      </c>
      <c r="AS26" s="3">
        <v>0</v>
      </c>
      <c r="AT26" s="3">
        <v>114968.03968150512</v>
      </c>
      <c r="AU26" s="80">
        <f t="shared" si="23"/>
        <v>120290.90565829028</v>
      </c>
      <c r="AW26" s="626"/>
      <c r="AX26" s="3" t="s">
        <v>74</v>
      </c>
      <c r="AY26" s="3">
        <v>0</v>
      </c>
      <c r="AZ26" s="3">
        <v>0</v>
      </c>
      <c r="BA26" s="3">
        <v>0</v>
      </c>
      <c r="BB26" s="3">
        <v>0</v>
      </c>
      <c r="BC26" s="3">
        <v>0</v>
      </c>
      <c r="BD26" s="3">
        <v>0</v>
      </c>
      <c r="BE26" s="3">
        <v>0</v>
      </c>
      <c r="BF26" s="3">
        <v>0</v>
      </c>
      <c r="BG26" s="3">
        <v>0</v>
      </c>
      <c r="BH26" s="3">
        <v>0</v>
      </c>
      <c r="BI26" s="3">
        <v>0</v>
      </c>
      <c r="BJ26" s="3">
        <v>95912.277241565156</v>
      </c>
      <c r="BK26" s="80">
        <f t="shared" si="24"/>
        <v>95912.277241565156</v>
      </c>
      <c r="BM26" s="427">
        <v>0</v>
      </c>
      <c r="BN26" s="427">
        <v>0</v>
      </c>
      <c r="BO26" s="427">
        <v>0</v>
      </c>
      <c r="BP26" s="427">
        <v>0</v>
      </c>
      <c r="BQ26" s="427">
        <v>0</v>
      </c>
      <c r="BR26" s="427">
        <v>0</v>
      </c>
      <c r="BS26" s="427">
        <v>0</v>
      </c>
      <c r="BT26" s="427">
        <v>0</v>
      </c>
      <c r="BU26" s="427">
        <v>0</v>
      </c>
      <c r="BV26" s="427">
        <v>0</v>
      </c>
      <c r="BW26" s="427">
        <v>0</v>
      </c>
      <c r="BX26" s="427">
        <v>0</v>
      </c>
      <c r="BY26" s="427">
        <v>0</v>
      </c>
      <c r="CA26" s="5">
        <v>0</v>
      </c>
      <c r="CB26" s="5">
        <v>0</v>
      </c>
      <c r="CC26" s="5">
        <v>0</v>
      </c>
      <c r="CD26" s="5">
        <v>0</v>
      </c>
      <c r="CE26" s="5">
        <v>0</v>
      </c>
      <c r="CF26" s="5">
        <v>0</v>
      </c>
      <c r="CG26" s="5">
        <v>0</v>
      </c>
      <c r="CH26" s="5">
        <v>0</v>
      </c>
      <c r="CI26" s="5">
        <v>0</v>
      </c>
      <c r="CJ26" s="5">
        <v>0</v>
      </c>
      <c r="CK26" s="5">
        <v>0</v>
      </c>
      <c r="CL26" s="5">
        <v>0</v>
      </c>
      <c r="CM26" s="5">
        <v>0</v>
      </c>
      <c r="CO26" s="5">
        <v>0</v>
      </c>
      <c r="CP26" s="5">
        <v>0</v>
      </c>
      <c r="CQ26" s="5">
        <v>0</v>
      </c>
      <c r="CR26" s="5">
        <v>0</v>
      </c>
      <c r="CS26" s="5">
        <v>0</v>
      </c>
      <c r="CT26" s="5">
        <v>0</v>
      </c>
      <c r="CU26" s="5">
        <v>0</v>
      </c>
      <c r="CV26" s="5">
        <v>0</v>
      </c>
      <c r="CW26" s="5">
        <v>0</v>
      </c>
      <c r="CX26" s="5">
        <v>0</v>
      </c>
      <c r="CY26" s="5">
        <v>0</v>
      </c>
      <c r="CZ26" s="5">
        <v>0</v>
      </c>
      <c r="DA26" s="5">
        <v>0</v>
      </c>
      <c r="DC26" s="5">
        <v>0</v>
      </c>
      <c r="DD26" s="5">
        <v>0</v>
      </c>
      <c r="DE26" s="5">
        <v>0</v>
      </c>
      <c r="DF26" s="5">
        <v>0</v>
      </c>
      <c r="DG26" s="5">
        <v>0</v>
      </c>
      <c r="DH26" s="5">
        <v>0</v>
      </c>
      <c r="DI26" s="5">
        <v>0</v>
      </c>
      <c r="DJ26" s="5">
        <v>0</v>
      </c>
      <c r="DK26" s="5">
        <v>0</v>
      </c>
      <c r="DL26" s="5">
        <v>0</v>
      </c>
      <c r="DM26" s="5">
        <v>0</v>
      </c>
      <c r="DN26" s="5">
        <v>0</v>
      </c>
      <c r="DO26" s="5">
        <v>0</v>
      </c>
    </row>
    <row r="27" spans="1:119" x14ac:dyDescent="0.35">
      <c r="A27" s="626"/>
      <c r="B27" s="3" t="s">
        <v>73</v>
      </c>
      <c r="C27" s="3">
        <v>0</v>
      </c>
      <c r="D27" s="3">
        <v>0</v>
      </c>
      <c r="E27" s="3">
        <v>0</v>
      </c>
      <c r="F27" s="3">
        <v>22522.455389970288</v>
      </c>
      <c r="G27" s="3">
        <v>4446.5975359468703</v>
      </c>
      <c r="H27" s="3">
        <v>3058.0862936215881</v>
      </c>
      <c r="I27" s="3">
        <v>4518.4975801022483</v>
      </c>
      <c r="J27" s="3">
        <v>6621.340429945245</v>
      </c>
      <c r="K27" s="3">
        <v>1736.8062614156192</v>
      </c>
      <c r="L27" s="3">
        <v>28563.926632636449</v>
      </c>
      <c r="M27" s="3">
        <v>20963.06482192508</v>
      </c>
      <c r="N27" s="3">
        <v>6844.5106968690807</v>
      </c>
      <c r="O27" s="80">
        <f t="shared" si="21"/>
        <v>99275.285642432485</v>
      </c>
      <c r="Q27" s="626"/>
      <c r="R27" s="3" t="s">
        <v>73</v>
      </c>
      <c r="S27" s="3">
        <v>0</v>
      </c>
      <c r="T27" s="3">
        <v>0</v>
      </c>
      <c r="U27" s="3">
        <v>0</v>
      </c>
      <c r="V27" s="3">
        <v>2338.1520852605972</v>
      </c>
      <c r="W27" s="3">
        <v>36060.206560939994</v>
      </c>
      <c r="X27" s="3">
        <v>11417.166751789666</v>
      </c>
      <c r="Y27" s="3">
        <v>58365.09428482972</v>
      </c>
      <c r="Z27" s="3">
        <v>90541.764694572121</v>
      </c>
      <c r="AA27" s="3">
        <v>254584.0498520846</v>
      </c>
      <c r="AB27" s="3">
        <v>268095.65555245231</v>
      </c>
      <c r="AC27" s="3">
        <v>90537.095860536036</v>
      </c>
      <c r="AD27" s="3">
        <v>294842.47197825281</v>
      </c>
      <c r="AE27" s="80">
        <f t="shared" si="22"/>
        <v>1106781.6576207178</v>
      </c>
      <c r="AG27" s="626"/>
      <c r="AH27" s="3" t="s">
        <v>73</v>
      </c>
      <c r="AI27" s="3">
        <v>0</v>
      </c>
      <c r="AJ27" s="3">
        <v>0</v>
      </c>
      <c r="AK27" s="3">
        <v>0</v>
      </c>
      <c r="AL27" s="3">
        <v>0</v>
      </c>
      <c r="AM27" s="3">
        <v>0</v>
      </c>
      <c r="AN27" s="3">
        <v>0</v>
      </c>
      <c r="AO27" s="3">
        <v>0</v>
      </c>
      <c r="AP27" s="3">
        <v>1522.9736625639114</v>
      </c>
      <c r="AQ27" s="3">
        <v>10803.681959450922</v>
      </c>
      <c r="AR27" s="3">
        <v>9352.6083410423889</v>
      </c>
      <c r="AS27" s="3">
        <v>16231.66840977834</v>
      </c>
      <c r="AT27" s="3">
        <v>105552.06612051625</v>
      </c>
      <c r="AU27" s="80">
        <f t="shared" si="23"/>
        <v>143462.9984933518</v>
      </c>
      <c r="AV27" s="260"/>
      <c r="AW27" s="626"/>
      <c r="AX27" s="3" t="s">
        <v>73</v>
      </c>
      <c r="AY27" s="3">
        <v>0</v>
      </c>
      <c r="AZ27" s="3">
        <v>0</v>
      </c>
      <c r="BA27" s="3">
        <v>0</v>
      </c>
      <c r="BB27" s="3">
        <v>0</v>
      </c>
      <c r="BC27" s="3">
        <v>0</v>
      </c>
      <c r="BD27" s="3">
        <v>0</v>
      </c>
      <c r="BE27" s="3">
        <v>0</v>
      </c>
      <c r="BF27" s="3">
        <v>49101.193790472542</v>
      </c>
      <c r="BG27" s="3">
        <v>0</v>
      </c>
      <c r="BH27" s="3">
        <v>0</v>
      </c>
      <c r="BI27" s="3">
        <v>0</v>
      </c>
      <c r="BJ27" s="3">
        <v>11903.659258347481</v>
      </c>
      <c r="BK27" s="80">
        <f t="shared" si="24"/>
        <v>61004.853048820019</v>
      </c>
      <c r="BM27" s="427">
        <v>0</v>
      </c>
      <c r="BN27" s="427">
        <v>0</v>
      </c>
      <c r="BO27" s="427">
        <v>0</v>
      </c>
      <c r="BP27" s="427">
        <v>0</v>
      </c>
      <c r="BQ27" s="427">
        <v>0</v>
      </c>
      <c r="BR27" s="427">
        <v>0</v>
      </c>
      <c r="BS27" s="427">
        <v>0</v>
      </c>
      <c r="BT27" s="427">
        <v>0</v>
      </c>
      <c r="BU27" s="427">
        <v>0</v>
      </c>
      <c r="BV27" s="427">
        <v>0</v>
      </c>
      <c r="BW27" s="427">
        <v>0</v>
      </c>
      <c r="BX27" s="427">
        <v>0</v>
      </c>
      <c r="BY27" s="427">
        <v>0</v>
      </c>
      <c r="CA27" s="5">
        <v>0</v>
      </c>
      <c r="CB27" s="5">
        <v>0</v>
      </c>
      <c r="CC27" s="5">
        <v>0</v>
      </c>
      <c r="CD27" s="5">
        <v>0</v>
      </c>
      <c r="CE27" s="5">
        <v>0</v>
      </c>
      <c r="CF27" s="5">
        <v>0</v>
      </c>
      <c r="CG27" s="5">
        <v>0</v>
      </c>
      <c r="CH27" s="5">
        <v>0</v>
      </c>
      <c r="CI27" s="5">
        <v>0</v>
      </c>
      <c r="CJ27" s="5">
        <v>0</v>
      </c>
      <c r="CK27" s="5">
        <v>0</v>
      </c>
      <c r="CL27" s="5">
        <v>0</v>
      </c>
      <c r="CM27" s="5">
        <v>0</v>
      </c>
      <c r="CO27" s="5">
        <v>0</v>
      </c>
      <c r="CP27" s="5">
        <v>0</v>
      </c>
      <c r="CQ27" s="5">
        <v>0</v>
      </c>
      <c r="CR27" s="5">
        <v>0</v>
      </c>
      <c r="CS27" s="5">
        <v>0</v>
      </c>
      <c r="CT27" s="5">
        <v>0</v>
      </c>
      <c r="CU27" s="5">
        <v>0</v>
      </c>
      <c r="CV27" s="5">
        <v>0</v>
      </c>
      <c r="CW27" s="5">
        <v>0</v>
      </c>
      <c r="CX27" s="5">
        <v>0</v>
      </c>
      <c r="CY27" s="5">
        <v>0</v>
      </c>
      <c r="CZ27" s="5">
        <v>0</v>
      </c>
      <c r="DA27" s="5">
        <v>0</v>
      </c>
      <c r="DC27" s="5">
        <v>0</v>
      </c>
      <c r="DD27" s="5">
        <v>0</v>
      </c>
      <c r="DE27" s="5">
        <v>0</v>
      </c>
      <c r="DF27" s="5">
        <v>0</v>
      </c>
      <c r="DG27" s="5">
        <v>0</v>
      </c>
      <c r="DH27" s="5">
        <v>0</v>
      </c>
      <c r="DI27" s="5">
        <v>0</v>
      </c>
      <c r="DJ27" s="5">
        <v>0</v>
      </c>
      <c r="DK27" s="5">
        <v>0</v>
      </c>
      <c r="DL27" s="5">
        <v>0</v>
      </c>
      <c r="DM27" s="5">
        <v>0</v>
      </c>
      <c r="DN27" s="5">
        <v>0</v>
      </c>
      <c r="DO27" s="5">
        <v>0</v>
      </c>
    </row>
    <row r="28" spans="1:119" x14ac:dyDescent="0.35">
      <c r="A28" s="626"/>
      <c r="B28" s="3" t="s">
        <v>72</v>
      </c>
      <c r="C28" s="3">
        <v>0</v>
      </c>
      <c r="D28" s="3">
        <v>0</v>
      </c>
      <c r="E28" s="3">
        <v>0</v>
      </c>
      <c r="F28" s="3">
        <v>0</v>
      </c>
      <c r="G28" s="3">
        <v>0</v>
      </c>
      <c r="H28" s="3">
        <v>0</v>
      </c>
      <c r="I28" s="3">
        <v>0</v>
      </c>
      <c r="J28" s="3">
        <v>0</v>
      </c>
      <c r="K28" s="3">
        <v>0</v>
      </c>
      <c r="L28" s="3">
        <v>0</v>
      </c>
      <c r="M28" s="3">
        <v>0</v>
      </c>
      <c r="N28" s="3">
        <v>0</v>
      </c>
      <c r="O28" s="80">
        <f t="shared" si="21"/>
        <v>0</v>
      </c>
      <c r="Q28" s="626"/>
      <c r="R28" s="3" t="s">
        <v>72</v>
      </c>
      <c r="S28" s="3">
        <v>0</v>
      </c>
      <c r="T28" s="3">
        <v>0</v>
      </c>
      <c r="U28" s="3">
        <v>0</v>
      </c>
      <c r="V28" s="3">
        <v>0</v>
      </c>
      <c r="W28" s="3">
        <v>0</v>
      </c>
      <c r="X28" s="3">
        <v>3598.7372749977403</v>
      </c>
      <c r="Y28" s="3">
        <v>34485.875723979385</v>
      </c>
      <c r="Z28" s="3">
        <v>0</v>
      </c>
      <c r="AA28" s="3">
        <v>0</v>
      </c>
      <c r="AB28" s="3">
        <v>12604.918130564218</v>
      </c>
      <c r="AC28" s="3">
        <v>129084.85719589065</v>
      </c>
      <c r="AD28" s="3">
        <v>124152.70092019319</v>
      </c>
      <c r="AE28" s="80">
        <f t="shared" si="22"/>
        <v>303927.08924562519</v>
      </c>
      <c r="AG28" s="626"/>
      <c r="AH28" s="3" t="s">
        <v>72</v>
      </c>
      <c r="AI28" s="3">
        <v>0</v>
      </c>
      <c r="AJ28" s="3">
        <v>0</v>
      </c>
      <c r="AK28" s="3">
        <v>0</v>
      </c>
      <c r="AL28" s="3">
        <v>0</v>
      </c>
      <c r="AM28" s="3">
        <v>15803.069445267711</v>
      </c>
      <c r="AN28" s="3">
        <v>0</v>
      </c>
      <c r="AO28" s="3">
        <v>0</v>
      </c>
      <c r="AP28" s="3">
        <v>0</v>
      </c>
      <c r="AQ28" s="3">
        <v>0</v>
      </c>
      <c r="AR28" s="3">
        <v>0</v>
      </c>
      <c r="AS28" s="3">
        <v>9554.3019714003312</v>
      </c>
      <c r="AT28" s="3">
        <v>68096.811949600466</v>
      </c>
      <c r="AU28" s="80">
        <f t="shared" si="23"/>
        <v>93454.183366268509</v>
      </c>
      <c r="AW28" s="626"/>
      <c r="AX28" s="3" t="s">
        <v>72</v>
      </c>
      <c r="AY28" s="3">
        <v>0</v>
      </c>
      <c r="AZ28" s="3">
        <v>0</v>
      </c>
      <c r="BA28" s="3">
        <v>0</v>
      </c>
      <c r="BB28" s="3">
        <v>0</v>
      </c>
      <c r="BC28" s="3">
        <v>0</v>
      </c>
      <c r="BD28" s="3">
        <v>0</v>
      </c>
      <c r="BE28" s="3">
        <v>0</v>
      </c>
      <c r="BF28" s="3">
        <v>0</v>
      </c>
      <c r="BG28" s="3">
        <v>0</v>
      </c>
      <c r="BH28" s="3">
        <v>0</v>
      </c>
      <c r="BI28" s="3">
        <v>82043.552982129331</v>
      </c>
      <c r="BJ28" s="3">
        <v>0</v>
      </c>
      <c r="BK28" s="80">
        <f t="shared" si="24"/>
        <v>82043.552982129331</v>
      </c>
      <c r="BM28" s="427">
        <v>0</v>
      </c>
      <c r="BN28" s="427">
        <v>0</v>
      </c>
      <c r="BO28" s="427">
        <v>0</v>
      </c>
      <c r="BP28" s="427">
        <v>0</v>
      </c>
      <c r="BQ28" s="427">
        <v>0</v>
      </c>
      <c r="BR28" s="427">
        <v>0</v>
      </c>
      <c r="BS28" s="427">
        <v>0</v>
      </c>
      <c r="BT28" s="427">
        <v>0</v>
      </c>
      <c r="BU28" s="427">
        <v>0</v>
      </c>
      <c r="BV28" s="427">
        <v>0</v>
      </c>
      <c r="BW28" s="427">
        <v>0</v>
      </c>
      <c r="BX28" s="427">
        <v>0</v>
      </c>
      <c r="BY28" s="427">
        <v>0</v>
      </c>
      <c r="CA28" s="5">
        <v>0</v>
      </c>
      <c r="CB28" s="5">
        <v>0</v>
      </c>
      <c r="CC28" s="5">
        <v>0</v>
      </c>
      <c r="CD28" s="5">
        <v>0</v>
      </c>
      <c r="CE28" s="5">
        <v>0</v>
      </c>
      <c r="CF28" s="5">
        <v>0</v>
      </c>
      <c r="CG28" s="5">
        <v>0</v>
      </c>
      <c r="CH28" s="5">
        <v>0</v>
      </c>
      <c r="CI28" s="5">
        <v>0</v>
      </c>
      <c r="CJ28" s="5">
        <v>0</v>
      </c>
      <c r="CK28" s="5">
        <v>0</v>
      </c>
      <c r="CL28" s="5">
        <v>0</v>
      </c>
      <c r="CM28" s="5">
        <v>0</v>
      </c>
      <c r="CO28" s="5">
        <v>0</v>
      </c>
      <c r="CP28" s="5">
        <v>0</v>
      </c>
      <c r="CQ28" s="5">
        <v>0</v>
      </c>
      <c r="CR28" s="5">
        <v>0</v>
      </c>
      <c r="CS28" s="5">
        <v>0</v>
      </c>
      <c r="CT28" s="5">
        <v>0</v>
      </c>
      <c r="CU28" s="5">
        <v>0</v>
      </c>
      <c r="CV28" s="5">
        <v>0</v>
      </c>
      <c r="CW28" s="5">
        <v>0</v>
      </c>
      <c r="CX28" s="5">
        <v>0</v>
      </c>
      <c r="CY28" s="5">
        <v>0</v>
      </c>
      <c r="CZ28" s="5">
        <v>0</v>
      </c>
      <c r="DA28" s="5">
        <v>0</v>
      </c>
      <c r="DC28" s="5">
        <v>0</v>
      </c>
      <c r="DD28" s="5">
        <v>0</v>
      </c>
      <c r="DE28" s="5">
        <v>0</v>
      </c>
      <c r="DF28" s="5">
        <v>0</v>
      </c>
      <c r="DG28" s="5">
        <v>0</v>
      </c>
      <c r="DH28" s="5">
        <v>0</v>
      </c>
      <c r="DI28" s="5">
        <v>0</v>
      </c>
      <c r="DJ28" s="5">
        <v>0</v>
      </c>
      <c r="DK28" s="5">
        <v>0</v>
      </c>
      <c r="DL28" s="5">
        <v>0</v>
      </c>
      <c r="DM28" s="5">
        <v>0</v>
      </c>
      <c r="DN28" s="5">
        <v>0</v>
      </c>
      <c r="DO28" s="5">
        <v>0</v>
      </c>
    </row>
    <row r="29" spans="1:119" x14ac:dyDescent="0.35">
      <c r="A29" s="626"/>
      <c r="B29" s="3" t="s">
        <v>71</v>
      </c>
      <c r="C29" s="3">
        <v>0</v>
      </c>
      <c r="D29" s="3">
        <v>0</v>
      </c>
      <c r="E29" s="3">
        <v>0</v>
      </c>
      <c r="F29" s="3">
        <v>0</v>
      </c>
      <c r="G29" s="3">
        <v>0</v>
      </c>
      <c r="H29" s="3">
        <v>0</v>
      </c>
      <c r="I29" s="3">
        <v>0</v>
      </c>
      <c r="J29" s="3">
        <v>0</v>
      </c>
      <c r="K29" s="3">
        <v>0</v>
      </c>
      <c r="L29" s="3">
        <v>0</v>
      </c>
      <c r="M29" s="3">
        <v>0</v>
      </c>
      <c r="N29" s="3">
        <v>0</v>
      </c>
      <c r="O29" s="80">
        <f t="shared" si="21"/>
        <v>0</v>
      </c>
      <c r="Q29" s="626"/>
      <c r="R29" s="3" t="s">
        <v>71</v>
      </c>
      <c r="S29" s="3">
        <v>0</v>
      </c>
      <c r="T29" s="3">
        <v>0</v>
      </c>
      <c r="U29" s="3">
        <v>0</v>
      </c>
      <c r="V29" s="3">
        <v>0</v>
      </c>
      <c r="W29" s="3">
        <v>0</v>
      </c>
      <c r="X29" s="3">
        <v>0</v>
      </c>
      <c r="Y29" s="3">
        <v>0</v>
      </c>
      <c r="Z29" s="3">
        <v>0</v>
      </c>
      <c r="AA29" s="3">
        <v>0</v>
      </c>
      <c r="AB29" s="3">
        <v>62210.340747836912</v>
      </c>
      <c r="AC29" s="3">
        <v>0</v>
      </c>
      <c r="AD29" s="3">
        <v>0</v>
      </c>
      <c r="AE29" s="80">
        <f t="shared" si="22"/>
        <v>62210.340747836912</v>
      </c>
      <c r="AG29" s="626"/>
      <c r="AH29" s="3" t="s">
        <v>71</v>
      </c>
      <c r="AI29" s="3">
        <v>0</v>
      </c>
      <c r="AJ29" s="3">
        <v>0</v>
      </c>
      <c r="AK29" s="3">
        <v>0</v>
      </c>
      <c r="AL29" s="3">
        <v>0</v>
      </c>
      <c r="AM29" s="3">
        <v>0</v>
      </c>
      <c r="AN29" s="3">
        <v>0</v>
      </c>
      <c r="AO29" s="3">
        <v>0</v>
      </c>
      <c r="AP29" s="3">
        <v>0</v>
      </c>
      <c r="AQ29" s="3">
        <v>0</v>
      </c>
      <c r="AR29" s="3">
        <v>0</v>
      </c>
      <c r="AS29" s="3">
        <v>0</v>
      </c>
      <c r="AT29" s="3">
        <v>73245.262763625389</v>
      </c>
      <c r="AU29" s="80">
        <f t="shared" si="23"/>
        <v>73245.262763625389</v>
      </c>
      <c r="AW29" s="626"/>
      <c r="AX29" s="3" t="s">
        <v>71</v>
      </c>
      <c r="AY29" s="3">
        <v>0</v>
      </c>
      <c r="AZ29" s="3">
        <v>0</v>
      </c>
      <c r="BA29" s="3">
        <v>0</v>
      </c>
      <c r="BB29" s="3">
        <v>0</v>
      </c>
      <c r="BC29" s="3">
        <v>0</v>
      </c>
      <c r="BD29" s="3">
        <v>0</v>
      </c>
      <c r="BE29" s="3">
        <v>0</v>
      </c>
      <c r="BF29" s="3">
        <v>0</v>
      </c>
      <c r="BG29" s="3">
        <v>0</v>
      </c>
      <c r="BH29" s="3">
        <v>0</v>
      </c>
      <c r="BI29" s="3">
        <v>0</v>
      </c>
      <c r="BJ29" s="3">
        <v>0</v>
      </c>
      <c r="BK29" s="80">
        <f t="shared" si="24"/>
        <v>0</v>
      </c>
      <c r="BM29" s="427">
        <v>0</v>
      </c>
      <c r="BN29" s="427">
        <v>0</v>
      </c>
      <c r="BO29" s="427">
        <v>0</v>
      </c>
      <c r="BP29" s="427">
        <v>0</v>
      </c>
      <c r="BQ29" s="427">
        <v>0</v>
      </c>
      <c r="BR29" s="427">
        <v>0</v>
      </c>
      <c r="BS29" s="427">
        <v>0</v>
      </c>
      <c r="BT29" s="427">
        <v>0</v>
      </c>
      <c r="BU29" s="427">
        <v>0</v>
      </c>
      <c r="BV29" s="427">
        <v>0</v>
      </c>
      <c r="BW29" s="427">
        <v>0</v>
      </c>
      <c r="BX29" s="427">
        <v>0</v>
      </c>
      <c r="BY29" s="427">
        <v>0</v>
      </c>
      <c r="CA29" s="5">
        <v>0</v>
      </c>
      <c r="CB29" s="5">
        <v>0</v>
      </c>
      <c r="CC29" s="5">
        <v>0</v>
      </c>
      <c r="CD29" s="5">
        <v>0</v>
      </c>
      <c r="CE29" s="5">
        <v>0</v>
      </c>
      <c r="CF29" s="5">
        <v>0</v>
      </c>
      <c r="CG29" s="5">
        <v>0</v>
      </c>
      <c r="CH29" s="5">
        <v>0</v>
      </c>
      <c r="CI29" s="5">
        <v>0</v>
      </c>
      <c r="CJ29" s="5">
        <v>0</v>
      </c>
      <c r="CK29" s="5">
        <v>0</v>
      </c>
      <c r="CL29" s="5">
        <v>0</v>
      </c>
      <c r="CM29" s="5">
        <v>0</v>
      </c>
      <c r="CO29" s="5">
        <v>0</v>
      </c>
      <c r="CP29" s="5">
        <v>0</v>
      </c>
      <c r="CQ29" s="5">
        <v>0</v>
      </c>
      <c r="CR29" s="5">
        <v>0</v>
      </c>
      <c r="CS29" s="5">
        <v>0</v>
      </c>
      <c r="CT29" s="5">
        <v>0</v>
      </c>
      <c r="CU29" s="5">
        <v>0</v>
      </c>
      <c r="CV29" s="5">
        <v>0</v>
      </c>
      <c r="CW29" s="5">
        <v>0</v>
      </c>
      <c r="CX29" s="5">
        <v>0</v>
      </c>
      <c r="CY29" s="5">
        <v>0</v>
      </c>
      <c r="CZ29" s="5">
        <v>0</v>
      </c>
      <c r="DA29" s="5">
        <v>0</v>
      </c>
      <c r="DC29" s="5">
        <v>0</v>
      </c>
      <c r="DD29" s="5">
        <v>0</v>
      </c>
      <c r="DE29" s="5">
        <v>0</v>
      </c>
      <c r="DF29" s="5">
        <v>0</v>
      </c>
      <c r="DG29" s="5">
        <v>0</v>
      </c>
      <c r="DH29" s="5">
        <v>0</v>
      </c>
      <c r="DI29" s="5">
        <v>0</v>
      </c>
      <c r="DJ29" s="5">
        <v>0</v>
      </c>
      <c r="DK29" s="5">
        <v>0</v>
      </c>
      <c r="DL29" s="5">
        <v>0</v>
      </c>
      <c r="DM29" s="5">
        <v>0</v>
      </c>
      <c r="DN29" s="5">
        <v>0</v>
      </c>
      <c r="DO29" s="5">
        <v>0</v>
      </c>
    </row>
    <row r="30" spans="1:119" x14ac:dyDescent="0.35">
      <c r="A30" s="626"/>
      <c r="B30" s="3" t="s">
        <v>70</v>
      </c>
      <c r="C30" s="3">
        <v>0</v>
      </c>
      <c r="D30" s="3">
        <v>0</v>
      </c>
      <c r="E30" s="3">
        <v>0</v>
      </c>
      <c r="F30" s="3">
        <v>0</v>
      </c>
      <c r="G30" s="3">
        <v>0</v>
      </c>
      <c r="H30" s="3">
        <v>0</v>
      </c>
      <c r="I30" s="3">
        <v>0</v>
      </c>
      <c r="J30" s="3">
        <v>0</v>
      </c>
      <c r="K30" s="3">
        <v>0</v>
      </c>
      <c r="L30" s="3">
        <v>0</v>
      </c>
      <c r="M30" s="3">
        <v>0</v>
      </c>
      <c r="N30" s="3">
        <v>0</v>
      </c>
      <c r="O30" s="80">
        <f t="shared" si="21"/>
        <v>0</v>
      </c>
      <c r="Q30" s="626"/>
      <c r="R30" s="3" t="s">
        <v>70</v>
      </c>
      <c r="S30" s="3">
        <v>0</v>
      </c>
      <c r="T30" s="3">
        <v>0</v>
      </c>
      <c r="U30" s="3">
        <v>0</v>
      </c>
      <c r="V30" s="3">
        <v>0</v>
      </c>
      <c r="W30" s="3">
        <v>0</v>
      </c>
      <c r="X30" s="3">
        <v>0</v>
      </c>
      <c r="Y30" s="3">
        <v>0</v>
      </c>
      <c r="Z30" s="3">
        <v>0</v>
      </c>
      <c r="AA30" s="3">
        <v>0</v>
      </c>
      <c r="AB30" s="3">
        <v>0</v>
      </c>
      <c r="AC30" s="3">
        <v>0</v>
      </c>
      <c r="AD30" s="3">
        <v>0</v>
      </c>
      <c r="AE30" s="80">
        <f t="shared" si="22"/>
        <v>0</v>
      </c>
      <c r="AG30" s="626"/>
      <c r="AH30" s="3" t="s">
        <v>70</v>
      </c>
      <c r="AI30" s="3">
        <v>0</v>
      </c>
      <c r="AJ30" s="3">
        <v>0</v>
      </c>
      <c r="AK30" s="3">
        <v>0</v>
      </c>
      <c r="AL30" s="3">
        <v>0</v>
      </c>
      <c r="AM30" s="3">
        <v>0</v>
      </c>
      <c r="AN30" s="3">
        <v>0</v>
      </c>
      <c r="AO30" s="3">
        <v>0</v>
      </c>
      <c r="AP30" s="3">
        <v>0</v>
      </c>
      <c r="AQ30" s="3">
        <v>0</v>
      </c>
      <c r="AR30" s="3">
        <v>0</v>
      </c>
      <c r="AS30" s="3">
        <v>0</v>
      </c>
      <c r="AT30" s="3">
        <v>0</v>
      </c>
      <c r="AU30" s="80">
        <f t="shared" si="23"/>
        <v>0</v>
      </c>
      <c r="AW30" s="626"/>
      <c r="AX30" s="3" t="s">
        <v>70</v>
      </c>
      <c r="AY30" s="3">
        <v>0</v>
      </c>
      <c r="AZ30" s="3">
        <v>0</v>
      </c>
      <c r="BA30" s="3">
        <v>0</v>
      </c>
      <c r="BB30" s="3">
        <v>0</v>
      </c>
      <c r="BC30" s="3">
        <v>0</v>
      </c>
      <c r="BD30" s="3">
        <v>0</v>
      </c>
      <c r="BE30" s="3">
        <v>0</v>
      </c>
      <c r="BF30" s="3">
        <v>0</v>
      </c>
      <c r="BG30" s="3">
        <v>0</v>
      </c>
      <c r="BH30" s="3">
        <v>0</v>
      </c>
      <c r="BI30" s="3">
        <v>0</v>
      </c>
      <c r="BJ30" s="3">
        <v>0</v>
      </c>
      <c r="BK30" s="80">
        <f t="shared" si="24"/>
        <v>0</v>
      </c>
      <c r="BM30" s="427">
        <v>0</v>
      </c>
      <c r="BN30" s="427">
        <v>0</v>
      </c>
      <c r="BO30" s="427">
        <v>0</v>
      </c>
      <c r="BP30" s="427">
        <v>0</v>
      </c>
      <c r="BQ30" s="427">
        <v>0</v>
      </c>
      <c r="BR30" s="427">
        <v>0</v>
      </c>
      <c r="BS30" s="427">
        <v>0</v>
      </c>
      <c r="BT30" s="427">
        <v>0</v>
      </c>
      <c r="BU30" s="427">
        <v>0</v>
      </c>
      <c r="BV30" s="427">
        <v>0</v>
      </c>
      <c r="BW30" s="427">
        <v>0</v>
      </c>
      <c r="BX30" s="427">
        <v>0</v>
      </c>
      <c r="BY30" s="427">
        <v>0</v>
      </c>
      <c r="CA30" s="5">
        <v>0</v>
      </c>
      <c r="CB30" s="5">
        <v>0</v>
      </c>
      <c r="CC30" s="5">
        <v>0</v>
      </c>
      <c r="CD30" s="5">
        <v>0</v>
      </c>
      <c r="CE30" s="5">
        <v>0</v>
      </c>
      <c r="CF30" s="5">
        <v>0</v>
      </c>
      <c r="CG30" s="5">
        <v>0</v>
      </c>
      <c r="CH30" s="5">
        <v>0</v>
      </c>
      <c r="CI30" s="5">
        <v>0</v>
      </c>
      <c r="CJ30" s="5">
        <v>0</v>
      </c>
      <c r="CK30" s="5">
        <v>0</v>
      </c>
      <c r="CL30" s="5">
        <v>0</v>
      </c>
      <c r="CM30" s="5">
        <v>0</v>
      </c>
      <c r="CO30" s="5">
        <v>0</v>
      </c>
      <c r="CP30" s="5">
        <v>0</v>
      </c>
      <c r="CQ30" s="5">
        <v>0</v>
      </c>
      <c r="CR30" s="5">
        <v>0</v>
      </c>
      <c r="CS30" s="5">
        <v>0</v>
      </c>
      <c r="CT30" s="5">
        <v>0</v>
      </c>
      <c r="CU30" s="5">
        <v>0</v>
      </c>
      <c r="CV30" s="5">
        <v>0</v>
      </c>
      <c r="CW30" s="5">
        <v>0</v>
      </c>
      <c r="CX30" s="5">
        <v>0</v>
      </c>
      <c r="CY30" s="5">
        <v>0</v>
      </c>
      <c r="CZ30" s="5">
        <v>0</v>
      </c>
      <c r="DA30" s="5">
        <v>0</v>
      </c>
      <c r="DC30" s="5">
        <v>0</v>
      </c>
      <c r="DD30" s="5">
        <v>0</v>
      </c>
      <c r="DE30" s="5">
        <v>0</v>
      </c>
      <c r="DF30" s="5">
        <v>0</v>
      </c>
      <c r="DG30" s="5">
        <v>0</v>
      </c>
      <c r="DH30" s="5">
        <v>0</v>
      </c>
      <c r="DI30" s="5">
        <v>0</v>
      </c>
      <c r="DJ30" s="5">
        <v>0</v>
      </c>
      <c r="DK30" s="5">
        <v>0</v>
      </c>
      <c r="DL30" s="5">
        <v>0</v>
      </c>
      <c r="DM30" s="5">
        <v>0</v>
      </c>
      <c r="DN30" s="5">
        <v>0</v>
      </c>
      <c r="DO30" s="5">
        <v>0</v>
      </c>
    </row>
    <row r="31" spans="1:119" ht="16.5" customHeight="1" x14ac:dyDescent="0.35">
      <c r="A31" s="626"/>
      <c r="B31" s="3" t="s">
        <v>69</v>
      </c>
      <c r="C31" s="3">
        <v>0</v>
      </c>
      <c r="D31" s="3">
        <v>0</v>
      </c>
      <c r="E31" s="3">
        <v>0</v>
      </c>
      <c r="F31" s="3">
        <v>0</v>
      </c>
      <c r="G31" s="3">
        <v>0</v>
      </c>
      <c r="H31" s="3">
        <v>0</v>
      </c>
      <c r="I31" s="3">
        <v>0</v>
      </c>
      <c r="J31" s="3">
        <v>0</v>
      </c>
      <c r="K31" s="3">
        <v>0</v>
      </c>
      <c r="L31" s="3">
        <v>0</v>
      </c>
      <c r="M31" s="3">
        <v>0</v>
      </c>
      <c r="N31" s="3">
        <v>24382.301613114272</v>
      </c>
      <c r="O31" s="80">
        <f t="shared" si="21"/>
        <v>24382.301613114272</v>
      </c>
      <c r="Q31" s="626"/>
      <c r="R31" s="3" t="s">
        <v>69</v>
      </c>
      <c r="S31" s="3">
        <v>0</v>
      </c>
      <c r="T31" s="3">
        <v>0</v>
      </c>
      <c r="U31" s="3">
        <v>0</v>
      </c>
      <c r="V31" s="3">
        <v>0</v>
      </c>
      <c r="W31" s="3">
        <v>0</v>
      </c>
      <c r="X31" s="3">
        <v>0</v>
      </c>
      <c r="Y31" s="3">
        <v>0</v>
      </c>
      <c r="Z31" s="3">
        <v>55375.511371094042</v>
      </c>
      <c r="AA31" s="3">
        <v>54761.297524776215</v>
      </c>
      <c r="AB31" s="3">
        <v>0</v>
      </c>
      <c r="AC31" s="3">
        <v>14649.052552725077</v>
      </c>
      <c r="AD31" s="3">
        <v>32227.915615995174</v>
      </c>
      <c r="AE31" s="80">
        <f t="shared" si="22"/>
        <v>157013.77706459051</v>
      </c>
      <c r="AG31" s="626"/>
      <c r="AH31" s="3" t="s">
        <v>69</v>
      </c>
      <c r="AI31" s="3">
        <v>0</v>
      </c>
      <c r="AJ31" s="3">
        <v>0</v>
      </c>
      <c r="AK31" s="3">
        <v>0</v>
      </c>
      <c r="AL31" s="3">
        <v>0</v>
      </c>
      <c r="AM31" s="3">
        <v>0</v>
      </c>
      <c r="AN31" s="3">
        <v>0</v>
      </c>
      <c r="AO31" s="3">
        <v>0</v>
      </c>
      <c r="AP31" s="3">
        <v>0</v>
      </c>
      <c r="AQ31" s="3">
        <v>0</v>
      </c>
      <c r="AR31" s="3">
        <v>0</v>
      </c>
      <c r="AS31" s="3">
        <v>0</v>
      </c>
      <c r="AT31" s="3">
        <v>0</v>
      </c>
      <c r="AU31" s="80">
        <f t="shared" si="23"/>
        <v>0</v>
      </c>
      <c r="AW31" s="626"/>
      <c r="AX31" s="3" t="s">
        <v>69</v>
      </c>
      <c r="AY31" s="3">
        <v>0</v>
      </c>
      <c r="AZ31" s="3">
        <v>0</v>
      </c>
      <c r="BA31" s="3">
        <v>0</v>
      </c>
      <c r="BB31" s="3">
        <v>0</v>
      </c>
      <c r="BC31" s="3">
        <v>0</v>
      </c>
      <c r="BD31" s="3">
        <v>0</v>
      </c>
      <c r="BE31" s="3">
        <v>0</v>
      </c>
      <c r="BF31" s="3">
        <v>0</v>
      </c>
      <c r="BG31" s="3">
        <v>0</v>
      </c>
      <c r="BH31" s="3">
        <v>0</v>
      </c>
      <c r="BI31" s="3">
        <v>0</v>
      </c>
      <c r="BJ31" s="3">
        <v>0</v>
      </c>
      <c r="BK31" s="80">
        <f t="shared" si="24"/>
        <v>0</v>
      </c>
      <c r="BM31" s="427">
        <v>0</v>
      </c>
      <c r="BN31" s="427">
        <v>0</v>
      </c>
      <c r="BO31" s="427">
        <v>0</v>
      </c>
      <c r="BP31" s="427">
        <v>0</v>
      </c>
      <c r="BQ31" s="427">
        <v>0</v>
      </c>
      <c r="BR31" s="427">
        <v>0</v>
      </c>
      <c r="BS31" s="427">
        <v>0</v>
      </c>
      <c r="BT31" s="427">
        <v>0</v>
      </c>
      <c r="BU31" s="427">
        <v>0</v>
      </c>
      <c r="BV31" s="427">
        <v>0</v>
      </c>
      <c r="BW31" s="427">
        <v>0</v>
      </c>
      <c r="BX31" s="427">
        <v>0</v>
      </c>
      <c r="BY31" s="427">
        <v>0</v>
      </c>
      <c r="CA31" s="5">
        <v>0</v>
      </c>
      <c r="CB31" s="5">
        <v>0</v>
      </c>
      <c r="CC31" s="5">
        <v>0</v>
      </c>
      <c r="CD31" s="5">
        <v>0</v>
      </c>
      <c r="CE31" s="5">
        <v>0</v>
      </c>
      <c r="CF31" s="5">
        <v>0</v>
      </c>
      <c r="CG31" s="5">
        <v>0</v>
      </c>
      <c r="CH31" s="5">
        <v>0</v>
      </c>
      <c r="CI31" s="5">
        <v>0</v>
      </c>
      <c r="CJ31" s="5">
        <v>0</v>
      </c>
      <c r="CK31" s="5">
        <v>0</v>
      </c>
      <c r="CL31" s="5">
        <v>0</v>
      </c>
      <c r="CM31" s="5">
        <v>0</v>
      </c>
      <c r="CO31" s="5">
        <v>0</v>
      </c>
      <c r="CP31" s="5">
        <v>0</v>
      </c>
      <c r="CQ31" s="5">
        <v>0</v>
      </c>
      <c r="CR31" s="5">
        <v>0</v>
      </c>
      <c r="CS31" s="5">
        <v>0</v>
      </c>
      <c r="CT31" s="5">
        <v>0</v>
      </c>
      <c r="CU31" s="5">
        <v>0</v>
      </c>
      <c r="CV31" s="5">
        <v>0</v>
      </c>
      <c r="CW31" s="5">
        <v>0</v>
      </c>
      <c r="CX31" s="5">
        <v>0</v>
      </c>
      <c r="CY31" s="5">
        <v>0</v>
      </c>
      <c r="CZ31" s="5">
        <v>0</v>
      </c>
      <c r="DA31" s="5">
        <v>0</v>
      </c>
      <c r="DC31" s="5">
        <v>0</v>
      </c>
      <c r="DD31" s="5">
        <v>0</v>
      </c>
      <c r="DE31" s="5">
        <v>0</v>
      </c>
      <c r="DF31" s="5">
        <v>0</v>
      </c>
      <c r="DG31" s="5">
        <v>0</v>
      </c>
      <c r="DH31" s="5">
        <v>0</v>
      </c>
      <c r="DI31" s="5">
        <v>0</v>
      </c>
      <c r="DJ31" s="5">
        <v>0</v>
      </c>
      <c r="DK31" s="5">
        <v>0</v>
      </c>
      <c r="DL31" s="5">
        <v>0</v>
      </c>
      <c r="DM31" s="5">
        <v>0</v>
      </c>
      <c r="DN31" s="5">
        <v>0</v>
      </c>
      <c r="DO31" s="5">
        <v>0</v>
      </c>
    </row>
    <row r="32" spans="1:119" ht="15" thickBot="1" x14ac:dyDescent="0.4">
      <c r="A32" s="627"/>
      <c r="B32" s="3" t="s">
        <v>68</v>
      </c>
      <c r="C32" s="3">
        <v>0</v>
      </c>
      <c r="D32" s="3">
        <v>0</v>
      </c>
      <c r="E32" s="3">
        <v>0</v>
      </c>
      <c r="F32" s="3">
        <v>0</v>
      </c>
      <c r="G32" s="3">
        <v>0</v>
      </c>
      <c r="H32" s="3">
        <v>0</v>
      </c>
      <c r="I32" s="3">
        <v>0</v>
      </c>
      <c r="J32" s="3">
        <v>0</v>
      </c>
      <c r="K32" s="3">
        <v>0</v>
      </c>
      <c r="L32" s="3">
        <v>0</v>
      </c>
      <c r="M32" s="3">
        <v>17097.537050823412</v>
      </c>
      <c r="N32" s="3">
        <v>0</v>
      </c>
      <c r="O32" s="80">
        <f t="shared" si="21"/>
        <v>17097.537050823412</v>
      </c>
      <c r="Q32" s="627"/>
      <c r="R32" s="3" t="s">
        <v>68</v>
      </c>
      <c r="S32" s="3">
        <v>0</v>
      </c>
      <c r="T32" s="3">
        <v>0</v>
      </c>
      <c r="U32" s="3">
        <v>0</v>
      </c>
      <c r="V32" s="3">
        <v>0</v>
      </c>
      <c r="W32" s="3">
        <v>0</v>
      </c>
      <c r="X32" s="3">
        <v>0</v>
      </c>
      <c r="Y32" s="3">
        <v>0</v>
      </c>
      <c r="Z32" s="3">
        <v>0</v>
      </c>
      <c r="AA32" s="3">
        <v>0</v>
      </c>
      <c r="AB32" s="3">
        <v>0</v>
      </c>
      <c r="AC32" s="3">
        <v>0</v>
      </c>
      <c r="AD32" s="3">
        <v>0</v>
      </c>
      <c r="AE32" s="80">
        <f t="shared" si="22"/>
        <v>0</v>
      </c>
      <c r="AG32" s="627"/>
      <c r="AH32" s="3" t="s">
        <v>68</v>
      </c>
      <c r="AI32" s="3">
        <v>0</v>
      </c>
      <c r="AJ32" s="3">
        <v>0</v>
      </c>
      <c r="AK32" s="3">
        <v>0</v>
      </c>
      <c r="AL32" s="3">
        <v>0</v>
      </c>
      <c r="AM32" s="3">
        <v>0</v>
      </c>
      <c r="AN32" s="3">
        <v>0</v>
      </c>
      <c r="AO32" s="3">
        <v>0</v>
      </c>
      <c r="AP32" s="3">
        <v>0</v>
      </c>
      <c r="AQ32" s="3">
        <v>0</v>
      </c>
      <c r="AR32" s="3">
        <v>0</v>
      </c>
      <c r="AS32" s="3">
        <v>0</v>
      </c>
      <c r="AT32" s="3">
        <v>0</v>
      </c>
      <c r="AU32" s="80">
        <f t="shared" si="23"/>
        <v>0</v>
      </c>
      <c r="AW32" s="627"/>
      <c r="AX32" s="3" t="s">
        <v>68</v>
      </c>
      <c r="AY32" s="3">
        <v>0</v>
      </c>
      <c r="AZ32" s="3">
        <v>0</v>
      </c>
      <c r="BA32" s="3">
        <v>0</v>
      </c>
      <c r="BB32" s="3">
        <v>0</v>
      </c>
      <c r="BC32" s="3">
        <v>0</v>
      </c>
      <c r="BD32" s="3">
        <v>0</v>
      </c>
      <c r="BE32" s="3">
        <v>0</v>
      </c>
      <c r="BF32" s="3">
        <v>0</v>
      </c>
      <c r="BG32" s="3">
        <v>0</v>
      </c>
      <c r="BH32" s="3">
        <v>0</v>
      </c>
      <c r="BI32" s="3">
        <v>0</v>
      </c>
      <c r="BJ32" s="3">
        <v>0</v>
      </c>
      <c r="BK32" s="80">
        <f t="shared" si="24"/>
        <v>0</v>
      </c>
      <c r="BM32" s="427">
        <v>0</v>
      </c>
      <c r="BN32" s="427">
        <v>0</v>
      </c>
      <c r="BO32" s="427">
        <v>0</v>
      </c>
      <c r="BP32" s="427">
        <v>0</v>
      </c>
      <c r="BQ32" s="427">
        <v>0</v>
      </c>
      <c r="BR32" s="427">
        <v>0</v>
      </c>
      <c r="BS32" s="427">
        <v>0</v>
      </c>
      <c r="BT32" s="427">
        <v>0</v>
      </c>
      <c r="BU32" s="427">
        <v>0</v>
      </c>
      <c r="BV32" s="427">
        <v>0</v>
      </c>
      <c r="BW32" s="427">
        <v>0</v>
      </c>
      <c r="BX32" s="427">
        <v>0</v>
      </c>
      <c r="BY32" s="427">
        <v>0</v>
      </c>
      <c r="CA32" s="5">
        <v>0</v>
      </c>
      <c r="CB32" s="5">
        <v>0</v>
      </c>
      <c r="CC32" s="5">
        <v>0</v>
      </c>
      <c r="CD32" s="5">
        <v>0</v>
      </c>
      <c r="CE32" s="5">
        <v>0</v>
      </c>
      <c r="CF32" s="5">
        <v>0</v>
      </c>
      <c r="CG32" s="5">
        <v>0</v>
      </c>
      <c r="CH32" s="5">
        <v>0</v>
      </c>
      <c r="CI32" s="5">
        <v>0</v>
      </c>
      <c r="CJ32" s="5">
        <v>0</v>
      </c>
      <c r="CK32" s="5">
        <v>0</v>
      </c>
      <c r="CL32" s="5">
        <v>0</v>
      </c>
      <c r="CM32" s="5">
        <v>0</v>
      </c>
      <c r="CO32" s="5">
        <v>0</v>
      </c>
      <c r="CP32" s="5">
        <v>0</v>
      </c>
      <c r="CQ32" s="5">
        <v>0</v>
      </c>
      <c r="CR32" s="5">
        <v>0</v>
      </c>
      <c r="CS32" s="5">
        <v>0</v>
      </c>
      <c r="CT32" s="5">
        <v>0</v>
      </c>
      <c r="CU32" s="5">
        <v>0</v>
      </c>
      <c r="CV32" s="5">
        <v>0</v>
      </c>
      <c r="CW32" s="5">
        <v>0</v>
      </c>
      <c r="CX32" s="5">
        <v>0</v>
      </c>
      <c r="CY32" s="5">
        <v>0</v>
      </c>
      <c r="CZ32" s="5">
        <v>0</v>
      </c>
      <c r="DA32" s="5">
        <v>0</v>
      </c>
      <c r="DC32" s="5">
        <v>0</v>
      </c>
      <c r="DD32" s="5">
        <v>0</v>
      </c>
      <c r="DE32" s="5">
        <v>0</v>
      </c>
      <c r="DF32" s="5">
        <v>0</v>
      </c>
      <c r="DG32" s="5">
        <v>0</v>
      </c>
      <c r="DH32" s="5">
        <v>0</v>
      </c>
      <c r="DI32" s="5">
        <v>0</v>
      </c>
      <c r="DJ32" s="5">
        <v>0</v>
      </c>
      <c r="DK32" s="5">
        <v>0</v>
      </c>
      <c r="DL32" s="5">
        <v>0</v>
      </c>
      <c r="DM32" s="5">
        <v>0</v>
      </c>
      <c r="DN32" s="5">
        <v>0</v>
      </c>
      <c r="DO32" s="5">
        <v>0</v>
      </c>
    </row>
    <row r="33" spans="1:119" ht="15" thickBot="1" x14ac:dyDescent="0.4">
      <c r="A33" s="19"/>
      <c r="B33" s="47" t="s">
        <v>44</v>
      </c>
      <c r="C33" s="56">
        <f>SUM(C20:C32)</f>
        <v>0</v>
      </c>
      <c r="D33" s="56">
        <f t="shared" ref="D33:F33" si="25">SUM(D20:D32)</f>
        <v>0</v>
      </c>
      <c r="E33" s="56">
        <f t="shared" si="25"/>
        <v>0</v>
      </c>
      <c r="F33" s="56">
        <f t="shared" si="25"/>
        <v>22522.455389970288</v>
      </c>
      <c r="G33" s="56">
        <f>SUM(G20:G32)</f>
        <v>21850.26750558988</v>
      </c>
      <c r="H33" s="56">
        <f t="shared" ref="H33:O33" si="26">SUM(H20:H32)</f>
        <v>3058.0862936215881</v>
      </c>
      <c r="I33" s="56">
        <f t="shared" si="26"/>
        <v>15909.137499569772</v>
      </c>
      <c r="J33" s="56">
        <f t="shared" si="26"/>
        <v>6621.340429945245</v>
      </c>
      <c r="K33" s="56">
        <f t="shared" si="26"/>
        <v>186680.24897033276</v>
      </c>
      <c r="L33" s="56">
        <f t="shared" si="26"/>
        <v>28563.926632636449</v>
      </c>
      <c r="M33" s="56">
        <f t="shared" si="26"/>
        <v>40653.48417458083</v>
      </c>
      <c r="N33" s="56">
        <f t="shared" si="26"/>
        <v>224647.73780139469</v>
      </c>
      <c r="O33" s="52">
        <f t="shared" si="26"/>
        <v>550506.68469764153</v>
      </c>
      <c r="Q33" s="19"/>
      <c r="R33" s="47" t="s">
        <v>44</v>
      </c>
      <c r="S33" s="56">
        <f>SUM(S20:S32)</f>
        <v>0</v>
      </c>
      <c r="T33" s="56">
        <f t="shared" ref="T33:V33" si="27">SUM(T20:T32)</f>
        <v>0</v>
      </c>
      <c r="U33" s="56">
        <f t="shared" si="27"/>
        <v>0</v>
      </c>
      <c r="V33" s="56">
        <f t="shared" si="27"/>
        <v>2338.1520852605972</v>
      </c>
      <c r="W33" s="56">
        <f>SUM(W20:W32)</f>
        <v>36060.206560939994</v>
      </c>
      <c r="X33" s="56">
        <f t="shared" ref="X33:AE33" si="28">SUM(X20:X32)</f>
        <v>392584.53064674803</v>
      </c>
      <c r="Y33" s="56">
        <f t="shared" si="28"/>
        <v>914697.41997438914</v>
      </c>
      <c r="Z33" s="56">
        <f t="shared" si="28"/>
        <v>494345.00662904553</v>
      </c>
      <c r="AA33" s="56">
        <f t="shared" si="28"/>
        <v>1467088.2867342869</v>
      </c>
      <c r="AB33" s="56">
        <f t="shared" si="28"/>
        <v>843562.87179333565</v>
      </c>
      <c r="AC33" s="56">
        <f t="shared" si="28"/>
        <v>1834775.4963771868</v>
      </c>
      <c r="AD33" s="56">
        <f t="shared" si="28"/>
        <v>4707180.2012632275</v>
      </c>
      <c r="AE33" s="52">
        <f t="shared" si="28"/>
        <v>10692632.172064418</v>
      </c>
      <c r="AG33" s="19"/>
      <c r="AH33" s="47" t="s">
        <v>44</v>
      </c>
      <c r="AI33" s="56">
        <f>SUM(AI20:AI32)</f>
        <v>0</v>
      </c>
      <c r="AJ33" s="56">
        <f t="shared" ref="AJ33:AL33" si="29">SUM(AJ20:AJ32)</f>
        <v>0</v>
      </c>
      <c r="AK33" s="56">
        <f t="shared" si="29"/>
        <v>0</v>
      </c>
      <c r="AL33" s="56">
        <f t="shared" si="29"/>
        <v>0</v>
      </c>
      <c r="AM33" s="56">
        <f>SUM(AM20:AM32)</f>
        <v>15803.069445267711</v>
      </c>
      <c r="AN33" s="56">
        <f t="shared" ref="AN33:AU33" si="30">SUM(AN20:AN32)</f>
        <v>235709.60488346813</v>
      </c>
      <c r="AO33" s="56">
        <f t="shared" si="30"/>
        <v>137695.55319744235</v>
      </c>
      <c r="AP33" s="56">
        <f t="shared" si="30"/>
        <v>17125.960596534143</v>
      </c>
      <c r="AQ33" s="56">
        <f t="shared" si="30"/>
        <v>10803.681959450922</v>
      </c>
      <c r="AR33" s="56">
        <f t="shared" si="30"/>
        <v>9352.6083410423889</v>
      </c>
      <c r="AS33" s="56">
        <f t="shared" si="30"/>
        <v>167610.77718485432</v>
      </c>
      <c r="AT33" s="56">
        <f t="shared" si="30"/>
        <v>1945350.7778059891</v>
      </c>
      <c r="AU33" s="52">
        <f t="shared" si="30"/>
        <v>2539452.0334140491</v>
      </c>
      <c r="AW33" s="19"/>
      <c r="AX33" s="47" t="s">
        <v>44</v>
      </c>
      <c r="AY33" s="56">
        <f>SUM(AY20:AY32)</f>
        <v>0</v>
      </c>
      <c r="AZ33" s="56">
        <f t="shared" ref="AZ33:BB33" si="31">SUM(AZ20:AZ32)</f>
        <v>0</v>
      </c>
      <c r="BA33" s="56">
        <f t="shared" si="31"/>
        <v>0</v>
      </c>
      <c r="BB33" s="56">
        <f t="shared" si="31"/>
        <v>0</v>
      </c>
      <c r="BC33" s="56">
        <f>SUM(BC20:BC32)</f>
        <v>0</v>
      </c>
      <c r="BD33" s="56">
        <f t="shared" ref="BD33:BK33" si="32">SUM(BD20:BD32)</f>
        <v>0</v>
      </c>
      <c r="BE33" s="56">
        <f t="shared" si="32"/>
        <v>0</v>
      </c>
      <c r="BF33" s="56">
        <f t="shared" si="32"/>
        <v>49101.193790472542</v>
      </c>
      <c r="BG33" s="56">
        <f t="shared" si="32"/>
        <v>0</v>
      </c>
      <c r="BH33" s="56">
        <f t="shared" si="32"/>
        <v>355675.9574647533</v>
      </c>
      <c r="BI33" s="56">
        <f t="shared" si="32"/>
        <v>583600.56617831369</v>
      </c>
      <c r="BJ33" s="56">
        <f t="shared" si="32"/>
        <v>1656520.6459206005</v>
      </c>
      <c r="BK33" s="52">
        <f t="shared" si="32"/>
        <v>2644898.36335414</v>
      </c>
      <c r="BM33" s="427">
        <v>0</v>
      </c>
      <c r="BN33" s="427">
        <v>0</v>
      </c>
      <c r="BO33" s="427">
        <v>0</v>
      </c>
      <c r="BP33" s="427">
        <v>0</v>
      </c>
      <c r="BQ33" s="427">
        <v>0</v>
      </c>
      <c r="BR33" s="427">
        <v>0</v>
      </c>
      <c r="BS33" s="427">
        <v>0</v>
      </c>
      <c r="BT33" s="427">
        <v>0</v>
      </c>
      <c r="BU33" s="427">
        <v>0</v>
      </c>
      <c r="BV33" s="427">
        <v>0</v>
      </c>
      <c r="BW33" s="427">
        <v>0</v>
      </c>
      <c r="BX33" s="427">
        <v>0</v>
      </c>
      <c r="BY33" s="427">
        <v>0</v>
      </c>
      <c r="CA33" s="5">
        <v>0</v>
      </c>
      <c r="CB33" s="5">
        <v>0</v>
      </c>
      <c r="CC33" s="5">
        <v>0</v>
      </c>
      <c r="CD33" s="5">
        <v>0</v>
      </c>
      <c r="CE33" s="5">
        <v>0</v>
      </c>
      <c r="CF33" s="5">
        <v>0</v>
      </c>
      <c r="CG33" s="5">
        <v>0</v>
      </c>
      <c r="CH33" s="5">
        <v>0</v>
      </c>
      <c r="CI33" s="5">
        <v>0</v>
      </c>
      <c r="CJ33" s="5">
        <v>0</v>
      </c>
      <c r="CK33" s="5">
        <v>0</v>
      </c>
      <c r="CL33" s="5">
        <v>0</v>
      </c>
      <c r="CM33" s="5">
        <v>0</v>
      </c>
      <c r="CO33" s="5">
        <v>0</v>
      </c>
      <c r="CP33" s="5">
        <v>0</v>
      </c>
      <c r="CQ33" s="5">
        <v>0</v>
      </c>
      <c r="CR33" s="5">
        <v>0</v>
      </c>
      <c r="CS33" s="5">
        <v>0</v>
      </c>
      <c r="CT33" s="5">
        <v>0</v>
      </c>
      <c r="CU33" s="5">
        <v>0</v>
      </c>
      <c r="CV33" s="5">
        <v>0</v>
      </c>
      <c r="CW33" s="5">
        <v>0</v>
      </c>
      <c r="CX33" s="5">
        <v>0</v>
      </c>
      <c r="CY33" s="5">
        <v>0</v>
      </c>
      <c r="CZ33" s="5">
        <v>0</v>
      </c>
      <c r="DA33" s="5">
        <v>0</v>
      </c>
      <c r="DC33" s="5">
        <v>0</v>
      </c>
      <c r="DD33" s="5">
        <v>0</v>
      </c>
      <c r="DE33" s="5">
        <v>0</v>
      </c>
      <c r="DF33" s="5">
        <v>0</v>
      </c>
      <c r="DG33" s="5">
        <v>0</v>
      </c>
      <c r="DH33" s="5">
        <v>0</v>
      </c>
      <c r="DI33" s="5">
        <v>0</v>
      </c>
      <c r="DJ33" s="5">
        <v>0</v>
      </c>
      <c r="DK33" s="5">
        <v>0</v>
      </c>
      <c r="DL33" s="5">
        <v>0</v>
      </c>
      <c r="DM33" s="5">
        <v>0</v>
      </c>
      <c r="DN33" s="5">
        <v>0</v>
      </c>
      <c r="DO33" s="5">
        <v>0</v>
      </c>
    </row>
    <row r="34" spans="1:119" ht="15" thickBot="1" x14ac:dyDescent="0.4">
      <c r="A34" s="19"/>
      <c r="O34" s="196"/>
      <c r="Q34" s="19"/>
      <c r="AE34" s="196"/>
      <c r="AG34" s="19"/>
      <c r="AU34" s="196"/>
      <c r="AV34" s="260"/>
      <c r="AW34" s="19"/>
      <c r="BK34" s="196"/>
    </row>
    <row r="35" spans="1:119" ht="15" thickBot="1" x14ac:dyDescent="0.4">
      <c r="A35" s="19"/>
      <c r="B35" s="67" t="s">
        <v>37</v>
      </c>
      <c r="C35" s="295" t="s">
        <v>57</v>
      </c>
      <c r="D35" s="295" t="s">
        <v>56</v>
      </c>
      <c r="E35" s="295" t="s">
        <v>55</v>
      </c>
      <c r="F35" s="295" t="s">
        <v>54</v>
      </c>
      <c r="G35" s="295" t="s">
        <v>53</v>
      </c>
      <c r="H35" s="295" t="s">
        <v>52</v>
      </c>
      <c r="I35" s="295" t="s">
        <v>51</v>
      </c>
      <c r="J35" s="295" t="s">
        <v>50</v>
      </c>
      <c r="K35" s="295" t="s">
        <v>49</v>
      </c>
      <c r="L35" s="295" t="s">
        <v>48</v>
      </c>
      <c r="M35" s="295" t="s">
        <v>47</v>
      </c>
      <c r="N35" s="296" t="s">
        <v>46</v>
      </c>
      <c r="O35" s="82" t="s">
        <v>34</v>
      </c>
      <c r="P35" s="198"/>
      <c r="Q35" s="19"/>
      <c r="R35" s="67" t="s">
        <v>37</v>
      </c>
      <c r="S35" s="295" t="s">
        <v>57</v>
      </c>
      <c r="T35" s="295" t="s">
        <v>56</v>
      </c>
      <c r="U35" s="295" t="s">
        <v>55</v>
      </c>
      <c r="V35" s="295" t="s">
        <v>54</v>
      </c>
      <c r="W35" s="295" t="s">
        <v>53</v>
      </c>
      <c r="X35" s="295" t="s">
        <v>52</v>
      </c>
      <c r="Y35" s="295" t="s">
        <v>51</v>
      </c>
      <c r="Z35" s="295" t="s">
        <v>50</v>
      </c>
      <c r="AA35" s="295" t="s">
        <v>49</v>
      </c>
      <c r="AB35" s="295" t="s">
        <v>48</v>
      </c>
      <c r="AC35" s="295" t="s">
        <v>47</v>
      </c>
      <c r="AD35" s="296" t="s">
        <v>46</v>
      </c>
      <c r="AE35" s="82" t="s">
        <v>34</v>
      </c>
      <c r="AF35" s="198"/>
      <c r="AG35" s="19"/>
      <c r="AH35" s="67" t="s">
        <v>37</v>
      </c>
      <c r="AI35" s="295" t="s">
        <v>57</v>
      </c>
      <c r="AJ35" s="295" t="s">
        <v>56</v>
      </c>
      <c r="AK35" s="295" t="s">
        <v>55</v>
      </c>
      <c r="AL35" s="295" t="s">
        <v>54</v>
      </c>
      <c r="AM35" s="295" t="s">
        <v>53</v>
      </c>
      <c r="AN35" s="295" t="s">
        <v>52</v>
      </c>
      <c r="AO35" s="295" t="s">
        <v>51</v>
      </c>
      <c r="AP35" s="295" t="s">
        <v>50</v>
      </c>
      <c r="AQ35" s="295" t="s">
        <v>49</v>
      </c>
      <c r="AR35" s="295" t="s">
        <v>48</v>
      </c>
      <c r="AS35" s="295" t="s">
        <v>47</v>
      </c>
      <c r="AT35" s="296" t="s">
        <v>46</v>
      </c>
      <c r="AU35" s="82" t="s">
        <v>34</v>
      </c>
      <c r="AV35" s="195"/>
      <c r="AW35" s="19"/>
      <c r="AX35" s="67" t="s">
        <v>37</v>
      </c>
      <c r="AY35" s="295" t="s">
        <v>57</v>
      </c>
      <c r="AZ35" s="295" t="s">
        <v>56</v>
      </c>
      <c r="BA35" s="295" t="s">
        <v>55</v>
      </c>
      <c r="BB35" s="295" t="s">
        <v>54</v>
      </c>
      <c r="BC35" s="295" t="s">
        <v>53</v>
      </c>
      <c r="BD35" s="295" t="s">
        <v>52</v>
      </c>
      <c r="BE35" s="295" t="s">
        <v>51</v>
      </c>
      <c r="BF35" s="295" t="s">
        <v>50</v>
      </c>
      <c r="BG35" s="295" t="s">
        <v>49</v>
      </c>
      <c r="BH35" s="295" t="s">
        <v>48</v>
      </c>
      <c r="BI35" s="295" t="s">
        <v>47</v>
      </c>
      <c r="BJ35" s="296" t="s">
        <v>46</v>
      </c>
      <c r="BK35" s="82" t="s">
        <v>34</v>
      </c>
    </row>
    <row r="36" spans="1:119" ht="15" customHeight="1" x14ac:dyDescent="0.35">
      <c r="A36" s="625" t="s">
        <v>89</v>
      </c>
      <c r="B36" s="63" t="s">
        <v>80</v>
      </c>
      <c r="C36" s="63">
        <v>0</v>
      </c>
      <c r="D36" s="63">
        <v>0</v>
      </c>
      <c r="E36" s="63">
        <v>0</v>
      </c>
      <c r="F36" s="63">
        <v>0</v>
      </c>
      <c r="G36" s="63">
        <v>0</v>
      </c>
      <c r="H36" s="63">
        <v>0</v>
      </c>
      <c r="I36" s="63">
        <v>0</v>
      </c>
      <c r="J36" s="63">
        <v>0</v>
      </c>
      <c r="K36" s="63">
        <v>0</v>
      </c>
      <c r="L36" s="63">
        <v>0</v>
      </c>
      <c r="M36" s="63">
        <v>0</v>
      </c>
      <c r="N36" s="63">
        <v>0</v>
      </c>
      <c r="O36" s="81">
        <f t="shared" ref="O36:O48" si="33">SUM(C36:N36)</f>
        <v>0</v>
      </c>
      <c r="Q36" s="625" t="s">
        <v>89</v>
      </c>
      <c r="R36" s="63" t="s">
        <v>80</v>
      </c>
      <c r="S36" s="63">
        <v>0</v>
      </c>
      <c r="T36" s="63">
        <v>0</v>
      </c>
      <c r="U36" s="63">
        <v>0</v>
      </c>
      <c r="V36" s="63">
        <v>0</v>
      </c>
      <c r="W36" s="63">
        <v>0</v>
      </c>
      <c r="X36" s="63">
        <v>0</v>
      </c>
      <c r="Y36" s="63">
        <v>0</v>
      </c>
      <c r="Z36" s="63">
        <v>0</v>
      </c>
      <c r="AA36" s="63">
        <v>0</v>
      </c>
      <c r="AB36" s="63">
        <v>0</v>
      </c>
      <c r="AC36" s="63">
        <v>0</v>
      </c>
      <c r="AD36" s="63">
        <v>0</v>
      </c>
      <c r="AE36" s="81">
        <f t="shared" ref="AE36:AE48" si="34">SUM(S36:AD36)</f>
        <v>0</v>
      </c>
      <c r="AG36" s="625" t="s">
        <v>89</v>
      </c>
      <c r="AH36" s="63" t="s">
        <v>80</v>
      </c>
      <c r="AI36" s="63">
        <v>0</v>
      </c>
      <c r="AJ36" s="63">
        <v>0</v>
      </c>
      <c r="AK36" s="63">
        <v>0</v>
      </c>
      <c r="AL36" s="63">
        <v>0</v>
      </c>
      <c r="AM36" s="63">
        <v>0</v>
      </c>
      <c r="AN36" s="63">
        <v>0</v>
      </c>
      <c r="AO36" s="63">
        <v>0</v>
      </c>
      <c r="AP36" s="63">
        <v>0</v>
      </c>
      <c r="AQ36" s="63">
        <v>0</v>
      </c>
      <c r="AR36" s="63">
        <v>0</v>
      </c>
      <c r="AS36" s="63">
        <v>0</v>
      </c>
      <c r="AT36" s="63">
        <v>0</v>
      </c>
      <c r="AU36" s="81">
        <f t="shared" ref="AU36:AU48" si="35">SUM(AI36:AT36)</f>
        <v>0</v>
      </c>
      <c r="AW36" s="625" t="s">
        <v>89</v>
      </c>
      <c r="AX36" s="63" t="s">
        <v>80</v>
      </c>
      <c r="AY36" s="63">
        <v>0</v>
      </c>
      <c r="AZ36" s="63">
        <v>0</v>
      </c>
      <c r="BA36" s="63">
        <v>0</v>
      </c>
      <c r="BB36" s="63">
        <v>0</v>
      </c>
      <c r="BC36" s="63">
        <v>0</v>
      </c>
      <c r="BD36" s="63">
        <v>0</v>
      </c>
      <c r="BE36" s="63">
        <v>0</v>
      </c>
      <c r="BF36" s="63">
        <v>0</v>
      </c>
      <c r="BG36" s="63">
        <v>0</v>
      </c>
      <c r="BH36" s="63">
        <v>0</v>
      </c>
      <c r="BI36" s="63">
        <v>0</v>
      </c>
      <c r="BJ36" s="63">
        <v>0</v>
      </c>
      <c r="BK36" s="81">
        <f t="shared" ref="BK36:BK48" si="36">SUM(AY36:BJ36)</f>
        <v>0</v>
      </c>
      <c r="BM36" s="427">
        <v>0</v>
      </c>
      <c r="BN36" s="427">
        <v>0</v>
      </c>
      <c r="BO36" s="427">
        <v>0</v>
      </c>
      <c r="BP36" s="427">
        <v>0</v>
      </c>
      <c r="BQ36" s="427">
        <v>0</v>
      </c>
      <c r="BR36" s="427">
        <v>0</v>
      </c>
      <c r="BS36" s="427">
        <v>0</v>
      </c>
      <c r="BT36" s="427">
        <v>0</v>
      </c>
      <c r="BU36" s="427">
        <v>0</v>
      </c>
      <c r="BV36" s="427">
        <v>0</v>
      </c>
      <c r="BW36" s="427">
        <v>0</v>
      </c>
      <c r="BX36" s="427">
        <v>0</v>
      </c>
      <c r="BY36" s="427">
        <v>0</v>
      </c>
      <c r="CA36" s="5">
        <v>0</v>
      </c>
      <c r="CB36" s="5">
        <v>0</v>
      </c>
      <c r="CC36" s="5">
        <v>0</v>
      </c>
      <c r="CD36" s="5">
        <v>0</v>
      </c>
      <c r="CE36" s="5">
        <v>0</v>
      </c>
      <c r="CF36" s="5">
        <v>0</v>
      </c>
      <c r="CG36" s="5">
        <v>0</v>
      </c>
      <c r="CH36" s="5">
        <v>0</v>
      </c>
      <c r="CI36" s="5">
        <v>0</v>
      </c>
      <c r="CJ36" s="5">
        <v>0</v>
      </c>
      <c r="CK36" s="5">
        <v>0</v>
      </c>
      <c r="CL36" s="5">
        <v>0</v>
      </c>
      <c r="CM36" s="5">
        <v>0</v>
      </c>
      <c r="CO36" s="5">
        <v>0</v>
      </c>
      <c r="CP36" s="5">
        <v>0</v>
      </c>
      <c r="CQ36" s="5">
        <v>0</v>
      </c>
      <c r="CR36" s="5">
        <v>0</v>
      </c>
      <c r="CS36" s="5">
        <v>0</v>
      </c>
      <c r="CT36" s="5">
        <v>0</v>
      </c>
      <c r="CU36" s="5">
        <v>0</v>
      </c>
      <c r="CV36" s="5">
        <v>0</v>
      </c>
      <c r="CW36" s="5">
        <v>0</v>
      </c>
      <c r="CX36" s="5">
        <v>0</v>
      </c>
      <c r="CY36" s="5">
        <v>0</v>
      </c>
      <c r="CZ36" s="5">
        <v>0</v>
      </c>
      <c r="DA36" s="5">
        <v>0</v>
      </c>
      <c r="DC36" s="5">
        <v>0</v>
      </c>
      <c r="DD36" s="5">
        <v>0</v>
      </c>
      <c r="DE36" s="5">
        <v>0</v>
      </c>
      <c r="DF36" s="5">
        <v>0</v>
      </c>
      <c r="DG36" s="5">
        <v>0</v>
      </c>
      <c r="DH36" s="5">
        <v>0</v>
      </c>
      <c r="DI36" s="5">
        <v>0</v>
      </c>
      <c r="DJ36" s="5">
        <v>0</v>
      </c>
      <c r="DK36" s="5">
        <v>0</v>
      </c>
      <c r="DL36" s="5">
        <v>0</v>
      </c>
      <c r="DM36" s="5">
        <v>0</v>
      </c>
      <c r="DN36" s="5">
        <v>0</v>
      </c>
      <c r="DO36" s="5">
        <v>0</v>
      </c>
    </row>
    <row r="37" spans="1:119" x14ac:dyDescent="0.35">
      <c r="A37" s="626"/>
      <c r="B37" s="3" t="s">
        <v>79</v>
      </c>
      <c r="C37" s="3">
        <v>0</v>
      </c>
      <c r="D37" s="3">
        <v>0</v>
      </c>
      <c r="E37" s="3">
        <v>0</v>
      </c>
      <c r="F37" s="3">
        <v>0</v>
      </c>
      <c r="G37" s="3">
        <v>0</v>
      </c>
      <c r="H37" s="3">
        <v>0</v>
      </c>
      <c r="I37" s="3">
        <v>0</v>
      </c>
      <c r="J37" s="3">
        <v>0</v>
      </c>
      <c r="K37" s="3">
        <v>0</v>
      </c>
      <c r="L37" s="3">
        <v>0</v>
      </c>
      <c r="M37" s="3">
        <v>0</v>
      </c>
      <c r="N37" s="3">
        <v>0</v>
      </c>
      <c r="O37" s="80">
        <f t="shared" si="33"/>
        <v>0</v>
      </c>
      <c r="Q37" s="626"/>
      <c r="R37" s="3" t="s">
        <v>79</v>
      </c>
      <c r="S37" s="3">
        <v>0</v>
      </c>
      <c r="T37" s="3">
        <v>0</v>
      </c>
      <c r="U37" s="3">
        <v>0</v>
      </c>
      <c r="V37" s="3">
        <v>0</v>
      </c>
      <c r="W37" s="3">
        <v>0</v>
      </c>
      <c r="X37" s="3">
        <v>0</v>
      </c>
      <c r="Y37" s="3">
        <v>0</v>
      </c>
      <c r="Z37" s="3">
        <v>0</v>
      </c>
      <c r="AA37" s="3">
        <v>0</v>
      </c>
      <c r="AB37" s="3">
        <v>0</v>
      </c>
      <c r="AC37" s="3">
        <v>31517.343944518307</v>
      </c>
      <c r="AD37" s="3">
        <v>0</v>
      </c>
      <c r="AE37" s="80">
        <f t="shared" si="34"/>
        <v>31517.343944518307</v>
      </c>
      <c r="AG37" s="626"/>
      <c r="AH37" s="3" t="s">
        <v>79</v>
      </c>
      <c r="AI37" s="3">
        <v>0</v>
      </c>
      <c r="AJ37" s="3">
        <v>0</v>
      </c>
      <c r="AK37" s="3">
        <v>0</v>
      </c>
      <c r="AL37" s="3">
        <v>0</v>
      </c>
      <c r="AM37" s="3">
        <v>0</v>
      </c>
      <c r="AN37" s="3">
        <v>0</v>
      </c>
      <c r="AO37" s="3">
        <v>0</v>
      </c>
      <c r="AP37" s="3">
        <v>0</v>
      </c>
      <c r="AQ37" s="3">
        <v>0</v>
      </c>
      <c r="AR37" s="3">
        <v>0</v>
      </c>
      <c r="AS37" s="3">
        <v>0</v>
      </c>
      <c r="AT37" s="3">
        <v>0</v>
      </c>
      <c r="AU37" s="80">
        <f t="shared" si="35"/>
        <v>0</v>
      </c>
      <c r="AW37" s="626"/>
      <c r="AX37" s="3" t="s">
        <v>79</v>
      </c>
      <c r="AY37" s="3">
        <v>0</v>
      </c>
      <c r="AZ37" s="3">
        <v>0</v>
      </c>
      <c r="BA37" s="3">
        <v>0</v>
      </c>
      <c r="BB37" s="3">
        <v>0</v>
      </c>
      <c r="BC37" s="3">
        <v>0</v>
      </c>
      <c r="BD37" s="3">
        <v>0</v>
      </c>
      <c r="BE37" s="3">
        <v>0</v>
      </c>
      <c r="BF37" s="3">
        <v>0</v>
      </c>
      <c r="BG37" s="3">
        <v>0</v>
      </c>
      <c r="BH37" s="3">
        <v>0</v>
      </c>
      <c r="BI37" s="3">
        <v>0</v>
      </c>
      <c r="BJ37" s="3">
        <v>0</v>
      </c>
      <c r="BK37" s="80">
        <f t="shared" si="36"/>
        <v>0</v>
      </c>
      <c r="BM37" s="427">
        <v>0</v>
      </c>
      <c r="BN37" s="427">
        <v>0</v>
      </c>
      <c r="BO37" s="427">
        <v>0</v>
      </c>
      <c r="BP37" s="427">
        <v>0</v>
      </c>
      <c r="BQ37" s="427">
        <v>0</v>
      </c>
      <c r="BR37" s="427">
        <v>0</v>
      </c>
      <c r="BS37" s="427">
        <v>0</v>
      </c>
      <c r="BT37" s="427">
        <v>0</v>
      </c>
      <c r="BU37" s="427">
        <v>0</v>
      </c>
      <c r="BV37" s="427">
        <v>0</v>
      </c>
      <c r="BW37" s="427">
        <v>0</v>
      </c>
      <c r="BX37" s="427">
        <v>0</v>
      </c>
      <c r="BY37" s="427">
        <v>0</v>
      </c>
      <c r="CA37" s="5">
        <v>0</v>
      </c>
      <c r="CB37" s="5">
        <v>0</v>
      </c>
      <c r="CC37" s="5">
        <v>0</v>
      </c>
      <c r="CD37" s="5">
        <v>0</v>
      </c>
      <c r="CE37" s="5">
        <v>0</v>
      </c>
      <c r="CF37" s="5">
        <v>0</v>
      </c>
      <c r="CG37" s="5">
        <v>0</v>
      </c>
      <c r="CH37" s="5">
        <v>0</v>
      </c>
      <c r="CI37" s="5">
        <v>0</v>
      </c>
      <c r="CJ37" s="5">
        <v>0</v>
      </c>
      <c r="CK37" s="5">
        <v>0</v>
      </c>
      <c r="CL37" s="5">
        <v>0</v>
      </c>
      <c r="CM37" s="5">
        <v>0</v>
      </c>
      <c r="CO37" s="5">
        <v>0</v>
      </c>
      <c r="CP37" s="5">
        <v>0</v>
      </c>
      <c r="CQ37" s="5">
        <v>0</v>
      </c>
      <c r="CR37" s="5">
        <v>0</v>
      </c>
      <c r="CS37" s="5">
        <v>0</v>
      </c>
      <c r="CT37" s="5">
        <v>0</v>
      </c>
      <c r="CU37" s="5">
        <v>0</v>
      </c>
      <c r="CV37" s="5">
        <v>0</v>
      </c>
      <c r="CW37" s="5">
        <v>0</v>
      </c>
      <c r="CX37" s="5">
        <v>0</v>
      </c>
      <c r="CY37" s="5">
        <v>0</v>
      </c>
      <c r="CZ37" s="5">
        <v>0</v>
      </c>
      <c r="DA37" s="5">
        <v>0</v>
      </c>
      <c r="DC37" s="5">
        <v>0</v>
      </c>
      <c r="DD37" s="5">
        <v>0</v>
      </c>
      <c r="DE37" s="5">
        <v>0</v>
      </c>
      <c r="DF37" s="5">
        <v>0</v>
      </c>
      <c r="DG37" s="5">
        <v>0</v>
      </c>
      <c r="DH37" s="5">
        <v>0</v>
      </c>
      <c r="DI37" s="5">
        <v>0</v>
      </c>
      <c r="DJ37" s="5">
        <v>0</v>
      </c>
      <c r="DK37" s="5">
        <v>0</v>
      </c>
      <c r="DL37" s="5">
        <v>0</v>
      </c>
      <c r="DM37" s="5">
        <v>0</v>
      </c>
      <c r="DN37" s="5">
        <v>0</v>
      </c>
      <c r="DO37" s="5">
        <v>0</v>
      </c>
    </row>
    <row r="38" spans="1:119" x14ac:dyDescent="0.35">
      <c r="A38" s="626"/>
      <c r="B38" s="3" t="s">
        <v>78</v>
      </c>
      <c r="C38" s="3">
        <v>0</v>
      </c>
      <c r="D38" s="3">
        <v>0</v>
      </c>
      <c r="E38" s="3">
        <v>0</v>
      </c>
      <c r="F38" s="3">
        <v>0</v>
      </c>
      <c r="G38" s="3">
        <v>0</v>
      </c>
      <c r="H38" s="3">
        <v>0</v>
      </c>
      <c r="I38" s="3">
        <v>0</v>
      </c>
      <c r="J38" s="3">
        <v>0</v>
      </c>
      <c r="K38" s="3">
        <v>0</v>
      </c>
      <c r="L38" s="3">
        <v>0</v>
      </c>
      <c r="M38" s="3">
        <v>0</v>
      </c>
      <c r="N38" s="3">
        <v>0</v>
      </c>
      <c r="O38" s="80">
        <f t="shared" si="33"/>
        <v>0</v>
      </c>
      <c r="Q38" s="626"/>
      <c r="R38" s="3" t="s">
        <v>78</v>
      </c>
      <c r="S38" s="3">
        <v>0</v>
      </c>
      <c r="T38" s="3">
        <v>0</v>
      </c>
      <c r="U38" s="3">
        <v>0</v>
      </c>
      <c r="V38" s="3">
        <v>0</v>
      </c>
      <c r="W38" s="3">
        <v>0</v>
      </c>
      <c r="X38" s="3">
        <v>0</v>
      </c>
      <c r="Y38" s="3">
        <v>0</v>
      </c>
      <c r="Z38" s="3">
        <v>0</v>
      </c>
      <c r="AA38" s="3">
        <v>0</v>
      </c>
      <c r="AB38" s="3">
        <v>0</v>
      </c>
      <c r="AC38" s="3">
        <v>0</v>
      </c>
      <c r="AD38" s="3">
        <v>0</v>
      </c>
      <c r="AE38" s="80">
        <f t="shared" si="34"/>
        <v>0</v>
      </c>
      <c r="AG38" s="626"/>
      <c r="AH38" s="3" t="s">
        <v>78</v>
      </c>
      <c r="AI38" s="3">
        <v>0</v>
      </c>
      <c r="AJ38" s="3">
        <v>0</v>
      </c>
      <c r="AK38" s="3">
        <v>0</v>
      </c>
      <c r="AL38" s="3">
        <v>0</v>
      </c>
      <c r="AM38" s="3">
        <v>0</v>
      </c>
      <c r="AN38" s="3">
        <v>0</v>
      </c>
      <c r="AO38" s="3">
        <v>0</v>
      </c>
      <c r="AP38" s="3">
        <v>0</v>
      </c>
      <c r="AQ38" s="3">
        <v>0</v>
      </c>
      <c r="AR38" s="3">
        <v>0</v>
      </c>
      <c r="AS38" s="3">
        <v>0</v>
      </c>
      <c r="AT38" s="3">
        <v>0</v>
      </c>
      <c r="AU38" s="80">
        <f t="shared" si="35"/>
        <v>0</v>
      </c>
      <c r="AW38" s="626"/>
      <c r="AX38" s="3" t="s">
        <v>78</v>
      </c>
      <c r="AY38" s="3">
        <v>0</v>
      </c>
      <c r="AZ38" s="3">
        <v>0</v>
      </c>
      <c r="BA38" s="3">
        <v>0</v>
      </c>
      <c r="BB38" s="3">
        <v>0</v>
      </c>
      <c r="BC38" s="3">
        <v>0</v>
      </c>
      <c r="BD38" s="3">
        <v>0</v>
      </c>
      <c r="BE38" s="3">
        <v>0</v>
      </c>
      <c r="BF38" s="3">
        <v>0</v>
      </c>
      <c r="BG38" s="3">
        <v>0</v>
      </c>
      <c r="BH38" s="3">
        <v>0</v>
      </c>
      <c r="BI38" s="3">
        <v>0</v>
      </c>
      <c r="BJ38" s="3">
        <v>0</v>
      </c>
      <c r="BK38" s="80">
        <f t="shared" si="36"/>
        <v>0</v>
      </c>
      <c r="BM38" s="427">
        <v>0</v>
      </c>
      <c r="BN38" s="427">
        <v>0</v>
      </c>
      <c r="BO38" s="427">
        <v>0</v>
      </c>
      <c r="BP38" s="427">
        <v>0</v>
      </c>
      <c r="BQ38" s="427">
        <v>0</v>
      </c>
      <c r="BR38" s="427">
        <v>0</v>
      </c>
      <c r="BS38" s="427">
        <v>0</v>
      </c>
      <c r="BT38" s="427">
        <v>0</v>
      </c>
      <c r="BU38" s="427">
        <v>0</v>
      </c>
      <c r="BV38" s="427">
        <v>0</v>
      </c>
      <c r="BW38" s="427">
        <v>0</v>
      </c>
      <c r="BX38" s="427">
        <v>0</v>
      </c>
      <c r="BY38" s="427">
        <v>0</v>
      </c>
      <c r="CA38" s="5">
        <v>0</v>
      </c>
      <c r="CB38" s="5">
        <v>0</v>
      </c>
      <c r="CC38" s="5">
        <v>0</v>
      </c>
      <c r="CD38" s="5">
        <v>0</v>
      </c>
      <c r="CE38" s="5">
        <v>0</v>
      </c>
      <c r="CF38" s="5">
        <v>0</v>
      </c>
      <c r="CG38" s="5">
        <v>0</v>
      </c>
      <c r="CH38" s="5">
        <v>0</v>
      </c>
      <c r="CI38" s="5">
        <v>0</v>
      </c>
      <c r="CJ38" s="5">
        <v>0</v>
      </c>
      <c r="CK38" s="5">
        <v>0</v>
      </c>
      <c r="CL38" s="5">
        <v>0</v>
      </c>
      <c r="CM38" s="5">
        <v>0</v>
      </c>
      <c r="CO38" s="5">
        <v>0</v>
      </c>
      <c r="CP38" s="5">
        <v>0</v>
      </c>
      <c r="CQ38" s="5">
        <v>0</v>
      </c>
      <c r="CR38" s="5">
        <v>0</v>
      </c>
      <c r="CS38" s="5">
        <v>0</v>
      </c>
      <c r="CT38" s="5">
        <v>0</v>
      </c>
      <c r="CU38" s="5">
        <v>0</v>
      </c>
      <c r="CV38" s="5">
        <v>0</v>
      </c>
      <c r="CW38" s="5">
        <v>0</v>
      </c>
      <c r="CX38" s="5">
        <v>0</v>
      </c>
      <c r="CY38" s="5">
        <v>0</v>
      </c>
      <c r="CZ38" s="5">
        <v>0</v>
      </c>
      <c r="DA38" s="5">
        <v>0</v>
      </c>
      <c r="DC38" s="5">
        <v>0</v>
      </c>
      <c r="DD38" s="5">
        <v>0</v>
      </c>
      <c r="DE38" s="5">
        <v>0</v>
      </c>
      <c r="DF38" s="5">
        <v>0</v>
      </c>
      <c r="DG38" s="5">
        <v>0</v>
      </c>
      <c r="DH38" s="5">
        <v>0</v>
      </c>
      <c r="DI38" s="5">
        <v>0</v>
      </c>
      <c r="DJ38" s="5">
        <v>0</v>
      </c>
      <c r="DK38" s="5">
        <v>0</v>
      </c>
      <c r="DL38" s="5">
        <v>0</v>
      </c>
      <c r="DM38" s="5">
        <v>0</v>
      </c>
      <c r="DN38" s="5">
        <v>0</v>
      </c>
      <c r="DO38" s="5">
        <v>0</v>
      </c>
    </row>
    <row r="39" spans="1:119" x14ac:dyDescent="0.35">
      <c r="A39" s="626"/>
      <c r="B39" s="3" t="s">
        <v>77</v>
      </c>
      <c r="C39" s="3">
        <v>0</v>
      </c>
      <c r="D39" s="3">
        <v>0</v>
      </c>
      <c r="E39" s="3">
        <v>0</v>
      </c>
      <c r="F39" s="3">
        <v>0</v>
      </c>
      <c r="G39" s="3">
        <v>0</v>
      </c>
      <c r="H39" s="3">
        <v>0</v>
      </c>
      <c r="I39" s="3">
        <v>0</v>
      </c>
      <c r="J39" s="3">
        <v>0</v>
      </c>
      <c r="K39" s="3">
        <v>0</v>
      </c>
      <c r="L39" s="3">
        <v>0</v>
      </c>
      <c r="M39" s="3">
        <v>0</v>
      </c>
      <c r="N39" s="3">
        <v>0</v>
      </c>
      <c r="O39" s="80">
        <f t="shared" si="33"/>
        <v>0</v>
      </c>
      <c r="Q39" s="626"/>
      <c r="R39" s="3" t="s">
        <v>77</v>
      </c>
      <c r="S39" s="3">
        <v>0</v>
      </c>
      <c r="T39" s="3">
        <v>0</v>
      </c>
      <c r="U39" s="3">
        <v>0</v>
      </c>
      <c r="V39" s="3">
        <v>0</v>
      </c>
      <c r="W39" s="3">
        <v>0</v>
      </c>
      <c r="X39" s="3">
        <v>0</v>
      </c>
      <c r="Y39" s="3">
        <v>0</v>
      </c>
      <c r="Z39" s="3">
        <v>0</v>
      </c>
      <c r="AA39" s="3">
        <v>0</v>
      </c>
      <c r="AB39" s="3">
        <v>34002.956008485147</v>
      </c>
      <c r="AC39" s="3">
        <v>0</v>
      </c>
      <c r="AD39" s="3">
        <v>113170.68104751728</v>
      </c>
      <c r="AE39" s="80">
        <f t="shared" si="34"/>
        <v>147173.63705600242</v>
      </c>
      <c r="AG39" s="626"/>
      <c r="AH39" s="3" t="s">
        <v>77</v>
      </c>
      <c r="AI39" s="3">
        <v>0</v>
      </c>
      <c r="AJ39" s="3">
        <v>0</v>
      </c>
      <c r="AK39" s="3">
        <v>0</v>
      </c>
      <c r="AL39" s="3">
        <v>0</v>
      </c>
      <c r="AM39" s="3">
        <v>0</v>
      </c>
      <c r="AN39" s="3">
        <v>0</v>
      </c>
      <c r="AO39" s="3">
        <v>0</v>
      </c>
      <c r="AP39" s="3">
        <v>0</v>
      </c>
      <c r="AQ39" s="3">
        <v>0</v>
      </c>
      <c r="AR39" s="3">
        <v>0</v>
      </c>
      <c r="AS39" s="3">
        <v>0</v>
      </c>
      <c r="AT39" s="3">
        <v>0</v>
      </c>
      <c r="AU39" s="80">
        <f t="shared" si="35"/>
        <v>0</v>
      </c>
      <c r="AW39" s="626"/>
      <c r="AX39" s="3" t="s">
        <v>77</v>
      </c>
      <c r="AY39" s="3">
        <v>0</v>
      </c>
      <c r="AZ39" s="3">
        <v>0</v>
      </c>
      <c r="BA39" s="3">
        <v>0</v>
      </c>
      <c r="BB39" s="3">
        <v>0</v>
      </c>
      <c r="BC39" s="3">
        <v>0</v>
      </c>
      <c r="BD39" s="3">
        <v>0</v>
      </c>
      <c r="BE39" s="3">
        <v>0</v>
      </c>
      <c r="BF39" s="3">
        <v>0</v>
      </c>
      <c r="BG39" s="3">
        <v>0</v>
      </c>
      <c r="BH39" s="3">
        <v>0</v>
      </c>
      <c r="BI39" s="3">
        <v>0</v>
      </c>
      <c r="BJ39" s="3">
        <v>0</v>
      </c>
      <c r="BK39" s="80">
        <f t="shared" si="36"/>
        <v>0</v>
      </c>
      <c r="BM39" s="427">
        <v>0</v>
      </c>
      <c r="BN39" s="427">
        <v>0</v>
      </c>
      <c r="BO39" s="427">
        <v>0</v>
      </c>
      <c r="BP39" s="427">
        <v>0</v>
      </c>
      <c r="BQ39" s="427">
        <v>0</v>
      </c>
      <c r="BR39" s="427">
        <v>0</v>
      </c>
      <c r="BS39" s="427">
        <v>0</v>
      </c>
      <c r="BT39" s="427">
        <v>0</v>
      </c>
      <c r="BU39" s="427">
        <v>0</v>
      </c>
      <c r="BV39" s="427">
        <v>0</v>
      </c>
      <c r="BW39" s="427">
        <v>0</v>
      </c>
      <c r="BX39" s="427">
        <v>0</v>
      </c>
      <c r="BY39" s="427">
        <v>0</v>
      </c>
      <c r="CA39" s="5">
        <v>0</v>
      </c>
      <c r="CB39" s="5">
        <v>0</v>
      </c>
      <c r="CC39" s="5">
        <v>0</v>
      </c>
      <c r="CD39" s="5">
        <v>0</v>
      </c>
      <c r="CE39" s="5">
        <v>0</v>
      </c>
      <c r="CF39" s="5">
        <v>0</v>
      </c>
      <c r="CG39" s="5">
        <v>0</v>
      </c>
      <c r="CH39" s="5">
        <v>0</v>
      </c>
      <c r="CI39" s="5">
        <v>0</v>
      </c>
      <c r="CJ39" s="5">
        <v>0</v>
      </c>
      <c r="CK39" s="5">
        <v>0</v>
      </c>
      <c r="CL39" s="5">
        <v>0</v>
      </c>
      <c r="CM39" s="5">
        <v>0</v>
      </c>
      <c r="CO39" s="5">
        <v>0</v>
      </c>
      <c r="CP39" s="5">
        <v>0</v>
      </c>
      <c r="CQ39" s="5">
        <v>0</v>
      </c>
      <c r="CR39" s="5">
        <v>0</v>
      </c>
      <c r="CS39" s="5">
        <v>0</v>
      </c>
      <c r="CT39" s="5">
        <v>0</v>
      </c>
      <c r="CU39" s="5">
        <v>0</v>
      </c>
      <c r="CV39" s="5">
        <v>0</v>
      </c>
      <c r="CW39" s="5">
        <v>0</v>
      </c>
      <c r="CX39" s="5">
        <v>0</v>
      </c>
      <c r="CY39" s="5">
        <v>0</v>
      </c>
      <c r="CZ39" s="5">
        <v>0</v>
      </c>
      <c r="DA39" s="5">
        <v>0</v>
      </c>
      <c r="DC39" s="5">
        <v>0</v>
      </c>
      <c r="DD39" s="5">
        <v>0</v>
      </c>
      <c r="DE39" s="5">
        <v>0</v>
      </c>
      <c r="DF39" s="5">
        <v>0</v>
      </c>
      <c r="DG39" s="5">
        <v>0</v>
      </c>
      <c r="DH39" s="5">
        <v>0</v>
      </c>
      <c r="DI39" s="5">
        <v>0</v>
      </c>
      <c r="DJ39" s="5">
        <v>0</v>
      </c>
      <c r="DK39" s="5">
        <v>0</v>
      </c>
      <c r="DL39" s="5">
        <v>0</v>
      </c>
      <c r="DM39" s="5">
        <v>0</v>
      </c>
      <c r="DN39" s="5">
        <v>0</v>
      </c>
      <c r="DO39" s="5">
        <v>0</v>
      </c>
    </row>
    <row r="40" spans="1:119" x14ac:dyDescent="0.35">
      <c r="A40" s="626"/>
      <c r="B40" s="3" t="s">
        <v>76</v>
      </c>
      <c r="C40" s="3">
        <v>0</v>
      </c>
      <c r="D40" s="3">
        <v>0</v>
      </c>
      <c r="E40" s="3">
        <v>0</v>
      </c>
      <c r="F40" s="3">
        <v>0</v>
      </c>
      <c r="G40" s="3">
        <v>0</v>
      </c>
      <c r="H40" s="3">
        <v>0</v>
      </c>
      <c r="I40" s="3">
        <v>0</v>
      </c>
      <c r="J40" s="3">
        <v>0</v>
      </c>
      <c r="K40" s="3">
        <v>0</v>
      </c>
      <c r="L40" s="3">
        <v>0</v>
      </c>
      <c r="M40" s="3">
        <v>0</v>
      </c>
      <c r="N40" s="3">
        <v>0</v>
      </c>
      <c r="O40" s="80">
        <f t="shared" si="33"/>
        <v>0</v>
      </c>
      <c r="Q40" s="626"/>
      <c r="R40" s="3" t="s">
        <v>76</v>
      </c>
      <c r="S40" s="3">
        <v>0</v>
      </c>
      <c r="T40" s="3">
        <v>0</v>
      </c>
      <c r="U40" s="3">
        <v>0</v>
      </c>
      <c r="V40" s="3">
        <v>0</v>
      </c>
      <c r="W40" s="3">
        <v>0</v>
      </c>
      <c r="X40" s="3">
        <v>0</v>
      </c>
      <c r="Y40" s="3">
        <v>0</v>
      </c>
      <c r="Z40" s="3">
        <v>0</v>
      </c>
      <c r="AA40" s="3">
        <v>0</v>
      </c>
      <c r="AB40" s="3">
        <v>0</v>
      </c>
      <c r="AC40" s="3">
        <v>0</v>
      </c>
      <c r="AD40" s="3">
        <v>0</v>
      </c>
      <c r="AE40" s="80">
        <f t="shared" si="34"/>
        <v>0</v>
      </c>
      <c r="AG40" s="626"/>
      <c r="AH40" s="3" t="s">
        <v>76</v>
      </c>
      <c r="AI40" s="3">
        <v>0</v>
      </c>
      <c r="AJ40" s="3">
        <v>0</v>
      </c>
      <c r="AK40" s="3">
        <v>0</v>
      </c>
      <c r="AL40" s="3">
        <v>0</v>
      </c>
      <c r="AM40" s="3">
        <v>0</v>
      </c>
      <c r="AN40" s="3">
        <v>0</v>
      </c>
      <c r="AO40" s="3">
        <v>0</v>
      </c>
      <c r="AP40" s="3">
        <v>0</v>
      </c>
      <c r="AQ40" s="3">
        <v>0</v>
      </c>
      <c r="AR40" s="3">
        <v>0</v>
      </c>
      <c r="AS40" s="3">
        <v>0</v>
      </c>
      <c r="AT40" s="3">
        <v>0</v>
      </c>
      <c r="AU40" s="80">
        <f t="shared" si="35"/>
        <v>0</v>
      </c>
      <c r="AW40" s="626"/>
      <c r="AX40" s="3" t="s">
        <v>76</v>
      </c>
      <c r="AY40" s="3">
        <v>0</v>
      </c>
      <c r="AZ40" s="3">
        <v>0</v>
      </c>
      <c r="BA40" s="3">
        <v>0</v>
      </c>
      <c r="BB40" s="3">
        <v>0</v>
      </c>
      <c r="BC40" s="3">
        <v>0</v>
      </c>
      <c r="BD40" s="3">
        <v>0</v>
      </c>
      <c r="BE40" s="3">
        <v>0</v>
      </c>
      <c r="BF40" s="3">
        <v>0</v>
      </c>
      <c r="BG40" s="3">
        <v>0</v>
      </c>
      <c r="BH40" s="3">
        <v>0</v>
      </c>
      <c r="BI40" s="3">
        <v>0</v>
      </c>
      <c r="BJ40" s="3">
        <v>0</v>
      </c>
      <c r="BK40" s="80">
        <f t="shared" si="36"/>
        <v>0</v>
      </c>
      <c r="BM40" s="427">
        <v>0</v>
      </c>
      <c r="BN40" s="427">
        <v>0</v>
      </c>
      <c r="BO40" s="427">
        <v>0</v>
      </c>
      <c r="BP40" s="427">
        <v>0</v>
      </c>
      <c r="BQ40" s="427">
        <v>0</v>
      </c>
      <c r="BR40" s="427">
        <v>0</v>
      </c>
      <c r="BS40" s="427">
        <v>0</v>
      </c>
      <c r="BT40" s="427">
        <v>0</v>
      </c>
      <c r="BU40" s="427">
        <v>0</v>
      </c>
      <c r="BV40" s="427">
        <v>0</v>
      </c>
      <c r="BW40" s="427">
        <v>0</v>
      </c>
      <c r="BX40" s="427">
        <v>0</v>
      </c>
      <c r="BY40" s="427">
        <v>0</v>
      </c>
      <c r="CA40" s="5">
        <v>0</v>
      </c>
      <c r="CB40" s="5">
        <v>0</v>
      </c>
      <c r="CC40" s="5">
        <v>0</v>
      </c>
      <c r="CD40" s="5">
        <v>0</v>
      </c>
      <c r="CE40" s="5">
        <v>0</v>
      </c>
      <c r="CF40" s="5">
        <v>0</v>
      </c>
      <c r="CG40" s="5">
        <v>0</v>
      </c>
      <c r="CH40" s="5">
        <v>0</v>
      </c>
      <c r="CI40" s="5">
        <v>0</v>
      </c>
      <c r="CJ40" s="5">
        <v>0</v>
      </c>
      <c r="CK40" s="5">
        <v>0</v>
      </c>
      <c r="CL40" s="5">
        <v>0</v>
      </c>
      <c r="CM40" s="5">
        <v>0</v>
      </c>
      <c r="CO40" s="5">
        <v>0</v>
      </c>
      <c r="CP40" s="5">
        <v>0</v>
      </c>
      <c r="CQ40" s="5">
        <v>0</v>
      </c>
      <c r="CR40" s="5">
        <v>0</v>
      </c>
      <c r="CS40" s="5">
        <v>0</v>
      </c>
      <c r="CT40" s="5">
        <v>0</v>
      </c>
      <c r="CU40" s="5">
        <v>0</v>
      </c>
      <c r="CV40" s="5">
        <v>0</v>
      </c>
      <c r="CW40" s="5">
        <v>0</v>
      </c>
      <c r="CX40" s="5">
        <v>0</v>
      </c>
      <c r="CY40" s="5">
        <v>0</v>
      </c>
      <c r="CZ40" s="5">
        <v>0</v>
      </c>
      <c r="DA40" s="5">
        <v>0</v>
      </c>
      <c r="DC40" s="5">
        <v>0</v>
      </c>
      <c r="DD40" s="5">
        <v>0</v>
      </c>
      <c r="DE40" s="5">
        <v>0</v>
      </c>
      <c r="DF40" s="5">
        <v>0</v>
      </c>
      <c r="DG40" s="5">
        <v>0</v>
      </c>
      <c r="DH40" s="5">
        <v>0</v>
      </c>
      <c r="DI40" s="5">
        <v>0</v>
      </c>
      <c r="DJ40" s="5">
        <v>0</v>
      </c>
      <c r="DK40" s="5">
        <v>0</v>
      </c>
      <c r="DL40" s="5">
        <v>0</v>
      </c>
      <c r="DM40" s="5">
        <v>0</v>
      </c>
      <c r="DN40" s="5">
        <v>0</v>
      </c>
      <c r="DO40" s="5">
        <v>0</v>
      </c>
    </row>
    <row r="41" spans="1:119" x14ac:dyDescent="0.35">
      <c r="A41" s="626"/>
      <c r="B41" s="3" t="s">
        <v>75</v>
      </c>
      <c r="C41" s="3">
        <v>0</v>
      </c>
      <c r="D41" s="3">
        <v>0</v>
      </c>
      <c r="E41" s="3">
        <v>0</v>
      </c>
      <c r="F41" s="3">
        <v>0</v>
      </c>
      <c r="G41" s="3">
        <v>0</v>
      </c>
      <c r="H41" s="3">
        <v>0</v>
      </c>
      <c r="I41" s="3">
        <v>0</v>
      </c>
      <c r="J41" s="3">
        <v>0</v>
      </c>
      <c r="K41" s="3">
        <v>0</v>
      </c>
      <c r="L41" s="3">
        <v>0</v>
      </c>
      <c r="M41" s="3">
        <v>0</v>
      </c>
      <c r="N41" s="3">
        <v>0</v>
      </c>
      <c r="O41" s="80">
        <f t="shared" si="33"/>
        <v>0</v>
      </c>
      <c r="Q41" s="626"/>
      <c r="R41" s="3" t="s">
        <v>75</v>
      </c>
      <c r="S41" s="3">
        <v>0</v>
      </c>
      <c r="T41" s="3">
        <v>0</v>
      </c>
      <c r="U41" s="3">
        <v>0</v>
      </c>
      <c r="V41" s="3">
        <v>0</v>
      </c>
      <c r="W41" s="3">
        <v>0</v>
      </c>
      <c r="X41" s="3">
        <v>0</v>
      </c>
      <c r="Y41" s="3">
        <v>0</v>
      </c>
      <c r="Z41" s="3">
        <v>0</v>
      </c>
      <c r="AA41" s="3">
        <v>0</v>
      </c>
      <c r="AB41" s="3">
        <v>0</v>
      </c>
      <c r="AC41" s="3">
        <v>0</v>
      </c>
      <c r="AD41" s="3">
        <v>0</v>
      </c>
      <c r="AE41" s="80">
        <f t="shared" si="34"/>
        <v>0</v>
      </c>
      <c r="AG41" s="626"/>
      <c r="AH41" s="3" t="s">
        <v>75</v>
      </c>
      <c r="AI41" s="3">
        <v>0</v>
      </c>
      <c r="AJ41" s="3">
        <v>0</v>
      </c>
      <c r="AK41" s="3">
        <v>0</v>
      </c>
      <c r="AL41" s="3">
        <v>0</v>
      </c>
      <c r="AM41" s="3">
        <v>0</v>
      </c>
      <c r="AN41" s="3">
        <v>0</v>
      </c>
      <c r="AO41" s="3">
        <v>0</v>
      </c>
      <c r="AP41" s="3">
        <v>0</v>
      </c>
      <c r="AQ41" s="3">
        <v>0</v>
      </c>
      <c r="AR41" s="3">
        <v>0</v>
      </c>
      <c r="AS41" s="3">
        <v>0</v>
      </c>
      <c r="AT41" s="3">
        <v>0</v>
      </c>
      <c r="AU41" s="80">
        <f t="shared" si="35"/>
        <v>0</v>
      </c>
      <c r="AW41" s="626"/>
      <c r="AX41" s="3" t="s">
        <v>75</v>
      </c>
      <c r="AY41" s="3">
        <v>0</v>
      </c>
      <c r="AZ41" s="3">
        <v>0</v>
      </c>
      <c r="BA41" s="3">
        <v>0</v>
      </c>
      <c r="BB41" s="3">
        <v>0</v>
      </c>
      <c r="BC41" s="3">
        <v>0</v>
      </c>
      <c r="BD41" s="3">
        <v>0</v>
      </c>
      <c r="BE41" s="3">
        <v>0</v>
      </c>
      <c r="BF41" s="3">
        <v>0</v>
      </c>
      <c r="BG41" s="3">
        <v>0</v>
      </c>
      <c r="BH41" s="3">
        <v>0</v>
      </c>
      <c r="BI41" s="3">
        <v>0</v>
      </c>
      <c r="BJ41" s="3">
        <v>0</v>
      </c>
      <c r="BK41" s="80">
        <f t="shared" si="36"/>
        <v>0</v>
      </c>
      <c r="BM41" s="427">
        <v>0</v>
      </c>
      <c r="BN41" s="427">
        <v>0</v>
      </c>
      <c r="BO41" s="427">
        <v>0</v>
      </c>
      <c r="BP41" s="427">
        <v>0</v>
      </c>
      <c r="BQ41" s="427">
        <v>0</v>
      </c>
      <c r="BR41" s="427">
        <v>0</v>
      </c>
      <c r="BS41" s="427">
        <v>0</v>
      </c>
      <c r="BT41" s="427">
        <v>0</v>
      </c>
      <c r="BU41" s="427">
        <v>0</v>
      </c>
      <c r="BV41" s="427">
        <v>0</v>
      </c>
      <c r="BW41" s="427">
        <v>0</v>
      </c>
      <c r="BX41" s="427">
        <v>0</v>
      </c>
      <c r="BY41" s="427">
        <v>0</v>
      </c>
      <c r="CA41" s="5">
        <v>0</v>
      </c>
      <c r="CB41" s="5">
        <v>0</v>
      </c>
      <c r="CC41" s="5">
        <v>0</v>
      </c>
      <c r="CD41" s="5">
        <v>0</v>
      </c>
      <c r="CE41" s="5">
        <v>0</v>
      </c>
      <c r="CF41" s="5">
        <v>0</v>
      </c>
      <c r="CG41" s="5">
        <v>0</v>
      </c>
      <c r="CH41" s="5">
        <v>0</v>
      </c>
      <c r="CI41" s="5">
        <v>0</v>
      </c>
      <c r="CJ41" s="5">
        <v>0</v>
      </c>
      <c r="CK41" s="5">
        <v>0</v>
      </c>
      <c r="CL41" s="5">
        <v>0</v>
      </c>
      <c r="CM41" s="5">
        <v>0</v>
      </c>
      <c r="CO41" s="5">
        <v>0</v>
      </c>
      <c r="CP41" s="5">
        <v>0</v>
      </c>
      <c r="CQ41" s="5">
        <v>0</v>
      </c>
      <c r="CR41" s="5">
        <v>0</v>
      </c>
      <c r="CS41" s="5">
        <v>0</v>
      </c>
      <c r="CT41" s="5">
        <v>0</v>
      </c>
      <c r="CU41" s="5">
        <v>0</v>
      </c>
      <c r="CV41" s="5">
        <v>0</v>
      </c>
      <c r="CW41" s="5">
        <v>0</v>
      </c>
      <c r="CX41" s="5">
        <v>0</v>
      </c>
      <c r="CY41" s="5">
        <v>0</v>
      </c>
      <c r="CZ41" s="5">
        <v>0</v>
      </c>
      <c r="DA41" s="5">
        <v>0</v>
      </c>
      <c r="DC41" s="5">
        <v>0</v>
      </c>
      <c r="DD41" s="5">
        <v>0</v>
      </c>
      <c r="DE41" s="5">
        <v>0</v>
      </c>
      <c r="DF41" s="5">
        <v>0</v>
      </c>
      <c r="DG41" s="5">
        <v>0</v>
      </c>
      <c r="DH41" s="5">
        <v>0</v>
      </c>
      <c r="DI41" s="5">
        <v>0</v>
      </c>
      <c r="DJ41" s="5">
        <v>0</v>
      </c>
      <c r="DK41" s="5">
        <v>0</v>
      </c>
      <c r="DL41" s="5">
        <v>0</v>
      </c>
      <c r="DM41" s="5">
        <v>0</v>
      </c>
      <c r="DN41" s="5">
        <v>0</v>
      </c>
      <c r="DO41" s="5">
        <v>0</v>
      </c>
    </row>
    <row r="42" spans="1:119" x14ac:dyDescent="0.35">
      <c r="A42" s="626"/>
      <c r="B42" s="3" t="s">
        <v>74</v>
      </c>
      <c r="C42" s="3">
        <v>0</v>
      </c>
      <c r="D42" s="3">
        <v>0</v>
      </c>
      <c r="E42" s="3">
        <v>0</v>
      </c>
      <c r="F42" s="3">
        <v>0</v>
      </c>
      <c r="G42" s="3">
        <v>0</v>
      </c>
      <c r="H42" s="3">
        <v>0</v>
      </c>
      <c r="I42" s="3">
        <v>0</v>
      </c>
      <c r="J42" s="3">
        <v>0</v>
      </c>
      <c r="K42" s="3">
        <v>0</v>
      </c>
      <c r="L42" s="3">
        <v>0</v>
      </c>
      <c r="M42" s="3">
        <v>0</v>
      </c>
      <c r="N42" s="3">
        <v>0</v>
      </c>
      <c r="O42" s="80">
        <f t="shared" si="33"/>
        <v>0</v>
      </c>
      <c r="Q42" s="626"/>
      <c r="R42" s="3" t="s">
        <v>74</v>
      </c>
      <c r="S42" s="3">
        <v>0</v>
      </c>
      <c r="T42" s="3">
        <v>0</v>
      </c>
      <c r="U42" s="3">
        <v>0</v>
      </c>
      <c r="V42" s="3">
        <v>0</v>
      </c>
      <c r="W42" s="3">
        <v>0</v>
      </c>
      <c r="X42" s="3">
        <v>0</v>
      </c>
      <c r="Y42" s="3">
        <v>0</v>
      </c>
      <c r="Z42" s="3">
        <v>0</v>
      </c>
      <c r="AA42" s="3">
        <v>0</v>
      </c>
      <c r="AB42" s="3">
        <v>4826.9870684344805</v>
      </c>
      <c r="AC42" s="3">
        <v>0</v>
      </c>
      <c r="AD42" s="3">
        <v>272693.37587556307</v>
      </c>
      <c r="AE42" s="80">
        <f t="shared" si="34"/>
        <v>277520.36294399755</v>
      </c>
      <c r="AG42" s="626"/>
      <c r="AH42" s="3" t="s">
        <v>74</v>
      </c>
      <c r="AI42" s="3">
        <v>0</v>
      </c>
      <c r="AJ42" s="3">
        <v>0</v>
      </c>
      <c r="AK42" s="3">
        <v>0</v>
      </c>
      <c r="AL42" s="3">
        <v>0</v>
      </c>
      <c r="AM42" s="3">
        <v>0</v>
      </c>
      <c r="AN42" s="3">
        <v>0</v>
      </c>
      <c r="AO42" s="3">
        <v>0</v>
      </c>
      <c r="AP42" s="3">
        <v>0</v>
      </c>
      <c r="AQ42" s="3">
        <v>0</v>
      </c>
      <c r="AR42" s="3">
        <v>0</v>
      </c>
      <c r="AS42" s="3">
        <v>0</v>
      </c>
      <c r="AT42" s="3">
        <v>0</v>
      </c>
      <c r="AU42" s="80">
        <f t="shared" si="35"/>
        <v>0</v>
      </c>
      <c r="AW42" s="626"/>
      <c r="AX42" s="3" t="s">
        <v>74</v>
      </c>
      <c r="AY42" s="3">
        <v>0</v>
      </c>
      <c r="AZ42" s="3">
        <v>0</v>
      </c>
      <c r="BA42" s="3">
        <v>0</v>
      </c>
      <c r="BB42" s="3">
        <v>0</v>
      </c>
      <c r="BC42" s="3">
        <v>0</v>
      </c>
      <c r="BD42" s="3">
        <v>0</v>
      </c>
      <c r="BE42" s="3">
        <v>0</v>
      </c>
      <c r="BF42" s="3">
        <v>0</v>
      </c>
      <c r="BG42" s="3">
        <v>0</v>
      </c>
      <c r="BH42" s="3">
        <v>0</v>
      </c>
      <c r="BI42" s="3">
        <v>0</v>
      </c>
      <c r="BJ42" s="3">
        <v>0</v>
      </c>
      <c r="BK42" s="80">
        <f t="shared" si="36"/>
        <v>0</v>
      </c>
      <c r="BM42" s="427">
        <v>0</v>
      </c>
      <c r="BN42" s="427">
        <v>0</v>
      </c>
      <c r="BO42" s="427">
        <v>0</v>
      </c>
      <c r="BP42" s="427">
        <v>0</v>
      </c>
      <c r="BQ42" s="427">
        <v>0</v>
      </c>
      <c r="BR42" s="427">
        <v>0</v>
      </c>
      <c r="BS42" s="427">
        <v>0</v>
      </c>
      <c r="BT42" s="427">
        <v>0</v>
      </c>
      <c r="BU42" s="427">
        <v>0</v>
      </c>
      <c r="BV42" s="427">
        <v>0</v>
      </c>
      <c r="BW42" s="427">
        <v>0</v>
      </c>
      <c r="BX42" s="427">
        <v>0</v>
      </c>
      <c r="BY42" s="427">
        <v>0</v>
      </c>
      <c r="CA42" s="5">
        <v>0</v>
      </c>
      <c r="CB42" s="5">
        <v>0</v>
      </c>
      <c r="CC42" s="5">
        <v>0</v>
      </c>
      <c r="CD42" s="5">
        <v>0</v>
      </c>
      <c r="CE42" s="5">
        <v>0</v>
      </c>
      <c r="CF42" s="5">
        <v>0</v>
      </c>
      <c r="CG42" s="5">
        <v>0</v>
      </c>
      <c r="CH42" s="5">
        <v>0</v>
      </c>
      <c r="CI42" s="5">
        <v>0</v>
      </c>
      <c r="CJ42" s="5">
        <v>0</v>
      </c>
      <c r="CK42" s="5">
        <v>0</v>
      </c>
      <c r="CL42" s="5">
        <v>0</v>
      </c>
      <c r="CM42" s="5">
        <v>0</v>
      </c>
      <c r="CO42" s="5">
        <v>0</v>
      </c>
      <c r="CP42" s="5">
        <v>0</v>
      </c>
      <c r="CQ42" s="5">
        <v>0</v>
      </c>
      <c r="CR42" s="5">
        <v>0</v>
      </c>
      <c r="CS42" s="5">
        <v>0</v>
      </c>
      <c r="CT42" s="5">
        <v>0</v>
      </c>
      <c r="CU42" s="5">
        <v>0</v>
      </c>
      <c r="CV42" s="5">
        <v>0</v>
      </c>
      <c r="CW42" s="5">
        <v>0</v>
      </c>
      <c r="CX42" s="5">
        <v>0</v>
      </c>
      <c r="CY42" s="5">
        <v>0</v>
      </c>
      <c r="CZ42" s="5">
        <v>0</v>
      </c>
      <c r="DA42" s="5">
        <v>0</v>
      </c>
      <c r="DC42" s="5">
        <v>0</v>
      </c>
      <c r="DD42" s="5">
        <v>0</v>
      </c>
      <c r="DE42" s="5">
        <v>0</v>
      </c>
      <c r="DF42" s="5">
        <v>0</v>
      </c>
      <c r="DG42" s="5">
        <v>0</v>
      </c>
      <c r="DH42" s="5">
        <v>0</v>
      </c>
      <c r="DI42" s="5">
        <v>0</v>
      </c>
      <c r="DJ42" s="5">
        <v>0</v>
      </c>
      <c r="DK42" s="5">
        <v>0</v>
      </c>
      <c r="DL42" s="5">
        <v>0</v>
      </c>
      <c r="DM42" s="5">
        <v>0</v>
      </c>
      <c r="DN42" s="5">
        <v>0</v>
      </c>
      <c r="DO42" s="5">
        <v>0</v>
      </c>
    </row>
    <row r="43" spans="1:119" x14ac:dyDescent="0.35">
      <c r="A43" s="626"/>
      <c r="B43" s="3" t="s">
        <v>73</v>
      </c>
      <c r="C43" s="3">
        <v>0</v>
      </c>
      <c r="D43" s="3">
        <v>0</v>
      </c>
      <c r="E43" s="3">
        <v>0</v>
      </c>
      <c r="F43" s="3">
        <v>0</v>
      </c>
      <c r="G43" s="3">
        <v>11372.004225976916</v>
      </c>
      <c r="H43" s="3">
        <v>0</v>
      </c>
      <c r="I43" s="3">
        <v>0</v>
      </c>
      <c r="J43" s="3">
        <v>0</v>
      </c>
      <c r="K43" s="3">
        <v>52467.546182222883</v>
      </c>
      <c r="L43" s="3">
        <v>0</v>
      </c>
      <c r="M43" s="3">
        <v>14222.668358095118</v>
      </c>
      <c r="N43" s="3">
        <v>385048.09349292947</v>
      </c>
      <c r="O43" s="80">
        <f t="shared" si="33"/>
        <v>463110.31225922436</v>
      </c>
      <c r="Q43" s="626"/>
      <c r="R43" s="3" t="s">
        <v>73</v>
      </c>
      <c r="S43" s="3">
        <v>0</v>
      </c>
      <c r="T43" s="3">
        <v>0</v>
      </c>
      <c r="U43" s="3">
        <v>0</v>
      </c>
      <c r="V43" s="3">
        <v>0</v>
      </c>
      <c r="W43" s="3">
        <v>0</v>
      </c>
      <c r="X43" s="3">
        <v>0</v>
      </c>
      <c r="Y43" s="3">
        <v>119228.26101828144</v>
      </c>
      <c r="Z43" s="3">
        <v>0</v>
      </c>
      <c r="AA43" s="3">
        <v>0</v>
      </c>
      <c r="AB43" s="3">
        <v>0</v>
      </c>
      <c r="AC43" s="3">
        <v>69765.662224072759</v>
      </c>
      <c r="AD43" s="3">
        <v>135604.76449842143</v>
      </c>
      <c r="AE43" s="80">
        <f t="shared" si="34"/>
        <v>324598.68774077564</v>
      </c>
      <c r="AG43" s="626"/>
      <c r="AH43" s="3" t="s">
        <v>73</v>
      </c>
      <c r="AI43" s="3">
        <v>0</v>
      </c>
      <c r="AJ43" s="3">
        <v>0</v>
      </c>
      <c r="AK43" s="3">
        <v>0</v>
      </c>
      <c r="AL43" s="3">
        <v>0</v>
      </c>
      <c r="AM43" s="3">
        <v>0</v>
      </c>
      <c r="AN43" s="3">
        <v>0</v>
      </c>
      <c r="AO43" s="3">
        <v>0</v>
      </c>
      <c r="AP43" s="3">
        <v>0</v>
      </c>
      <c r="AQ43" s="3">
        <v>0</v>
      </c>
      <c r="AR43" s="3">
        <v>0</v>
      </c>
      <c r="AS43" s="3">
        <v>0</v>
      </c>
      <c r="AT43" s="3">
        <v>0</v>
      </c>
      <c r="AU43" s="80">
        <f t="shared" si="35"/>
        <v>0</v>
      </c>
      <c r="AW43" s="626"/>
      <c r="AX43" s="3" t="s">
        <v>73</v>
      </c>
      <c r="AY43" s="3">
        <v>0</v>
      </c>
      <c r="AZ43" s="3">
        <v>0</v>
      </c>
      <c r="BA43" s="3">
        <v>0</v>
      </c>
      <c r="BB43" s="3">
        <v>0</v>
      </c>
      <c r="BC43" s="3">
        <v>0</v>
      </c>
      <c r="BD43" s="3">
        <v>0</v>
      </c>
      <c r="BE43" s="3">
        <v>0</v>
      </c>
      <c r="BF43" s="3">
        <v>0</v>
      </c>
      <c r="BG43" s="3">
        <v>0</v>
      </c>
      <c r="BH43" s="3">
        <v>0</v>
      </c>
      <c r="BI43" s="3">
        <v>0</v>
      </c>
      <c r="BJ43" s="3">
        <v>0</v>
      </c>
      <c r="BK43" s="80">
        <f t="shared" si="36"/>
        <v>0</v>
      </c>
      <c r="BM43" s="427">
        <v>0</v>
      </c>
      <c r="BN43" s="427">
        <v>0</v>
      </c>
      <c r="BO43" s="427">
        <v>0</v>
      </c>
      <c r="BP43" s="427">
        <v>0</v>
      </c>
      <c r="BQ43" s="427">
        <v>0</v>
      </c>
      <c r="BR43" s="427">
        <v>0</v>
      </c>
      <c r="BS43" s="427">
        <v>0</v>
      </c>
      <c r="BT43" s="427">
        <v>0</v>
      </c>
      <c r="BU43" s="427">
        <v>0</v>
      </c>
      <c r="BV43" s="427">
        <v>0</v>
      </c>
      <c r="BW43" s="427">
        <v>0</v>
      </c>
      <c r="BX43" s="427">
        <v>0</v>
      </c>
      <c r="BY43" s="427">
        <v>0</v>
      </c>
      <c r="CA43" s="5">
        <v>0</v>
      </c>
      <c r="CB43" s="5">
        <v>0</v>
      </c>
      <c r="CC43" s="5">
        <v>0</v>
      </c>
      <c r="CD43" s="5">
        <v>0</v>
      </c>
      <c r="CE43" s="5">
        <v>0</v>
      </c>
      <c r="CF43" s="5">
        <v>0</v>
      </c>
      <c r="CG43" s="5">
        <v>0</v>
      </c>
      <c r="CH43" s="5">
        <v>0</v>
      </c>
      <c r="CI43" s="5">
        <v>0</v>
      </c>
      <c r="CJ43" s="5">
        <v>0</v>
      </c>
      <c r="CK43" s="5">
        <v>0</v>
      </c>
      <c r="CL43" s="5">
        <v>0</v>
      </c>
      <c r="CM43" s="5">
        <v>0</v>
      </c>
      <c r="CO43" s="5">
        <v>0</v>
      </c>
      <c r="CP43" s="5">
        <v>0</v>
      </c>
      <c r="CQ43" s="5">
        <v>0</v>
      </c>
      <c r="CR43" s="5">
        <v>0</v>
      </c>
      <c r="CS43" s="5">
        <v>0</v>
      </c>
      <c r="CT43" s="5">
        <v>0</v>
      </c>
      <c r="CU43" s="5">
        <v>0</v>
      </c>
      <c r="CV43" s="5">
        <v>0</v>
      </c>
      <c r="CW43" s="5">
        <v>0</v>
      </c>
      <c r="CX43" s="5">
        <v>0</v>
      </c>
      <c r="CY43" s="5">
        <v>0</v>
      </c>
      <c r="CZ43" s="5">
        <v>0</v>
      </c>
      <c r="DA43" s="5">
        <v>0</v>
      </c>
      <c r="DC43" s="5">
        <v>0</v>
      </c>
      <c r="DD43" s="5">
        <v>0</v>
      </c>
      <c r="DE43" s="5">
        <v>0</v>
      </c>
      <c r="DF43" s="5">
        <v>0</v>
      </c>
      <c r="DG43" s="5">
        <v>0</v>
      </c>
      <c r="DH43" s="5">
        <v>0</v>
      </c>
      <c r="DI43" s="5">
        <v>0</v>
      </c>
      <c r="DJ43" s="5">
        <v>0</v>
      </c>
      <c r="DK43" s="5">
        <v>0</v>
      </c>
      <c r="DL43" s="5">
        <v>0</v>
      </c>
      <c r="DM43" s="5">
        <v>0</v>
      </c>
      <c r="DN43" s="5">
        <v>0</v>
      </c>
      <c r="DO43" s="5">
        <v>0</v>
      </c>
    </row>
    <row r="44" spans="1:119" x14ac:dyDescent="0.35">
      <c r="A44" s="626"/>
      <c r="B44" s="3" t="s">
        <v>72</v>
      </c>
      <c r="C44" s="3">
        <v>0</v>
      </c>
      <c r="D44" s="3">
        <v>0</v>
      </c>
      <c r="E44" s="3">
        <v>0</v>
      </c>
      <c r="F44" s="3">
        <v>0</v>
      </c>
      <c r="G44" s="3">
        <v>0</v>
      </c>
      <c r="H44" s="3">
        <v>0</v>
      </c>
      <c r="I44" s="3">
        <v>0</v>
      </c>
      <c r="J44" s="3">
        <v>0</v>
      </c>
      <c r="K44" s="3">
        <v>0</v>
      </c>
      <c r="L44" s="3">
        <v>0</v>
      </c>
      <c r="M44" s="3">
        <v>0</v>
      </c>
      <c r="N44" s="3">
        <v>0</v>
      </c>
      <c r="O44" s="80">
        <f t="shared" si="33"/>
        <v>0</v>
      </c>
      <c r="Q44" s="626"/>
      <c r="R44" s="3" t="s">
        <v>72</v>
      </c>
      <c r="S44" s="3">
        <v>0</v>
      </c>
      <c r="T44" s="3">
        <v>0</v>
      </c>
      <c r="U44" s="3">
        <v>0</v>
      </c>
      <c r="V44" s="3">
        <v>0</v>
      </c>
      <c r="W44" s="3">
        <v>0</v>
      </c>
      <c r="X44" s="3">
        <v>0</v>
      </c>
      <c r="Y44" s="3">
        <v>0</v>
      </c>
      <c r="Z44" s="3">
        <v>0</v>
      </c>
      <c r="AA44" s="3">
        <v>0</v>
      </c>
      <c r="AB44" s="3">
        <v>0</v>
      </c>
      <c r="AC44" s="3">
        <v>0</v>
      </c>
      <c r="AD44" s="3">
        <v>0</v>
      </c>
      <c r="AE44" s="80">
        <f t="shared" si="34"/>
        <v>0</v>
      </c>
      <c r="AG44" s="626"/>
      <c r="AH44" s="3" t="s">
        <v>72</v>
      </c>
      <c r="AI44" s="3">
        <v>0</v>
      </c>
      <c r="AJ44" s="3">
        <v>0</v>
      </c>
      <c r="AK44" s="3">
        <v>0</v>
      </c>
      <c r="AL44" s="3">
        <v>0</v>
      </c>
      <c r="AM44" s="3">
        <v>0</v>
      </c>
      <c r="AN44" s="3">
        <v>0</v>
      </c>
      <c r="AO44" s="3">
        <v>0</v>
      </c>
      <c r="AP44" s="3">
        <v>0</v>
      </c>
      <c r="AQ44" s="3">
        <v>0</v>
      </c>
      <c r="AR44" s="3">
        <v>0</v>
      </c>
      <c r="AS44" s="3">
        <v>0</v>
      </c>
      <c r="AT44" s="3">
        <v>0</v>
      </c>
      <c r="AU44" s="80">
        <f t="shared" si="35"/>
        <v>0</v>
      </c>
      <c r="AW44" s="626"/>
      <c r="AX44" s="3" t="s">
        <v>72</v>
      </c>
      <c r="AY44" s="3">
        <v>0</v>
      </c>
      <c r="AZ44" s="3">
        <v>0</v>
      </c>
      <c r="BA44" s="3">
        <v>0</v>
      </c>
      <c r="BB44" s="3">
        <v>0</v>
      </c>
      <c r="BC44" s="3">
        <v>0</v>
      </c>
      <c r="BD44" s="3">
        <v>0</v>
      </c>
      <c r="BE44" s="3">
        <v>0</v>
      </c>
      <c r="BF44" s="3">
        <v>0</v>
      </c>
      <c r="BG44" s="3">
        <v>0</v>
      </c>
      <c r="BH44" s="3">
        <v>0</v>
      </c>
      <c r="BI44" s="3">
        <v>0</v>
      </c>
      <c r="BJ44" s="3">
        <v>0</v>
      </c>
      <c r="BK44" s="80">
        <f t="shared" si="36"/>
        <v>0</v>
      </c>
      <c r="BM44" s="427">
        <v>0</v>
      </c>
      <c r="BN44" s="427">
        <v>0</v>
      </c>
      <c r="BO44" s="427">
        <v>0</v>
      </c>
      <c r="BP44" s="427">
        <v>0</v>
      </c>
      <c r="BQ44" s="427">
        <v>0</v>
      </c>
      <c r="BR44" s="427">
        <v>0</v>
      </c>
      <c r="BS44" s="427">
        <v>0</v>
      </c>
      <c r="BT44" s="427">
        <v>0</v>
      </c>
      <c r="BU44" s="427">
        <v>0</v>
      </c>
      <c r="BV44" s="427">
        <v>0</v>
      </c>
      <c r="BW44" s="427">
        <v>0</v>
      </c>
      <c r="BX44" s="427">
        <v>0</v>
      </c>
      <c r="BY44" s="427">
        <v>0</v>
      </c>
      <c r="CA44" s="5">
        <v>0</v>
      </c>
      <c r="CB44" s="5">
        <v>0</v>
      </c>
      <c r="CC44" s="5">
        <v>0</v>
      </c>
      <c r="CD44" s="5">
        <v>0</v>
      </c>
      <c r="CE44" s="5">
        <v>0</v>
      </c>
      <c r="CF44" s="5">
        <v>0</v>
      </c>
      <c r="CG44" s="5">
        <v>0</v>
      </c>
      <c r="CH44" s="5">
        <v>0</v>
      </c>
      <c r="CI44" s="5">
        <v>0</v>
      </c>
      <c r="CJ44" s="5">
        <v>0</v>
      </c>
      <c r="CK44" s="5">
        <v>0</v>
      </c>
      <c r="CL44" s="5">
        <v>0</v>
      </c>
      <c r="CM44" s="5">
        <v>0</v>
      </c>
      <c r="CO44" s="5">
        <v>0</v>
      </c>
      <c r="CP44" s="5">
        <v>0</v>
      </c>
      <c r="CQ44" s="5">
        <v>0</v>
      </c>
      <c r="CR44" s="5">
        <v>0</v>
      </c>
      <c r="CS44" s="5">
        <v>0</v>
      </c>
      <c r="CT44" s="5">
        <v>0</v>
      </c>
      <c r="CU44" s="5">
        <v>0</v>
      </c>
      <c r="CV44" s="5">
        <v>0</v>
      </c>
      <c r="CW44" s="5">
        <v>0</v>
      </c>
      <c r="CX44" s="5">
        <v>0</v>
      </c>
      <c r="CY44" s="5">
        <v>0</v>
      </c>
      <c r="CZ44" s="5">
        <v>0</v>
      </c>
      <c r="DA44" s="5">
        <v>0</v>
      </c>
      <c r="DC44" s="5">
        <v>0</v>
      </c>
      <c r="DD44" s="5">
        <v>0</v>
      </c>
      <c r="DE44" s="5">
        <v>0</v>
      </c>
      <c r="DF44" s="5">
        <v>0</v>
      </c>
      <c r="DG44" s="5">
        <v>0</v>
      </c>
      <c r="DH44" s="5">
        <v>0</v>
      </c>
      <c r="DI44" s="5">
        <v>0</v>
      </c>
      <c r="DJ44" s="5">
        <v>0</v>
      </c>
      <c r="DK44" s="5">
        <v>0</v>
      </c>
      <c r="DL44" s="5">
        <v>0</v>
      </c>
      <c r="DM44" s="5">
        <v>0</v>
      </c>
      <c r="DN44" s="5">
        <v>0</v>
      </c>
      <c r="DO44" s="5">
        <v>0</v>
      </c>
    </row>
    <row r="45" spans="1:119" x14ac:dyDescent="0.35">
      <c r="A45" s="626"/>
      <c r="B45" s="3" t="s">
        <v>71</v>
      </c>
      <c r="C45" s="3">
        <v>0</v>
      </c>
      <c r="D45" s="3">
        <v>0</v>
      </c>
      <c r="E45" s="3">
        <v>0</v>
      </c>
      <c r="F45" s="3">
        <v>0</v>
      </c>
      <c r="G45" s="3">
        <v>0</v>
      </c>
      <c r="H45" s="3">
        <v>0</v>
      </c>
      <c r="I45" s="3">
        <v>0</v>
      </c>
      <c r="J45" s="3">
        <v>0</v>
      </c>
      <c r="K45" s="3">
        <v>0</v>
      </c>
      <c r="L45" s="3">
        <v>0</v>
      </c>
      <c r="M45" s="3">
        <v>0</v>
      </c>
      <c r="N45" s="3">
        <v>0</v>
      </c>
      <c r="O45" s="80">
        <f t="shared" si="33"/>
        <v>0</v>
      </c>
      <c r="Q45" s="626"/>
      <c r="R45" s="3" t="s">
        <v>71</v>
      </c>
      <c r="S45" s="3">
        <v>0</v>
      </c>
      <c r="T45" s="3">
        <v>0</v>
      </c>
      <c r="U45" s="3">
        <v>0</v>
      </c>
      <c r="V45" s="3">
        <v>0</v>
      </c>
      <c r="W45" s="3">
        <v>0</v>
      </c>
      <c r="X45" s="3">
        <v>0</v>
      </c>
      <c r="Y45" s="3">
        <v>0</v>
      </c>
      <c r="Z45" s="3">
        <v>0</v>
      </c>
      <c r="AA45" s="3">
        <v>0</v>
      </c>
      <c r="AB45" s="3">
        <v>0</v>
      </c>
      <c r="AC45" s="3">
        <v>0</v>
      </c>
      <c r="AD45" s="3">
        <v>0</v>
      </c>
      <c r="AE45" s="80">
        <f t="shared" si="34"/>
        <v>0</v>
      </c>
      <c r="AG45" s="626"/>
      <c r="AH45" s="3" t="s">
        <v>71</v>
      </c>
      <c r="AI45" s="3">
        <v>0</v>
      </c>
      <c r="AJ45" s="3">
        <v>0</v>
      </c>
      <c r="AK45" s="3">
        <v>0</v>
      </c>
      <c r="AL45" s="3">
        <v>0</v>
      </c>
      <c r="AM45" s="3">
        <v>0</v>
      </c>
      <c r="AN45" s="3">
        <v>0</v>
      </c>
      <c r="AO45" s="3">
        <v>0</v>
      </c>
      <c r="AP45" s="3">
        <v>0</v>
      </c>
      <c r="AQ45" s="3">
        <v>0</v>
      </c>
      <c r="AR45" s="3">
        <v>0</v>
      </c>
      <c r="AS45" s="3">
        <v>0</v>
      </c>
      <c r="AT45" s="3">
        <v>0</v>
      </c>
      <c r="AU45" s="80">
        <f t="shared" si="35"/>
        <v>0</v>
      </c>
      <c r="AW45" s="626"/>
      <c r="AX45" s="3" t="s">
        <v>71</v>
      </c>
      <c r="AY45" s="3">
        <v>0</v>
      </c>
      <c r="AZ45" s="3">
        <v>0</v>
      </c>
      <c r="BA45" s="3">
        <v>0</v>
      </c>
      <c r="BB45" s="3">
        <v>0</v>
      </c>
      <c r="BC45" s="3">
        <v>0</v>
      </c>
      <c r="BD45" s="3">
        <v>0</v>
      </c>
      <c r="BE45" s="3">
        <v>0</v>
      </c>
      <c r="BF45" s="3">
        <v>0</v>
      </c>
      <c r="BG45" s="3">
        <v>0</v>
      </c>
      <c r="BH45" s="3">
        <v>0</v>
      </c>
      <c r="BI45" s="3">
        <v>0</v>
      </c>
      <c r="BJ45" s="3">
        <v>0</v>
      </c>
      <c r="BK45" s="80">
        <f t="shared" si="36"/>
        <v>0</v>
      </c>
      <c r="BM45" s="427">
        <v>0</v>
      </c>
      <c r="BN45" s="427">
        <v>0</v>
      </c>
      <c r="BO45" s="427">
        <v>0</v>
      </c>
      <c r="BP45" s="427">
        <v>0</v>
      </c>
      <c r="BQ45" s="427">
        <v>0</v>
      </c>
      <c r="BR45" s="427">
        <v>0</v>
      </c>
      <c r="BS45" s="427">
        <v>0</v>
      </c>
      <c r="BT45" s="427">
        <v>0</v>
      </c>
      <c r="BU45" s="427">
        <v>0</v>
      </c>
      <c r="BV45" s="427">
        <v>0</v>
      </c>
      <c r="BW45" s="427">
        <v>0</v>
      </c>
      <c r="BX45" s="427">
        <v>0</v>
      </c>
      <c r="BY45" s="427">
        <v>0</v>
      </c>
      <c r="CA45" s="5">
        <v>0</v>
      </c>
      <c r="CB45" s="5">
        <v>0</v>
      </c>
      <c r="CC45" s="5">
        <v>0</v>
      </c>
      <c r="CD45" s="5">
        <v>0</v>
      </c>
      <c r="CE45" s="5">
        <v>0</v>
      </c>
      <c r="CF45" s="5">
        <v>0</v>
      </c>
      <c r="CG45" s="5">
        <v>0</v>
      </c>
      <c r="CH45" s="5">
        <v>0</v>
      </c>
      <c r="CI45" s="5">
        <v>0</v>
      </c>
      <c r="CJ45" s="5">
        <v>0</v>
      </c>
      <c r="CK45" s="5">
        <v>0</v>
      </c>
      <c r="CL45" s="5">
        <v>0</v>
      </c>
      <c r="CM45" s="5">
        <v>0</v>
      </c>
      <c r="CO45" s="5">
        <v>0</v>
      </c>
      <c r="CP45" s="5">
        <v>0</v>
      </c>
      <c r="CQ45" s="5">
        <v>0</v>
      </c>
      <c r="CR45" s="5">
        <v>0</v>
      </c>
      <c r="CS45" s="5">
        <v>0</v>
      </c>
      <c r="CT45" s="5">
        <v>0</v>
      </c>
      <c r="CU45" s="5">
        <v>0</v>
      </c>
      <c r="CV45" s="5">
        <v>0</v>
      </c>
      <c r="CW45" s="5">
        <v>0</v>
      </c>
      <c r="CX45" s="5">
        <v>0</v>
      </c>
      <c r="CY45" s="5">
        <v>0</v>
      </c>
      <c r="CZ45" s="5">
        <v>0</v>
      </c>
      <c r="DA45" s="5">
        <v>0</v>
      </c>
      <c r="DC45" s="5">
        <v>0</v>
      </c>
      <c r="DD45" s="5">
        <v>0</v>
      </c>
      <c r="DE45" s="5">
        <v>0</v>
      </c>
      <c r="DF45" s="5">
        <v>0</v>
      </c>
      <c r="DG45" s="5">
        <v>0</v>
      </c>
      <c r="DH45" s="5">
        <v>0</v>
      </c>
      <c r="DI45" s="5">
        <v>0</v>
      </c>
      <c r="DJ45" s="5">
        <v>0</v>
      </c>
      <c r="DK45" s="5">
        <v>0</v>
      </c>
      <c r="DL45" s="5">
        <v>0</v>
      </c>
      <c r="DM45" s="5">
        <v>0</v>
      </c>
      <c r="DN45" s="5">
        <v>0</v>
      </c>
      <c r="DO45" s="5">
        <v>0</v>
      </c>
    </row>
    <row r="46" spans="1:119" x14ac:dyDescent="0.35">
      <c r="A46" s="626"/>
      <c r="B46" s="3" t="s">
        <v>70</v>
      </c>
      <c r="C46" s="3">
        <v>0</v>
      </c>
      <c r="D46" s="3">
        <v>0</v>
      </c>
      <c r="E46" s="3">
        <v>0</v>
      </c>
      <c r="F46" s="3">
        <v>0</v>
      </c>
      <c r="G46" s="3">
        <v>0</v>
      </c>
      <c r="H46" s="3">
        <v>0</v>
      </c>
      <c r="I46" s="3">
        <v>0</v>
      </c>
      <c r="J46" s="3">
        <v>0</v>
      </c>
      <c r="K46" s="3">
        <v>0</v>
      </c>
      <c r="L46" s="3">
        <v>0</v>
      </c>
      <c r="M46" s="3">
        <v>0</v>
      </c>
      <c r="N46" s="3">
        <v>0</v>
      </c>
      <c r="O46" s="80">
        <f t="shared" si="33"/>
        <v>0</v>
      </c>
      <c r="Q46" s="626"/>
      <c r="R46" s="3" t="s">
        <v>70</v>
      </c>
      <c r="S46" s="3">
        <v>0</v>
      </c>
      <c r="T46" s="3">
        <v>0</v>
      </c>
      <c r="U46" s="3">
        <v>0</v>
      </c>
      <c r="V46" s="3">
        <v>0</v>
      </c>
      <c r="W46" s="3">
        <v>0</v>
      </c>
      <c r="X46" s="3">
        <v>0</v>
      </c>
      <c r="Y46" s="3">
        <v>0</v>
      </c>
      <c r="Z46" s="3">
        <v>0</v>
      </c>
      <c r="AA46" s="3">
        <v>0</v>
      </c>
      <c r="AB46" s="3">
        <v>0</v>
      </c>
      <c r="AC46" s="3">
        <v>0</v>
      </c>
      <c r="AD46" s="3">
        <v>0</v>
      </c>
      <c r="AE46" s="80">
        <f t="shared" si="34"/>
        <v>0</v>
      </c>
      <c r="AG46" s="626"/>
      <c r="AH46" s="3" t="s">
        <v>70</v>
      </c>
      <c r="AI46" s="3">
        <v>0</v>
      </c>
      <c r="AJ46" s="3">
        <v>0</v>
      </c>
      <c r="AK46" s="3">
        <v>0</v>
      </c>
      <c r="AL46" s="3">
        <v>0</v>
      </c>
      <c r="AM46" s="3">
        <v>0</v>
      </c>
      <c r="AN46" s="3">
        <v>0</v>
      </c>
      <c r="AO46" s="3">
        <v>0</v>
      </c>
      <c r="AP46" s="3">
        <v>0</v>
      </c>
      <c r="AQ46" s="3">
        <v>0</v>
      </c>
      <c r="AR46" s="3">
        <v>0</v>
      </c>
      <c r="AS46" s="3">
        <v>0</v>
      </c>
      <c r="AT46" s="3">
        <v>0</v>
      </c>
      <c r="AU46" s="80">
        <f t="shared" si="35"/>
        <v>0</v>
      </c>
      <c r="AW46" s="626"/>
      <c r="AX46" s="3" t="s">
        <v>70</v>
      </c>
      <c r="AY46" s="3">
        <v>0</v>
      </c>
      <c r="AZ46" s="3">
        <v>0</v>
      </c>
      <c r="BA46" s="3">
        <v>0</v>
      </c>
      <c r="BB46" s="3">
        <v>0</v>
      </c>
      <c r="BC46" s="3">
        <v>0</v>
      </c>
      <c r="BD46" s="3">
        <v>0</v>
      </c>
      <c r="BE46" s="3">
        <v>0</v>
      </c>
      <c r="BF46" s="3">
        <v>0</v>
      </c>
      <c r="BG46" s="3">
        <v>0</v>
      </c>
      <c r="BH46" s="3">
        <v>0</v>
      </c>
      <c r="BI46" s="3">
        <v>0</v>
      </c>
      <c r="BJ46" s="3">
        <v>0</v>
      </c>
      <c r="BK46" s="80">
        <f t="shared" si="36"/>
        <v>0</v>
      </c>
      <c r="BM46" s="427">
        <v>0</v>
      </c>
      <c r="BN46" s="427">
        <v>0</v>
      </c>
      <c r="BO46" s="427">
        <v>0</v>
      </c>
      <c r="BP46" s="427">
        <v>0</v>
      </c>
      <c r="BQ46" s="427">
        <v>0</v>
      </c>
      <c r="BR46" s="427">
        <v>0</v>
      </c>
      <c r="BS46" s="427">
        <v>0</v>
      </c>
      <c r="BT46" s="427">
        <v>0</v>
      </c>
      <c r="BU46" s="427">
        <v>0</v>
      </c>
      <c r="BV46" s="427">
        <v>0</v>
      </c>
      <c r="BW46" s="427">
        <v>0</v>
      </c>
      <c r="BX46" s="427">
        <v>0</v>
      </c>
      <c r="BY46" s="427">
        <v>0</v>
      </c>
      <c r="CA46" s="5">
        <v>0</v>
      </c>
      <c r="CB46" s="5">
        <v>0</v>
      </c>
      <c r="CC46" s="5">
        <v>0</v>
      </c>
      <c r="CD46" s="5">
        <v>0</v>
      </c>
      <c r="CE46" s="5">
        <v>0</v>
      </c>
      <c r="CF46" s="5">
        <v>0</v>
      </c>
      <c r="CG46" s="5">
        <v>0</v>
      </c>
      <c r="CH46" s="5">
        <v>0</v>
      </c>
      <c r="CI46" s="5">
        <v>0</v>
      </c>
      <c r="CJ46" s="5">
        <v>0</v>
      </c>
      <c r="CK46" s="5">
        <v>0</v>
      </c>
      <c r="CL46" s="5">
        <v>0</v>
      </c>
      <c r="CM46" s="5">
        <v>0</v>
      </c>
      <c r="CO46" s="5">
        <v>0</v>
      </c>
      <c r="CP46" s="5">
        <v>0</v>
      </c>
      <c r="CQ46" s="5">
        <v>0</v>
      </c>
      <c r="CR46" s="5">
        <v>0</v>
      </c>
      <c r="CS46" s="5">
        <v>0</v>
      </c>
      <c r="CT46" s="5">
        <v>0</v>
      </c>
      <c r="CU46" s="5">
        <v>0</v>
      </c>
      <c r="CV46" s="5">
        <v>0</v>
      </c>
      <c r="CW46" s="5">
        <v>0</v>
      </c>
      <c r="CX46" s="5">
        <v>0</v>
      </c>
      <c r="CY46" s="5">
        <v>0</v>
      </c>
      <c r="CZ46" s="5">
        <v>0</v>
      </c>
      <c r="DA46" s="5">
        <v>0</v>
      </c>
      <c r="DC46" s="5">
        <v>0</v>
      </c>
      <c r="DD46" s="5">
        <v>0</v>
      </c>
      <c r="DE46" s="5">
        <v>0</v>
      </c>
      <c r="DF46" s="5">
        <v>0</v>
      </c>
      <c r="DG46" s="5">
        <v>0</v>
      </c>
      <c r="DH46" s="5">
        <v>0</v>
      </c>
      <c r="DI46" s="5">
        <v>0</v>
      </c>
      <c r="DJ46" s="5">
        <v>0</v>
      </c>
      <c r="DK46" s="5">
        <v>0</v>
      </c>
      <c r="DL46" s="5">
        <v>0</v>
      </c>
      <c r="DM46" s="5">
        <v>0</v>
      </c>
      <c r="DN46" s="5">
        <v>0</v>
      </c>
      <c r="DO46" s="5">
        <v>0</v>
      </c>
    </row>
    <row r="47" spans="1:119" ht="16.5" customHeight="1" x14ac:dyDescent="0.35">
      <c r="A47" s="626"/>
      <c r="B47" s="3" t="s">
        <v>69</v>
      </c>
      <c r="C47" s="3">
        <v>0</v>
      </c>
      <c r="D47" s="3">
        <v>0</v>
      </c>
      <c r="E47" s="3">
        <v>0</v>
      </c>
      <c r="F47" s="3">
        <v>0</v>
      </c>
      <c r="G47" s="3">
        <v>0</v>
      </c>
      <c r="H47" s="3">
        <v>0</v>
      </c>
      <c r="I47" s="3">
        <v>0</v>
      </c>
      <c r="J47" s="3">
        <v>0</v>
      </c>
      <c r="K47" s="3">
        <v>0</v>
      </c>
      <c r="L47" s="3">
        <v>0</v>
      </c>
      <c r="M47" s="3">
        <v>0</v>
      </c>
      <c r="N47" s="3">
        <v>0</v>
      </c>
      <c r="O47" s="80">
        <f t="shared" si="33"/>
        <v>0</v>
      </c>
      <c r="Q47" s="626"/>
      <c r="R47" s="3" t="s">
        <v>69</v>
      </c>
      <c r="S47" s="3">
        <v>0</v>
      </c>
      <c r="T47" s="3">
        <v>0</v>
      </c>
      <c r="U47" s="3">
        <v>0</v>
      </c>
      <c r="V47" s="3">
        <v>0</v>
      </c>
      <c r="W47" s="3">
        <v>0</v>
      </c>
      <c r="X47" s="3">
        <v>0</v>
      </c>
      <c r="Y47" s="3">
        <v>0</v>
      </c>
      <c r="Z47" s="3">
        <v>0</v>
      </c>
      <c r="AA47" s="3">
        <v>0</v>
      </c>
      <c r="AB47" s="3">
        <v>0</v>
      </c>
      <c r="AC47" s="3">
        <v>715415.34677262115</v>
      </c>
      <c r="AD47" s="3">
        <v>0</v>
      </c>
      <c r="AE47" s="80">
        <f t="shared" si="34"/>
        <v>715415.34677262115</v>
      </c>
      <c r="AG47" s="626"/>
      <c r="AH47" s="3" t="s">
        <v>69</v>
      </c>
      <c r="AI47" s="3">
        <v>0</v>
      </c>
      <c r="AJ47" s="3">
        <v>0</v>
      </c>
      <c r="AK47" s="3">
        <v>0</v>
      </c>
      <c r="AL47" s="3">
        <v>0</v>
      </c>
      <c r="AM47" s="3">
        <v>0</v>
      </c>
      <c r="AN47" s="3">
        <v>0</v>
      </c>
      <c r="AO47" s="3">
        <v>0</v>
      </c>
      <c r="AP47" s="3">
        <v>0</v>
      </c>
      <c r="AQ47" s="3">
        <v>0</v>
      </c>
      <c r="AR47" s="3">
        <v>0</v>
      </c>
      <c r="AS47" s="3">
        <v>0</v>
      </c>
      <c r="AT47" s="3">
        <v>0</v>
      </c>
      <c r="AU47" s="80">
        <f t="shared" si="35"/>
        <v>0</v>
      </c>
      <c r="AW47" s="626"/>
      <c r="AX47" s="3" t="s">
        <v>69</v>
      </c>
      <c r="AY47" s="3">
        <v>0</v>
      </c>
      <c r="AZ47" s="3">
        <v>0</v>
      </c>
      <c r="BA47" s="3">
        <v>0</v>
      </c>
      <c r="BB47" s="3">
        <v>0</v>
      </c>
      <c r="BC47" s="3">
        <v>0</v>
      </c>
      <c r="BD47" s="3">
        <v>0</v>
      </c>
      <c r="BE47" s="3">
        <v>0</v>
      </c>
      <c r="BF47" s="3">
        <v>0</v>
      </c>
      <c r="BG47" s="3">
        <v>0</v>
      </c>
      <c r="BH47" s="3">
        <v>0</v>
      </c>
      <c r="BI47" s="3">
        <v>0</v>
      </c>
      <c r="BJ47" s="3">
        <v>0</v>
      </c>
      <c r="BK47" s="80">
        <f t="shared" si="36"/>
        <v>0</v>
      </c>
      <c r="BM47" s="427">
        <v>0</v>
      </c>
      <c r="BN47" s="427">
        <v>0</v>
      </c>
      <c r="BO47" s="427">
        <v>0</v>
      </c>
      <c r="BP47" s="427">
        <v>0</v>
      </c>
      <c r="BQ47" s="427">
        <v>0</v>
      </c>
      <c r="BR47" s="427">
        <v>0</v>
      </c>
      <c r="BS47" s="427">
        <v>0</v>
      </c>
      <c r="BT47" s="427">
        <v>0</v>
      </c>
      <c r="BU47" s="427">
        <v>0</v>
      </c>
      <c r="BV47" s="427">
        <v>0</v>
      </c>
      <c r="BW47" s="427">
        <v>0</v>
      </c>
      <c r="BX47" s="427">
        <v>0</v>
      </c>
      <c r="BY47" s="427">
        <v>0</v>
      </c>
      <c r="CA47" s="5">
        <v>0</v>
      </c>
      <c r="CB47" s="5">
        <v>0</v>
      </c>
      <c r="CC47" s="5">
        <v>0</v>
      </c>
      <c r="CD47" s="5">
        <v>0</v>
      </c>
      <c r="CE47" s="5">
        <v>0</v>
      </c>
      <c r="CF47" s="5">
        <v>0</v>
      </c>
      <c r="CG47" s="5">
        <v>0</v>
      </c>
      <c r="CH47" s="5">
        <v>0</v>
      </c>
      <c r="CI47" s="5">
        <v>0</v>
      </c>
      <c r="CJ47" s="5">
        <v>0</v>
      </c>
      <c r="CK47" s="5">
        <v>0</v>
      </c>
      <c r="CL47" s="5">
        <v>0</v>
      </c>
      <c r="CM47" s="5">
        <v>0</v>
      </c>
      <c r="CO47" s="5">
        <v>0</v>
      </c>
      <c r="CP47" s="5">
        <v>0</v>
      </c>
      <c r="CQ47" s="5">
        <v>0</v>
      </c>
      <c r="CR47" s="5">
        <v>0</v>
      </c>
      <c r="CS47" s="5">
        <v>0</v>
      </c>
      <c r="CT47" s="5">
        <v>0</v>
      </c>
      <c r="CU47" s="5">
        <v>0</v>
      </c>
      <c r="CV47" s="5">
        <v>0</v>
      </c>
      <c r="CW47" s="5">
        <v>0</v>
      </c>
      <c r="CX47" s="5">
        <v>0</v>
      </c>
      <c r="CY47" s="5">
        <v>0</v>
      </c>
      <c r="CZ47" s="5">
        <v>0</v>
      </c>
      <c r="DA47" s="5">
        <v>0</v>
      </c>
      <c r="DC47" s="5">
        <v>0</v>
      </c>
      <c r="DD47" s="5">
        <v>0</v>
      </c>
      <c r="DE47" s="5">
        <v>0</v>
      </c>
      <c r="DF47" s="5">
        <v>0</v>
      </c>
      <c r="DG47" s="5">
        <v>0</v>
      </c>
      <c r="DH47" s="5">
        <v>0</v>
      </c>
      <c r="DI47" s="5">
        <v>0</v>
      </c>
      <c r="DJ47" s="5">
        <v>0</v>
      </c>
      <c r="DK47" s="5">
        <v>0</v>
      </c>
      <c r="DL47" s="5">
        <v>0</v>
      </c>
      <c r="DM47" s="5">
        <v>0</v>
      </c>
      <c r="DN47" s="5">
        <v>0</v>
      </c>
      <c r="DO47" s="5">
        <v>0</v>
      </c>
    </row>
    <row r="48" spans="1:119" ht="15" thickBot="1" x14ac:dyDescent="0.4">
      <c r="A48" s="627"/>
      <c r="B48" s="3" t="s">
        <v>68</v>
      </c>
      <c r="C48" s="3">
        <v>0</v>
      </c>
      <c r="D48" s="3">
        <v>0</v>
      </c>
      <c r="E48" s="3">
        <v>0</v>
      </c>
      <c r="F48" s="3">
        <v>0</v>
      </c>
      <c r="G48" s="3">
        <v>0</v>
      </c>
      <c r="H48" s="3">
        <v>0</v>
      </c>
      <c r="I48" s="3">
        <v>0</v>
      </c>
      <c r="J48" s="3">
        <v>0</v>
      </c>
      <c r="K48" s="3">
        <v>0</v>
      </c>
      <c r="L48" s="3">
        <v>0</v>
      </c>
      <c r="M48" s="3">
        <v>0</v>
      </c>
      <c r="N48" s="3">
        <v>0</v>
      </c>
      <c r="O48" s="80">
        <f t="shared" si="33"/>
        <v>0</v>
      </c>
      <c r="Q48" s="627"/>
      <c r="R48" s="3" t="s">
        <v>68</v>
      </c>
      <c r="S48" s="3">
        <v>0</v>
      </c>
      <c r="T48" s="3">
        <v>0</v>
      </c>
      <c r="U48" s="3">
        <v>0</v>
      </c>
      <c r="V48" s="3">
        <v>0</v>
      </c>
      <c r="W48" s="3">
        <v>0</v>
      </c>
      <c r="X48" s="3">
        <v>0</v>
      </c>
      <c r="Y48" s="3">
        <v>0</v>
      </c>
      <c r="Z48" s="3">
        <v>0</v>
      </c>
      <c r="AA48" s="3">
        <v>0</v>
      </c>
      <c r="AB48" s="3">
        <v>0</v>
      </c>
      <c r="AC48" s="3">
        <v>0</v>
      </c>
      <c r="AD48" s="3">
        <v>0</v>
      </c>
      <c r="AE48" s="80">
        <f t="shared" si="34"/>
        <v>0</v>
      </c>
      <c r="AG48" s="627"/>
      <c r="AH48" s="3" t="s">
        <v>68</v>
      </c>
      <c r="AI48" s="3">
        <v>0</v>
      </c>
      <c r="AJ48" s="3">
        <v>0</v>
      </c>
      <c r="AK48" s="3">
        <v>0</v>
      </c>
      <c r="AL48" s="3">
        <v>0</v>
      </c>
      <c r="AM48" s="3">
        <v>0</v>
      </c>
      <c r="AN48" s="3">
        <v>0</v>
      </c>
      <c r="AO48" s="3">
        <v>0</v>
      </c>
      <c r="AP48" s="3">
        <v>0</v>
      </c>
      <c r="AQ48" s="3">
        <v>0</v>
      </c>
      <c r="AR48" s="3">
        <v>0</v>
      </c>
      <c r="AS48" s="3">
        <v>0</v>
      </c>
      <c r="AT48" s="3">
        <v>0</v>
      </c>
      <c r="AU48" s="80">
        <f t="shared" si="35"/>
        <v>0</v>
      </c>
      <c r="AW48" s="627"/>
      <c r="AX48" s="3" t="s">
        <v>68</v>
      </c>
      <c r="AY48" s="3">
        <v>0</v>
      </c>
      <c r="AZ48" s="3">
        <v>0</v>
      </c>
      <c r="BA48" s="3">
        <v>0</v>
      </c>
      <c r="BB48" s="3">
        <v>0</v>
      </c>
      <c r="BC48" s="3">
        <v>0</v>
      </c>
      <c r="BD48" s="3">
        <v>0</v>
      </c>
      <c r="BE48" s="3">
        <v>0</v>
      </c>
      <c r="BF48" s="3">
        <v>0</v>
      </c>
      <c r="BG48" s="3">
        <v>0</v>
      </c>
      <c r="BH48" s="3">
        <v>0</v>
      </c>
      <c r="BI48" s="3">
        <v>0</v>
      </c>
      <c r="BJ48" s="3">
        <v>0</v>
      </c>
      <c r="BK48" s="80">
        <f t="shared" si="36"/>
        <v>0</v>
      </c>
      <c r="BM48" s="427">
        <v>0</v>
      </c>
      <c r="BN48" s="427">
        <v>0</v>
      </c>
      <c r="BO48" s="427">
        <v>0</v>
      </c>
      <c r="BP48" s="427">
        <v>0</v>
      </c>
      <c r="BQ48" s="427">
        <v>0</v>
      </c>
      <c r="BR48" s="427">
        <v>0</v>
      </c>
      <c r="BS48" s="427">
        <v>0</v>
      </c>
      <c r="BT48" s="427">
        <v>0</v>
      </c>
      <c r="BU48" s="427">
        <v>0</v>
      </c>
      <c r="BV48" s="427">
        <v>0</v>
      </c>
      <c r="BW48" s="427">
        <v>0</v>
      </c>
      <c r="BX48" s="427">
        <v>0</v>
      </c>
      <c r="BY48" s="427">
        <v>0</v>
      </c>
      <c r="CA48" s="5">
        <v>0</v>
      </c>
      <c r="CB48" s="5">
        <v>0</v>
      </c>
      <c r="CC48" s="5">
        <v>0</v>
      </c>
      <c r="CD48" s="5">
        <v>0</v>
      </c>
      <c r="CE48" s="5">
        <v>0</v>
      </c>
      <c r="CF48" s="5">
        <v>0</v>
      </c>
      <c r="CG48" s="5">
        <v>0</v>
      </c>
      <c r="CH48" s="5">
        <v>0</v>
      </c>
      <c r="CI48" s="5">
        <v>0</v>
      </c>
      <c r="CJ48" s="5">
        <v>0</v>
      </c>
      <c r="CK48" s="5">
        <v>0</v>
      </c>
      <c r="CL48" s="5">
        <v>0</v>
      </c>
      <c r="CM48" s="5">
        <v>0</v>
      </c>
      <c r="CO48" s="5">
        <v>0</v>
      </c>
      <c r="CP48" s="5">
        <v>0</v>
      </c>
      <c r="CQ48" s="5">
        <v>0</v>
      </c>
      <c r="CR48" s="5">
        <v>0</v>
      </c>
      <c r="CS48" s="5">
        <v>0</v>
      </c>
      <c r="CT48" s="5">
        <v>0</v>
      </c>
      <c r="CU48" s="5">
        <v>0</v>
      </c>
      <c r="CV48" s="5">
        <v>0</v>
      </c>
      <c r="CW48" s="5">
        <v>0</v>
      </c>
      <c r="CX48" s="5">
        <v>0</v>
      </c>
      <c r="CY48" s="5">
        <v>0</v>
      </c>
      <c r="CZ48" s="5">
        <v>0</v>
      </c>
      <c r="DA48" s="5">
        <v>0</v>
      </c>
      <c r="DC48" s="5">
        <v>0</v>
      </c>
      <c r="DD48" s="5">
        <v>0</v>
      </c>
      <c r="DE48" s="5">
        <v>0</v>
      </c>
      <c r="DF48" s="5">
        <v>0</v>
      </c>
      <c r="DG48" s="5">
        <v>0</v>
      </c>
      <c r="DH48" s="5">
        <v>0</v>
      </c>
      <c r="DI48" s="5">
        <v>0</v>
      </c>
      <c r="DJ48" s="5">
        <v>0</v>
      </c>
      <c r="DK48" s="5">
        <v>0</v>
      </c>
      <c r="DL48" s="5">
        <v>0</v>
      </c>
      <c r="DM48" s="5">
        <v>0</v>
      </c>
      <c r="DN48" s="5">
        <v>0</v>
      </c>
      <c r="DO48" s="5">
        <v>0</v>
      </c>
    </row>
    <row r="49" spans="1:119" ht="21.5" thickBot="1" x14ac:dyDescent="0.4">
      <c r="A49" s="297"/>
      <c r="B49" s="47" t="s">
        <v>44</v>
      </c>
      <c r="C49" s="56">
        <f>SUM(C36:C48)</f>
        <v>0</v>
      </c>
      <c r="D49" s="56">
        <f t="shared" ref="D49:F49" si="37">SUM(D36:D48)</f>
        <v>0</v>
      </c>
      <c r="E49" s="56">
        <f t="shared" si="37"/>
        <v>0</v>
      </c>
      <c r="F49" s="56">
        <f t="shared" si="37"/>
        <v>0</v>
      </c>
      <c r="G49" s="56">
        <f>SUM(G36:G48)</f>
        <v>11372.004225976916</v>
      </c>
      <c r="H49" s="56">
        <f t="shared" ref="H49:O49" si="38">SUM(H36:H48)</f>
        <v>0</v>
      </c>
      <c r="I49" s="56">
        <f t="shared" si="38"/>
        <v>0</v>
      </c>
      <c r="J49" s="56">
        <f t="shared" si="38"/>
        <v>0</v>
      </c>
      <c r="K49" s="56">
        <f t="shared" si="38"/>
        <v>52467.546182222883</v>
      </c>
      <c r="L49" s="56">
        <f t="shared" si="38"/>
        <v>0</v>
      </c>
      <c r="M49" s="56">
        <f t="shared" si="38"/>
        <v>14222.668358095118</v>
      </c>
      <c r="N49" s="56">
        <f t="shared" si="38"/>
        <v>385048.09349292947</v>
      </c>
      <c r="O49" s="52">
        <f t="shared" si="38"/>
        <v>463110.31225922436</v>
      </c>
      <c r="Q49" s="297"/>
      <c r="R49" s="47" t="s">
        <v>44</v>
      </c>
      <c r="S49" s="56">
        <f>SUM(S36:S48)</f>
        <v>0</v>
      </c>
      <c r="T49" s="56">
        <f t="shared" ref="T49:V49" si="39">SUM(T36:T48)</f>
        <v>0</v>
      </c>
      <c r="U49" s="56">
        <f t="shared" si="39"/>
        <v>0</v>
      </c>
      <c r="V49" s="56">
        <f t="shared" si="39"/>
        <v>0</v>
      </c>
      <c r="W49" s="56">
        <f>SUM(W36:W48)</f>
        <v>0</v>
      </c>
      <c r="X49" s="56">
        <f t="shared" ref="X49:AE49" si="40">SUM(X36:X48)</f>
        <v>0</v>
      </c>
      <c r="Y49" s="56">
        <f t="shared" si="40"/>
        <v>119228.26101828144</v>
      </c>
      <c r="Z49" s="56">
        <f t="shared" si="40"/>
        <v>0</v>
      </c>
      <c r="AA49" s="56">
        <f t="shared" si="40"/>
        <v>0</v>
      </c>
      <c r="AB49" s="56">
        <f t="shared" si="40"/>
        <v>38829.943076919626</v>
      </c>
      <c r="AC49" s="56">
        <f t="shared" si="40"/>
        <v>816698.35294121224</v>
      </c>
      <c r="AD49" s="56">
        <f t="shared" si="40"/>
        <v>521468.82142150181</v>
      </c>
      <c r="AE49" s="52">
        <f t="shared" si="40"/>
        <v>1496225.378457915</v>
      </c>
      <c r="AG49" s="297"/>
      <c r="AH49" s="47" t="s">
        <v>44</v>
      </c>
      <c r="AI49" s="56">
        <f>SUM(AI36:AI48)</f>
        <v>0</v>
      </c>
      <c r="AJ49" s="56">
        <f t="shared" ref="AJ49:AL49" si="41">SUM(AJ36:AJ48)</f>
        <v>0</v>
      </c>
      <c r="AK49" s="56">
        <f t="shared" si="41"/>
        <v>0</v>
      </c>
      <c r="AL49" s="56">
        <f t="shared" si="41"/>
        <v>0</v>
      </c>
      <c r="AM49" s="56">
        <f>SUM(AM36:AM48)</f>
        <v>0</v>
      </c>
      <c r="AN49" s="56">
        <f t="shared" ref="AN49:AU49" si="42">SUM(AN36:AN48)</f>
        <v>0</v>
      </c>
      <c r="AO49" s="56">
        <f t="shared" si="42"/>
        <v>0</v>
      </c>
      <c r="AP49" s="56">
        <f t="shared" si="42"/>
        <v>0</v>
      </c>
      <c r="AQ49" s="56">
        <f t="shared" si="42"/>
        <v>0</v>
      </c>
      <c r="AR49" s="56">
        <f t="shared" si="42"/>
        <v>0</v>
      </c>
      <c r="AS49" s="56">
        <f t="shared" si="42"/>
        <v>0</v>
      </c>
      <c r="AT49" s="56">
        <f t="shared" si="42"/>
        <v>0</v>
      </c>
      <c r="AU49" s="52">
        <f t="shared" si="42"/>
        <v>0</v>
      </c>
      <c r="AW49" s="297"/>
      <c r="AX49" s="47" t="s">
        <v>44</v>
      </c>
      <c r="AY49" s="56">
        <f>SUM(AY36:AY48)</f>
        <v>0</v>
      </c>
      <c r="AZ49" s="56">
        <f t="shared" ref="AZ49:BB49" si="43">SUM(AZ36:AZ48)</f>
        <v>0</v>
      </c>
      <c r="BA49" s="56">
        <f t="shared" si="43"/>
        <v>0</v>
      </c>
      <c r="BB49" s="56">
        <f t="shared" si="43"/>
        <v>0</v>
      </c>
      <c r="BC49" s="56">
        <f>SUM(BC36:BC48)</f>
        <v>0</v>
      </c>
      <c r="BD49" s="56">
        <f t="shared" ref="BD49:BK49" si="44">SUM(BD36:BD48)</f>
        <v>0</v>
      </c>
      <c r="BE49" s="56">
        <f t="shared" si="44"/>
        <v>0</v>
      </c>
      <c r="BF49" s="56">
        <f t="shared" si="44"/>
        <v>0</v>
      </c>
      <c r="BG49" s="56">
        <f t="shared" si="44"/>
        <v>0</v>
      </c>
      <c r="BH49" s="56">
        <f t="shared" si="44"/>
        <v>0</v>
      </c>
      <c r="BI49" s="56">
        <f t="shared" si="44"/>
        <v>0</v>
      </c>
      <c r="BJ49" s="56">
        <f t="shared" si="44"/>
        <v>0</v>
      </c>
      <c r="BK49" s="52">
        <f t="shared" si="44"/>
        <v>0</v>
      </c>
      <c r="BM49" s="427">
        <v>0</v>
      </c>
      <c r="BN49" s="427">
        <v>0</v>
      </c>
      <c r="BO49" s="427">
        <v>0</v>
      </c>
      <c r="BP49" s="427">
        <v>0</v>
      </c>
      <c r="BQ49" s="427">
        <v>0</v>
      </c>
      <c r="BR49" s="427">
        <v>0</v>
      </c>
      <c r="BS49" s="427">
        <v>0</v>
      </c>
      <c r="BT49" s="427">
        <v>0</v>
      </c>
      <c r="BU49" s="427">
        <v>0</v>
      </c>
      <c r="BV49" s="427">
        <v>0</v>
      </c>
      <c r="BW49" s="427">
        <v>0</v>
      </c>
      <c r="BX49" s="427">
        <v>0</v>
      </c>
      <c r="BY49" s="427">
        <v>0</v>
      </c>
      <c r="CA49" s="5">
        <v>0</v>
      </c>
      <c r="CB49" s="5">
        <v>0</v>
      </c>
      <c r="CC49" s="5">
        <v>0</v>
      </c>
      <c r="CD49" s="5">
        <v>0</v>
      </c>
      <c r="CE49" s="5">
        <v>0</v>
      </c>
      <c r="CF49" s="5">
        <v>0</v>
      </c>
      <c r="CG49" s="5">
        <v>0</v>
      </c>
      <c r="CH49" s="5">
        <v>0</v>
      </c>
      <c r="CI49" s="5">
        <v>0</v>
      </c>
      <c r="CJ49" s="5">
        <v>0</v>
      </c>
      <c r="CK49" s="5">
        <v>0</v>
      </c>
      <c r="CL49" s="5">
        <v>0</v>
      </c>
      <c r="CM49" s="5">
        <v>0</v>
      </c>
      <c r="CO49" s="5">
        <v>0</v>
      </c>
      <c r="CP49" s="5">
        <v>0</v>
      </c>
      <c r="CQ49" s="5">
        <v>0</v>
      </c>
      <c r="CR49" s="5">
        <v>0</v>
      </c>
      <c r="CS49" s="5">
        <v>0</v>
      </c>
      <c r="CT49" s="5">
        <v>0</v>
      </c>
      <c r="CU49" s="5">
        <v>0</v>
      </c>
      <c r="CV49" s="5">
        <v>0</v>
      </c>
      <c r="CW49" s="5">
        <v>0</v>
      </c>
      <c r="CX49" s="5">
        <v>0</v>
      </c>
      <c r="CY49" s="5">
        <v>0</v>
      </c>
      <c r="CZ49" s="5">
        <v>0</v>
      </c>
      <c r="DA49" s="5">
        <v>0</v>
      </c>
      <c r="DC49" s="5">
        <v>0</v>
      </c>
      <c r="DD49" s="5">
        <v>0</v>
      </c>
      <c r="DE49" s="5">
        <v>0</v>
      </c>
      <c r="DF49" s="5">
        <v>0</v>
      </c>
      <c r="DG49" s="5">
        <v>0</v>
      </c>
      <c r="DH49" s="5">
        <v>0</v>
      </c>
      <c r="DI49" s="5">
        <v>0</v>
      </c>
      <c r="DJ49" s="5">
        <v>0</v>
      </c>
      <c r="DK49" s="5">
        <v>0</v>
      </c>
      <c r="DL49" s="5">
        <v>0</v>
      </c>
      <c r="DM49" s="5">
        <v>0</v>
      </c>
      <c r="DN49" s="5">
        <v>0</v>
      </c>
      <c r="DO49" s="5">
        <v>0</v>
      </c>
    </row>
    <row r="50" spans="1:119" ht="21.5" thickBot="1" x14ac:dyDescent="0.4">
      <c r="A50" s="297"/>
      <c r="O50" s="196"/>
      <c r="Q50" s="297"/>
      <c r="AE50" s="196"/>
      <c r="AG50" s="297"/>
      <c r="AU50" s="196"/>
      <c r="AV50" s="260"/>
      <c r="AW50" s="297"/>
      <c r="BK50" s="196"/>
    </row>
    <row r="51" spans="1:119" ht="21.5" thickBot="1" x14ac:dyDescent="0.4">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6" t="s">
        <v>46</v>
      </c>
      <c r="O51" s="82" t="s">
        <v>34</v>
      </c>
      <c r="P51" s="198"/>
      <c r="Q51" s="297"/>
      <c r="R51" s="67" t="s">
        <v>37</v>
      </c>
      <c r="S51" s="295" t="s">
        <v>57</v>
      </c>
      <c r="T51" s="295" t="s">
        <v>56</v>
      </c>
      <c r="U51" s="295" t="s">
        <v>55</v>
      </c>
      <c r="V51" s="295" t="s">
        <v>54</v>
      </c>
      <c r="W51" s="295" t="s">
        <v>53</v>
      </c>
      <c r="X51" s="295" t="s">
        <v>52</v>
      </c>
      <c r="Y51" s="295" t="s">
        <v>51</v>
      </c>
      <c r="Z51" s="295" t="s">
        <v>50</v>
      </c>
      <c r="AA51" s="295" t="s">
        <v>49</v>
      </c>
      <c r="AB51" s="295" t="s">
        <v>48</v>
      </c>
      <c r="AC51" s="295" t="s">
        <v>47</v>
      </c>
      <c r="AD51" s="296" t="s">
        <v>46</v>
      </c>
      <c r="AE51" s="82" t="s">
        <v>34</v>
      </c>
      <c r="AF51" s="198"/>
      <c r="AG51" s="297"/>
      <c r="AH51" s="67" t="s">
        <v>37</v>
      </c>
      <c r="AI51" s="295" t="s">
        <v>57</v>
      </c>
      <c r="AJ51" s="295" t="s">
        <v>56</v>
      </c>
      <c r="AK51" s="295" t="s">
        <v>55</v>
      </c>
      <c r="AL51" s="295" t="s">
        <v>54</v>
      </c>
      <c r="AM51" s="295" t="s">
        <v>53</v>
      </c>
      <c r="AN51" s="295" t="s">
        <v>52</v>
      </c>
      <c r="AO51" s="295" t="s">
        <v>51</v>
      </c>
      <c r="AP51" s="295" t="s">
        <v>50</v>
      </c>
      <c r="AQ51" s="295" t="s">
        <v>49</v>
      </c>
      <c r="AR51" s="295" t="s">
        <v>48</v>
      </c>
      <c r="AS51" s="295" t="s">
        <v>47</v>
      </c>
      <c r="AT51" s="296" t="s">
        <v>46</v>
      </c>
      <c r="AU51" s="82" t="s">
        <v>34</v>
      </c>
      <c r="AV51" s="195"/>
      <c r="AW51" s="297"/>
      <c r="AX51" s="67" t="s">
        <v>37</v>
      </c>
      <c r="AY51" s="295" t="s">
        <v>57</v>
      </c>
      <c r="AZ51" s="295" t="s">
        <v>56</v>
      </c>
      <c r="BA51" s="295" t="s">
        <v>55</v>
      </c>
      <c r="BB51" s="295" t="s">
        <v>54</v>
      </c>
      <c r="BC51" s="295" t="s">
        <v>53</v>
      </c>
      <c r="BD51" s="295" t="s">
        <v>52</v>
      </c>
      <c r="BE51" s="295" t="s">
        <v>51</v>
      </c>
      <c r="BF51" s="295" t="s">
        <v>50</v>
      </c>
      <c r="BG51" s="295" t="s">
        <v>49</v>
      </c>
      <c r="BH51" s="295" t="s">
        <v>48</v>
      </c>
      <c r="BI51" s="295" t="s">
        <v>47</v>
      </c>
      <c r="BJ51" s="296" t="s">
        <v>46</v>
      </c>
      <c r="BK51" s="82" t="s">
        <v>34</v>
      </c>
    </row>
    <row r="52" spans="1:119" ht="15" customHeight="1" x14ac:dyDescent="0.35">
      <c r="A52" s="625" t="s">
        <v>88</v>
      </c>
      <c r="B52" s="63" t="s">
        <v>80</v>
      </c>
      <c r="C52" s="63">
        <v>0</v>
      </c>
      <c r="D52" s="63">
        <v>0</v>
      </c>
      <c r="E52" s="63">
        <v>0</v>
      </c>
      <c r="F52" s="63">
        <v>0</v>
      </c>
      <c r="G52" s="63">
        <v>0</v>
      </c>
      <c r="H52" s="63">
        <v>0</v>
      </c>
      <c r="I52" s="63">
        <v>0</v>
      </c>
      <c r="J52" s="63">
        <v>0</v>
      </c>
      <c r="K52" s="63">
        <v>0</v>
      </c>
      <c r="L52" s="63">
        <v>0</v>
      </c>
      <c r="M52" s="63">
        <v>0</v>
      </c>
      <c r="N52" s="63">
        <v>0</v>
      </c>
      <c r="O52" s="81">
        <f t="shared" ref="O52:O64" si="45">SUM(C52:N52)</f>
        <v>0</v>
      </c>
      <c r="Q52" s="625" t="s">
        <v>88</v>
      </c>
      <c r="R52" s="63" t="s">
        <v>80</v>
      </c>
      <c r="S52" s="63">
        <v>0</v>
      </c>
      <c r="T52" s="63">
        <v>0</v>
      </c>
      <c r="U52" s="63">
        <v>0</v>
      </c>
      <c r="V52" s="63">
        <v>0</v>
      </c>
      <c r="W52" s="63">
        <v>0</v>
      </c>
      <c r="X52" s="63">
        <v>0</v>
      </c>
      <c r="Y52" s="63">
        <v>0</v>
      </c>
      <c r="Z52" s="63">
        <v>0</v>
      </c>
      <c r="AA52" s="63">
        <v>0</v>
      </c>
      <c r="AB52" s="63">
        <v>0</v>
      </c>
      <c r="AC52" s="63">
        <v>107292.48600422882</v>
      </c>
      <c r="AD52" s="63">
        <v>0</v>
      </c>
      <c r="AE52" s="81">
        <f t="shared" ref="AE52:AE64" si="46">SUM(S52:AD52)</f>
        <v>107292.48600422882</v>
      </c>
      <c r="AG52" s="625" t="s">
        <v>88</v>
      </c>
      <c r="AH52" s="63" t="s">
        <v>80</v>
      </c>
      <c r="AI52" s="63">
        <v>0</v>
      </c>
      <c r="AJ52" s="63">
        <v>0</v>
      </c>
      <c r="AK52" s="63">
        <v>0</v>
      </c>
      <c r="AL52" s="63">
        <v>0</v>
      </c>
      <c r="AM52" s="63">
        <v>0</v>
      </c>
      <c r="AN52" s="63">
        <v>0</v>
      </c>
      <c r="AO52" s="63">
        <v>0</v>
      </c>
      <c r="AP52" s="63">
        <v>0</v>
      </c>
      <c r="AQ52" s="63">
        <v>0</v>
      </c>
      <c r="AR52" s="63">
        <v>0</v>
      </c>
      <c r="AS52" s="63">
        <v>67137.51399577118</v>
      </c>
      <c r="AT52" s="63">
        <v>0</v>
      </c>
      <c r="AU52" s="81">
        <f t="shared" ref="AU52:AU64" si="47">SUM(AI52:AT52)</f>
        <v>67137.51399577118</v>
      </c>
      <c r="AW52" s="625" t="s">
        <v>88</v>
      </c>
      <c r="AX52" s="63" t="s">
        <v>80</v>
      </c>
      <c r="AY52" s="63">
        <v>0</v>
      </c>
      <c r="AZ52" s="63">
        <v>0</v>
      </c>
      <c r="BA52" s="63">
        <v>0</v>
      </c>
      <c r="BB52" s="63">
        <v>0</v>
      </c>
      <c r="BC52" s="63">
        <v>0</v>
      </c>
      <c r="BD52" s="63">
        <v>0</v>
      </c>
      <c r="BE52" s="63">
        <v>0</v>
      </c>
      <c r="BF52" s="63">
        <v>0</v>
      </c>
      <c r="BG52" s="63">
        <v>0</v>
      </c>
      <c r="BH52" s="63">
        <v>0</v>
      </c>
      <c r="BI52" s="63">
        <v>0</v>
      </c>
      <c r="BJ52" s="63">
        <v>0</v>
      </c>
      <c r="BK52" s="81">
        <f t="shared" ref="BK52:BK64" si="48">SUM(AY52:BJ52)</f>
        <v>0</v>
      </c>
      <c r="BM52" s="427">
        <v>0</v>
      </c>
      <c r="BN52" s="427">
        <v>0</v>
      </c>
      <c r="BO52" s="427">
        <v>0</v>
      </c>
      <c r="BP52" s="427">
        <v>0</v>
      </c>
      <c r="BQ52" s="427">
        <v>0</v>
      </c>
      <c r="BR52" s="427">
        <v>0</v>
      </c>
      <c r="BS52" s="427">
        <v>0</v>
      </c>
      <c r="BT52" s="427">
        <v>0</v>
      </c>
      <c r="BU52" s="427">
        <v>0</v>
      </c>
      <c r="BV52" s="427">
        <v>0</v>
      </c>
      <c r="BW52" s="427">
        <v>0</v>
      </c>
      <c r="BX52" s="427">
        <v>0</v>
      </c>
      <c r="BY52" s="427">
        <v>0</v>
      </c>
      <c r="CA52" s="5">
        <v>0</v>
      </c>
      <c r="CB52" s="5">
        <v>0</v>
      </c>
      <c r="CC52" s="5">
        <v>0</v>
      </c>
      <c r="CD52" s="5">
        <v>0</v>
      </c>
      <c r="CE52" s="5">
        <v>0</v>
      </c>
      <c r="CF52" s="5">
        <v>0</v>
      </c>
      <c r="CG52" s="5">
        <v>0</v>
      </c>
      <c r="CH52" s="5">
        <v>0</v>
      </c>
      <c r="CI52" s="5">
        <v>0</v>
      </c>
      <c r="CJ52" s="5">
        <v>0</v>
      </c>
      <c r="CK52" s="5">
        <v>0</v>
      </c>
      <c r="CL52" s="5">
        <v>0</v>
      </c>
      <c r="CM52" s="5">
        <v>0</v>
      </c>
      <c r="CO52" s="5">
        <v>0</v>
      </c>
      <c r="CP52" s="5">
        <v>0</v>
      </c>
      <c r="CQ52" s="5">
        <v>0</v>
      </c>
      <c r="CR52" s="5">
        <v>0</v>
      </c>
      <c r="CS52" s="5">
        <v>0</v>
      </c>
      <c r="CT52" s="5">
        <v>0</v>
      </c>
      <c r="CU52" s="5">
        <v>0</v>
      </c>
      <c r="CV52" s="5">
        <v>0</v>
      </c>
      <c r="CW52" s="5">
        <v>0</v>
      </c>
      <c r="CX52" s="5">
        <v>0</v>
      </c>
      <c r="CY52" s="5">
        <v>0</v>
      </c>
      <c r="CZ52" s="5">
        <v>0</v>
      </c>
      <c r="DA52" s="5">
        <v>0</v>
      </c>
      <c r="DC52" s="5">
        <v>0</v>
      </c>
      <c r="DD52" s="5">
        <v>0</v>
      </c>
      <c r="DE52" s="5">
        <v>0</v>
      </c>
      <c r="DF52" s="5">
        <v>0</v>
      </c>
      <c r="DG52" s="5">
        <v>0</v>
      </c>
      <c r="DH52" s="5">
        <v>0</v>
      </c>
      <c r="DI52" s="5">
        <v>0</v>
      </c>
      <c r="DJ52" s="5">
        <v>0</v>
      </c>
      <c r="DK52" s="5">
        <v>0</v>
      </c>
      <c r="DL52" s="5">
        <v>0</v>
      </c>
      <c r="DM52" s="5">
        <v>0</v>
      </c>
      <c r="DN52" s="5">
        <v>0</v>
      </c>
      <c r="DO52" s="5">
        <v>0</v>
      </c>
    </row>
    <row r="53" spans="1:119" x14ac:dyDescent="0.35">
      <c r="A53" s="626"/>
      <c r="B53" s="3" t="s">
        <v>79</v>
      </c>
      <c r="C53" s="3">
        <v>0</v>
      </c>
      <c r="D53" s="3">
        <v>0</v>
      </c>
      <c r="E53" s="3">
        <v>0</v>
      </c>
      <c r="F53" s="3">
        <v>0</v>
      </c>
      <c r="G53" s="3">
        <v>0</v>
      </c>
      <c r="H53" s="3">
        <v>0</v>
      </c>
      <c r="I53" s="3">
        <v>0</v>
      </c>
      <c r="J53" s="3">
        <v>0</v>
      </c>
      <c r="K53" s="3">
        <v>0</v>
      </c>
      <c r="L53" s="3">
        <v>0</v>
      </c>
      <c r="M53" s="3">
        <v>0</v>
      </c>
      <c r="N53" s="3">
        <v>0</v>
      </c>
      <c r="O53" s="80">
        <f t="shared" si="45"/>
        <v>0</v>
      </c>
      <c r="Q53" s="626"/>
      <c r="R53" s="3" t="s">
        <v>79</v>
      </c>
      <c r="S53" s="3">
        <v>0</v>
      </c>
      <c r="T53" s="3">
        <v>0</v>
      </c>
      <c r="U53" s="3">
        <v>0</v>
      </c>
      <c r="V53" s="3">
        <v>0</v>
      </c>
      <c r="W53" s="3">
        <v>0</v>
      </c>
      <c r="X53" s="3">
        <v>0</v>
      </c>
      <c r="Y53" s="3">
        <v>0</v>
      </c>
      <c r="Z53" s="3">
        <v>0</v>
      </c>
      <c r="AA53" s="3">
        <v>0</v>
      </c>
      <c r="AB53" s="3">
        <v>0</v>
      </c>
      <c r="AC53" s="3">
        <v>0</v>
      </c>
      <c r="AD53" s="3">
        <v>0</v>
      </c>
      <c r="AE53" s="80">
        <f t="shared" si="46"/>
        <v>0</v>
      </c>
      <c r="AG53" s="626"/>
      <c r="AH53" s="3" t="s">
        <v>79</v>
      </c>
      <c r="AI53" s="3">
        <v>0</v>
      </c>
      <c r="AJ53" s="3">
        <v>0</v>
      </c>
      <c r="AK53" s="3">
        <v>0</v>
      </c>
      <c r="AL53" s="3">
        <v>0</v>
      </c>
      <c r="AM53" s="3">
        <v>0</v>
      </c>
      <c r="AN53" s="3">
        <v>0</v>
      </c>
      <c r="AO53" s="3">
        <v>0</v>
      </c>
      <c r="AP53" s="3">
        <v>0</v>
      </c>
      <c r="AQ53" s="3">
        <v>0</v>
      </c>
      <c r="AR53" s="3">
        <v>0</v>
      </c>
      <c r="AS53" s="3">
        <v>0</v>
      </c>
      <c r="AT53" s="3">
        <v>0</v>
      </c>
      <c r="AU53" s="80">
        <f t="shared" si="47"/>
        <v>0</v>
      </c>
      <c r="AW53" s="626"/>
      <c r="AX53" s="3" t="s">
        <v>79</v>
      </c>
      <c r="AY53" s="3">
        <v>0</v>
      </c>
      <c r="AZ53" s="3">
        <v>0</v>
      </c>
      <c r="BA53" s="3">
        <v>0</v>
      </c>
      <c r="BB53" s="3">
        <v>0</v>
      </c>
      <c r="BC53" s="3">
        <v>0</v>
      </c>
      <c r="BD53" s="3">
        <v>0</v>
      </c>
      <c r="BE53" s="3">
        <v>0</v>
      </c>
      <c r="BF53" s="3">
        <v>0</v>
      </c>
      <c r="BG53" s="3">
        <v>0</v>
      </c>
      <c r="BH53" s="3">
        <v>0</v>
      </c>
      <c r="BI53" s="3">
        <v>0</v>
      </c>
      <c r="BJ53" s="3">
        <v>0</v>
      </c>
      <c r="BK53" s="80">
        <f t="shared" si="48"/>
        <v>0</v>
      </c>
      <c r="BM53" s="427">
        <v>0</v>
      </c>
      <c r="BN53" s="427">
        <v>0</v>
      </c>
      <c r="BO53" s="427">
        <v>0</v>
      </c>
      <c r="BP53" s="427">
        <v>0</v>
      </c>
      <c r="BQ53" s="427">
        <v>0</v>
      </c>
      <c r="BR53" s="427">
        <v>0</v>
      </c>
      <c r="BS53" s="427">
        <v>0</v>
      </c>
      <c r="BT53" s="427">
        <v>0</v>
      </c>
      <c r="BU53" s="427">
        <v>0</v>
      </c>
      <c r="BV53" s="427">
        <v>0</v>
      </c>
      <c r="BW53" s="427">
        <v>0</v>
      </c>
      <c r="BX53" s="427">
        <v>0</v>
      </c>
      <c r="BY53" s="427">
        <v>0</v>
      </c>
      <c r="CA53" s="5">
        <v>0</v>
      </c>
      <c r="CB53" s="5">
        <v>0</v>
      </c>
      <c r="CC53" s="5">
        <v>0</v>
      </c>
      <c r="CD53" s="5">
        <v>0</v>
      </c>
      <c r="CE53" s="5">
        <v>0</v>
      </c>
      <c r="CF53" s="5">
        <v>0</v>
      </c>
      <c r="CG53" s="5">
        <v>0</v>
      </c>
      <c r="CH53" s="5">
        <v>0</v>
      </c>
      <c r="CI53" s="5">
        <v>0</v>
      </c>
      <c r="CJ53" s="5">
        <v>0</v>
      </c>
      <c r="CK53" s="5">
        <v>0</v>
      </c>
      <c r="CL53" s="5">
        <v>0</v>
      </c>
      <c r="CM53" s="5">
        <v>0</v>
      </c>
      <c r="CO53" s="5">
        <v>0</v>
      </c>
      <c r="CP53" s="5">
        <v>0</v>
      </c>
      <c r="CQ53" s="5">
        <v>0</v>
      </c>
      <c r="CR53" s="5">
        <v>0</v>
      </c>
      <c r="CS53" s="5">
        <v>0</v>
      </c>
      <c r="CT53" s="5">
        <v>0</v>
      </c>
      <c r="CU53" s="5">
        <v>0</v>
      </c>
      <c r="CV53" s="5">
        <v>0</v>
      </c>
      <c r="CW53" s="5">
        <v>0</v>
      </c>
      <c r="CX53" s="5">
        <v>0</v>
      </c>
      <c r="CY53" s="5">
        <v>0</v>
      </c>
      <c r="CZ53" s="5">
        <v>0</v>
      </c>
      <c r="DA53" s="5">
        <v>0</v>
      </c>
      <c r="DC53" s="5">
        <v>0</v>
      </c>
      <c r="DD53" s="5">
        <v>0</v>
      </c>
      <c r="DE53" s="5">
        <v>0</v>
      </c>
      <c r="DF53" s="5">
        <v>0</v>
      </c>
      <c r="DG53" s="5">
        <v>0</v>
      </c>
      <c r="DH53" s="5">
        <v>0</v>
      </c>
      <c r="DI53" s="5">
        <v>0</v>
      </c>
      <c r="DJ53" s="5">
        <v>0</v>
      </c>
      <c r="DK53" s="5">
        <v>0</v>
      </c>
      <c r="DL53" s="5">
        <v>0</v>
      </c>
      <c r="DM53" s="5">
        <v>0</v>
      </c>
      <c r="DN53" s="5">
        <v>0</v>
      </c>
      <c r="DO53" s="5">
        <v>0</v>
      </c>
    </row>
    <row r="54" spans="1:119" x14ac:dyDescent="0.35">
      <c r="A54" s="626"/>
      <c r="B54" s="3" t="s">
        <v>78</v>
      </c>
      <c r="C54" s="3">
        <v>0</v>
      </c>
      <c r="D54" s="3">
        <v>0</v>
      </c>
      <c r="E54" s="3">
        <v>0</v>
      </c>
      <c r="F54" s="3">
        <v>0</v>
      </c>
      <c r="G54" s="3">
        <v>0</v>
      </c>
      <c r="H54" s="3">
        <v>0</v>
      </c>
      <c r="I54" s="3">
        <v>0</v>
      </c>
      <c r="J54" s="3">
        <v>0</v>
      </c>
      <c r="K54" s="3">
        <v>0</v>
      </c>
      <c r="L54" s="3">
        <v>0</v>
      </c>
      <c r="M54" s="3">
        <v>0</v>
      </c>
      <c r="N54" s="3">
        <v>0</v>
      </c>
      <c r="O54" s="80">
        <f t="shared" si="45"/>
        <v>0</v>
      </c>
      <c r="Q54" s="626"/>
      <c r="R54" s="3" t="s">
        <v>78</v>
      </c>
      <c r="S54" s="3">
        <v>0</v>
      </c>
      <c r="T54" s="3">
        <v>0</v>
      </c>
      <c r="U54" s="3">
        <v>0</v>
      </c>
      <c r="V54" s="3">
        <v>0</v>
      </c>
      <c r="W54" s="3">
        <v>0</v>
      </c>
      <c r="X54" s="3">
        <v>0</v>
      </c>
      <c r="Y54" s="3">
        <v>0</v>
      </c>
      <c r="Z54" s="3">
        <v>0</v>
      </c>
      <c r="AA54" s="3">
        <v>0</v>
      </c>
      <c r="AB54" s="3">
        <v>0</v>
      </c>
      <c r="AC54" s="3">
        <v>0</v>
      </c>
      <c r="AD54" s="3">
        <v>0</v>
      </c>
      <c r="AE54" s="80">
        <f t="shared" si="46"/>
        <v>0</v>
      </c>
      <c r="AG54" s="626"/>
      <c r="AH54" s="3" t="s">
        <v>78</v>
      </c>
      <c r="AI54" s="3">
        <v>0</v>
      </c>
      <c r="AJ54" s="3">
        <v>0</v>
      </c>
      <c r="AK54" s="3">
        <v>0</v>
      </c>
      <c r="AL54" s="3">
        <v>0</v>
      </c>
      <c r="AM54" s="3">
        <v>0</v>
      </c>
      <c r="AN54" s="3">
        <v>0</v>
      </c>
      <c r="AO54" s="3">
        <v>0</v>
      </c>
      <c r="AP54" s="3">
        <v>0</v>
      </c>
      <c r="AQ54" s="3">
        <v>0</v>
      </c>
      <c r="AR54" s="3">
        <v>0</v>
      </c>
      <c r="AS54" s="3">
        <v>0</v>
      </c>
      <c r="AT54" s="3">
        <v>0</v>
      </c>
      <c r="AU54" s="80">
        <f t="shared" si="47"/>
        <v>0</v>
      </c>
      <c r="AW54" s="626"/>
      <c r="AX54" s="3" t="s">
        <v>78</v>
      </c>
      <c r="AY54" s="3">
        <v>0</v>
      </c>
      <c r="AZ54" s="3">
        <v>0</v>
      </c>
      <c r="BA54" s="3">
        <v>0</v>
      </c>
      <c r="BB54" s="3">
        <v>0</v>
      </c>
      <c r="BC54" s="3">
        <v>0</v>
      </c>
      <c r="BD54" s="3">
        <v>0</v>
      </c>
      <c r="BE54" s="3">
        <v>0</v>
      </c>
      <c r="BF54" s="3">
        <v>0</v>
      </c>
      <c r="BG54" s="3">
        <v>0</v>
      </c>
      <c r="BH54" s="3">
        <v>0</v>
      </c>
      <c r="BI54" s="3">
        <v>0</v>
      </c>
      <c r="BJ54" s="3">
        <v>0</v>
      </c>
      <c r="BK54" s="80">
        <f t="shared" si="48"/>
        <v>0</v>
      </c>
      <c r="BM54" s="427">
        <v>0</v>
      </c>
      <c r="BN54" s="427">
        <v>0</v>
      </c>
      <c r="BO54" s="427">
        <v>0</v>
      </c>
      <c r="BP54" s="427">
        <v>0</v>
      </c>
      <c r="BQ54" s="427">
        <v>0</v>
      </c>
      <c r="BR54" s="427">
        <v>0</v>
      </c>
      <c r="BS54" s="427">
        <v>0</v>
      </c>
      <c r="BT54" s="427">
        <v>0</v>
      </c>
      <c r="BU54" s="427">
        <v>0</v>
      </c>
      <c r="BV54" s="427">
        <v>0</v>
      </c>
      <c r="BW54" s="427">
        <v>0</v>
      </c>
      <c r="BX54" s="427">
        <v>0</v>
      </c>
      <c r="BY54" s="427">
        <v>0</v>
      </c>
      <c r="CA54" s="5">
        <v>0</v>
      </c>
      <c r="CB54" s="5">
        <v>0</v>
      </c>
      <c r="CC54" s="5">
        <v>0</v>
      </c>
      <c r="CD54" s="5">
        <v>0</v>
      </c>
      <c r="CE54" s="5">
        <v>0</v>
      </c>
      <c r="CF54" s="5">
        <v>0</v>
      </c>
      <c r="CG54" s="5">
        <v>0</v>
      </c>
      <c r="CH54" s="5">
        <v>0</v>
      </c>
      <c r="CI54" s="5">
        <v>0</v>
      </c>
      <c r="CJ54" s="5">
        <v>0</v>
      </c>
      <c r="CK54" s="5">
        <v>0</v>
      </c>
      <c r="CL54" s="5">
        <v>0</v>
      </c>
      <c r="CM54" s="5">
        <v>0</v>
      </c>
      <c r="CO54" s="5">
        <v>0</v>
      </c>
      <c r="CP54" s="5">
        <v>0</v>
      </c>
      <c r="CQ54" s="5">
        <v>0</v>
      </c>
      <c r="CR54" s="5">
        <v>0</v>
      </c>
      <c r="CS54" s="5">
        <v>0</v>
      </c>
      <c r="CT54" s="5">
        <v>0</v>
      </c>
      <c r="CU54" s="5">
        <v>0</v>
      </c>
      <c r="CV54" s="5">
        <v>0</v>
      </c>
      <c r="CW54" s="5">
        <v>0</v>
      </c>
      <c r="CX54" s="5">
        <v>0</v>
      </c>
      <c r="CY54" s="5">
        <v>0</v>
      </c>
      <c r="CZ54" s="5">
        <v>0</v>
      </c>
      <c r="DA54" s="5">
        <v>0</v>
      </c>
      <c r="DC54" s="5">
        <v>0</v>
      </c>
      <c r="DD54" s="5">
        <v>0</v>
      </c>
      <c r="DE54" s="5">
        <v>0</v>
      </c>
      <c r="DF54" s="5">
        <v>0</v>
      </c>
      <c r="DG54" s="5">
        <v>0</v>
      </c>
      <c r="DH54" s="5">
        <v>0</v>
      </c>
      <c r="DI54" s="5">
        <v>0</v>
      </c>
      <c r="DJ54" s="5">
        <v>0</v>
      </c>
      <c r="DK54" s="5">
        <v>0</v>
      </c>
      <c r="DL54" s="5">
        <v>0</v>
      </c>
      <c r="DM54" s="5">
        <v>0</v>
      </c>
      <c r="DN54" s="5">
        <v>0</v>
      </c>
      <c r="DO54" s="5">
        <v>0</v>
      </c>
    </row>
    <row r="55" spans="1:119" x14ac:dyDescent="0.35">
      <c r="A55" s="626"/>
      <c r="B55" s="3" t="s">
        <v>77</v>
      </c>
      <c r="C55" s="3">
        <v>0</v>
      </c>
      <c r="D55" s="3">
        <v>0</v>
      </c>
      <c r="E55" s="3">
        <v>0</v>
      </c>
      <c r="F55" s="3">
        <v>0</v>
      </c>
      <c r="G55" s="3">
        <v>0</v>
      </c>
      <c r="H55" s="3">
        <v>0</v>
      </c>
      <c r="I55" s="3">
        <v>0</v>
      </c>
      <c r="J55" s="3">
        <v>0</v>
      </c>
      <c r="K55" s="3">
        <v>0</v>
      </c>
      <c r="L55" s="3">
        <v>0</v>
      </c>
      <c r="M55" s="3">
        <v>0</v>
      </c>
      <c r="N55" s="3">
        <v>0</v>
      </c>
      <c r="O55" s="80">
        <f t="shared" si="45"/>
        <v>0</v>
      </c>
      <c r="Q55" s="626"/>
      <c r="R55" s="3" t="s">
        <v>77</v>
      </c>
      <c r="S55" s="3">
        <v>0</v>
      </c>
      <c r="T55" s="3">
        <v>0</v>
      </c>
      <c r="U55" s="3">
        <v>0</v>
      </c>
      <c r="V55" s="3">
        <v>0</v>
      </c>
      <c r="W55" s="3">
        <v>0</v>
      </c>
      <c r="X55" s="3">
        <v>0</v>
      </c>
      <c r="Y55" s="3">
        <v>0</v>
      </c>
      <c r="Z55" s="3">
        <v>0</v>
      </c>
      <c r="AA55" s="3">
        <v>0</v>
      </c>
      <c r="AB55" s="3">
        <v>0</v>
      </c>
      <c r="AC55" s="3">
        <v>0</v>
      </c>
      <c r="AD55" s="3">
        <v>0</v>
      </c>
      <c r="AE55" s="80">
        <f t="shared" si="46"/>
        <v>0</v>
      </c>
      <c r="AG55" s="626"/>
      <c r="AH55" s="3" t="s">
        <v>77</v>
      </c>
      <c r="AI55" s="3">
        <v>0</v>
      </c>
      <c r="AJ55" s="3">
        <v>0</v>
      </c>
      <c r="AK55" s="3">
        <v>0</v>
      </c>
      <c r="AL55" s="3">
        <v>0</v>
      </c>
      <c r="AM55" s="3">
        <v>0</v>
      </c>
      <c r="AN55" s="3">
        <v>0</v>
      </c>
      <c r="AO55" s="3">
        <v>0</v>
      </c>
      <c r="AP55" s="3">
        <v>0</v>
      </c>
      <c r="AQ55" s="3">
        <v>0</v>
      </c>
      <c r="AR55" s="3">
        <v>0</v>
      </c>
      <c r="AS55" s="3">
        <v>0</v>
      </c>
      <c r="AT55" s="3">
        <v>0</v>
      </c>
      <c r="AU55" s="80">
        <f t="shared" si="47"/>
        <v>0</v>
      </c>
      <c r="AW55" s="626"/>
      <c r="AX55" s="3" t="s">
        <v>77</v>
      </c>
      <c r="AY55" s="3">
        <v>0</v>
      </c>
      <c r="AZ55" s="3">
        <v>0</v>
      </c>
      <c r="BA55" s="3">
        <v>0</v>
      </c>
      <c r="BB55" s="3">
        <v>0</v>
      </c>
      <c r="BC55" s="3">
        <v>0</v>
      </c>
      <c r="BD55" s="3">
        <v>0</v>
      </c>
      <c r="BE55" s="3">
        <v>0</v>
      </c>
      <c r="BF55" s="3">
        <v>0</v>
      </c>
      <c r="BG55" s="3">
        <v>0</v>
      </c>
      <c r="BH55" s="3">
        <v>0</v>
      </c>
      <c r="BI55" s="3">
        <v>0</v>
      </c>
      <c r="BJ55" s="3">
        <v>664722.24853546242</v>
      </c>
      <c r="BK55" s="80">
        <f t="shared" si="48"/>
        <v>664722.24853546242</v>
      </c>
      <c r="BM55" s="427">
        <v>0</v>
      </c>
      <c r="BN55" s="427">
        <v>0</v>
      </c>
      <c r="BO55" s="427">
        <v>0</v>
      </c>
      <c r="BP55" s="427">
        <v>0</v>
      </c>
      <c r="BQ55" s="427">
        <v>0</v>
      </c>
      <c r="BR55" s="427">
        <v>0</v>
      </c>
      <c r="BS55" s="427">
        <v>0</v>
      </c>
      <c r="BT55" s="427">
        <v>0</v>
      </c>
      <c r="BU55" s="427">
        <v>0</v>
      </c>
      <c r="BV55" s="427">
        <v>0</v>
      </c>
      <c r="BW55" s="427">
        <v>0</v>
      </c>
      <c r="BX55" s="427">
        <v>0</v>
      </c>
      <c r="BY55" s="427">
        <v>0</v>
      </c>
      <c r="CA55" s="5">
        <v>0</v>
      </c>
      <c r="CB55" s="5">
        <v>0</v>
      </c>
      <c r="CC55" s="5">
        <v>0</v>
      </c>
      <c r="CD55" s="5">
        <v>0</v>
      </c>
      <c r="CE55" s="5">
        <v>0</v>
      </c>
      <c r="CF55" s="5">
        <v>0</v>
      </c>
      <c r="CG55" s="5">
        <v>0</v>
      </c>
      <c r="CH55" s="5">
        <v>0</v>
      </c>
      <c r="CI55" s="5">
        <v>0</v>
      </c>
      <c r="CJ55" s="5">
        <v>0</v>
      </c>
      <c r="CK55" s="5">
        <v>0</v>
      </c>
      <c r="CL55" s="5">
        <v>0</v>
      </c>
      <c r="CM55" s="5">
        <v>0</v>
      </c>
      <c r="CO55" s="5">
        <v>0</v>
      </c>
      <c r="CP55" s="5">
        <v>0</v>
      </c>
      <c r="CQ55" s="5">
        <v>0</v>
      </c>
      <c r="CR55" s="5">
        <v>0</v>
      </c>
      <c r="CS55" s="5">
        <v>0</v>
      </c>
      <c r="CT55" s="5">
        <v>0</v>
      </c>
      <c r="CU55" s="5">
        <v>0</v>
      </c>
      <c r="CV55" s="5">
        <v>0</v>
      </c>
      <c r="CW55" s="5">
        <v>0</v>
      </c>
      <c r="CX55" s="5">
        <v>0</v>
      </c>
      <c r="CY55" s="5">
        <v>0</v>
      </c>
      <c r="CZ55" s="5">
        <v>0</v>
      </c>
      <c r="DA55" s="5">
        <v>0</v>
      </c>
      <c r="DC55" s="5">
        <v>0</v>
      </c>
      <c r="DD55" s="5">
        <v>0</v>
      </c>
      <c r="DE55" s="5">
        <v>0</v>
      </c>
      <c r="DF55" s="5">
        <v>0</v>
      </c>
      <c r="DG55" s="5">
        <v>0</v>
      </c>
      <c r="DH55" s="5">
        <v>0</v>
      </c>
      <c r="DI55" s="5">
        <v>0</v>
      </c>
      <c r="DJ55" s="5">
        <v>0</v>
      </c>
      <c r="DK55" s="5">
        <v>0</v>
      </c>
      <c r="DL55" s="5">
        <v>0</v>
      </c>
      <c r="DM55" s="5">
        <v>0</v>
      </c>
      <c r="DN55" s="5">
        <v>0</v>
      </c>
      <c r="DO55" s="5">
        <v>0</v>
      </c>
    </row>
    <row r="56" spans="1:119" x14ac:dyDescent="0.35">
      <c r="A56" s="626"/>
      <c r="B56" s="3" t="s">
        <v>76</v>
      </c>
      <c r="C56" s="3">
        <v>0</v>
      </c>
      <c r="D56" s="3">
        <v>0</v>
      </c>
      <c r="E56" s="3">
        <v>0</v>
      </c>
      <c r="F56" s="3">
        <v>0</v>
      </c>
      <c r="G56" s="3">
        <v>0</v>
      </c>
      <c r="H56" s="3">
        <v>0</v>
      </c>
      <c r="I56" s="3">
        <v>0</v>
      </c>
      <c r="J56" s="3">
        <v>0</v>
      </c>
      <c r="K56" s="3">
        <v>0</v>
      </c>
      <c r="L56" s="3">
        <v>0</v>
      </c>
      <c r="M56" s="3">
        <v>0</v>
      </c>
      <c r="N56" s="3">
        <v>0</v>
      </c>
      <c r="O56" s="80">
        <f t="shared" si="45"/>
        <v>0</v>
      </c>
      <c r="Q56" s="626"/>
      <c r="R56" s="3" t="s">
        <v>76</v>
      </c>
      <c r="S56" s="3">
        <v>0</v>
      </c>
      <c r="T56" s="3">
        <v>0</v>
      </c>
      <c r="U56" s="3">
        <v>0</v>
      </c>
      <c r="V56" s="3">
        <v>0</v>
      </c>
      <c r="W56" s="3">
        <v>0</v>
      </c>
      <c r="X56" s="3">
        <v>0</v>
      </c>
      <c r="Y56" s="3">
        <v>0</v>
      </c>
      <c r="Z56" s="3">
        <v>0</v>
      </c>
      <c r="AA56" s="3">
        <v>0</v>
      </c>
      <c r="AB56" s="3">
        <v>0</v>
      </c>
      <c r="AC56" s="3">
        <v>0</v>
      </c>
      <c r="AD56" s="3">
        <v>0</v>
      </c>
      <c r="AE56" s="80">
        <f t="shared" si="46"/>
        <v>0</v>
      </c>
      <c r="AG56" s="626"/>
      <c r="AH56" s="3" t="s">
        <v>76</v>
      </c>
      <c r="AI56" s="3">
        <v>0</v>
      </c>
      <c r="AJ56" s="3">
        <v>0</v>
      </c>
      <c r="AK56" s="3">
        <v>0</v>
      </c>
      <c r="AL56" s="3">
        <v>0</v>
      </c>
      <c r="AM56" s="3">
        <v>0</v>
      </c>
      <c r="AN56" s="3">
        <v>0</v>
      </c>
      <c r="AO56" s="3">
        <v>0</v>
      </c>
      <c r="AP56" s="3">
        <v>0</v>
      </c>
      <c r="AQ56" s="3">
        <v>0</v>
      </c>
      <c r="AR56" s="3">
        <v>0</v>
      </c>
      <c r="AS56" s="3">
        <v>0</v>
      </c>
      <c r="AT56" s="3">
        <v>0</v>
      </c>
      <c r="AU56" s="80">
        <f t="shared" si="47"/>
        <v>0</v>
      </c>
      <c r="AW56" s="626"/>
      <c r="AX56" s="3" t="s">
        <v>76</v>
      </c>
      <c r="AY56" s="3">
        <v>0</v>
      </c>
      <c r="AZ56" s="3">
        <v>0</v>
      </c>
      <c r="BA56" s="3">
        <v>0</v>
      </c>
      <c r="BB56" s="3">
        <v>0</v>
      </c>
      <c r="BC56" s="3">
        <v>0</v>
      </c>
      <c r="BD56" s="3">
        <v>0</v>
      </c>
      <c r="BE56" s="3">
        <v>0</v>
      </c>
      <c r="BF56" s="3">
        <v>0</v>
      </c>
      <c r="BG56" s="3">
        <v>0</v>
      </c>
      <c r="BH56" s="3">
        <v>0</v>
      </c>
      <c r="BI56" s="3">
        <v>0</v>
      </c>
      <c r="BJ56" s="3">
        <v>0</v>
      </c>
      <c r="BK56" s="80">
        <f t="shared" si="48"/>
        <v>0</v>
      </c>
      <c r="BM56" s="427">
        <v>0</v>
      </c>
      <c r="BN56" s="427">
        <v>0</v>
      </c>
      <c r="BO56" s="427">
        <v>0</v>
      </c>
      <c r="BP56" s="427">
        <v>0</v>
      </c>
      <c r="BQ56" s="427">
        <v>0</v>
      </c>
      <c r="BR56" s="427">
        <v>0</v>
      </c>
      <c r="BS56" s="427">
        <v>0</v>
      </c>
      <c r="BT56" s="427">
        <v>0</v>
      </c>
      <c r="BU56" s="427">
        <v>0</v>
      </c>
      <c r="BV56" s="427">
        <v>0</v>
      </c>
      <c r="BW56" s="427">
        <v>0</v>
      </c>
      <c r="BX56" s="427">
        <v>0</v>
      </c>
      <c r="BY56" s="427">
        <v>0</v>
      </c>
      <c r="CA56" s="5">
        <v>0</v>
      </c>
      <c r="CB56" s="5">
        <v>0</v>
      </c>
      <c r="CC56" s="5">
        <v>0</v>
      </c>
      <c r="CD56" s="5">
        <v>0</v>
      </c>
      <c r="CE56" s="5">
        <v>0</v>
      </c>
      <c r="CF56" s="5">
        <v>0</v>
      </c>
      <c r="CG56" s="5">
        <v>0</v>
      </c>
      <c r="CH56" s="5">
        <v>0</v>
      </c>
      <c r="CI56" s="5">
        <v>0</v>
      </c>
      <c r="CJ56" s="5">
        <v>0</v>
      </c>
      <c r="CK56" s="5">
        <v>0</v>
      </c>
      <c r="CL56" s="5">
        <v>0</v>
      </c>
      <c r="CM56" s="5">
        <v>0</v>
      </c>
      <c r="CO56" s="5">
        <v>0</v>
      </c>
      <c r="CP56" s="5">
        <v>0</v>
      </c>
      <c r="CQ56" s="5">
        <v>0</v>
      </c>
      <c r="CR56" s="5">
        <v>0</v>
      </c>
      <c r="CS56" s="5">
        <v>0</v>
      </c>
      <c r="CT56" s="5">
        <v>0</v>
      </c>
      <c r="CU56" s="5">
        <v>0</v>
      </c>
      <c r="CV56" s="5">
        <v>0</v>
      </c>
      <c r="CW56" s="5">
        <v>0</v>
      </c>
      <c r="CX56" s="5">
        <v>0</v>
      </c>
      <c r="CY56" s="5">
        <v>0</v>
      </c>
      <c r="CZ56" s="5">
        <v>0</v>
      </c>
      <c r="DA56" s="5">
        <v>0</v>
      </c>
      <c r="DC56" s="5">
        <v>0</v>
      </c>
      <c r="DD56" s="5">
        <v>0</v>
      </c>
      <c r="DE56" s="5">
        <v>0</v>
      </c>
      <c r="DF56" s="5">
        <v>0</v>
      </c>
      <c r="DG56" s="5">
        <v>0</v>
      </c>
      <c r="DH56" s="5">
        <v>0</v>
      </c>
      <c r="DI56" s="5">
        <v>0</v>
      </c>
      <c r="DJ56" s="5">
        <v>0</v>
      </c>
      <c r="DK56" s="5">
        <v>0</v>
      </c>
      <c r="DL56" s="5">
        <v>0</v>
      </c>
      <c r="DM56" s="5">
        <v>0</v>
      </c>
      <c r="DN56" s="5">
        <v>0</v>
      </c>
      <c r="DO56" s="5">
        <v>0</v>
      </c>
    </row>
    <row r="57" spans="1:119" x14ac:dyDescent="0.35">
      <c r="A57" s="626"/>
      <c r="B57" s="3" t="s">
        <v>75</v>
      </c>
      <c r="C57" s="3">
        <v>0</v>
      </c>
      <c r="D57" s="3">
        <v>0</v>
      </c>
      <c r="E57" s="3">
        <v>0</v>
      </c>
      <c r="F57" s="3">
        <v>0</v>
      </c>
      <c r="G57" s="3">
        <v>0</v>
      </c>
      <c r="H57" s="3">
        <v>0</v>
      </c>
      <c r="I57" s="3">
        <v>0</v>
      </c>
      <c r="J57" s="3">
        <v>0</v>
      </c>
      <c r="K57" s="3">
        <v>0</v>
      </c>
      <c r="L57" s="3">
        <v>0</v>
      </c>
      <c r="M57" s="3">
        <v>0</v>
      </c>
      <c r="N57" s="3">
        <v>0</v>
      </c>
      <c r="O57" s="80">
        <f t="shared" si="45"/>
        <v>0</v>
      </c>
      <c r="Q57" s="626"/>
      <c r="R57" s="3" t="s">
        <v>75</v>
      </c>
      <c r="S57" s="3">
        <v>0</v>
      </c>
      <c r="T57" s="3">
        <v>0</v>
      </c>
      <c r="U57" s="3">
        <v>0</v>
      </c>
      <c r="V57" s="3">
        <v>0</v>
      </c>
      <c r="W57" s="3">
        <v>0</v>
      </c>
      <c r="X57" s="3">
        <v>0</v>
      </c>
      <c r="Y57" s="3">
        <v>0</v>
      </c>
      <c r="Z57" s="3">
        <v>0</v>
      </c>
      <c r="AA57" s="3">
        <v>0</v>
      </c>
      <c r="AB57" s="3">
        <v>0</v>
      </c>
      <c r="AC57" s="3">
        <v>0</v>
      </c>
      <c r="AD57" s="3">
        <v>0</v>
      </c>
      <c r="AE57" s="80">
        <f t="shared" si="46"/>
        <v>0</v>
      </c>
      <c r="AG57" s="626"/>
      <c r="AH57" s="3" t="s">
        <v>75</v>
      </c>
      <c r="AI57" s="3">
        <v>0</v>
      </c>
      <c r="AJ57" s="3">
        <v>0</v>
      </c>
      <c r="AK57" s="3">
        <v>0</v>
      </c>
      <c r="AL57" s="3">
        <v>0</v>
      </c>
      <c r="AM57" s="3">
        <v>0</v>
      </c>
      <c r="AN57" s="3">
        <v>0</v>
      </c>
      <c r="AO57" s="3">
        <v>0</v>
      </c>
      <c r="AP57" s="3">
        <v>0</v>
      </c>
      <c r="AQ57" s="3">
        <v>0</v>
      </c>
      <c r="AR57" s="3">
        <v>0</v>
      </c>
      <c r="AS57" s="3">
        <v>0</v>
      </c>
      <c r="AT57" s="3">
        <v>0</v>
      </c>
      <c r="AU57" s="80">
        <f t="shared" si="47"/>
        <v>0</v>
      </c>
      <c r="AW57" s="626"/>
      <c r="AX57" s="3" t="s">
        <v>75</v>
      </c>
      <c r="AY57" s="3">
        <v>0</v>
      </c>
      <c r="AZ57" s="3">
        <v>0</v>
      </c>
      <c r="BA57" s="3">
        <v>0</v>
      </c>
      <c r="BB57" s="3">
        <v>0</v>
      </c>
      <c r="BC57" s="3">
        <v>0</v>
      </c>
      <c r="BD57" s="3">
        <v>0</v>
      </c>
      <c r="BE57" s="3">
        <v>0</v>
      </c>
      <c r="BF57" s="3">
        <v>0</v>
      </c>
      <c r="BG57" s="3">
        <v>0</v>
      </c>
      <c r="BH57" s="3">
        <v>0</v>
      </c>
      <c r="BI57" s="3">
        <v>0</v>
      </c>
      <c r="BJ57" s="3">
        <v>0</v>
      </c>
      <c r="BK57" s="80">
        <f t="shared" si="48"/>
        <v>0</v>
      </c>
      <c r="BM57" s="427">
        <v>0</v>
      </c>
      <c r="BN57" s="427">
        <v>0</v>
      </c>
      <c r="BO57" s="427">
        <v>0</v>
      </c>
      <c r="BP57" s="427">
        <v>0</v>
      </c>
      <c r="BQ57" s="427">
        <v>0</v>
      </c>
      <c r="BR57" s="427">
        <v>0</v>
      </c>
      <c r="BS57" s="427">
        <v>0</v>
      </c>
      <c r="BT57" s="427">
        <v>0</v>
      </c>
      <c r="BU57" s="427">
        <v>0</v>
      </c>
      <c r="BV57" s="427">
        <v>0</v>
      </c>
      <c r="BW57" s="427">
        <v>0</v>
      </c>
      <c r="BX57" s="427">
        <v>0</v>
      </c>
      <c r="BY57" s="427">
        <v>0</v>
      </c>
      <c r="CA57" s="5">
        <v>0</v>
      </c>
      <c r="CB57" s="5">
        <v>0</v>
      </c>
      <c r="CC57" s="5">
        <v>0</v>
      </c>
      <c r="CD57" s="5">
        <v>0</v>
      </c>
      <c r="CE57" s="5">
        <v>0</v>
      </c>
      <c r="CF57" s="5">
        <v>0</v>
      </c>
      <c r="CG57" s="5">
        <v>0</v>
      </c>
      <c r="CH57" s="5">
        <v>0</v>
      </c>
      <c r="CI57" s="5">
        <v>0</v>
      </c>
      <c r="CJ57" s="5">
        <v>0</v>
      </c>
      <c r="CK57" s="5">
        <v>0</v>
      </c>
      <c r="CL57" s="5">
        <v>0</v>
      </c>
      <c r="CM57" s="5">
        <v>0</v>
      </c>
      <c r="CO57" s="5">
        <v>0</v>
      </c>
      <c r="CP57" s="5">
        <v>0</v>
      </c>
      <c r="CQ57" s="5">
        <v>0</v>
      </c>
      <c r="CR57" s="5">
        <v>0</v>
      </c>
      <c r="CS57" s="5">
        <v>0</v>
      </c>
      <c r="CT57" s="5">
        <v>0</v>
      </c>
      <c r="CU57" s="5">
        <v>0</v>
      </c>
      <c r="CV57" s="5">
        <v>0</v>
      </c>
      <c r="CW57" s="5">
        <v>0</v>
      </c>
      <c r="CX57" s="5">
        <v>0</v>
      </c>
      <c r="CY57" s="5">
        <v>0</v>
      </c>
      <c r="CZ57" s="5">
        <v>0</v>
      </c>
      <c r="DA57" s="5">
        <v>0</v>
      </c>
      <c r="DC57" s="5">
        <v>0</v>
      </c>
      <c r="DD57" s="5">
        <v>0</v>
      </c>
      <c r="DE57" s="5">
        <v>0</v>
      </c>
      <c r="DF57" s="5">
        <v>0</v>
      </c>
      <c r="DG57" s="5">
        <v>0</v>
      </c>
      <c r="DH57" s="5">
        <v>0</v>
      </c>
      <c r="DI57" s="5">
        <v>0</v>
      </c>
      <c r="DJ57" s="5">
        <v>0</v>
      </c>
      <c r="DK57" s="5">
        <v>0</v>
      </c>
      <c r="DL57" s="5">
        <v>0</v>
      </c>
      <c r="DM57" s="5">
        <v>0</v>
      </c>
      <c r="DN57" s="5">
        <v>0</v>
      </c>
      <c r="DO57" s="5">
        <v>0</v>
      </c>
    </row>
    <row r="58" spans="1:119" x14ac:dyDescent="0.35">
      <c r="A58" s="626"/>
      <c r="B58" s="3" t="s">
        <v>74</v>
      </c>
      <c r="C58" s="3">
        <v>0</v>
      </c>
      <c r="D58" s="3">
        <v>0</v>
      </c>
      <c r="E58" s="3">
        <v>0</v>
      </c>
      <c r="F58" s="3">
        <v>0</v>
      </c>
      <c r="G58" s="3">
        <v>0</v>
      </c>
      <c r="H58" s="3">
        <v>0</v>
      </c>
      <c r="I58" s="3">
        <v>0</v>
      </c>
      <c r="J58" s="3">
        <v>0</v>
      </c>
      <c r="K58" s="3">
        <v>0</v>
      </c>
      <c r="L58" s="3">
        <v>0</v>
      </c>
      <c r="M58" s="3">
        <v>0</v>
      </c>
      <c r="N58" s="3">
        <v>0</v>
      </c>
      <c r="O58" s="80">
        <f t="shared" si="45"/>
        <v>0</v>
      </c>
      <c r="Q58" s="626"/>
      <c r="R58" s="3" t="s">
        <v>74</v>
      </c>
      <c r="S58" s="3">
        <v>0</v>
      </c>
      <c r="T58" s="3">
        <v>0</v>
      </c>
      <c r="U58" s="3">
        <v>0</v>
      </c>
      <c r="V58" s="3">
        <v>0</v>
      </c>
      <c r="W58" s="3">
        <v>0</v>
      </c>
      <c r="X58" s="3">
        <v>0</v>
      </c>
      <c r="Y58" s="3">
        <v>0</v>
      </c>
      <c r="Z58" s="3">
        <v>0</v>
      </c>
      <c r="AA58" s="3">
        <v>119135.87695879547</v>
      </c>
      <c r="AB58" s="3">
        <v>0</v>
      </c>
      <c r="AC58" s="3">
        <v>0</v>
      </c>
      <c r="AD58" s="3">
        <v>0</v>
      </c>
      <c r="AE58" s="80">
        <f t="shared" si="46"/>
        <v>119135.87695879547</v>
      </c>
      <c r="AG58" s="626"/>
      <c r="AH58" s="3" t="s">
        <v>74</v>
      </c>
      <c r="AI58" s="3">
        <v>0</v>
      </c>
      <c r="AJ58" s="3">
        <v>0</v>
      </c>
      <c r="AK58" s="3">
        <v>0</v>
      </c>
      <c r="AL58" s="3">
        <v>0</v>
      </c>
      <c r="AM58" s="3">
        <v>0</v>
      </c>
      <c r="AN58" s="3">
        <v>0</v>
      </c>
      <c r="AO58" s="3">
        <v>0</v>
      </c>
      <c r="AP58" s="3">
        <v>0</v>
      </c>
      <c r="AQ58" s="3">
        <v>0</v>
      </c>
      <c r="AR58" s="3">
        <v>0</v>
      </c>
      <c r="AS58" s="3">
        <v>0</v>
      </c>
      <c r="AT58" s="3">
        <v>0</v>
      </c>
      <c r="AU58" s="80">
        <f t="shared" si="47"/>
        <v>0</v>
      </c>
      <c r="AW58" s="626"/>
      <c r="AX58" s="3" t="s">
        <v>74</v>
      </c>
      <c r="AY58" s="3">
        <v>0</v>
      </c>
      <c r="AZ58" s="3">
        <v>0</v>
      </c>
      <c r="BA58" s="3">
        <v>0</v>
      </c>
      <c r="BB58" s="3">
        <v>0</v>
      </c>
      <c r="BC58" s="3">
        <v>0</v>
      </c>
      <c r="BD58" s="3">
        <v>0</v>
      </c>
      <c r="BE58" s="3">
        <v>0</v>
      </c>
      <c r="BF58" s="3">
        <v>0</v>
      </c>
      <c r="BG58" s="3">
        <v>0</v>
      </c>
      <c r="BH58" s="3">
        <v>0</v>
      </c>
      <c r="BI58" s="3">
        <v>0</v>
      </c>
      <c r="BJ58" s="3">
        <v>366166.52709709492</v>
      </c>
      <c r="BK58" s="80">
        <f t="shared" si="48"/>
        <v>366166.52709709492</v>
      </c>
      <c r="BM58" s="427">
        <v>0</v>
      </c>
      <c r="BN58" s="427">
        <v>0</v>
      </c>
      <c r="BO58" s="427">
        <v>0</v>
      </c>
      <c r="BP58" s="427">
        <v>0</v>
      </c>
      <c r="BQ58" s="427">
        <v>0</v>
      </c>
      <c r="BR58" s="427">
        <v>0</v>
      </c>
      <c r="BS58" s="427">
        <v>0</v>
      </c>
      <c r="BT58" s="427">
        <v>0</v>
      </c>
      <c r="BU58" s="427">
        <v>0</v>
      </c>
      <c r="BV58" s="427">
        <v>0</v>
      </c>
      <c r="BW58" s="427">
        <v>0</v>
      </c>
      <c r="BX58" s="427">
        <v>0</v>
      </c>
      <c r="BY58" s="427">
        <v>0</v>
      </c>
      <c r="CA58" s="5">
        <v>0</v>
      </c>
      <c r="CB58" s="5">
        <v>0</v>
      </c>
      <c r="CC58" s="5">
        <v>0</v>
      </c>
      <c r="CD58" s="5">
        <v>0</v>
      </c>
      <c r="CE58" s="5">
        <v>0</v>
      </c>
      <c r="CF58" s="5">
        <v>0</v>
      </c>
      <c r="CG58" s="5">
        <v>0</v>
      </c>
      <c r="CH58" s="5">
        <v>0</v>
      </c>
      <c r="CI58" s="5">
        <v>0</v>
      </c>
      <c r="CJ58" s="5">
        <v>0</v>
      </c>
      <c r="CK58" s="5">
        <v>0</v>
      </c>
      <c r="CL58" s="5">
        <v>0</v>
      </c>
      <c r="CM58" s="5">
        <v>0</v>
      </c>
      <c r="CO58" s="5">
        <v>0</v>
      </c>
      <c r="CP58" s="5">
        <v>0</v>
      </c>
      <c r="CQ58" s="5">
        <v>0</v>
      </c>
      <c r="CR58" s="5">
        <v>0</v>
      </c>
      <c r="CS58" s="5">
        <v>0</v>
      </c>
      <c r="CT58" s="5">
        <v>0</v>
      </c>
      <c r="CU58" s="5">
        <v>0</v>
      </c>
      <c r="CV58" s="5">
        <v>0</v>
      </c>
      <c r="CW58" s="5">
        <v>0</v>
      </c>
      <c r="CX58" s="5">
        <v>0</v>
      </c>
      <c r="CY58" s="5">
        <v>0</v>
      </c>
      <c r="CZ58" s="5">
        <v>0</v>
      </c>
      <c r="DA58" s="5">
        <v>0</v>
      </c>
      <c r="DC58" s="5">
        <v>0</v>
      </c>
      <c r="DD58" s="5">
        <v>0</v>
      </c>
      <c r="DE58" s="5">
        <v>0</v>
      </c>
      <c r="DF58" s="5">
        <v>0</v>
      </c>
      <c r="DG58" s="5">
        <v>0</v>
      </c>
      <c r="DH58" s="5">
        <v>0</v>
      </c>
      <c r="DI58" s="5">
        <v>0</v>
      </c>
      <c r="DJ58" s="5">
        <v>0</v>
      </c>
      <c r="DK58" s="5">
        <v>0</v>
      </c>
      <c r="DL58" s="5">
        <v>0</v>
      </c>
      <c r="DM58" s="5">
        <v>0</v>
      </c>
      <c r="DN58" s="5">
        <v>0</v>
      </c>
      <c r="DO58" s="5">
        <v>0</v>
      </c>
    </row>
    <row r="59" spans="1:119" x14ac:dyDescent="0.35">
      <c r="A59" s="626"/>
      <c r="B59" s="3" t="s">
        <v>73</v>
      </c>
      <c r="C59" s="3">
        <v>0</v>
      </c>
      <c r="D59" s="3">
        <v>0</v>
      </c>
      <c r="E59" s="3">
        <v>0</v>
      </c>
      <c r="F59" s="3">
        <v>0</v>
      </c>
      <c r="G59" s="3">
        <v>0</v>
      </c>
      <c r="H59" s="3">
        <v>0</v>
      </c>
      <c r="I59" s="3">
        <v>0</v>
      </c>
      <c r="J59" s="3">
        <v>0</v>
      </c>
      <c r="K59" s="3">
        <v>0</v>
      </c>
      <c r="L59" s="3">
        <v>0</v>
      </c>
      <c r="M59" s="3">
        <v>0</v>
      </c>
      <c r="N59" s="3">
        <v>0</v>
      </c>
      <c r="O59" s="80">
        <f t="shared" si="45"/>
        <v>0</v>
      </c>
      <c r="Q59" s="626"/>
      <c r="R59" s="3" t="s">
        <v>73</v>
      </c>
      <c r="S59" s="3">
        <v>0</v>
      </c>
      <c r="T59" s="3">
        <v>0</v>
      </c>
      <c r="U59" s="3">
        <v>0</v>
      </c>
      <c r="V59" s="3">
        <v>0</v>
      </c>
      <c r="W59" s="3">
        <v>0</v>
      </c>
      <c r="X59" s="3">
        <v>0</v>
      </c>
      <c r="Y59" s="3">
        <v>0</v>
      </c>
      <c r="Z59" s="3">
        <v>0</v>
      </c>
      <c r="AA59" s="3">
        <v>0</v>
      </c>
      <c r="AB59" s="3">
        <v>0</v>
      </c>
      <c r="AC59" s="3">
        <v>0</v>
      </c>
      <c r="AD59" s="3">
        <v>0</v>
      </c>
      <c r="AE59" s="80">
        <f t="shared" si="46"/>
        <v>0</v>
      </c>
      <c r="AG59" s="626"/>
      <c r="AH59" s="3" t="s">
        <v>73</v>
      </c>
      <c r="AI59" s="3">
        <v>0</v>
      </c>
      <c r="AJ59" s="3">
        <v>0</v>
      </c>
      <c r="AK59" s="3">
        <v>0</v>
      </c>
      <c r="AL59" s="3">
        <v>0</v>
      </c>
      <c r="AM59" s="3">
        <v>0</v>
      </c>
      <c r="AN59" s="3">
        <v>0</v>
      </c>
      <c r="AO59" s="3">
        <v>0</v>
      </c>
      <c r="AP59" s="3">
        <v>0</v>
      </c>
      <c r="AQ59" s="3">
        <v>0</v>
      </c>
      <c r="AR59" s="3">
        <v>0</v>
      </c>
      <c r="AS59" s="3">
        <v>0</v>
      </c>
      <c r="AT59" s="3">
        <v>0</v>
      </c>
      <c r="AU59" s="80">
        <f t="shared" si="47"/>
        <v>0</v>
      </c>
      <c r="AW59" s="626"/>
      <c r="AX59" s="3" t="s">
        <v>73</v>
      </c>
      <c r="AY59" s="3">
        <v>0</v>
      </c>
      <c r="AZ59" s="3">
        <v>0</v>
      </c>
      <c r="BA59" s="3">
        <v>0</v>
      </c>
      <c r="BB59" s="3">
        <v>0</v>
      </c>
      <c r="BC59" s="3">
        <v>0</v>
      </c>
      <c r="BD59" s="3">
        <v>0</v>
      </c>
      <c r="BE59" s="3">
        <v>0</v>
      </c>
      <c r="BF59" s="3">
        <v>0</v>
      </c>
      <c r="BG59" s="3">
        <v>0</v>
      </c>
      <c r="BH59" s="3">
        <v>0</v>
      </c>
      <c r="BI59" s="3">
        <v>0</v>
      </c>
      <c r="BJ59" s="3">
        <v>0</v>
      </c>
      <c r="BK59" s="80">
        <f t="shared" si="48"/>
        <v>0</v>
      </c>
      <c r="BM59" s="427">
        <v>0</v>
      </c>
      <c r="BN59" s="427">
        <v>0</v>
      </c>
      <c r="BO59" s="427">
        <v>0</v>
      </c>
      <c r="BP59" s="427">
        <v>0</v>
      </c>
      <c r="BQ59" s="427">
        <v>0</v>
      </c>
      <c r="BR59" s="427">
        <v>0</v>
      </c>
      <c r="BS59" s="427">
        <v>0</v>
      </c>
      <c r="BT59" s="427">
        <v>0</v>
      </c>
      <c r="BU59" s="427">
        <v>0</v>
      </c>
      <c r="BV59" s="427">
        <v>0</v>
      </c>
      <c r="BW59" s="427">
        <v>0</v>
      </c>
      <c r="BX59" s="427">
        <v>0</v>
      </c>
      <c r="BY59" s="427">
        <v>0</v>
      </c>
      <c r="CA59" s="5">
        <v>0</v>
      </c>
      <c r="CB59" s="5">
        <v>0</v>
      </c>
      <c r="CC59" s="5">
        <v>0</v>
      </c>
      <c r="CD59" s="5">
        <v>0</v>
      </c>
      <c r="CE59" s="5">
        <v>0</v>
      </c>
      <c r="CF59" s="5">
        <v>0</v>
      </c>
      <c r="CG59" s="5">
        <v>0</v>
      </c>
      <c r="CH59" s="5">
        <v>0</v>
      </c>
      <c r="CI59" s="5">
        <v>0</v>
      </c>
      <c r="CJ59" s="5">
        <v>0</v>
      </c>
      <c r="CK59" s="5">
        <v>0</v>
      </c>
      <c r="CL59" s="5">
        <v>0</v>
      </c>
      <c r="CM59" s="5">
        <v>0</v>
      </c>
      <c r="CO59" s="5">
        <v>0</v>
      </c>
      <c r="CP59" s="5">
        <v>0</v>
      </c>
      <c r="CQ59" s="5">
        <v>0</v>
      </c>
      <c r="CR59" s="5">
        <v>0</v>
      </c>
      <c r="CS59" s="5">
        <v>0</v>
      </c>
      <c r="CT59" s="5">
        <v>0</v>
      </c>
      <c r="CU59" s="5">
        <v>0</v>
      </c>
      <c r="CV59" s="5">
        <v>0</v>
      </c>
      <c r="CW59" s="5">
        <v>0</v>
      </c>
      <c r="CX59" s="5">
        <v>0</v>
      </c>
      <c r="CY59" s="5">
        <v>0</v>
      </c>
      <c r="CZ59" s="5">
        <v>0</v>
      </c>
      <c r="DA59" s="5">
        <v>0</v>
      </c>
      <c r="DC59" s="5">
        <v>0</v>
      </c>
      <c r="DD59" s="5">
        <v>0</v>
      </c>
      <c r="DE59" s="5">
        <v>0</v>
      </c>
      <c r="DF59" s="5">
        <v>0</v>
      </c>
      <c r="DG59" s="5">
        <v>0</v>
      </c>
      <c r="DH59" s="5">
        <v>0</v>
      </c>
      <c r="DI59" s="5">
        <v>0</v>
      </c>
      <c r="DJ59" s="5">
        <v>0</v>
      </c>
      <c r="DK59" s="5">
        <v>0</v>
      </c>
      <c r="DL59" s="5">
        <v>0</v>
      </c>
      <c r="DM59" s="5">
        <v>0</v>
      </c>
      <c r="DN59" s="5">
        <v>0</v>
      </c>
      <c r="DO59" s="5">
        <v>0</v>
      </c>
    </row>
    <row r="60" spans="1:119" x14ac:dyDescent="0.35">
      <c r="A60" s="626"/>
      <c r="B60" s="3" t="s">
        <v>72</v>
      </c>
      <c r="C60" s="3">
        <v>0</v>
      </c>
      <c r="D60" s="3">
        <v>0</v>
      </c>
      <c r="E60" s="3">
        <v>0</v>
      </c>
      <c r="F60" s="3">
        <v>0</v>
      </c>
      <c r="G60" s="3">
        <v>0</v>
      </c>
      <c r="H60" s="3">
        <v>0</v>
      </c>
      <c r="I60" s="3">
        <v>0</v>
      </c>
      <c r="J60" s="3">
        <v>0</v>
      </c>
      <c r="K60" s="3">
        <v>0</v>
      </c>
      <c r="L60" s="3">
        <v>0</v>
      </c>
      <c r="M60" s="3">
        <v>0</v>
      </c>
      <c r="N60" s="3">
        <v>0</v>
      </c>
      <c r="O60" s="80">
        <f t="shared" si="45"/>
        <v>0</v>
      </c>
      <c r="Q60" s="626"/>
      <c r="R60" s="3" t="s">
        <v>72</v>
      </c>
      <c r="S60" s="3">
        <v>0</v>
      </c>
      <c r="T60" s="3">
        <v>0</v>
      </c>
      <c r="U60" s="3">
        <v>0</v>
      </c>
      <c r="V60" s="3">
        <v>0</v>
      </c>
      <c r="W60" s="3">
        <v>0</v>
      </c>
      <c r="X60" s="3">
        <v>0</v>
      </c>
      <c r="Y60" s="3">
        <v>0</v>
      </c>
      <c r="Z60" s="3">
        <v>0</v>
      </c>
      <c r="AA60" s="3">
        <v>0</v>
      </c>
      <c r="AB60" s="3">
        <v>0</v>
      </c>
      <c r="AC60" s="3">
        <v>0</v>
      </c>
      <c r="AD60" s="3">
        <v>0</v>
      </c>
      <c r="AE60" s="80">
        <f t="shared" si="46"/>
        <v>0</v>
      </c>
      <c r="AG60" s="626"/>
      <c r="AH60" s="3" t="s">
        <v>72</v>
      </c>
      <c r="AI60" s="3">
        <v>0</v>
      </c>
      <c r="AJ60" s="3">
        <v>0</v>
      </c>
      <c r="AK60" s="3">
        <v>0</v>
      </c>
      <c r="AL60" s="3">
        <v>0</v>
      </c>
      <c r="AM60" s="3">
        <v>0</v>
      </c>
      <c r="AN60" s="3">
        <v>0</v>
      </c>
      <c r="AO60" s="3">
        <v>0</v>
      </c>
      <c r="AP60" s="3">
        <v>0</v>
      </c>
      <c r="AQ60" s="3">
        <v>0</v>
      </c>
      <c r="AR60" s="3">
        <v>0</v>
      </c>
      <c r="AS60" s="3">
        <v>0</v>
      </c>
      <c r="AT60" s="3">
        <v>0</v>
      </c>
      <c r="AU60" s="80">
        <f t="shared" si="47"/>
        <v>0</v>
      </c>
      <c r="AW60" s="626"/>
      <c r="AX60" s="3" t="s">
        <v>72</v>
      </c>
      <c r="AY60" s="3">
        <v>0</v>
      </c>
      <c r="AZ60" s="3">
        <v>0</v>
      </c>
      <c r="BA60" s="3">
        <v>0</v>
      </c>
      <c r="BB60" s="3">
        <v>0</v>
      </c>
      <c r="BC60" s="3">
        <v>0</v>
      </c>
      <c r="BD60" s="3">
        <v>0</v>
      </c>
      <c r="BE60" s="3">
        <v>0</v>
      </c>
      <c r="BF60" s="3">
        <v>0</v>
      </c>
      <c r="BG60" s="3">
        <v>0</v>
      </c>
      <c r="BH60" s="3">
        <v>0</v>
      </c>
      <c r="BI60" s="3">
        <v>0</v>
      </c>
      <c r="BJ60" s="3">
        <v>0</v>
      </c>
      <c r="BK60" s="80">
        <f t="shared" si="48"/>
        <v>0</v>
      </c>
      <c r="BM60" s="427">
        <v>0</v>
      </c>
      <c r="BN60" s="427">
        <v>0</v>
      </c>
      <c r="BO60" s="427">
        <v>0</v>
      </c>
      <c r="BP60" s="427">
        <v>0</v>
      </c>
      <c r="BQ60" s="427">
        <v>0</v>
      </c>
      <c r="BR60" s="427">
        <v>0</v>
      </c>
      <c r="BS60" s="427">
        <v>0</v>
      </c>
      <c r="BT60" s="427">
        <v>0</v>
      </c>
      <c r="BU60" s="427">
        <v>0</v>
      </c>
      <c r="BV60" s="427">
        <v>0</v>
      </c>
      <c r="BW60" s="427">
        <v>0</v>
      </c>
      <c r="BX60" s="427">
        <v>0</v>
      </c>
      <c r="BY60" s="427">
        <v>0</v>
      </c>
      <c r="CA60" s="5">
        <v>0</v>
      </c>
      <c r="CB60" s="5">
        <v>0</v>
      </c>
      <c r="CC60" s="5">
        <v>0</v>
      </c>
      <c r="CD60" s="5">
        <v>0</v>
      </c>
      <c r="CE60" s="5">
        <v>0</v>
      </c>
      <c r="CF60" s="5">
        <v>0</v>
      </c>
      <c r="CG60" s="5">
        <v>0</v>
      </c>
      <c r="CH60" s="5">
        <v>0</v>
      </c>
      <c r="CI60" s="5">
        <v>0</v>
      </c>
      <c r="CJ60" s="5">
        <v>0</v>
      </c>
      <c r="CK60" s="5">
        <v>0</v>
      </c>
      <c r="CL60" s="5">
        <v>0</v>
      </c>
      <c r="CM60" s="5">
        <v>0</v>
      </c>
      <c r="CO60" s="5">
        <v>0</v>
      </c>
      <c r="CP60" s="5">
        <v>0</v>
      </c>
      <c r="CQ60" s="5">
        <v>0</v>
      </c>
      <c r="CR60" s="5">
        <v>0</v>
      </c>
      <c r="CS60" s="5">
        <v>0</v>
      </c>
      <c r="CT60" s="5">
        <v>0</v>
      </c>
      <c r="CU60" s="5">
        <v>0</v>
      </c>
      <c r="CV60" s="5">
        <v>0</v>
      </c>
      <c r="CW60" s="5">
        <v>0</v>
      </c>
      <c r="CX60" s="5">
        <v>0</v>
      </c>
      <c r="CY60" s="5">
        <v>0</v>
      </c>
      <c r="CZ60" s="5">
        <v>0</v>
      </c>
      <c r="DA60" s="5">
        <v>0</v>
      </c>
      <c r="DC60" s="5">
        <v>0</v>
      </c>
      <c r="DD60" s="5">
        <v>0</v>
      </c>
      <c r="DE60" s="5">
        <v>0</v>
      </c>
      <c r="DF60" s="5">
        <v>0</v>
      </c>
      <c r="DG60" s="5">
        <v>0</v>
      </c>
      <c r="DH60" s="5">
        <v>0</v>
      </c>
      <c r="DI60" s="5">
        <v>0</v>
      </c>
      <c r="DJ60" s="5">
        <v>0</v>
      </c>
      <c r="DK60" s="5">
        <v>0</v>
      </c>
      <c r="DL60" s="5">
        <v>0</v>
      </c>
      <c r="DM60" s="5">
        <v>0</v>
      </c>
      <c r="DN60" s="5">
        <v>0</v>
      </c>
      <c r="DO60" s="5">
        <v>0</v>
      </c>
    </row>
    <row r="61" spans="1:119" x14ac:dyDescent="0.35">
      <c r="A61" s="626"/>
      <c r="B61" s="3" t="s">
        <v>71</v>
      </c>
      <c r="C61" s="3">
        <v>0</v>
      </c>
      <c r="D61" s="3">
        <v>0</v>
      </c>
      <c r="E61" s="3">
        <v>0</v>
      </c>
      <c r="F61" s="3">
        <v>0</v>
      </c>
      <c r="G61" s="3">
        <v>0</v>
      </c>
      <c r="H61" s="3">
        <v>0</v>
      </c>
      <c r="I61" s="3">
        <v>0</v>
      </c>
      <c r="J61" s="3">
        <v>0</v>
      </c>
      <c r="K61" s="3">
        <v>0</v>
      </c>
      <c r="L61" s="3">
        <v>0</v>
      </c>
      <c r="M61" s="3">
        <v>0</v>
      </c>
      <c r="N61" s="3">
        <v>0</v>
      </c>
      <c r="O61" s="80">
        <f t="shared" si="45"/>
        <v>0</v>
      </c>
      <c r="Q61" s="626"/>
      <c r="R61" s="3" t="s">
        <v>71</v>
      </c>
      <c r="S61" s="3">
        <v>0</v>
      </c>
      <c r="T61" s="3">
        <v>0</v>
      </c>
      <c r="U61" s="3">
        <v>0</v>
      </c>
      <c r="V61" s="3">
        <v>0</v>
      </c>
      <c r="W61" s="3">
        <v>0</v>
      </c>
      <c r="X61" s="3">
        <v>0</v>
      </c>
      <c r="Y61" s="3">
        <v>0</v>
      </c>
      <c r="Z61" s="3">
        <v>0</v>
      </c>
      <c r="AA61" s="3">
        <v>0</v>
      </c>
      <c r="AB61" s="3">
        <v>0</v>
      </c>
      <c r="AC61" s="3">
        <v>0</v>
      </c>
      <c r="AD61" s="3">
        <v>0</v>
      </c>
      <c r="AE61" s="80">
        <f t="shared" si="46"/>
        <v>0</v>
      </c>
      <c r="AG61" s="626"/>
      <c r="AH61" s="3" t="s">
        <v>71</v>
      </c>
      <c r="AI61" s="3">
        <v>0</v>
      </c>
      <c r="AJ61" s="3">
        <v>0</v>
      </c>
      <c r="AK61" s="3">
        <v>0</v>
      </c>
      <c r="AL61" s="3">
        <v>0</v>
      </c>
      <c r="AM61" s="3">
        <v>0</v>
      </c>
      <c r="AN61" s="3">
        <v>0</v>
      </c>
      <c r="AO61" s="3">
        <v>0</v>
      </c>
      <c r="AP61" s="3">
        <v>0</v>
      </c>
      <c r="AQ61" s="3">
        <v>0</v>
      </c>
      <c r="AR61" s="3">
        <v>0</v>
      </c>
      <c r="AS61" s="3">
        <v>0</v>
      </c>
      <c r="AT61" s="3">
        <v>0</v>
      </c>
      <c r="AU61" s="80">
        <f t="shared" si="47"/>
        <v>0</v>
      </c>
      <c r="AW61" s="626"/>
      <c r="AX61" s="3" t="s">
        <v>71</v>
      </c>
      <c r="AY61" s="3">
        <v>0</v>
      </c>
      <c r="AZ61" s="3">
        <v>0</v>
      </c>
      <c r="BA61" s="3">
        <v>0</v>
      </c>
      <c r="BB61" s="3">
        <v>0</v>
      </c>
      <c r="BC61" s="3">
        <v>0</v>
      </c>
      <c r="BD61" s="3">
        <v>0</v>
      </c>
      <c r="BE61" s="3">
        <v>0</v>
      </c>
      <c r="BF61" s="3">
        <v>0</v>
      </c>
      <c r="BG61" s="3">
        <v>0</v>
      </c>
      <c r="BH61" s="3">
        <v>0</v>
      </c>
      <c r="BI61" s="3">
        <v>0</v>
      </c>
      <c r="BJ61" s="3">
        <v>0</v>
      </c>
      <c r="BK61" s="80">
        <f t="shared" si="48"/>
        <v>0</v>
      </c>
      <c r="BM61" s="427">
        <v>0</v>
      </c>
      <c r="BN61" s="427">
        <v>0</v>
      </c>
      <c r="BO61" s="427">
        <v>0</v>
      </c>
      <c r="BP61" s="427">
        <v>0</v>
      </c>
      <c r="BQ61" s="427">
        <v>0</v>
      </c>
      <c r="BR61" s="427">
        <v>0</v>
      </c>
      <c r="BS61" s="427">
        <v>0</v>
      </c>
      <c r="BT61" s="427">
        <v>0</v>
      </c>
      <c r="BU61" s="427">
        <v>0</v>
      </c>
      <c r="BV61" s="427">
        <v>0</v>
      </c>
      <c r="BW61" s="427">
        <v>0</v>
      </c>
      <c r="BX61" s="427">
        <v>0</v>
      </c>
      <c r="BY61" s="427">
        <v>0</v>
      </c>
      <c r="CA61" s="5">
        <v>0</v>
      </c>
      <c r="CB61" s="5">
        <v>0</v>
      </c>
      <c r="CC61" s="5">
        <v>0</v>
      </c>
      <c r="CD61" s="5">
        <v>0</v>
      </c>
      <c r="CE61" s="5">
        <v>0</v>
      </c>
      <c r="CF61" s="5">
        <v>0</v>
      </c>
      <c r="CG61" s="5">
        <v>0</v>
      </c>
      <c r="CH61" s="5">
        <v>0</v>
      </c>
      <c r="CI61" s="5">
        <v>0</v>
      </c>
      <c r="CJ61" s="5">
        <v>0</v>
      </c>
      <c r="CK61" s="5">
        <v>0</v>
      </c>
      <c r="CL61" s="5">
        <v>0</v>
      </c>
      <c r="CM61" s="5">
        <v>0</v>
      </c>
      <c r="CO61" s="5">
        <v>0</v>
      </c>
      <c r="CP61" s="5">
        <v>0</v>
      </c>
      <c r="CQ61" s="5">
        <v>0</v>
      </c>
      <c r="CR61" s="5">
        <v>0</v>
      </c>
      <c r="CS61" s="5">
        <v>0</v>
      </c>
      <c r="CT61" s="5">
        <v>0</v>
      </c>
      <c r="CU61" s="5">
        <v>0</v>
      </c>
      <c r="CV61" s="5">
        <v>0</v>
      </c>
      <c r="CW61" s="5">
        <v>0</v>
      </c>
      <c r="CX61" s="5">
        <v>0</v>
      </c>
      <c r="CY61" s="5">
        <v>0</v>
      </c>
      <c r="CZ61" s="5">
        <v>0</v>
      </c>
      <c r="DA61" s="5">
        <v>0</v>
      </c>
      <c r="DC61" s="5">
        <v>0</v>
      </c>
      <c r="DD61" s="5">
        <v>0</v>
      </c>
      <c r="DE61" s="5">
        <v>0</v>
      </c>
      <c r="DF61" s="5">
        <v>0</v>
      </c>
      <c r="DG61" s="5">
        <v>0</v>
      </c>
      <c r="DH61" s="5">
        <v>0</v>
      </c>
      <c r="DI61" s="5">
        <v>0</v>
      </c>
      <c r="DJ61" s="5">
        <v>0</v>
      </c>
      <c r="DK61" s="5">
        <v>0</v>
      </c>
      <c r="DL61" s="5">
        <v>0</v>
      </c>
      <c r="DM61" s="5">
        <v>0</v>
      </c>
      <c r="DN61" s="5">
        <v>0</v>
      </c>
      <c r="DO61" s="5">
        <v>0</v>
      </c>
    </row>
    <row r="62" spans="1:119" x14ac:dyDescent="0.35">
      <c r="A62" s="626"/>
      <c r="B62" s="3" t="s">
        <v>70</v>
      </c>
      <c r="C62" s="3">
        <v>0</v>
      </c>
      <c r="D62" s="3">
        <v>0</v>
      </c>
      <c r="E62" s="3">
        <v>0</v>
      </c>
      <c r="F62" s="3">
        <v>0</v>
      </c>
      <c r="G62" s="3">
        <v>0</v>
      </c>
      <c r="H62" s="3">
        <v>0</v>
      </c>
      <c r="I62" s="3">
        <v>0</v>
      </c>
      <c r="J62" s="3">
        <v>0</v>
      </c>
      <c r="K62" s="3">
        <v>0</v>
      </c>
      <c r="L62" s="3">
        <v>0</v>
      </c>
      <c r="M62" s="3">
        <v>0</v>
      </c>
      <c r="N62" s="3">
        <v>0</v>
      </c>
      <c r="O62" s="80">
        <f t="shared" si="45"/>
        <v>0</v>
      </c>
      <c r="Q62" s="626"/>
      <c r="R62" s="3" t="s">
        <v>70</v>
      </c>
      <c r="S62" s="3">
        <v>0</v>
      </c>
      <c r="T62" s="3">
        <v>0</v>
      </c>
      <c r="U62" s="3">
        <v>0</v>
      </c>
      <c r="V62" s="3">
        <v>0</v>
      </c>
      <c r="W62" s="3">
        <v>0</v>
      </c>
      <c r="X62" s="3">
        <v>0</v>
      </c>
      <c r="Y62" s="3">
        <v>0</v>
      </c>
      <c r="Z62" s="3">
        <v>0</v>
      </c>
      <c r="AA62" s="3">
        <v>0</v>
      </c>
      <c r="AB62" s="3">
        <v>0</v>
      </c>
      <c r="AC62" s="3">
        <v>0</v>
      </c>
      <c r="AD62" s="3">
        <v>0</v>
      </c>
      <c r="AE62" s="80">
        <f t="shared" si="46"/>
        <v>0</v>
      </c>
      <c r="AG62" s="626"/>
      <c r="AH62" s="3" t="s">
        <v>70</v>
      </c>
      <c r="AI62" s="3">
        <v>0</v>
      </c>
      <c r="AJ62" s="3">
        <v>0</v>
      </c>
      <c r="AK62" s="3">
        <v>0</v>
      </c>
      <c r="AL62" s="3">
        <v>0</v>
      </c>
      <c r="AM62" s="3">
        <v>0</v>
      </c>
      <c r="AN62" s="3">
        <v>0</v>
      </c>
      <c r="AO62" s="3">
        <v>0</v>
      </c>
      <c r="AP62" s="3">
        <v>0</v>
      </c>
      <c r="AQ62" s="3">
        <v>0</v>
      </c>
      <c r="AR62" s="3">
        <v>0</v>
      </c>
      <c r="AS62" s="3">
        <v>0</v>
      </c>
      <c r="AT62" s="3">
        <v>0</v>
      </c>
      <c r="AU62" s="80">
        <f t="shared" si="47"/>
        <v>0</v>
      </c>
      <c r="AW62" s="626"/>
      <c r="AX62" s="3" t="s">
        <v>70</v>
      </c>
      <c r="AY62" s="3">
        <v>0</v>
      </c>
      <c r="AZ62" s="3">
        <v>0</v>
      </c>
      <c r="BA62" s="3">
        <v>0</v>
      </c>
      <c r="BB62" s="3">
        <v>0</v>
      </c>
      <c r="BC62" s="3">
        <v>0</v>
      </c>
      <c r="BD62" s="3">
        <v>0</v>
      </c>
      <c r="BE62" s="3">
        <v>0</v>
      </c>
      <c r="BF62" s="3">
        <v>0</v>
      </c>
      <c r="BG62" s="3">
        <v>0</v>
      </c>
      <c r="BH62" s="3">
        <v>0</v>
      </c>
      <c r="BI62" s="3">
        <v>0</v>
      </c>
      <c r="BJ62" s="3">
        <v>0</v>
      </c>
      <c r="BK62" s="80">
        <f t="shared" si="48"/>
        <v>0</v>
      </c>
      <c r="BM62" s="427">
        <v>0</v>
      </c>
      <c r="BN62" s="427">
        <v>0</v>
      </c>
      <c r="BO62" s="427">
        <v>0</v>
      </c>
      <c r="BP62" s="427">
        <v>0</v>
      </c>
      <c r="BQ62" s="427">
        <v>0</v>
      </c>
      <c r="BR62" s="427">
        <v>0</v>
      </c>
      <c r="BS62" s="427">
        <v>0</v>
      </c>
      <c r="BT62" s="427">
        <v>0</v>
      </c>
      <c r="BU62" s="427">
        <v>0</v>
      </c>
      <c r="BV62" s="427">
        <v>0</v>
      </c>
      <c r="BW62" s="427">
        <v>0</v>
      </c>
      <c r="BX62" s="427">
        <v>0</v>
      </c>
      <c r="BY62" s="427">
        <v>0</v>
      </c>
      <c r="CA62" s="5">
        <v>0</v>
      </c>
      <c r="CB62" s="5">
        <v>0</v>
      </c>
      <c r="CC62" s="5">
        <v>0</v>
      </c>
      <c r="CD62" s="5">
        <v>0</v>
      </c>
      <c r="CE62" s="5">
        <v>0</v>
      </c>
      <c r="CF62" s="5">
        <v>0</v>
      </c>
      <c r="CG62" s="5">
        <v>0</v>
      </c>
      <c r="CH62" s="5">
        <v>0</v>
      </c>
      <c r="CI62" s="5">
        <v>0</v>
      </c>
      <c r="CJ62" s="5">
        <v>0</v>
      </c>
      <c r="CK62" s="5">
        <v>0</v>
      </c>
      <c r="CL62" s="5">
        <v>0</v>
      </c>
      <c r="CM62" s="5">
        <v>0</v>
      </c>
      <c r="CO62" s="5">
        <v>0</v>
      </c>
      <c r="CP62" s="5">
        <v>0</v>
      </c>
      <c r="CQ62" s="5">
        <v>0</v>
      </c>
      <c r="CR62" s="5">
        <v>0</v>
      </c>
      <c r="CS62" s="5">
        <v>0</v>
      </c>
      <c r="CT62" s="5">
        <v>0</v>
      </c>
      <c r="CU62" s="5">
        <v>0</v>
      </c>
      <c r="CV62" s="5">
        <v>0</v>
      </c>
      <c r="CW62" s="5">
        <v>0</v>
      </c>
      <c r="CX62" s="5">
        <v>0</v>
      </c>
      <c r="CY62" s="5">
        <v>0</v>
      </c>
      <c r="CZ62" s="5">
        <v>0</v>
      </c>
      <c r="DA62" s="5">
        <v>0</v>
      </c>
      <c r="DC62" s="5">
        <v>0</v>
      </c>
      <c r="DD62" s="5">
        <v>0</v>
      </c>
      <c r="DE62" s="5">
        <v>0</v>
      </c>
      <c r="DF62" s="5">
        <v>0</v>
      </c>
      <c r="DG62" s="5">
        <v>0</v>
      </c>
      <c r="DH62" s="5">
        <v>0</v>
      </c>
      <c r="DI62" s="5">
        <v>0</v>
      </c>
      <c r="DJ62" s="5">
        <v>0</v>
      </c>
      <c r="DK62" s="5">
        <v>0</v>
      </c>
      <c r="DL62" s="5">
        <v>0</v>
      </c>
      <c r="DM62" s="5">
        <v>0</v>
      </c>
      <c r="DN62" s="5">
        <v>0</v>
      </c>
      <c r="DO62" s="5">
        <v>0</v>
      </c>
    </row>
    <row r="63" spans="1:119" x14ac:dyDescent="0.35">
      <c r="A63" s="626"/>
      <c r="B63" s="3" t="s">
        <v>69</v>
      </c>
      <c r="C63" s="3">
        <v>0</v>
      </c>
      <c r="D63" s="3">
        <v>0</v>
      </c>
      <c r="E63" s="3">
        <v>0</v>
      </c>
      <c r="F63" s="3">
        <v>0</v>
      </c>
      <c r="G63" s="3">
        <v>0</v>
      </c>
      <c r="H63" s="3">
        <v>0</v>
      </c>
      <c r="I63" s="3">
        <v>0</v>
      </c>
      <c r="J63" s="3">
        <v>0</v>
      </c>
      <c r="K63" s="3">
        <v>0</v>
      </c>
      <c r="L63" s="3">
        <v>0</v>
      </c>
      <c r="M63" s="3">
        <v>0</v>
      </c>
      <c r="N63" s="3">
        <v>0</v>
      </c>
      <c r="O63" s="80">
        <f t="shared" si="45"/>
        <v>0</v>
      </c>
      <c r="Q63" s="626"/>
      <c r="R63" s="3" t="s">
        <v>69</v>
      </c>
      <c r="S63" s="3">
        <v>0</v>
      </c>
      <c r="T63" s="3">
        <v>0</v>
      </c>
      <c r="U63" s="3">
        <v>0</v>
      </c>
      <c r="V63" s="3">
        <v>0</v>
      </c>
      <c r="W63" s="3">
        <v>0</v>
      </c>
      <c r="X63" s="3">
        <v>0</v>
      </c>
      <c r="Y63" s="3">
        <v>0</v>
      </c>
      <c r="Z63" s="3">
        <v>0</v>
      </c>
      <c r="AA63" s="3">
        <v>0</v>
      </c>
      <c r="AB63" s="3">
        <v>0</v>
      </c>
      <c r="AC63" s="3">
        <v>0</v>
      </c>
      <c r="AD63" s="3">
        <v>0</v>
      </c>
      <c r="AE63" s="80">
        <f t="shared" si="46"/>
        <v>0</v>
      </c>
      <c r="AG63" s="626"/>
      <c r="AH63" s="3" t="s">
        <v>69</v>
      </c>
      <c r="AI63" s="3">
        <v>0</v>
      </c>
      <c r="AJ63" s="3">
        <v>0</v>
      </c>
      <c r="AK63" s="3">
        <v>0</v>
      </c>
      <c r="AL63" s="3">
        <v>0</v>
      </c>
      <c r="AM63" s="3">
        <v>0</v>
      </c>
      <c r="AN63" s="3">
        <v>0</v>
      </c>
      <c r="AO63" s="3">
        <v>0</v>
      </c>
      <c r="AP63" s="3">
        <v>0</v>
      </c>
      <c r="AQ63" s="3">
        <v>0</v>
      </c>
      <c r="AR63" s="3">
        <v>0</v>
      </c>
      <c r="AS63" s="3">
        <v>0</v>
      </c>
      <c r="AT63" s="3">
        <v>0</v>
      </c>
      <c r="AU63" s="80">
        <f t="shared" si="47"/>
        <v>0</v>
      </c>
      <c r="AW63" s="626"/>
      <c r="AX63" s="3" t="s">
        <v>69</v>
      </c>
      <c r="AY63" s="3">
        <v>0</v>
      </c>
      <c r="AZ63" s="3">
        <v>0</v>
      </c>
      <c r="BA63" s="3">
        <v>0</v>
      </c>
      <c r="BB63" s="3">
        <v>0</v>
      </c>
      <c r="BC63" s="3">
        <v>0</v>
      </c>
      <c r="BD63" s="3">
        <v>0</v>
      </c>
      <c r="BE63" s="3">
        <v>0</v>
      </c>
      <c r="BF63" s="3">
        <v>0</v>
      </c>
      <c r="BG63" s="3">
        <v>0</v>
      </c>
      <c r="BH63" s="3">
        <v>0</v>
      </c>
      <c r="BI63" s="3">
        <v>0</v>
      </c>
      <c r="BJ63" s="3">
        <v>0</v>
      </c>
      <c r="BK63" s="80">
        <f t="shared" si="48"/>
        <v>0</v>
      </c>
      <c r="BM63" s="427">
        <v>0</v>
      </c>
      <c r="BN63" s="427">
        <v>0</v>
      </c>
      <c r="BO63" s="427">
        <v>0</v>
      </c>
      <c r="BP63" s="427">
        <v>0</v>
      </c>
      <c r="BQ63" s="427">
        <v>0</v>
      </c>
      <c r="BR63" s="427">
        <v>0</v>
      </c>
      <c r="BS63" s="427">
        <v>0</v>
      </c>
      <c r="BT63" s="427">
        <v>0</v>
      </c>
      <c r="BU63" s="427">
        <v>0</v>
      </c>
      <c r="BV63" s="427">
        <v>0</v>
      </c>
      <c r="BW63" s="427">
        <v>0</v>
      </c>
      <c r="BX63" s="427">
        <v>0</v>
      </c>
      <c r="BY63" s="427">
        <v>0</v>
      </c>
      <c r="CA63" s="5">
        <v>0</v>
      </c>
      <c r="CB63" s="5">
        <v>0</v>
      </c>
      <c r="CC63" s="5">
        <v>0</v>
      </c>
      <c r="CD63" s="5">
        <v>0</v>
      </c>
      <c r="CE63" s="5">
        <v>0</v>
      </c>
      <c r="CF63" s="5">
        <v>0</v>
      </c>
      <c r="CG63" s="5">
        <v>0</v>
      </c>
      <c r="CH63" s="5">
        <v>0</v>
      </c>
      <c r="CI63" s="5">
        <v>0</v>
      </c>
      <c r="CJ63" s="5">
        <v>0</v>
      </c>
      <c r="CK63" s="5">
        <v>0</v>
      </c>
      <c r="CL63" s="5">
        <v>0</v>
      </c>
      <c r="CM63" s="5">
        <v>0</v>
      </c>
      <c r="CO63" s="5">
        <v>0</v>
      </c>
      <c r="CP63" s="5">
        <v>0</v>
      </c>
      <c r="CQ63" s="5">
        <v>0</v>
      </c>
      <c r="CR63" s="5">
        <v>0</v>
      </c>
      <c r="CS63" s="5">
        <v>0</v>
      </c>
      <c r="CT63" s="5">
        <v>0</v>
      </c>
      <c r="CU63" s="5">
        <v>0</v>
      </c>
      <c r="CV63" s="5">
        <v>0</v>
      </c>
      <c r="CW63" s="5">
        <v>0</v>
      </c>
      <c r="CX63" s="5">
        <v>0</v>
      </c>
      <c r="CY63" s="5">
        <v>0</v>
      </c>
      <c r="CZ63" s="5">
        <v>0</v>
      </c>
      <c r="DA63" s="5">
        <v>0</v>
      </c>
      <c r="DC63" s="5">
        <v>0</v>
      </c>
      <c r="DD63" s="5">
        <v>0</v>
      </c>
      <c r="DE63" s="5">
        <v>0</v>
      </c>
      <c r="DF63" s="5">
        <v>0</v>
      </c>
      <c r="DG63" s="5">
        <v>0</v>
      </c>
      <c r="DH63" s="5">
        <v>0</v>
      </c>
      <c r="DI63" s="5">
        <v>0</v>
      </c>
      <c r="DJ63" s="5">
        <v>0</v>
      </c>
      <c r="DK63" s="5">
        <v>0</v>
      </c>
      <c r="DL63" s="5">
        <v>0</v>
      </c>
      <c r="DM63" s="5">
        <v>0</v>
      </c>
      <c r="DN63" s="5">
        <v>0</v>
      </c>
      <c r="DO63" s="5">
        <v>0</v>
      </c>
    </row>
    <row r="64" spans="1:119" ht="15" thickBot="1" x14ac:dyDescent="0.4">
      <c r="A64" s="627"/>
      <c r="B64" s="3" t="s">
        <v>68</v>
      </c>
      <c r="C64" s="3">
        <v>0</v>
      </c>
      <c r="D64" s="3">
        <v>0</v>
      </c>
      <c r="E64" s="3">
        <v>0</v>
      </c>
      <c r="F64" s="3">
        <v>0</v>
      </c>
      <c r="G64" s="3">
        <v>0</v>
      </c>
      <c r="H64" s="3">
        <v>0</v>
      </c>
      <c r="I64" s="3">
        <v>0</v>
      </c>
      <c r="J64" s="3">
        <v>0</v>
      </c>
      <c r="K64" s="3">
        <v>0</v>
      </c>
      <c r="L64" s="3">
        <v>0</v>
      </c>
      <c r="M64" s="3">
        <v>0</v>
      </c>
      <c r="N64" s="3">
        <v>0</v>
      </c>
      <c r="O64" s="80">
        <f t="shared" si="45"/>
        <v>0</v>
      </c>
      <c r="Q64" s="627"/>
      <c r="R64" s="3" t="s">
        <v>68</v>
      </c>
      <c r="S64" s="3">
        <v>0</v>
      </c>
      <c r="T64" s="3">
        <v>0</v>
      </c>
      <c r="U64" s="3">
        <v>0</v>
      </c>
      <c r="V64" s="3">
        <v>0</v>
      </c>
      <c r="W64" s="3">
        <v>0</v>
      </c>
      <c r="X64" s="3">
        <v>0</v>
      </c>
      <c r="Y64" s="3">
        <v>0</v>
      </c>
      <c r="Z64" s="3">
        <v>0</v>
      </c>
      <c r="AA64" s="3">
        <v>0</v>
      </c>
      <c r="AB64" s="3">
        <v>0</v>
      </c>
      <c r="AC64" s="3">
        <v>0</v>
      </c>
      <c r="AD64" s="3">
        <v>0</v>
      </c>
      <c r="AE64" s="80">
        <f t="shared" si="46"/>
        <v>0</v>
      </c>
      <c r="AG64" s="627"/>
      <c r="AH64" s="3" t="s">
        <v>68</v>
      </c>
      <c r="AI64" s="3">
        <v>0</v>
      </c>
      <c r="AJ64" s="3">
        <v>0</v>
      </c>
      <c r="AK64" s="3">
        <v>0</v>
      </c>
      <c r="AL64" s="3">
        <v>0</v>
      </c>
      <c r="AM64" s="3">
        <v>0</v>
      </c>
      <c r="AN64" s="3">
        <v>0</v>
      </c>
      <c r="AO64" s="3">
        <v>0</v>
      </c>
      <c r="AP64" s="3">
        <v>0</v>
      </c>
      <c r="AQ64" s="3">
        <v>0</v>
      </c>
      <c r="AR64" s="3">
        <v>0</v>
      </c>
      <c r="AS64" s="3">
        <v>0</v>
      </c>
      <c r="AT64" s="3">
        <v>0</v>
      </c>
      <c r="AU64" s="80">
        <f t="shared" si="47"/>
        <v>0</v>
      </c>
      <c r="AW64" s="627"/>
      <c r="AX64" s="3" t="s">
        <v>68</v>
      </c>
      <c r="AY64" s="3">
        <v>0</v>
      </c>
      <c r="AZ64" s="3">
        <v>0</v>
      </c>
      <c r="BA64" s="3">
        <v>0</v>
      </c>
      <c r="BB64" s="3">
        <v>0</v>
      </c>
      <c r="BC64" s="3">
        <v>0</v>
      </c>
      <c r="BD64" s="3">
        <v>0</v>
      </c>
      <c r="BE64" s="3">
        <v>0</v>
      </c>
      <c r="BF64" s="3">
        <v>0</v>
      </c>
      <c r="BG64" s="3">
        <v>0</v>
      </c>
      <c r="BH64" s="3">
        <v>0</v>
      </c>
      <c r="BI64" s="3">
        <v>0</v>
      </c>
      <c r="BJ64" s="3">
        <v>0</v>
      </c>
      <c r="BK64" s="80">
        <f t="shared" si="48"/>
        <v>0</v>
      </c>
      <c r="BM64" s="427">
        <v>0</v>
      </c>
      <c r="BN64" s="427">
        <v>0</v>
      </c>
      <c r="BO64" s="427">
        <v>0</v>
      </c>
      <c r="BP64" s="427">
        <v>0</v>
      </c>
      <c r="BQ64" s="427">
        <v>0</v>
      </c>
      <c r="BR64" s="427">
        <v>0</v>
      </c>
      <c r="BS64" s="427">
        <v>0</v>
      </c>
      <c r="BT64" s="427">
        <v>0</v>
      </c>
      <c r="BU64" s="427">
        <v>0</v>
      </c>
      <c r="BV64" s="427">
        <v>0</v>
      </c>
      <c r="BW64" s="427">
        <v>0</v>
      </c>
      <c r="BX64" s="427">
        <v>0</v>
      </c>
      <c r="BY64" s="427">
        <v>0</v>
      </c>
      <c r="CA64" s="5">
        <v>0</v>
      </c>
      <c r="CB64" s="5">
        <v>0</v>
      </c>
      <c r="CC64" s="5">
        <v>0</v>
      </c>
      <c r="CD64" s="5">
        <v>0</v>
      </c>
      <c r="CE64" s="5">
        <v>0</v>
      </c>
      <c r="CF64" s="5">
        <v>0</v>
      </c>
      <c r="CG64" s="5">
        <v>0</v>
      </c>
      <c r="CH64" s="5">
        <v>0</v>
      </c>
      <c r="CI64" s="5">
        <v>0</v>
      </c>
      <c r="CJ64" s="5">
        <v>0</v>
      </c>
      <c r="CK64" s="5">
        <v>0</v>
      </c>
      <c r="CL64" s="5">
        <v>0</v>
      </c>
      <c r="CM64" s="5">
        <v>0</v>
      </c>
      <c r="CO64" s="5">
        <v>0</v>
      </c>
      <c r="CP64" s="5">
        <v>0</v>
      </c>
      <c r="CQ64" s="5">
        <v>0</v>
      </c>
      <c r="CR64" s="5">
        <v>0</v>
      </c>
      <c r="CS64" s="5">
        <v>0</v>
      </c>
      <c r="CT64" s="5">
        <v>0</v>
      </c>
      <c r="CU64" s="5">
        <v>0</v>
      </c>
      <c r="CV64" s="5">
        <v>0</v>
      </c>
      <c r="CW64" s="5">
        <v>0</v>
      </c>
      <c r="CX64" s="5">
        <v>0</v>
      </c>
      <c r="CY64" s="5">
        <v>0</v>
      </c>
      <c r="CZ64" s="5">
        <v>0</v>
      </c>
      <c r="DA64" s="5">
        <v>0</v>
      </c>
      <c r="DC64" s="5">
        <v>0</v>
      </c>
      <c r="DD64" s="5">
        <v>0</v>
      </c>
      <c r="DE64" s="5">
        <v>0</v>
      </c>
      <c r="DF64" s="5">
        <v>0</v>
      </c>
      <c r="DG64" s="5">
        <v>0</v>
      </c>
      <c r="DH64" s="5">
        <v>0</v>
      </c>
      <c r="DI64" s="5">
        <v>0</v>
      </c>
      <c r="DJ64" s="5">
        <v>0</v>
      </c>
      <c r="DK64" s="5">
        <v>0</v>
      </c>
      <c r="DL64" s="5">
        <v>0</v>
      </c>
      <c r="DM64" s="5">
        <v>0</v>
      </c>
      <c r="DN64" s="5">
        <v>0</v>
      </c>
      <c r="DO64" s="5">
        <v>0</v>
      </c>
    </row>
    <row r="65" spans="1:119" ht="21.5" thickBot="1" x14ac:dyDescent="0.4">
      <c r="A65" s="297"/>
      <c r="B65" s="47" t="s">
        <v>44</v>
      </c>
      <c r="C65" s="56">
        <f>SUM(C52:C64)</f>
        <v>0</v>
      </c>
      <c r="D65" s="56">
        <f t="shared" ref="D65:F65" si="49">SUM(D52:D64)</f>
        <v>0</v>
      </c>
      <c r="E65" s="56">
        <f t="shared" si="49"/>
        <v>0</v>
      </c>
      <c r="F65" s="56">
        <f t="shared" si="49"/>
        <v>0</v>
      </c>
      <c r="G65" s="56">
        <f>SUM(G52:G64)</f>
        <v>0</v>
      </c>
      <c r="H65" s="56">
        <f t="shared" ref="H65:O65" si="50">SUM(H52:H64)</f>
        <v>0</v>
      </c>
      <c r="I65" s="56">
        <f t="shared" si="50"/>
        <v>0</v>
      </c>
      <c r="J65" s="56">
        <f t="shared" si="50"/>
        <v>0</v>
      </c>
      <c r="K65" s="56">
        <f t="shared" si="50"/>
        <v>0</v>
      </c>
      <c r="L65" s="56">
        <f t="shared" si="50"/>
        <v>0</v>
      </c>
      <c r="M65" s="56">
        <f t="shared" si="50"/>
        <v>0</v>
      </c>
      <c r="N65" s="56">
        <f t="shared" si="50"/>
        <v>0</v>
      </c>
      <c r="O65" s="52">
        <f t="shared" si="50"/>
        <v>0</v>
      </c>
      <c r="Q65" s="297"/>
      <c r="R65" s="47" t="s">
        <v>44</v>
      </c>
      <c r="S65" s="56">
        <f>SUM(S52:S64)</f>
        <v>0</v>
      </c>
      <c r="T65" s="56">
        <f t="shared" ref="T65:V65" si="51">SUM(T52:T64)</f>
        <v>0</v>
      </c>
      <c r="U65" s="56">
        <f t="shared" si="51"/>
        <v>0</v>
      </c>
      <c r="V65" s="56">
        <f t="shared" si="51"/>
        <v>0</v>
      </c>
      <c r="W65" s="56">
        <f>SUM(W52:W64)</f>
        <v>0</v>
      </c>
      <c r="X65" s="56">
        <f t="shared" ref="X65:AE65" si="52">SUM(X52:X64)</f>
        <v>0</v>
      </c>
      <c r="Y65" s="56">
        <f t="shared" si="52"/>
        <v>0</v>
      </c>
      <c r="Z65" s="56">
        <f t="shared" si="52"/>
        <v>0</v>
      </c>
      <c r="AA65" s="56">
        <f t="shared" si="52"/>
        <v>119135.87695879547</v>
      </c>
      <c r="AB65" s="56">
        <f t="shared" si="52"/>
        <v>0</v>
      </c>
      <c r="AC65" s="56">
        <f t="shared" si="52"/>
        <v>107292.48600422882</v>
      </c>
      <c r="AD65" s="56">
        <f t="shared" si="52"/>
        <v>0</v>
      </c>
      <c r="AE65" s="52">
        <f t="shared" si="52"/>
        <v>226428.36296302429</v>
      </c>
      <c r="AG65" s="297"/>
      <c r="AH65" s="47" t="s">
        <v>44</v>
      </c>
      <c r="AI65" s="56">
        <f>SUM(AI52:AI64)</f>
        <v>0</v>
      </c>
      <c r="AJ65" s="56">
        <f t="shared" ref="AJ65:AL65" si="53">SUM(AJ52:AJ64)</f>
        <v>0</v>
      </c>
      <c r="AK65" s="56">
        <f t="shared" si="53"/>
        <v>0</v>
      </c>
      <c r="AL65" s="56">
        <f t="shared" si="53"/>
        <v>0</v>
      </c>
      <c r="AM65" s="56">
        <f>SUM(AM52:AM64)</f>
        <v>0</v>
      </c>
      <c r="AN65" s="56">
        <f t="shared" ref="AN65:AU65" si="54">SUM(AN52:AN64)</f>
        <v>0</v>
      </c>
      <c r="AO65" s="56">
        <f t="shared" si="54"/>
        <v>0</v>
      </c>
      <c r="AP65" s="56">
        <f t="shared" si="54"/>
        <v>0</v>
      </c>
      <c r="AQ65" s="56">
        <f t="shared" si="54"/>
        <v>0</v>
      </c>
      <c r="AR65" s="56">
        <f t="shared" si="54"/>
        <v>0</v>
      </c>
      <c r="AS65" s="56">
        <f t="shared" si="54"/>
        <v>67137.51399577118</v>
      </c>
      <c r="AT65" s="56">
        <f t="shared" si="54"/>
        <v>0</v>
      </c>
      <c r="AU65" s="52">
        <f t="shared" si="54"/>
        <v>67137.51399577118</v>
      </c>
      <c r="AW65" s="297"/>
      <c r="AX65" s="47" t="s">
        <v>44</v>
      </c>
      <c r="AY65" s="56">
        <f>SUM(AY52:AY64)</f>
        <v>0</v>
      </c>
      <c r="AZ65" s="56">
        <f t="shared" ref="AZ65:BB65" si="55">SUM(AZ52:AZ64)</f>
        <v>0</v>
      </c>
      <c r="BA65" s="56">
        <f t="shared" si="55"/>
        <v>0</v>
      </c>
      <c r="BB65" s="56">
        <f t="shared" si="55"/>
        <v>0</v>
      </c>
      <c r="BC65" s="56">
        <f>SUM(BC52:BC64)</f>
        <v>0</v>
      </c>
      <c r="BD65" s="56">
        <f t="shared" ref="BD65:BK65" si="56">SUM(BD52:BD64)</f>
        <v>0</v>
      </c>
      <c r="BE65" s="56">
        <f t="shared" si="56"/>
        <v>0</v>
      </c>
      <c r="BF65" s="56">
        <f t="shared" si="56"/>
        <v>0</v>
      </c>
      <c r="BG65" s="56">
        <f t="shared" si="56"/>
        <v>0</v>
      </c>
      <c r="BH65" s="56">
        <f t="shared" si="56"/>
        <v>0</v>
      </c>
      <c r="BI65" s="56">
        <f t="shared" si="56"/>
        <v>0</v>
      </c>
      <c r="BJ65" s="56">
        <f t="shared" si="56"/>
        <v>1030888.7756325573</v>
      </c>
      <c r="BK65" s="52">
        <f t="shared" si="56"/>
        <v>1030888.7756325573</v>
      </c>
      <c r="BM65" s="427">
        <v>0</v>
      </c>
      <c r="BN65" s="427">
        <v>0</v>
      </c>
      <c r="BO65" s="427">
        <v>0</v>
      </c>
      <c r="BP65" s="427">
        <v>0</v>
      </c>
      <c r="BQ65" s="427">
        <v>0</v>
      </c>
      <c r="BR65" s="427">
        <v>0</v>
      </c>
      <c r="BS65" s="427">
        <v>0</v>
      </c>
      <c r="BT65" s="427">
        <v>0</v>
      </c>
      <c r="BU65" s="427">
        <v>0</v>
      </c>
      <c r="BV65" s="427">
        <v>0</v>
      </c>
      <c r="BW65" s="427">
        <v>0</v>
      </c>
      <c r="BX65" s="427">
        <v>0</v>
      </c>
      <c r="BY65" s="427">
        <v>0</v>
      </c>
      <c r="CA65" s="5">
        <v>0</v>
      </c>
      <c r="CB65" s="5">
        <v>0</v>
      </c>
      <c r="CC65" s="5">
        <v>0</v>
      </c>
      <c r="CD65" s="5">
        <v>0</v>
      </c>
      <c r="CE65" s="5">
        <v>0</v>
      </c>
      <c r="CF65" s="5">
        <v>0</v>
      </c>
      <c r="CG65" s="5">
        <v>0</v>
      </c>
      <c r="CH65" s="5">
        <v>0</v>
      </c>
      <c r="CI65" s="5">
        <v>0</v>
      </c>
      <c r="CJ65" s="5">
        <v>0</v>
      </c>
      <c r="CK65" s="5">
        <v>0</v>
      </c>
      <c r="CL65" s="5">
        <v>0</v>
      </c>
      <c r="CM65" s="5">
        <v>0</v>
      </c>
      <c r="CO65" s="5">
        <v>0</v>
      </c>
      <c r="CP65" s="5">
        <v>0</v>
      </c>
      <c r="CQ65" s="5">
        <v>0</v>
      </c>
      <c r="CR65" s="5">
        <v>0</v>
      </c>
      <c r="CS65" s="5">
        <v>0</v>
      </c>
      <c r="CT65" s="5">
        <v>0</v>
      </c>
      <c r="CU65" s="5">
        <v>0</v>
      </c>
      <c r="CV65" s="5">
        <v>0</v>
      </c>
      <c r="CW65" s="5">
        <v>0</v>
      </c>
      <c r="CX65" s="5">
        <v>0</v>
      </c>
      <c r="CY65" s="5">
        <v>0</v>
      </c>
      <c r="CZ65" s="5">
        <v>0</v>
      </c>
      <c r="DA65" s="5">
        <v>0</v>
      </c>
      <c r="DC65" s="5">
        <v>0</v>
      </c>
      <c r="DD65" s="5">
        <v>0</v>
      </c>
      <c r="DE65" s="5">
        <v>0</v>
      </c>
      <c r="DF65" s="5">
        <v>0</v>
      </c>
      <c r="DG65" s="5">
        <v>0</v>
      </c>
      <c r="DH65" s="5">
        <v>0</v>
      </c>
      <c r="DI65" s="5">
        <v>0</v>
      </c>
      <c r="DJ65" s="5">
        <v>0</v>
      </c>
      <c r="DK65" s="5">
        <v>0</v>
      </c>
      <c r="DL65" s="5">
        <v>0</v>
      </c>
      <c r="DM65" s="5">
        <v>0</v>
      </c>
      <c r="DN65" s="5">
        <v>0</v>
      </c>
      <c r="DO65" s="5">
        <v>0</v>
      </c>
    </row>
    <row r="66" spans="1:119" ht="21.5" thickBot="1" x14ac:dyDescent="0.4">
      <c r="A66" s="297"/>
      <c r="O66" s="196"/>
      <c r="Q66" s="297"/>
      <c r="AE66" s="196"/>
      <c r="AG66" s="297"/>
      <c r="AU66" s="196"/>
      <c r="AV66" s="260"/>
      <c r="AW66" s="297"/>
      <c r="BK66" s="196"/>
    </row>
    <row r="67" spans="1:119" ht="21.5" thickBot="1" x14ac:dyDescent="0.4">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6" t="s">
        <v>46</v>
      </c>
      <c r="O67" s="82" t="s">
        <v>34</v>
      </c>
      <c r="P67" s="198"/>
      <c r="Q67" s="297"/>
      <c r="R67" s="67" t="s">
        <v>37</v>
      </c>
      <c r="S67" s="295" t="s">
        <v>57</v>
      </c>
      <c r="T67" s="295" t="s">
        <v>56</v>
      </c>
      <c r="U67" s="295" t="s">
        <v>55</v>
      </c>
      <c r="V67" s="295" t="s">
        <v>54</v>
      </c>
      <c r="W67" s="295" t="s">
        <v>53</v>
      </c>
      <c r="X67" s="295" t="s">
        <v>52</v>
      </c>
      <c r="Y67" s="295" t="s">
        <v>51</v>
      </c>
      <c r="Z67" s="295" t="s">
        <v>50</v>
      </c>
      <c r="AA67" s="295" t="s">
        <v>49</v>
      </c>
      <c r="AB67" s="295" t="s">
        <v>48</v>
      </c>
      <c r="AC67" s="295" t="s">
        <v>47</v>
      </c>
      <c r="AD67" s="296" t="s">
        <v>46</v>
      </c>
      <c r="AE67" s="82" t="s">
        <v>34</v>
      </c>
      <c r="AF67" s="198"/>
      <c r="AG67" s="297"/>
      <c r="AH67" s="67" t="s">
        <v>37</v>
      </c>
      <c r="AI67" s="295" t="s">
        <v>57</v>
      </c>
      <c r="AJ67" s="295" t="s">
        <v>56</v>
      </c>
      <c r="AK67" s="295" t="s">
        <v>55</v>
      </c>
      <c r="AL67" s="295" t="s">
        <v>54</v>
      </c>
      <c r="AM67" s="295" t="s">
        <v>53</v>
      </c>
      <c r="AN67" s="295" t="s">
        <v>52</v>
      </c>
      <c r="AO67" s="295" t="s">
        <v>51</v>
      </c>
      <c r="AP67" s="295" t="s">
        <v>50</v>
      </c>
      <c r="AQ67" s="295" t="s">
        <v>49</v>
      </c>
      <c r="AR67" s="295" t="s">
        <v>48</v>
      </c>
      <c r="AS67" s="295" t="s">
        <v>47</v>
      </c>
      <c r="AT67" s="296" t="s">
        <v>46</v>
      </c>
      <c r="AU67" s="82" t="s">
        <v>34</v>
      </c>
      <c r="AV67" s="195"/>
      <c r="AW67" s="297"/>
      <c r="AX67" s="67" t="s">
        <v>37</v>
      </c>
      <c r="AY67" s="295" t="s">
        <v>57</v>
      </c>
      <c r="AZ67" s="295" t="s">
        <v>56</v>
      </c>
      <c r="BA67" s="295" t="s">
        <v>55</v>
      </c>
      <c r="BB67" s="295" t="s">
        <v>54</v>
      </c>
      <c r="BC67" s="295" t="s">
        <v>53</v>
      </c>
      <c r="BD67" s="295" t="s">
        <v>52</v>
      </c>
      <c r="BE67" s="295" t="s">
        <v>51</v>
      </c>
      <c r="BF67" s="295" t="s">
        <v>50</v>
      </c>
      <c r="BG67" s="295" t="s">
        <v>49</v>
      </c>
      <c r="BH67" s="295" t="s">
        <v>48</v>
      </c>
      <c r="BI67" s="295" t="s">
        <v>47</v>
      </c>
      <c r="BJ67" s="296" t="s">
        <v>46</v>
      </c>
      <c r="BK67" s="82" t="s">
        <v>34</v>
      </c>
    </row>
    <row r="68" spans="1:119" ht="15" customHeight="1" x14ac:dyDescent="0.35">
      <c r="A68" s="625" t="s">
        <v>87</v>
      </c>
      <c r="B68" s="63" t="s">
        <v>80</v>
      </c>
      <c r="C68" s="63">
        <v>0</v>
      </c>
      <c r="D68" s="63">
        <v>0</v>
      </c>
      <c r="E68" s="63">
        <v>0</v>
      </c>
      <c r="F68" s="63">
        <v>0</v>
      </c>
      <c r="G68" s="63">
        <v>0</v>
      </c>
      <c r="H68" s="63">
        <v>0</v>
      </c>
      <c r="I68" s="63">
        <v>0</v>
      </c>
      <c r="J68" s="63">
        <v>0</v>
      </c>
      <c r="K68" s="63">
        <v>0</v>
      </c>
      <c r="L68" s="63">
        <v>0</v>
      </c>
      <c r="M68" s="63">
        <v>0</v>
      </c>
      <c r="N68" s="63">
        <v>0</v>
      </c>
      <c r="O68" s="81">
        <f t="shared" ref="O68:O80" si="57">SUM(C68:N68)</f>
        <v>0</v>
      </c>
      <c r="Q68" s="625" t="s">
        <v>87</v>
      </c>
      <c r="R68" s="63" t="s">
        <v>80</v>
      </c>
      <c r="S68" s="63">
        <v>0</v>
      </c>
      <c r="T68" s="63">
        <v>0</v>
      </c>
      <c r="U68" s="63">
        <v>0</v>
      </c>
      <c r="V68" s="63">
        <v>0</v>
      </c>
      <c r="W68" s="63">
        <v>0</v>
      </c>
      <c r="X68" s="63">
        <v>0</v>
      </c>
      <c r="Y68" s="63">
        <v>0</v>
      </c>
      <c r="Z68" s="63">
        <v>0</v>
      </c>
      <c r="AA68" s="63">
        <v>0</v>
      </c>
      <c r="AB68" s="63">
        <v>0</v>
      </c>
      <c r="AC68" s="63">
        <v>0</v>
      </c>
      <c r="AD68" s="63">
        <v>0</v>
      </c>
      <c r="AE68" s="81">
        <f t="shared" ref="AE68:AE80" si="58">SUM(S68:AD68)</f>
        <v>0</v>
      </c>
      <c r="AG68" s="625" t="s">
        <v>87</v>
      </c>
      <c r="AH68" s="63" t="s">
        <v>80</v>
      </c>
      <c r="AI68" s="63">
        <v>0</v>
      </c>
      <c r="AJ68" s="63">
        <v>0</v>
      </c>
      <c r="AK68" s="63">
        <v>0</v>
      </c>
      <c r="AL68" s="63">
        <v>0</v>
      </c>
      <c r="AM68" s="63">
        <v>0</v>
      </c>
      <c r="AN68" s="63">
        <v>0</v>
      </c>
      <c r="AO68" s="63">
        <v>0</v>
      </c>
      <c r="AP68" s="63">
        <v>0</v>
      </c>
      <c r="AQ68" s="63">
        <v>0</v>
      </c>
      <c r="AR68" s="63">
        <v>0</v>
      </c>
      <c r="AS68" s="63">
        <v>0</v>
      </c>
      <c r="AT68" s="63">
        <v>0</v>
      </c>
      <c r="AU68" s="81">
        <f t="shared" ref="AU68:AU80" si="59">SUM(AI68:AT68)</f>
        <v>0</v>
      </c>
      <c r="AW68" s="625" t="s">
        <v>87</v>
      </c>
      <c r="AX68" s="63" t="s">
        <v>80</v>
      </c>
      <c r="AY68" s="63">
        <v>0</v>
      </c>
      <c r="AZ68" s="63">
        <v>0</v>
      </c>
      <c r="BA68" s="63">
        <v>0</v>
      </c>
      <c r="BB68" s="63">
        <v>0</v>
      </c>
      <c r="BC68" s="63">
        <v>0</v>
      </c>
      <c r="BD68" s="63">
        <v>0</v>
      </c>
      <c r="BE68" s="63">
        <v>0</v>
      </c>
      <c r="BF68" s="63">
        <v>0</v>
      </c>
      <c r="BG68" s="63">
        <v>0</v>
      </c>
      <c r="BH68" s="63">
        <v>0</v>
      </c>
      <c r="BI68" s="63">
        <v>0</v>
      </c>
      <c r="BJ68" s="63">
        <v>0</v>
      </c>
      <c r="BK68" s="81">
        <f t="shared" ref="BK68:BK80" si="60">SUM(AY68:BJ68)</f>
        <v>0</v>
      </c>
      <c r="BM68" s="427">
        <v>0</v>
      </c>
      <c r="BN68" s="427">
        <v>0</v>
      </c>
      <c r="BO68" s="427">
        <v>0</v>
      </c>
      <c r="BP68" s="427">
        <v>0</v>
      </c>
      <c r="BQ68" s="427">
        <v>0</v>
      </c>
      <c r="BR68" s="427">
        <v>0</v>
      </c>
      <c r="BS68" s="427">
        <v>0</v>
      </c>
      <c r="BT68" s="427">
        <v>0</v>
      </c>
      <c r="BU68" s="427">
        <v>0</v>
      </c>
      <c r="BV68" s="427">
        <v>0</v>
      </c>
      <c r="BW68" s="427">
        <v>0</v>
      </c>
      <c r="BX68" s="427">
        <v>0</v>
      </c>
      <c r="BY68" s="427">
        <v>0</v>
      </c>
      <c r="CA68" s="5">
        <v>0</v>
      </c>
      <c r="CB68" s="5">
        <v>0</v>
      </c>
      <c r="CC68" s="5">
        <v>0</v>
      </c>
      <c r="CD68" s="5">
        <v>0</v>
      </c>
      <c r="CE68" s="5">
        <v>0</v>
      </c>
      <c r="CF68" s="5">
        <v>0</v>
      </c>
      <c r="CG68" s="5">
        <v>0</v>
      </c>
      <c r="CH68" s="5">
        <v>0</v>
      </c>
      <c r="CI68" s="5">
        <v>0</v>
      </c>
      <c r="CJ68" s="5">
        <v>0</v>
      </c>
      <c r="CK68" s="5">
        <v>0</v>
      </c>
      <c r="CL68" s="5">
        <v>0</v>
      </c>
      <c r="CM68" s="5">
        <v>0</v>
      </c>
      <c r="CO68" s="5">
        <v>0</v>
      </c>
      <c r="CP68" s="5">
        <v>0</v>
      </c>
      <c r="CQ68" s="5">
        <v>0</v>
      </c>
      <c r="CR68" s="5">
        <v>0</v>
      </c>
      <c r="CS68" s="5">
        <v>0</v>
      </c>
      <c r="CT68" s="5">
        <v>0</v>
      </c>
      <c r="CU68" s="5">
        <v>0</v>
      </c>
      <c r="CV68" s="5">
        <v>0</v>
      </c>
      <c r="CW68" s="5">
        <v>0</v>
      </c>
      <c r="CX68" s="5">
        <v>0</v>
      </c>
      <c r="CY68" s="5">
        <v>0</v>
      </c>
      <c r="CZ68" s="5">
        <v>0</v>
      </c>
      <c r="DA68" s="5">
        <v>0</v>
      </c>
      <c r="DC68" s="5">
        <v>0</v>
      </c>
      <c r="DD68" s="5">
        <v>0</v>
      </c>
      <c r="DE68" s="5">
        <v>0</v>
      </c>
      <c r="DF68" s="5">
        <v>0</v>
      </c>
      <c r="DG68" s="5">
        <v>0</v>
      </c>
      <c r="DH68" s="5">
        <v>0</v>
      </c>
      <c r="DI68" s="5">
        <v>0</v>
      </c>
      <c r="DJ68" s="5">
        <v>0</v>
      </c>
      <c r="DK68" s="5">
        <v>0</v>
      </c>
      <c r="DL68" s="5">
        <v>0</v>
      </c>
      <c r="DM68" s="5">
        <v>0</v>
      </c>
      <c r="DN68" s="5">
        <v>0</v>
      </c>
      <c r="DO68" s="5">
        <v>0</v>
      </c>
    </row>
    <row r="69" spans="1:119" x14ac:dyDescent="0.35">
      <c r="A69" s="626"/>
      <c r="B69" s="3" t="s">
        <v>79</v>
      </c>
      <c r="C69" s="3">
        <v>0</v>
      </c>
      <c r="D69" s="3">
        <v>0</v>
      </c>
      <c r="E69" s="3">
        <v>0</v>
      </c>
      <c r="F69" s="3">
        <v>0</v>
      </c>
      <c r="G69" s="3">
        <v>0</v>
      </c>
      <c r="H69" s="3">
        <v>0</v>
      </c>
      <c r="I69" s="3">
        <v>0</v>
      </c>
      <c r="J69" s="3">
        <v>0</v>
      </c>
      <c r="K69" s="3">
        <v>0</v>
      </c>
      <c r="L69" s="3">
        <v>0</v>
      </c>
      <c r="M69" s="3">
        <v>0</v>
      </c>
      <c r="N69" s="3">
        <v>0</v>
      </c>
      <c r="O69" s="80">
        <f t="shared" si="57"/>
        <v>0</v>
      </c>
      <c r="Q69" s="626"/>
      <c r="R69" s="3" t="s">
        <v>79</v>
      </c>
      <c r="S69" s="3">
        <v>0</v>
      </c>
      <c r="T69" s="3">
        <v>0</v>
      </c>
      <c r="U69" s="3">
        <v>0</v>
      </c>
      <c r="V69" s="3">
        <v>0</v>
      </c>
      <c r="W69" s="3">
        <v>0</v>
      </c>
      <c r="X69" s="3">
        <v>0</v>
      </c>
      <c r="Y69" s="3">
        <v>0</v>
      </c>
      <c r="Z69" s="3">
        <v>0</v>
      </c>
      <c r="AA69" s="3">
        <v>0</v>
      </c>
      <c r="AB69" s="3">
        <v>0</v>
      </c>
      <c r="AC69" s="3">
        <v>0</v>
      </c>
      <c r="AD69" s="3">
        <v>0</v>
      </c>
      <c r="AE69" s="80">
        <f t="shared" si="58"/>
        <v>0</v>
      </c>
      <c r="AG69" s="626"/>
      <c r="AH69" s="3" t="s">
        <v>79</v>
      </c>
      <c r="AI69" s="3">
        <v>0</v>
      </c>
      <c r="AJ69" s="3">
        <v>0</v>
      </c>
      <c r="AK69" s="3">
        <v>0</v>
      </c>
      <c r="AL69" s="3">
        <v>0</v>
      </c>
      <c r="AM69" s="3">
        <v>0</v>
      </c>
      <c r="AN69" s="3">
        <v>0</v>
      </c>
      <c r="AO69" s="3">
        <v>0</v>
      </c>
      <c r="AP69" s="3">
        <v>0</v>
      </c>
      <c r="AQ69" s="3">
        <v>0</v>
      </c>
      <c r="AR69" s="3">
        <v>0</v>
      </c>
      <c r="AS69" s="3">
        <v>0</v>
      </c>
      <c r="AT69" s="3">
        <v>0</v>
      </c>
      <c r="AU69" s="80">
        <f t="shared" si="59"/>
        <v>0</v>
      </c>
      <c r="AW69" s="626"/>
      <c r="AX69" s="3" t="s">
        <v>79</v>
      </c>
      <c r="AY69" s="3">
        <v>0</v>
      </c>
      <c r="AZ69" s="3">
        <v>0</v>
      </c>
      <c r="BA69" s="3">
        <v>0</v>
      </c>
      <c r="BB69" s="3">
        <v>0</v>
      </c>
      <c r="BC69" s="3">
        <v>0</v>
      </c>
      <c r="BD69" s="3">
        <v>0</v>
      </c>
      <c r="BE69" s="3">
        <v>0</v>
      </c>
      <c r="BF69" s="3">
        <v>0</v>
      </c>
      <c r="BG69" s="3">
        <v>0</v>
      </c>
      <c r="BH69" s="3">
        <v>0</v>
      </c>
      <c r="BI69" s="3">
        <v>0</v>
      </c>
      <c r="BJ69" s="3">
        <v>0</v>
      </c>
      <c r="BK69" s="80">
        <f t="shared" si="60"/>
        <v>0</v>
      </c>
      <c r="BM69" s="427">
        <v>0</v>
      </c>
      <c r="BN69" s="427">
        <v>0</v>
      </c>
      <c r="BO69" s="427">
        <v>0</v>
      </c>
      <c r="BP69" s="427">
        <v>0</v>
      </c>
      <c r="BQ69" s="427">
        <v>0</v>
      </c>
      <c r="BR69" s="427">
        <v>0</v>
      </c>
      <c r="BS69" s="427">
        <v>0</v>
      </c>
      <c r="BT69" s="427">
        <v>0</v>
      </c>
      <c r="BU69" s="427">
        <v>0</v>
      </c>
      <c r="BV69" s="427">
        <v>0</v>
      </c>
      <c r="BW69" s="427">
        <v>0</v>
      </c>
      <c r="BX69" s="427">
        <v>0</v>
      </c>
      <c r="BY69" s="427">
        <v>0</v>
      </c>
      <c r="CA69" s="5">
        <v>0</v>
      </c>
      <c r="CB69" s="5">
        <v>0</v>
      </c>
      <c r="CC69" s="5">
        <v>0</v>
      </c>
      <c r="CD69" s="5">
        <v>0</v>
      </c>
      <c r="CE69" s="5">
        <v>0</v>
      </c>
      <c r="CF69" s="5">
        <v>0</v>
      </c>
      <c r="CG69" s="5">
        <v>0</v>
      </c>
      <c r="CH69" s="5">
        <v>0</v>
      </c>
      <c r="CI69" s="5">
        <v>0</v>
      </c>
      <c r="CJ69" s="5">
        <v>0</v>
      </c>
      <c r="CK69" s="5">
        <v>0</v>
      </c>
      <c r="CL69" s="5">
        <v>0</v>
      </c>
      <c r="CM69" s="5">
        <v>0</v>
      </c>
      <c r="CO69" s="5">
        <v>0</v>
      </c>
      <c r="CP69" s="5">
        <v>0</v>
      </c>
      <c r="CQ69" s="5">
        <v>0</v>
      </c>
      <c r="CR69" s="5">
        <v>0</v>
      </c>
      <c r="CS69" s="5">
        <v>0</v>
      </c>
      <c r="CT69" s="5">
        <v>0</v>
      </c>
      <c r="CU69" s="5">
        <v>0</v>
      </c>
      <c r="CV69" s="5">
        <v>0</v>
      </c>
      <c r="CW69" s="5">
        <v>0</v>
      </c>
      <c r="CX69" s="5">
        <v>0</v>
      </c>
      <c r="CY69" s="5">
        <v>0</v>
      </c>
      <c r="CZ69" s="5">
        <v>0</v>
      </c>
      <c r="DA69" s="5">
        <v>0</v>
      </c>
      <c r="DC69" s="5">
        <v>0</v>
      </c>
      <c r="DD69" s="5">
        <v>0</v>
      </c>
      <c r="DE69" s="5">
        <v>0</v>
      </c>
      <c r="DF69" s="5">
        <v>0</v>
      </c>
      <c r="DG69" s="5">
        <v>0</v>
      </c>
      <c r="DH69" s="5">
        <v>0</v>
      </c>
      <c r="DI69" s="5">
        <v>0</v>
      </c>
      <c r="DJ69" s="5">
        <v>0</v>
      </c>
      <c r="DK69" s="5">
        <v>0</v>
      </c>
      <c r="DL69" s="5">
        <v>0</v>
      </c>
      <c r="DM69" s="5">
        <v>0</v>
      </c>
      <c r="DN69" s="5">
        <v>0</v>
      </c>
      <c r="DO69" s="5">
        <v>0</v>
      </c>
    </row>
    <row r="70" spans="1:119" x14ac:dyDescent="0.35">
      <c r="A70" s="626"/>
      <c r="B70" s="3" t="s">
        <v>78</v>
      </c>
      <c r="C70" s="3">
        <v>0</v>
      </c>
      <c r="D70" s="3">
        <v>0</v>
      </c>
      <c r="E70" s="3">
        <v>0</v>
      </c>
      <c r="F70" s="3">
        <v>0</v>
      </c>
      <c r="G70" s="3">
        <v>0</v>
      </c>
      <c r="H70" s="3">
        <v>0</v>
      </c>
      <c r="I70" s="3">
        <v>0</v>
      </c>
      <c r="J70" s="3">
        <v>0</v>
      </c>
      <c r="K70" s="3">
        <v>0</v>
      </c>
      <c r="L70" s="3">
        <v>0</v>
      </c>
      <c r="M70" s="3">
        <v>0</v>
      </c>
      <c r="N70" s="3">
        <v>0</v>
      </c>
      <c r="O70" s="80">
        <f t="shared" si="57"/>
        <v>0</v>
      </c>
      <c r="Q70" s="626"/>
      <c r="R70" s="3" t="s">
        <v>78</v>
      </c>
      <c r="S70" s="3">
        <v>0</v>
      </c>
      <c r="T70" s="3">
        <v>0</v>
      </c>
      <c r="U70" s="3">
        <v>0</v>
      </c>
      <c r="V70" s="3">
        <v>0</v>
      </c>
      <c r="W70" s="3">
        <v>0</v>
      </c>
      <c r="X70" s="3">
        <v>0</v>
      </c>
      <c r="Y70" s="3">
        <v>0</v>
      </c>
      <c r="Z70" s="3">
        <v>0</v>
      </c>
      <c r="AA70" s="3">
        <v>0</v>
      </c>
      <c r="AB70" s="3">
        <v>0</v>
      </c>
      <c r="AC70" s="3">
        <v>0</v>
      </c>
      <c r="AD70" s="3">
        <v>0</v>
      </c>
      <c r="AE70" s="80">
        <f t="shared" si="58"/>
        <v>0</v>
      </c>
      <c r="AG70" s="626"/>
      <c r="AH70" s="3" t="s">
        <v>78</v>
      </c>
      <c r="AI70" s="3">
        <v>0</v>
      </c>
      <c r="AJ70" s="3">
        <v>0</v>
      </c>
      <c r="AK70" s="3">
        <v>0</v>
      </c>
      <c r="AL70" s="3">
        <v>0</v>
      </c>
      <c r="AM70" s="3">
        <v>0</v>
      </c>
      <c r="AN70" s="3">
        <v>0</v>
      </c>
      <c r="AO70" s="3">
        <v>0</v>
      </c>
      <c r="AP70" s="3">
        <v>0</v>
      </c>
      <c r="AQ70" s="3">
        <v>0</v>
      </c>
      <c r="AR70" s="3">
        <v>0</v>
      </c>
      <c r="AS70" s="3">
        <v>0</v>
      </c>
      <c r="AT70" s="3">
        <v>0</v>
      </c>
      <c r="AU70" s="80">
        <f t="shared" si="59"/>
        <v>0</v>
      </c>
      <c r="AW70" s="626"/>
      <c r="AX70" s="3" t="s">
        <v>78</v>
      </c>
      <c r="AY70" s="3">
        <v>0</v>
      </c>
      <c r="AZ70" s="3">
        <v>0</v>
      </c>
      <c r="BA70" s="3">
        <v>0</v>
      </c>
      <c r="BB70" s="3">
        <v>0</v>
      </c>
      <c r="BC70" s="3">
        <v>0</v>
      </c>
      <c r="BD70" s="3">
        <v>0</v>
      </c>
      <c r="BE70" s="3">
        <v>0</v>
      </c>
      <c r="BF70" s="3">
        <v>0</v>
      </c>
      <c r="BG70" s="3">
        <v>0</v>
      </c>
      <c r="BH70" s="3">
        <v>0</v>
      </c>
      <c r="BI70" s="3">
        <v>0</v>
      </c>
      <c r="BJ70" s="3">
        <v>0</v>
      </c>
      <c r="BK70" s="80">
        <f t="shared" si="60"/>
        <v>0</v>
      </c>
      <c r="BM70" s="427">
        <v>0</v>
      </c>
      <c r="BN70" s="427">
        <v>0</v>
      </c>
      <c r="BO70" s="427">
        <v>0</v>
      </c>
      <c r="BP70" s="427">
        <v>0</v>
      </c>
      <c r="BQ70" s="427">
        <v>0</v>
      </c>
      <c r="BR70" s="427">
        <v>0</v>
      </c>
      <c r="BS70" s="427">
        <v>0</v>
      </c>
      <c r="BT70" s="427">
        <v>0</v>
      </c>
      <c r="BU70" s="427">
        <v>0</v>
      </c>
      <c r="BV70" s="427">
        <v>0</v>
      </c>
      <c r="BW70" s="427">
        <v>0</v>
      </c>
      <c r="BX70" s="427">
        <v>0</v>
      </c>
      <c r="BY70" s="427">
        <v>0</v>
      </c>
      <c r="CA70" s="5">
        <v>0</v>
      </c>
      <c r="CB70" s="5">
        <v>0</v>
      </c>
      <c r="CC70" s="5">
        <v>0</v>
      </c>
      <c r="CD70" s="5">
        <v>0</v>
      </c>
      <c r="CE70" s="5">
        <v>0</v>
      </c>
      <c r="CF70" s="5">
        <v>0</v>
      </c>
      <c r="CG70" s="5">
        <v>0</v>
      </c>
      <c r="CH70" s="5">
        <v>0</v>
      </c>
      <c r="CI70" s="5">
        <v>0</v>
      </c>
      <c r="CJ70" s="5">
        <v>0</v>
      </c>
      <c r="CK70" s="5">
        <v>0</v>
      </c>
      <c r="CL70" s="5">
        <v>0</v>
      </c>
      <c r="CM70" s="5">
        <v>0</v>
      </c>
      <c r="CO70" s="5">
        <v>0</v>
      </c>
      <c r="CP70" s="5">
        <v>0</v>
      </c>
      <c r="CQ70" s="5">
        <v>0</v>
      </c>
      <c r="CR70" s="5">
        <v>0</v>
      </c>
      <c r="CS70" s="5">
        <v>0</v>
      </c>
      <c r="CT70" s="5">
        <v>0</v>
      </c>
      <c r="CU70" s="5">
        <v>0</v>
      </c>
      <c r="CV70" s="5">
        <v>0</v>
      </c>
      <c r="CW70" s="5">
        <v>0</v>
      </c>
      <c r="CX70" s="5">
        <v>0</v>
      </c>
      <c r="CY70" s="5">
        <v>0</v>
      </c>
      <c r="CZ70" s="5">
        <v>0</v>
      </c>
      <c r="DA70" s="5">
        <v>0</v>
      </c>
      <c r="DC70" s="5">
        <v>0</v>
      </c>
      <c r="DD70" s="5">
        <v>0</v>
      </c>
      <c r="DE70" s="5">
        <v>0</v>
      </c>
      <c r="DF70" s="5">
        <v>0</v>
      </c>
      <c r="DG70" s="5">
        <v>0</v>
      </c>
      <c r="DH70" s="5">
        <v>0</v>
      </c>
      <c r="DI70" s="5">
        <v>0</v>
      </c>
      <c r="DJ70" s="5">
        <v>0</v>
      </c>
      <c r="DK70" s="5">
        <v>0</v>
      </c>
      <c r="DL70" s="5">
        <v>0</v>
      </c>
      <c r="DM70" s="5">
        <v>0</v>
      </c>
      <c r="DN70" s="5">
        <v>0</v>
      </c>
      <c r="DO70" s="5">
        <v>0</v>
      </c>
    </row>
    <row r="71" spans="1:119" x14ac:dyDescent="0.35">
      <c r="A71" s="626"/>
      <c r="B71" s="3" t="s">
        <v>77</v>
      </c>
      <c r="C71" s="3">
        <v>0</v>
      </c>
      <c r="D71" s="3">
        <v>0</v>
      </c>
      <c r="E71" s="3">
        <v>0</v>
      </c>
      <c r="F71" s="3">
        <v>0</v>
      </c>
      <c r="G71" s="3">
        <v>0</v>
      </c>
      <c r="H71" s="3">
        <v>0</v>
      </c>
      <c r="I71" s="3">
        <v>0</v>
      </c>
      <c r="J71" s="3">
        <v>0</v>
      </c>
      <c r="K71" s="3">
        <v>0</v>
      </c>
      <c r="L71" s="3">
        <v>0</v>
      </c>
      <c r="M71" s="3">
        <v>0</v>
      </c>
      <c r="N71" s="3">
        <v>0</v>
      </c>
      <c r="O71" s="80">
        <f t="shared" si="57"/>
        <v>0</v>
      </c>
      <c r="Q71" s="626"/>
      <c r="R71" s="3" t="s">
        <v>77</v>
      </c>
      <c r="S71" s="3">
        <v>0</v>
      </c>
      <c r="T71" s="3">
        <v>0</v>
      </c>
      <c r="U71" s="3">
        <v>0</v>
      </c>
      <c r="V71" s="3">
        <v>0</v>
      </c>
      <c r="W71" s="3">
        <v>0</v>
      </c>
      <c r="X71" s="3">
        <v>0</v>
      </c>
      <c r="Y71" s="3">
        <v>0</v>
      </c>
      <c r="Z71" s="3">
        <v>0</v>
      </c>
      <c r="AA71" s="3">
        <v>0</v>
      </c>
      <c r="AB71" s="3">
        <v>0</v>
      </c>
      <c r="AC71" s="3">
        <v>0</v>
      </c>
      <c r="AD71" s="3">
        <v>0</v>
      </c>
      <c r="AE71" s="80">
        <f t="shared" si="58"/>
        <v>0</v>
      </c>
      <c r="AG71" s="626"/>
      <c r="AH71" s="3" t="s">
        <v>77</v>
      </c>
      <c r="AI71" s="3">
        <v>0</v>
      </c>
      <c r="AJ71" s="3">
        <v>0</v>
      </c>
      <c r="AK71" s="3">
        <v>0</v>
      </c>
      <c r="AL71" s="3">
        <v>0</v>
      </c>
      <c r="AM71" s="3">
        <v>0</v>
      </c>
      <c r="AN71" s="3">
        <v>0</v>
      </c>
      <c r="AO71" s="3">
        <v>0</v>
      </c>
      <c r="AP71" s="3">
        <v>0</v>
      </c>
      <c r="AQ71" s="3">
        <v>0</v>
      </c>
      <c r="AR71" s="3">
        <v>0</v>
      </c>
      <c r="AS71" s="3">
        <v>0</v>
      </c>
      <c r="AT71" s="3">
        <v>0</v>
      </c>
      <c r="AU71" s="80">
        <f t="shared" si="59"/>
        <v>0</v>
      </c>
      <c r="AW71" s="626"/>
      <c r="AX71" s="3" t="s">
        <v>77</v>
      </c>
      <c r="AY71" s="3">
        <v>0</v>
      </c>
      <c r="AZ71" s="3">
        <v>0</v>
      </c>
      <c r="BA71" s="3">
        <v>0</v>
      </c>
      <c r="BB71" s="3">
        <v>0</v>
      </c>
      <c r="BC71" s="3">
        <v>0</v>
      </c>
      <c r="BD71" s="3">
        <v>0</v>
      </c>
      <c r="BE71" s="3">
        <v>0</v>
      </c>
      <c r="BF71" s="3">
        <v>0</v>
      </c>
      <c r="BG71" s="3">
        <v>0</v>
      </c>
      <c r="BH71" s="3">
        <v>0</v>
      </c>
      <c r="BI71" s="3">
        <v>0</v>
      </c>
      <c r="BJ71" s="3">
        <v>0</v>
      </c>
      <c r="BK71" s="80">
        <f t="shared" si="60"/>
        <v>0</v>
      </c>
      <c r="BM71" s="427">
        <v>0</v>
      </c>
      <c r="BN71" s="427">
        <v>0</v>
      </c>
      <c r="BO71" s="427">
        <v>0</v>
      </c>
      <c r="BP71" s="427">
        <v>0</v>
      </c>
      <c r="BQ71" s="427">
        <v>0</v>
      </c>
      <c r="BR71" s="427">
        <v>0</v>
      </c>
      <c r="BS71" s="427">
        <v>0</v>
      </c>
      <c r="BT71" s="427">
        <v>0</v>
      </c>
      <c r="BU71" s="427">
        <v>0</v>
      </c>
      <c r="BV71" s="427">
        <v>0</v>
      </c>
      <c r="BW71" s="427">
        <v>0</v>
      </c>
      <c r="BX71" s="427">
        <v>0</v>
      </c>
      <c r="BY71" s="427">
        <v>0</v>
      </c>
      <c r="CA71" s="5">
        <v>0</v>
      </c>
      <c r="CB71" s="5">
        <v>0</v>
      </c>
      <c r="CC71" s="5">
        <v>0</v>
      </c>
      <c r="CD71" s="5">
        <v>0</v>
      </c>
      <c r="CE71" s="5">
        <v>0</v>
      </c>
      <c r="CF71" s="5">
        <v>0</v>
      </c>
      <c r="CG71" s="5">
        <v>0</v>
      </c>
      <c r="CH71" s="5">
        <v>0</v>
      </c>
      <c r="CI71" s="5">
        <v>0</v>
      </c>
      <c r="CJ71" s="5">
        <v>0</v>
      </c>
      <c r="CK71" s="5">
        <v>0</v>
      </c>
      <c r="CL71" s="5">
        <v>0</v>
      </c>
      <c r="CM71" s="5">
        <v>0</v>
      </c>
      <c r="CO71" s="5">
        <v>0</v>
      </c>
      <c r="CP71" s="5">
        <v>0</v>
      </c>
      <c r="CQ71" s="5">
        <v>0</v>
      </c>
      <c r="CR71" s="5">
        <v>0</v>
      </c>
      <c r="CS71" s="5">
        <v>0</v>
      </c>
      <c r="CT71" s="5">
        <v>0</v>
      </c>
      <c r="CU71" s="5">
        <v>0</v>
      </c>
      <c r="CV71" s="5">
        <v>0</v>
      </c>
      <c r="CW71" s="5">
        <v>0</v>
      </c>
      <c r="CX71" s="5">
        <v>0</v>
      </c>
      <c r="CY71" s="5">
        <v>0</v>
      </c>
      <c r="CZ71" s="5">
        <v>0</v>
      </c>
      <c r="DA71" s="5">
        <v>0</v>
      </c>
      <c r="DC71" s="5">
        <v>0</v>
      </c>
      <c r="DD71" s="5">
        <v>0</v>
      </c>
      <c r="DE71" s="5">
        <v>0</v>
      </c>
      <c r="DF71" s="5">
        <v>0</v>
      </c>
      <c r="DG71" s="5">
        <v>0</v>
      </c>
      <c r="DH71" s="5">
        <v>0</v>
      </c>
      <c r="DI71" s="5">
        <v>0</v>
      </c>
      <c r="DJ71" s="5">
        <v>0</v>
      </c>
      <c r="DK71" s="5">
        <v>0</v>
      </c>
      <c r="DL71" s="5">
        <v>0</v>
      </c>
      <c r="DM71" s="5">
        <v>0</v>
      </c>
      <c r="DN71" s="5">
        <v>0</v>
      </c>
      <c r="DO71" s="5">
        <v>0</v>
      </c>
    </row>
    <row r="72" spans="1:119" x14ac:dyDescent="0.35">
      <c r="A72" s="626"/>
      <c r="B72" s="3" t="s">
        <v>76</v>
      </c>
      <c r="C72" s="3">
        <v>0</v>
      </c>
      <c r="D72" s="3">
        <v>0</v>
      </c>
      <c r="E72" s="3">
        <v>0</v>
      </c>
      <c r="F72" s="3">
        <v>0</v>
      </c>
      <c r="G72" s="3">
        <v>0</v>
      </c>
      <c r="H72" s="3">
        <v>0</v>
      </c>
      <c r="I72" s="3">
        <v>0</v>
      </c>
      <c r="J72" s="3">
        <v>0</v>
      </c>
      <c r="K72" s="3">
        <v>0</v>
      </c>
      <c r="L72" s="3">
        <v>0</v>
      </c>
      <c r="M72" s="3">
        <v>0</v>
      </c>
      <c r="N72" s="3">
        <v>0</v>
      </c>
      <c r="O72" s="80">
        <f t="shared" si="57"/>
        <v>0</v>
      </c>
      <c r="Q72" s="626"/>
      <c r="R72" s="3" t="s">
        <v>76</v>
      </c>
      <c r="S72" s="3">
        <v>0</v>
      </c>
      <c r="T72" s="3">
        <v>0</v>
      </c>
      <c r="U72" s="3">
        <v>0</v>
      </c>
      <c r="V72" s="3">
        <v>0</v>
      </c>
      <c r="W72" s="3">
        <v>0</v>
      </c>
      <c r="X72" s="3">
        <v>0</v>
      </c>
      <c r="Y72" s="3">
        <v>0</v>
      </c>
      <c r="Z72" s="3">
        <v>0</v>
      </c>
      <c r="AA72" s="3">
        <v>0</v>
      </c>
      <c r="AB72" s="3">
        <v>0</v>
      </c>
      <c r="AC72" s="3">
        <v>0</v>
      </c>
      <c r="AD72" s="3">
        <v>0</v>
      </c>
      <c r="AE72" s="80">
        <f t="shared" si="58"/>
        <v>0</v>
      </c>
      <c r="AG72" s="626"/>
      <c r="AH72" s="3" t="s">
        <v>76</v>
      </c>
      <c r="AI72" s="3">
        <v>0</v>
      </c>
      <c r="AJ72" s="3">
        <v>0</v>
      </c>
      <c r="AK72" s="3">
        <v>0</v>
      </c>
      <c r="AL72" s="3">
        <v>0</v>
      </c>
      <c r="AM72" s="3">
        <v>0</v>
      </c>
      <c r="AN72" s="3">
        <v>0</v>
      </c>
      <c r="AO72" s="3">
        <v>0</v>
      </c>
      <c r="AP72" s="3">
        <v>0</v>
      </c>
      <c r="AQ72" s="3">
        <v>0</v>
      </c>
      <c r="AR72" s="3">
        <v>0</v>
      </c>
      <c r="AS72" s="3">
        <v>0</v>
      </c>
      <c r="AT72" s="3">
        <v>0</v>
      </c>
      <c r="AU72" s="80">
        <f t="shared" si="59"/>
        <v>0</v>
      </c>
      <c r="AW72" s="626"/>
      <c r="AX72" s="3" t="s">
        <v>76</v>
      </c>
      <c r="AY72" s="3">
        <v>0</v>
      </c>
      <c r="AZ72" s="3">
        <v>0</v>
      </c>
      <c r="BA72" s="3">
        <v>0</v>
      </c>
      <c r="BB72" s="3">
        <v>0</v>
      </c>
      <c r="BC72" s="3">
        <v>0</v>
      </c>
      <c r="BD72" s="3">
        <v>0</v>
      </c>
      <c r="BE72" s="3">
        <v>0</v>
      </c>
      <c r="BF72" s="3">
        <v>0</v>
      </c>
      <c r="BG72" s="3">
        <v>0</v>
      </c>
      <c r="BH72" s="3">
        <v>0</v>
      </c>
      <c r="BI72" s="3">
        <v>0</v>
      </c>
      <c r="BJ72" s="3">
        <v>0</v>
      </c>
      <c r="BK72" s="80">
        <f t="shared" si="60"/>
        <v>0</v>
      </c>
      <c r="BM72" s="427">
        <v>0</v>
      </c>
      <c r="BN72" s="427">
        <v>0</v>
      </c>
      <c r="BO72" s="427">
        <v>0</v>
      </c>
      <c r="BP72" s="427">
        <v>0</v>
      </c>
      <c r="BQ72" s="427">
        <v>0</v>
      </c>
      <c r="BR72" s="427">
        <v>0</v>
      </c>
      <c r="BS72" s="427">
        <v>0</v>
      </c>
      <c r="BT72" s="427">
        <v>0</v>
      </c>
      <c r="BU72" s="427">
        <v>0</v>
      </c>
      <c r="BV72" s="427">
        <v>0</v>
      </c>
      <c r="BW72" s="427">
        <v>0</v>
      </c>
      <c r="BX72" s="427">
        <v>0</v>
      </c>
      <c r="BY72" s="427">
        <v>0</v>
      </c>
      <c r="CA72" s="5">
        <v>0</v>
      </c>
      <c r="CB72" s="5">
        <v>0</v>
      </c>
      <c r="CC72" s="5">
        <v>0</v>
      </c>
      <c r="CD72" s="5">
        <v>0</v>
      </c>
      <c r="CE72" s="5">
        <v>0</v>
      </c>
      <c r="CF72" s="5">
        <v>0</v>
      </c>
      <c r="CG72" s="5">
        <v>0</v>
      </c>
      <c r="CH72" s="5">
        <v>0</v>
      </c>
      <c r="CI72" s="5">
        <v>0</v>
      </c>
      <c r="CJ72" s="5">
        <v>0</v>
      </c>
      <c r="CK72" s="5">
        <v>0</v>
      </c>
      <c r="CL72" s="5">
        <v>0</v>
      </c>
      <c r="CM72" s="5">
        <v>0</v>
      </c>
      <c r="CO72" s="5">
        <v>0</v>
      </c>
      <c r="CP72" s="5">
        <v>0</v>
      </c>
      <c r="CQ72" s="5">
        <v>0</v>
      </c>
      <c r="CR72" s="5">
        <v>0</v>
      </c>
      <c r="CS72" s="5">
        <v>0</v>
      </c>
      <c r="CT72" s="5">
        <v>0</v>
      </c>
      <c r="CU72" s="5">
        <v>0</v>
      </c>
      <c r="CV72" s="5">
        <v>0</v>
      </c>
      <c r="CW72" s="5">
        <v>0</v>
      </c>
      <c r="CX72" s="5">
        <v>0</v>
      </c>
      <c r="CY72" s="5">
        <v>0</v>
      </c>
      <c r="CZ72" s="5">
        <v>0</v>
      </c>
      <c r="DA72" s="5">
        <v>0</v>
      </c>
      <c r="DC72" s="5">
        <v>0</v>
      </c>
      <c r="DD72" s="5">
        <v>0</v>
      </c>
      <c r="DE72" s="5">
        <v>0</v>
      </c>
      <c r="DF72" s="5">
        <v>0</v>
      </c>
      <c r="DG72" s="5">
        <v>0</v>
      </c>
      <c r="DH72" s="5">
        <v>0</v>
      </c>
      <c r="DI72" s="5">
        <v>0</v>
      </c>
      <c r="DJ72" s="5">
        <v>0</v>
      </c>
      <c r="DK72" s="5">
        <v>0</v>
      </c>
      <c r="DL72" s="5">
        <v>0</v>
      </c>
      <c r="DM72" s="5">
        <v>0</v>
      </c>
      <c r="DN72" s="5">
        <v>0</v>
      </c>
      <c r="DO72" s="5">
        <v>0</v>
      </c>
    </row>
    <row r="73" spans="1:119" x14ac:dyDescent="0.35">
      <c r="A73" s="626"/>
      <c r="B73" s="3" t="s">
        <v>75</v>
      </c>
      <c r="C73" s="3">
        <v>0</v>
      </c>
      <c r="D73" s="3">
        <v>0</v>
      </c>
      <c r="E73" s="3">
        <v>0</v>
      </c>
      <c r="F73" s="3">
        <v>0</v>
      </c>
      <c r="G73" s="3">
        <v>0</v>
      </c>
      <c r="H73" s="3">
        <v>0</v>
      </c>
      <c r="I73" s="3">
        <v>0</v>
      </c>
      <c r="J73" s="3">
        <v>0</v>
      </c>
      <c r="K73" s="3">
        <v>0</v>
      </c>
      <c r="L73" s="3">
        <v>0</v>
      </c>
      <c r="M73" s="3">
        <v>0</v>
      </c>
      <c r="N73" s="3">
        <v>0</v>
      </c>
      <c r="O73" s="80">
        <f t="shared" si="57"/>
        <v>0</v>
      </c>
      <c r="Q73" s="626"/>
      <c r="R73" s="3" t="s">
        <v>75</v>
      </c>
      <c r="S73" s="3">
        <v>0</v>
      </c>
      <c r="T73" s="3">
        <v>0</v>
      </c>
      <c r="U73" s="3">
        <v>0</v>
      </c>
      <c r="V73" s="3">
        <v>0</v>
      </c>
      <c r="W73" s="3">
        <v>0</v>
      </c>
      <c r="X73" s="3">
        <v>0</v>
      </c>
      <c r="Y73" s="3">
        <v>0</v>
      </c>
      <c r="Z73" s="3">
        <v>0</v>
      </c>
      <c r="AA73" s="3">
        <v>0</v>
      </c>
      <c r="AB73" s="3">
        <v>0</v>
      </c>
      <c r="AC73" s="3">
        <v>0</v>
      </c>
      <c r="AD73" s="3">
        <v>0</v>
      </c>
      <c r="AE73" s="80">
        <f t="shared" si="58"/>
        <v>0</v>
      </c>
      <c r="AG73" s="626"/>
      <c r="AH73" s="3" t="s">
        <v>75</v>
      </c>
      <c r="AI73" s="3">
        <v>0</v>
      </c>
      <c r="AJ73" s="3">
        <v>0</v>
      </c>
      <c r="AK73" s="3">
        <v>0</v>
      </c>
      <c r="AL73" s="3">
        <v>0</v>
      </c>
      <c r="AM73" s="3">
        <v>0</v>
      </c>
      <c r="AN73" s="3">
        <v>0</v>
      </c>
      <c r="AO73" s="3">
        <v>0</v>
      </c>
      <c r="AP73" s="3">
        <v>0</v>
      </c>
      <c r="AQ73" s="3">
        <v>0</v>
      </c>
      <c r="AR73" s="3">
        <v>0</v>
      </c>
      <c r="AS73" s="3">
        <v>0</v>
      </c>
      <c r="AT73" s="3">
        <v>0</v>
      </c>
      <c r="AU73" s="80">
        <f t="shared" si="59"/>
        <v>0</v>
      </c>
      <c r="AW73" s="626"/>
      <c r="AX73" s="3" t="s">
        <v>75</v>
      </c>
      <c r="AY73" s="3">
        <v>0</v>
      </c>
      <c r="AZ73" s="3">
        <v>0</v>
      </c>
      <c r="BA73" s="3">
        <v>0</v>
      </c>
      <c r="BB73" s="3">
        <v>0</v>
      </c>
      <c r="BC73" s="3">
        <v>0</v>
      </c>
      <c r="BD73" s="3">
        <v>0</v>
      </c>
      <c r="BE73" s="3">
        <v>0</v>
      </c>
      <c r="BF73" s="3">
        <v>0</v>
      </c>
      <c r="BG73" s="3">
        <v>0</v>
      </c>
      <c r="BH73" s="3">
        <v>0</v>
      </c>
      <c r="BI73" s="3">
        <v>0</v>
      </c>
      <c r="BJ73" s="3">
        <v>0</v>
      </c>
      <c r="BK73" s="80">
        <f t="shared" si="60"/>
        <v>0</v>
      </c>
      <c r="BM73" s="427">
        <v>0</v>
      </c>
      <c r="BN73" s="427">
        <v>0</v>
      </c>
      <c r="BO73" s="427">
        <v>0</v>
      </c>
      <c r="BP73" s="427">
        <v>0</v>
      </c>
      <c r="BQ73" s="427">
        <v>0</v>
      </c>
      <c r="BR73" s="427">
        <v>0</v>
      </c>
      <c r="BS73" s="427">
        <v>0</v>
      </c>
      <c r="BT73" s="427">
        <v>0</v>
      </c>
      <c r="BU73" s="427">
        <v>0</v>
      </c>
      <c r="BV73" s="427">
        <v>0</v>
      </c>
      <c r="BW73" s="427">
        <v>0</v>
      </c>
      <c r="BX73" s="427">
        <v>0</v>
      </c>
      <c r="BY73" s="427">
        <v>0</v>
      </c>
      <c r="CA73" s="5">
        <v>0</v>
      </c>
      <c r="CB73" s="5">
        <v>0</v>
      </c>
      <c r="CC73" s="5">
        <v>0</v>
      </c>
      <c r="CD73" s="5">
        <v>0</v>
      </c>
      <c r="CE73" s="5">
        <v>0</v>
      </c>
      <c r="CF73" s="5">
        <v>0</v>
      </c>
      <c r="CG73" s="5">
        <v>0</v>
      </c>
      <c r="CH73" s="5">
        <v>0</v>
      </c>
      <c r="CI73" s="5">
        <v>0</v>
      </c>
      <c r="CJ73" s="5">
        <v>0</v>
      </c>
      <c r="CK73" s="5">
        <v>0</v>
      </c>
      <c r="CL73" s="5">
        <v>0</v>
      </c>
      <c r="CM73" s="5">
        <v>0</v>
      </c>
      <c r="CO73" s="5">
        <v>0</v>
      </c>
      <c r="CP73" s="5">
        <v>0</v>
      </c>
      <c r="CQ73" s="5">
        <v>0</v>
      </c>
      <c r="CR73" s="5">
        <v>0</v>
      </c>
      <c r="CS73" s="5">
        <v>0</v>
      </c>
      <c r="CT73" s="5">
        <v>0</v>
      </c>
      <c r="CU73" s="5">
        <v>0</v>
      </c>
      <c r="CV73" s="5">
        <v>0</v>
      </c>
      <c r="CW73" s="5">
        <v>0</v>
      </c>
      <c r="CX73" s="5">
        <v>0</v>
      </c>
      <c r="CY73" s="5">
        <v>0</v>
      </c>
      <c r="CZ73" s="5">
        <v>0</v>
      </c>
      <c r="DA73" s="5">
        <v>0</v>
      </c>
      <c r="DC73" s="5">
        <v>0</v>
      </c>
      <c r="DD73" s="5">
        <v>0</v>
      </c>
      <c r="DE73" s="5">
        <v>0</v>
      </c>
      <c r="DF73" s="5">
        <v>0</v>
      </c>
      <c r="DG73" s="5">
        <v>0</v>
      </c>
      <c r="DH73" s="5">
        <v>0</v>
      </c>
      <c r="DI73" s="5">
        <v>0</v>
      </c>
      <c r="DJ73" s="5">
        <v>0</v>
      </c>
      <c r="DK73" s="5">
        <v>0</v>
      </c>
      <c r="DL73" s="5">
        <v>0</v>
      </c>
      <c r="DM73" s="5">
        <v>0</v>
      </c>
      <c r="DN73" s="5">
        <v>0</v>
      </c>
      <c r="DO73" s="5">
        <v>0</v>
      </c>
    </row>
    <row r="74" spans="1:119" x14ac:dyDescent="0.35">
      <c r="A74" s="626"/>
      <c r="B74" s="3" t="s">
        <v>74</v>
      </c>
      <c r="C74" s="3">
        <v>0</v>
      </c>
      <c r="D74" s="3">
        <v>0</v>
      </c>
      <c r="E74" s="3">
        <v>0</v>
      </c>
      <c r="F74" s="3">
        <v>0</v>
      </c>
      <c r="G74" s="3">
        <v>0</v>
      </c>
      <c r="H74" s="3">
        <v>0</v>
      </c>
      <c r="I74" s="3">
        <v>0</v>
      </c>
      <c r="J74" s="3">
        <v>0</v>
      </c>
      <c r="K74" s="3">
        <v>0</v>
      </c>
      <c r="L74" s="3">
        <v>0</v>
      </c>
      <c r="M74" s="3">
        <v>0</v>
      </c>
      <c r="N74" s="3">
        <v>0</v>
      </c>
      <c r="O74" s="80">
        <f t="shared" si="57"/>
        <v>0</v>
      </c>
      <c r="Q74" s="626"/>
      <c r="R74" s="3" t="s">
        <v>74</v>
      </c>
      <c r="S74" s="3">
        <v>0</v>
      </c>
      <c r="T74" s="3">
        <v>0</v>
      </c>
      <c r="U74" s="3">
        <v>0</v>
      </c>
      <c r="V74" s="3">
        <v>0</v>
      </c>
      <c r="W74" s="3">
        <v>0</v>
      </c>
      <c r="X74" s="3">
        <v>0</v>
      </c>
      <c r="Y74" s="3">
        <v>0</v>
      </c>
      <c r="Z74" s="3">
        <v>0</v>
      </c>
      <c r="AA74" s="3">
        <v>0</v>
      </c>
      <c r="AB74" s="3">
        <v>0</v>
      </c>
      <c r="AC74" s="3">
        <v>0</v>
      </c>
      <c r="AD74" s="3">
        <v>0</v>
      </c>
      <c r="AE74" s="80">
        <f t="shared" si="58"/>
        <v>0</v>
      </c>
      <c r="AG74" s="626"/>
      <c r="AH74" s="3" t="s">
        <v>74</v>
      </c>
      <c r="AI74" s="3">
        <v>0</v>
      </c>
      <c r="AJ74" s="3">
        <v>0</v>
      </c>
      <c r="AK74" s="3">
        <v>0</v>
      </c>
      <c r="AL74" s="3">
        <v>0</v>
      </c>
      <c r="AM74" s="3">
        <v>0</v>
      </c>
      <c r="AN74" s="3">
        <v>0</v>
      </c>
      <c r="AO74" s="3">
        <v>0</v>
      </c>
      <c r="AP74" s="3">
        <v>0</v>
      </c>
      <c r="AQ74" s="3">
        <v>0</v>
      </c>
      <c r="AR74" s="3">
        <v>0</v>
      </c>
      <c r="AS74" s="3">
        <v>0</v>
      </c>
      <c r="AT74" s="3">
        <v>0</v>
      </c>
      <c r="AU74" s="80">
        <f t="shared" si="59"/>
        <v>0</v>
      </c>
      <c r="AW74" s="626"/>
      <c r="AX74" s="3" t="s">
        <v>74</v>
      </c>
      <c r="AY74" s="3">
        <v>0</v>
      </c>
      <c r="AZ74" s="3">
        <v>0</v>
      </c>
      <c r="BA74" s="3">
        <v>0</v>
      </c>
      <c r="BB74" s="3">
        <v>0</v>
      </c>
      <c r="BC74" s="3">
        <v>0</v>
      </c>
      <c r="BD74" s="3">
        <v>0</v>
      </c>
      <c r="BE74" s="3">
        <v>0</v>
      </c>
      <c r="BF74" s="3">
        <v>0</v>
      </c>
      <c r="BG74" s="3">
        <v>0</v>
      </c>
      <c r="BH74" s="3">
        <v>0</v>
      </c>
      <c r="BI74" s="3">
        <v>0</v>
      </c>
      <c r="BJ74" s="3">
        <v>0</v>
      </c>
      <c r="BK74" s="80">
        <f t="shared" si="60"/>
        <v>0</v>
      </c>
      <c r="BM74" s="427">
        <v>0</v>
      </c>
      <c r="BN74" s="427">
        <v>0</v>
      </c>
      <c r="BO74" s="427">
        <v>0</v>
      </c>
      <c r="BP74" s="427">
        <v>0</v>
      </c>
      <c r="BQ74" s="427">
        <v>0</v>
      </c>
      <c r="BR74" s="427">
        <v>0</v>
      </c>
      <c r="BS74" s="427">
        <v>0</v>
      </c>
      <c r="BT74" s="427">
        <v>0</v>
      </c>
      <c r="BU74" s="427">
        <v>0</v>
      </c>
      <c r="BV74" s="427">
        <v>0</v>
      </c>
      <c r="BW74" s="427">
        <v>0</v>
      </c>
      <c r="BX74" s="427">
        <v>0</v>
      </c>
      <c r="BY74" s="427">
        <v>0</v>
      </c>
      <c r="CA74" s="5">
        <v>0</v>
      </c>
      <c r="CB74" s="5">
        <v>0</v>
      </c>
      <c r="CC74" s="5">
        <v>0</v>
      </c>
      <c r="CD74" s="5">
        <v>0</v>
      </c>
      <c r="CE74" s="5">
        <v>0</v>
      </c>
      <c r="CF74" s="5">
        <v>0</v>
      </c>
      <c r="CG74" s="5">
        <v>0</v>
      </c>
      <c r="CH74" s="5">
        <v>0</v>
      </c>
      <c r="CI74" s="5">
        <v>0</v>
      </c>
      <c r="CJ74" s="5">
        <v>0</v>
      </c>
      <c r="CK74" s="5">
        <v>0</v>
      </c>
      <c r="CL74" s="5">
        <v>0</v>
      </c>
      <c r="CM74" s="5">
        <v>0</v>
      </c>
      <c r="CO74" s="5">
        <v>0</v>
      </c>
      <c r="CP74" s="5">
        <v>0</v>
      </c>
      <c r="CQ74" s="5">
        <v>0</v>
      </c>
      <c r="CR74" s="5">
        <v>0</v>
      </c>
      <c r="CS74" s="5">
        <v>0</v>
      </c>
      <c r="CT74" s="5">
        <v>0</v>
      </c>
      <c r="CU74" s="5">
        <v>0</v>
      </c>
      <c r="CV74" s="5">
        <v>0</v>
      </c>
      <c r="CW74" s="5">
        <v>0</v>
      </c>
      <c r="CX74" s="5">
        <v>0</v>
      </c>
      <c r="CY74" s="5">
        <v>0</v>
      </c>
      <c r="CZ74" s="5">
        <v>0</v>
      </c>
      <c r="DA74" s="5">
        <v>0</v>
      </c>
      <c r="DC74" s="5">
        <v>0</v>
      </c>
      <c r="DD74" s="5">
        <v>0</v>
      </c>
      <c r="DE74" s="5">
        <v>0</v>
      </c>
      <c r="DF74" s="5">
        <v>0</v>
      </c>
      <c r="DG74" s="5">
        <v>0</v>
      </c>
      <c r="DH74" s="5">
        <v>0</v>
      </c>
      <c r="DI74" s="5">
        <v>0</v>
      </c>
      <c r="DJ74" s="5">
        <v>0</v>
      </c>
      <c r="DK74" s="5">
        <v>0</v>
      </c>
      <c r="DL74" s="5">
        <v>0</v>
      </c>
      <c r="DM74" s="5">
        <v>0</v>
      </c>
      <c r="DN74" s="5">
        <v>0</v>
      </c>
      <c r="DO74" s="5">
        <v>0</v>
      </c>
    </row>
    <row r="75" spans="1:119" x14ac:dyDescent="0.35">
      <c r="A75" s="626"/>
      <c r="B75" s="3" t="s">
        <v>73</v>
      </c>
      <c r="C75" s="3">
        <v>0</v>
      </c>
      <c r="D75" s="3">
        <v>0</v>
      </c>
      <c r="E75" s="3">
        <v>0</v>
      </c>
      <c r="F75" s="3">
        <v>89986.029317962035</v>
      </c>
      <c r="G75" s="3">
        <v>391267.09347954852</v>
      </c>
      <c r="H75" s="3">
        <v>451781.2169523348</v>
      </c>
      <c r="I75" s="3">
        <v>158431.09861177451</v>
      </c>
      <c r="J75" s="3">
        <v>602127.43659055105</v>
      </c>
      <c r="K75" s="3">
        <v>628875.01607581927</v>
      </c>
      <c r="L75" s="3">
        <v>425844.93295022415</v>
      </c>
      <c r="M75" s="3">
        <v>1448618.4280941598</v>
      </c>
      <c r="N75" s="3">
        <v>1950183.9500946684</v>
      </c>
      <c r="O75" s="80">
        <f t="shared" si="57"/>
        <v>6147115.2021670425</v>
      </c>
      <c r="Q75" s="626"/>
      <c r="R75" s="3" t="s">
        <v>73</v>
      </c>
      <c r="S75" s="3">
        <v>0</v>
      </c>
      <c r="T75" s="3">
        <v>0</v>
      </c>
      <c r="U75" s="3">
        <v>0</v>
      </c>
      <c r="V75" s="3">
        <v>0</v>
      </c>
      <c r="W75" s="3">
        <v>0</v>
      </c>
      <c r="X75" s="3">
        <v>0</v>
      </c>
      <c r="Y75" s="3">
        <v>16384.683480840791</v>
      </c>
      <c r="Z75" s="3">
        <v>0</v>
      </c>
      <c r="AA75" s="3">
        <v>17870.767689248412</v>
      </c>
      <c r="AB75" s="3">
        <v>0</v>
      </c>
      <c r="AC75" s="3">
        <v>0</v>
      </c>
      <c r="AD75" s="3">
        <v>0</v>
      </c>
      <c r="AE75" s="80">
        <f t="shared" si="58"/>
        <v>34255.451170089204</v>
      </c>
      <c r="AG75" s="626"/>
      <c r="AH75" s="3" t="s">
        <v>73</v>
      </c>
      <c r="AI75" s="3">
        <v>0</v>
      </c>
      <c r="AJ75" s="3">
        <v>0</v>
      </c>
      <c r="AK75" s="3">
        <v>0</v>
      </c>
      <c r="AL75" s="3">
        <v>0</v>
      </c>
      <c r="AM75" s="3">
        <v>0</v>
      </c>
      <c r="AN75" s="3">
        <v>0</v>
      </c>
      <c r="AO75" s="3">
        <v>0</v>
      </c>
      <c r="AP75" s="3">
        <v>0</v>
      </c>
      <c r="AQ75" s="3">
        <v>0</v>
      </c>
      <c r="AR75" s="3">
        <v>0</v>
      </c>
      <c r="AS75" s="3">
        <v>0</v>
      </c>
      <c r="AT75" s="3">
        <v>0</v>
      </c>
      <c r="AU75" s="80">
        <f t="shared" si="59"/>
        <v>0</v>
      </c>
      <c r="AW75" s="626"/>
      <c r="AX75" s="3" t="s">
        <v>73</v>
      </c>
      <c r="AY75" s="3">
        <v>0</v>
      </c>
      <c r="AZ75" s="3">
        <v>0</v>
      </c>
      <c r="BA75" s="3">
        <v>0</v>
      </c>
      <c r="BB75" s="3">
        <v>0</v>
      </c>
      <c r="BC75" s="3">
        <v>0</v>
      </c>
      <c r="BD75" s="3">
        <v>0</v>
      </c>
      <c r="BE75" s="3">
        <v>0</v>
      </c>
      <c r="BF75" s="3">
        <v>0</v>
      </c>
      <c r="BG75" s="3">
        <v>0</v>
      </c>
      <c r="BH75" s="3">
        <v>0</v>
      </c>
      <c r="BI75" s="3">
        <v>0</v>
      </c>
      <c r="BJ75" s="3">
        <v>0</v>
      </c>
      <c r="BK75" s="80">
        <f t="shared" si="60"/>
        <v>0</v>
      </c>
      <c r="BM75" s="427">
        <v>0</v>
      </c>
      <c r="BN75" s="427">
        <v>0</v>
      </c>
      <c r="BO75" s="427">
        <v>0</v>
      </c>
      <c r="BP75" s="427">
        <v>0</v>
      </c>
      <c r="BQ75" s="427">
        <v>0</v>
      </c>
      <c r="BR75" s="427">
        <v>0</v>
      </c>
      <c r="BS75" s="427">
        <v>0</v>
      </c>
      <c r="BT75" s="427">
        <v>0</v>
      </c>
      <c r="BU75" s="427">
        <v>0</v>
      </c>
      <c r="BV75" s="427">
        <v>0</v>
      </c>
      <c r="BW75" s="427">
        <v>0</v>
      </c>
      <c r="BX75" s="427">
        <v>0</v>
      </c>
      <c r="BY75" s="427">
        <v>0</v>
      </c>
      <c r="CA75" s="5">
        <v>0</v>
      </c>
      <c r="CB75" s="5">
        <v>0</v>
      </c>
      <c r="CC75" s="5">
        <v>0</v>
      </c>
      <c r="CD75" s="5">
        <v>0</v>
      </c>
      <c r="CE75" s="5">
        <v>0</v>
      </c>
      <c r="CF75" s="5">
        <v>0</v>
      </c>
      <c r="CG75" s="5">
        <v>0</v>
      </c>
      <c r="CH75" s="5">
        <v>0</v>
      </c>
      <c r="CI75" s="5">
        <v>0</v>
      </c>
      <c r="CJ75" s="5">
        <v>0</v>
      </c>
      <c r="CK75" s="5">
        <v>0</v>
      </c>
      <c r="CL75" s="5">
        <v>0</v>
      </c>
      <c r="CM75" s="5">
        <v>0</v>
      </c>
      <c r="CO75" s="5">
        <v>0</v>
      </c>
      <c r="CP75" s="5">
        <v>0</v>
      </c>
      <c r="CQ75" s="5">
        <v>0</v>
      </c>
      <c r="CR75" s="5">
        <v>0</v>
      </c>
      <c r="CS75" s="5">
        <v>0</v>
      </c>
      <c r="CT75" s="5">
        <v>0</v>
      </c>
      <c r="CU75" s="5">
        <v>0</v>
      </c>
      <c r="CV75" s="5">
        <v>0</v>
      </c>
      <c r="CW75" s="5">
        <v>0</v>
      </c>
      <c r="CX75" s="5">
        <v>0</v>
      </c>
      <c r="CY75" s="5">
        <v>0</v>
      </c>
      <c r="CZ75" s="5">
        <v>0</v>
      </c>
      <c r="DA75" s="5">
        <v>0</v>
      </c>
      <c r="DC75" s="5">
        <v>0</v>
      </c>
      <c r="DD75" s="5">
        <v>0</v>
      </c>
      <c r="DE75" s="5">
        <v>0</v>
      </c>
      <c r="DF75" s="5">
        <v>0</v>
      </c>
      <c r="DG75" s="5">
        <v>0</v>
      </c>
      <c r="DH75" s="5">
        <v>0</v>
      </c>
      <c r="DI75" s="5">
        <v>0</v>
      </c>
      <c r="DJ75" s="5">
        <v>0</v>
      </c>
      <c r="DK75" s="5">
        <v>0</v>
      </c>
      <c r="DL75" s="5">
        <v>0</v>
      </c>
      <c r="DM75" s="5">
        <v>0</v>
      </c>
      <c r="DN75" s="5">
        <v>0</v>
      </c>
      <c r="DO75" s="5">
        <v>0</v>
      </c>
    </row>
    <row r="76" spans="1:119" x14ac:dyDescent="0.35">
      <c r="A76" s="626"/>
      <c r="B76" s="3" t="s">
        <v>72</v>
      </c>
      <c r="C76" s="3">
        <v>0</v>
      </c>
      <c r="D76" s="3">
        <v>0</v>
      </c>
      <c r="E76" s="3">
        <v>0</v>
      </c>
      <c r="F76" s="3">
        <v>0</v>
      </c>
      <c r="G76" s="3">
        <v>0</v>
      </c>
      <c r="H76" s="3">
        <v>0</v>
      </c>
      <c r="I76" s="3">
        <v>0</v>
      </c>
      <c r="J76" s="3">
        <v>0</v>
      </c>
      <c r="K76" s="3">
        <v>0</v>
      </c>
      <c r="L76" s="3">
        <v>0</v>
      </c>
      <c r="M76" s="3">
        <v>0</v>
      </c>
      <c r="N76" s="3">
        <v>0</v>
      </c>
      <c r="O76" s="80">
        <f t="shared" si="57"/>
        <v>0</v>
      </c>
      <c r="Q76" s="626"/>
      <c r="R76" s="3" t="s">
        <v>72</v>
      </c>
      <c r="S76" s="3">
        <v>0</v>
      </c>
      <c r="T76" s="3">
        <v>0</v>
      </c>
      <c r="U76" s="3">
        <v>0</v>
      </c>
      <c r="V76" s="3">
        <v>0</v>
      </c>
      <c r="W76" s="3">
        <v>0</v>
      </c>
      <c r="X76" s="3">
        <v>0</v>
      </c>
      <c r="Y76" s="3">
        <v>0</v>
      </c>
      <c r="Z76" s="3">
        <v>0</v>
      </c>
      <c r="AA76" s="3">
        <v>0</v>
      </c>
      <c r="AB76" s="3">
        <v>0</v>
      </c>
      <c r="AC76" s="3">
        <v>0</v>
      </c>
      <c r="AD76" s="3">
        <v>0</v>
      </c>
      <c r="AE76" s="80">
        <f t="shared" si="58"/>
        <v>0</v>
      </c>
      <c r="AG76" s="626"/>
      <c r="AH76" s="3" t="s">
        <v>72</v>
      </c>
      <c r="AI76" s="3">
        <v>0</v>
      </c>
      <c r="AJ76" s="3">
        <v>0</v>
      </c>
      <c r="AK76" s="3">
        <v>0</v>
      </c>
      <c r="AL76" s="3">
        <v>0</v>
      </c>
      <c r="AM76" s="3">
        <v>0</v>
      </c>
      <c r="AN76" s="3">
        <v>0</v>
      </c>
      <c r="AO76" s="3">
        <v>0</v>
      </c>
      <c r="AP76" s="3">
        <v>0</v>
      </c>
      <c r="AQ76" s="3">
        <v>0</v>
      </c>
      <c r="AR76" s="3">
        <v>0</v>
      </c>
      <c r="AS76" s="3">
        <v>0</v>
      </c>
      <c r="AT76" s="3">
        <v>0</v>
      </c>
      <c r="AU76" s="80">
        <f t="shared" si="59"/>
        <v>0</v>
      </c>
      <c r="AW76" s="626"/>
      <c r="AX76" s="3" t="s">
        <v>72</v>
      </c>
      <c r="AY76" s="3">
        <v>0</v>
      </c>
      <c r="AZ76" s="3">
        <v>0</v>
      </c>
      <c r="BA76" s="3">
        <v>0</v>
      </c>
      <c r="BB76" s="3">
        <v>0</v>
      </c>
      <c r="BC76" s="3">
        <v>0</v>
      </c>
      <c r="BD76" s="3">
        <v>0</v>
      </c>
      <c r="BE76" s="3">
        <v>0</v>
      </c>
      <c r="BF76" s="3">
        <v>0</v>
      </c>
      <c r="BG76" s="3">
        <v>0</v>
      </c>
      <c r="BH76" s="3">
        <v>0</v>
      </c>
      <c r="BI76" s="3">
        <v>0</v>
      </c>
      <c r="BJ76" s="3">
        <v>0</v>
      </c>
      <c r="BK76" s="80">
        <f t="shared" si="60"/>
        <v>0</v>
      </c>
      <c r="BM76" s="427">
        <v>0</v>
      </c>
      <c r="BN76" s="427">
        <v>0</v>
      </c>
      <c r="BO76" s="427">
        <v>0</v>
      </c>
      <c r="BP76" s="427">
        <v>0</v>
      </c>
      <c r="BQ76" s="427">
        <v>0</v>
      </c>
      <c r="BR76" s="427">
        <v>0</v>
      </c>
      <c r="BS76" s="427">
        <v>0</v>
      </c>
      <c r="BT76" s="427">
        <v>0</v>
      </c>
      <c r="BU76" s="427">
        <v>0</v>
      </c>
      <c r="BV76" s="427">
        <v>0</v>
      </c>
      <c r="BW76" s="427">
        <v>0</v>
      </c>
      <c r="BX76" s="427">
        <v>0</v>
      </c>
      <c r="BY76" s="427">
        <v>0</v>
      </c>
      <c r="CA76" s="5">
        <v>0</v>
      </c>
      <c r="CB76" s="5">
        <v>0</v>
      </c>
      <c r="CC76" s="5">
        <v>0</v>
      </c>
      <c r="CD76" s="5">
        <v>0</v>
      </c>
      <c r="CE76" s="5">
        <v>0</v>
      </c>
      <c r="CF76" s="5">
        <v>0</v>
      </c>
      <c r="CG76" s="5">
        <v>0</v>
      </c>
      <c r="CH76" s="5">
        <v>0</v>
      </c>
      <c r="CI76" s="5">
        <v>0</v>
      </c>
      <c r="CJ76" s="5">
        <v>0</v>
      </c>
      <c r="CK76" s="5">
        <v>0</v>
      </c>
      <c r="CL76" s="5">
        <v>0</v>
      </c>
      <c r="CM76" s="5">
        <v>0</v>
      </c>
      <c r="CO76" s="5">
        <v>0</v>
      </c>
      <c r="CP76" s="5">
        <v>0</v>
      </c>
      <c r="CQ76" s="5">
        <v>0</v>
      </c>
      <c r="CR76" s="5">
        <v>0</v>
      </c>
      <c r="CS76" s="5">
        <v>0</v>
      </c>
      <c r="CT76" s="5">
        <v>0</v>
      </c>
      <c r="CU76" s="5">
        <v>0</v>
      </c>
      <c r="CV76" s="5">
        <v>0</v>
      </c>
      <c r="CW76" s="5">
        <v>0</v>
      </c>
      <c r="CX76" s="5">
        <v>0</v>
      </c>
      <c r="CY76" s="5">
        <v>0</v>
      </c>
      <c r="CZ76" s="5">
        <v>0</v>
      </c>
      <c r="DA76" s="5">
        <v>0</v>
      </c>
      <c r="DC76" s="5">
        <v>0</v>
      </c>
      <c r="DD76" s="5">
        <v>0</v>
      </c>
      <c r="DE76" s="5">
        <v>0</v>
      </c>
      <c r="DF76" s="5">
        <v>0</v>
      </c>
      <c r="DG76" s="5">
        <v>0</v>
      </c>
      <c r="DH76" s="5">
        <v>0</v>
      </c>
      <c r="DI76" s="5">
        <v>0</v>
      </c>
      <c r="DJ76" s="5">
        <v>0</v>
      </c>
      <c r="DK76" s="5">
        <v>0</v>
      </c>
      <c r="DL76" s="5">
        <v>0</v>
      </c>
      <c r="DM76" s="5">
        <v>0</v>
      </c>
      <c r="DN76" s="5">
        <v>0</v>
      </c>
      <c r="DO76" s="5">
        <v>0</v>
      </c>
    </row>
    <row r="77" spans="1:119" x14ac:dyDescent="0.35">
      <c r="A77" s="626"/>
      <c r="B77" s="3" t="s">
        <v>71</v>
      </c>
      <c r="C77" s="3">
        <v>0</v>
      </c>
      <c r="D77" s="3">
        <v>0</v>
      </c>
      <c r="E77" s="3">
        <v>0</v>
      </c>
      <c r="F77" s="3">
        <v>0</v>
      </c>
      <c r="G77" s="3">
        <v>0</v>
      </c>
      <c r="H77" s="3">
        <v>0</v>
      </c>
      <c r="I77" s="3">
        <v>0</v>
      </c>
      <c r="J77" s="3">
        <v>0</v>
      </c>
      <c r="K77" s="3">
        <v>0</v>
      </c>
      <c r="L77" s="3">
        <v>0</v>
      </c>
      <c r="M77" s="3">
        <v>0</v>
      </c>
      <c r="N77" s="3">
        <v>0</v>
      </c>
      <c r="O77" s="80">
        <f t="shared" si="57"/>
        <v>0</v>
      </c>
      <c r="Q77" s="626"/>
      <c r="R77" s="3" t="s">
        <v>71</v>
      </c>
      <c r="S77" s="3">
        <v>0</v>
      </c>
      <c r="T77" s="3">
        <v>0</v>
      </c>
      <c r="U77" s="3">
        <v>0</v>
      </c>
      <c r="V77" s="3">
        <v>0</v>
      </c>
      <c r="W77" s="3">
        <v>0</v>
      </c>
      <c r="X77" s="3">
        <v>0</v>
      </c>
      <c r="Y77" s="3">
        <v>0</v>
      </c>
      <c r="Z77" s="3">
        <v>0</v>
      </c>
      <c r="AA77" s="3">
        <v>0</v>
      </c>
      <c r="AB77" s="3">
        <v>0</v>
      </c>
      <c r="AC77" s="3">
        <v>0</v>
      </c>
      <c r="AD77" s="3">
        <v>0</v>
      </c>
      <c r="AE77" s="80">
        <f t="shared" si="58"/>
        <v>0</v>
      </c>
      <c r="AG77" s="626"/>
      <c r="AH77" s="3" t="s">
        <v>71</v>
      </c>
      <c r="AI77" s="3">
        <v>0</v>
      </c>
      <c r="AJ77" s="3">
        <v>0</v>
      </c>
      <c r="AK77" s="3">
        <v>0</v>
      </c>
      <c r="AL77" s="3">
        <v>0</v>
      </c>
      <c r="AM77" s="3">
        <v>0</v>
      </c>
      <c r="AN77" s="3">
        <v>0</v>
      </c>
      <c r="AO77" s="3">
        <v>0</v>
      </c>
      <c r="AP77" s="3">
        <v>0</v>
      </c>
      <c r="AQ77" s="3">
        <v>0</v>
      </c>
      <c r="AR77" s="3">
        <v>0</v>
      </c>
      <c r="AS77" s="3">
        <v>0</v>
      </c>
      <c r="AT77" s="3">
        <v>0</v>
      </c>
      <c r="AU77" s="80">
        <f t="shared" si="59"/>
        <v>0</v>
      </c>
      <c r="AW77" s="626"/>
      <c r="AX77" s="3" t="s">
        <v>71</v>
      </c>
      <c r="AY77" s="3">
        <v>0</v>
      </c>
      <c r="AZ77" s="3">
        <v>0</v>
      </c>
      <c r="BA77" s="3">
        <v>0</v>
      </c>
      <c r="BB77" s="3">
        <v>0</v>
      </c>
      <c r="BC77" s="3">
        <v>0</v>
      </c>
      <c r="BD77" s="3">
        <v>0</v>
      </c>
      <c r="BE77" s="3">
        <v>0</v>
      </c>
      <c r="BF77" s="3">
        <v>0</v>
      </c>
      <c r="BG77" s="3">
        <v>0</v>
      </c>
      <c r="BH77" s="3">
        <v>0</v>
      </c>
      <c r="BI77" s="3">
        <v>0</v>
      </c>
      <c r="BJ77" s="3">
        <v>0</v>
      </c>
      <c r="BK77" s="80">
        <f t="shared" si="60"/>
        <v>0</v>
      </c>
      <c r="BM77" s="427">
        <v>0</v>
      </c>
      <c r="BN77" s="427">
        <v>0</v>
      </c>
      <c r="BO77" s="427">
        <v>0</v>
      </c>
      <c r="BP77" s="427">
        <v>0</v>
      </c>
      <c r="BQ77" s="427">
        <v>0</v>
      </c>
      <c r="BR77" s="427">
        <v>0</v>
      </c>
      <c r="BS77" s="427">
        <v>0</v>
      </c>
      <c r="BT77" s="427">
        <v>0</v>
      </c>
      <c r="BU77" s="427">
        <v>0</v>
      </c>
      <c r="BV77" s="427">
        <v>0</v>
      </c>
      <c r="BW77" s="427">
        <v>0</v>
      </c>
      <c r="BX77" s="427">
        <v>0</v>
      </c>
      <c r="BY77" s="427">
        <v>0</v>
      </c>
      <c r="CA77" s="5">
        <v>0</v>
      </c>
      <c r="CB77" s="5">
        <v>0</v>
      </c>
      <c r="CC77" s="5">
        <v>0</v>
      </c>
      <c r="CD77" s="5">
        <v>0</v>
      </c>
      <c r="CE77" s="5">
        <v>0</v>
      </c>
      <c r="CF77" s="5">
        <v>0</v>
      </c>
      <c r="CG77" s="5">
        <v>0</v>
      </c>
      <c r="CH77" s="5">
        <v>0</v>
      </c>
      <c r="CI77" s="5">
        <v>0</v>
      </c>
      <c r="CJ77" s="5">
        <v>0</v>
      </c>
      <c r="CK77" s="5">
        <v>0</v>
      </c>
      <c r="CL77" s="5">
        <v>0</v>
      </c>
      <c r="CM77" s="5">
        <v>0</v>
      </c>
      <c r="CO77" s="5">
        <v>0</v>
      </c>
      <c r="CP77" s="5">
        <v>0</v>
      </c>
      <c r="CQ77" s="5">
        <v>0</v>
      </c>
      <c r="CR77" s="5">
        <v>0</v>
      </c>
      <c r="CS77" s="5">
        <v>0</v>
      </c>
      <c r="CT77" s="5">
        <v>0</v>
      </c>
      <c r="CU77" s="5">
        <v>0</v>
      </c>
      <c r="CV77" s="5">
        <v>0</v>
      </c>
      <c r="CW77" s="5">
        <v>0</v>
      </c>
      <c r="CX77" s="5">
        <v>0</v>
      </c>
      <c r="CY77" s="5">
        <v>0</v>
      </c>
      <c r="CZ77" s="5">
        <v>0</v>
      </c>
      <c r="DA77" s="5">
        <v>0</v>
      </c>
      <c r="DC77" s="5">
        <v>0</v>
      </c>
      <c r="DD77" s="5">
        <v>0</v>
      </c>
      <c r="DE77" s="5">
        <v>0</v>
      </c>
      <c r="DF77" s="5">
        <v>0</v>
      </c>
      <c r="DG77" s="5">
        <v>0</v>
      </c>
      <c r="DH77" s="5">
        <v>0</v>
      </c>
      <c r="DI77" s="5">
        <v>0</v>
      </c>
      <c r="DJ77" s="5">
        <v>0</v>
      </c>
      <c r="DK77" s="5">
        <v>0</v>
      </c>
      <c r="DL77" s="5">
        <v>0</v>
      </c>
      <c r="DM77" s="5">
        <v>0</v>
      </c>
      <c r="DN77" s="5">
        <v>0</v>
      </c>
      <c r="DO77" s="5">
        <v>0</v>
      </c>
    </row>
    <row r="78" spans="1:119" x14ac:dyDescent="0.35">
      <c r="A78" s="626"/>
      <c r="B78" s="3" t="s">
        <v>70</v>
      </c>
      <c r="C78" s="3">
        <v>0</v>
      </c>
      <c r="D78" s="3">
        <v>0</v>
      </c>
      <c r="E78" s="3">
        <v>0</v>
      </c>
      <c r="F78" s="3">
        <v>0</v>
      </c>
      <c r="G78" s="3">
        <v>0</v>
      </c>
      <c r="H78" s="3">
        <v>0</v>
      </c>
      <c r="I78" s="3">
        <v>0</v>
      </c>
      <c r="J78" s="3">
        <v>0</v>
      </c>
      <c r="K78" s="3">
        <v>0</v>
      </c>
      <c r="L78" s="3">
        <v>0</v>
      </c>
      <c r="M78" s="3">
        <v>0</v>
      </c>
      <c r="N78" s="3">
        <v>0</v>
      </c>
      <c r="O78" s="80">
        <f t="shared" si="57"/>
        <v>0</v>
      </c>
      <c r="Q78" s="626"/>
      <c r="R78" s="3" t="s">
        <v>70</v>
      </c>
      <c r="S78" s="3">
        <v>0</v>
      </c>
      <c r="T78" s="3">
        <v>0</v>
      </c>
      <c r="U78" s="3">
        <v>0</v>
      </c>
      <c r="V78" s="3">
        <v>0</v>
      </c>
      <c r="W78" s="3">
        <v>0</v>
      </c>
      <c r="X78" s="3">
        <v>0</v>
      </c>
      <c r="Y78" s="3">
        <v>0</v>
      </c>
      <c r="Z78" s="3">
        <v>0</v>
      </c>
      <c r="AA78" s="3">
        <v>0</v>
      </c>
      <c r="AB78" s="3">
        <v>0</v>
      </c>
      <c r="AC78" s="3">
        <v>0</v>
      </c>
      <c r="AD78" s="3">
        <v>0</v>
      </c>
      <c r="AE78" s="80">
        <f t="shared" si="58"/>
        <v>0</v>
      </c>
      <c r="AG78" s="626"/>
      <c r="AH78" s="3" t="s">
        <v>70</v>
      </c>
      <c r="AI78" s="3">
        <v>0</v>
      </c>
      <c r="AJ78" s="3">
        <v>0</v>
      </c>
      <c r="AK78" s="3">
        <v>0</v>
      </c>
      <c r="AL78" s="3">
        <v>0</v>
      </c>
      <c r="AM78" s="3">
        <v>0</v>
      </c>
      <c r="AN78" s="3">
        <v>0</v>
      </c>
      <c r="AO78" s="3">
        <v>0</v>
      </c>
      <c r="AP78" s="3">
        <v>0</v>
      </c>
      <c r="AQ78" s="3">
        <v>0</v>
      </c>
      <c r="AR78" s="3">
        <v>0</v>
      </c>
      <c r="AS78" s="3">
        <v>0</v>
      </c>
      <c r="AT78" s="3">
        <v>0</v>
      </c>
      <c r="AU78" s="80">
        <f t="shared" si="59"/>
        <v>0</v>
      </c>
      <c r="AW78" s="626"/>
      <c r="AX78" s="3" t="s">
        <v>70</v>
      </c>
      <c r="AY78" s="3">
        <v>0</v>
      </c>
      <c r="AZ78" s="3">
        <v>0</v>
      </c>
      <c r="BA78" s="3">
        <v>0</v>
      </c>
      <c r="BB78" s="3">
        <v>0</v>
      </c>
      <c r="BC78" s="3">
        <v>0</v>
      </c>
      <c r="BD78" s="3">
        <v>0</v>
      </c>
      <c r="BE78" s="3">
        <v>0</v>
      </c>
      <c r="BF78" s="3">
        <v>0</v>
      </c>
      <c r="BG78" s="3">
        <v>0</v>
      </c>
      <c r="BH78" s="3">
        <v>0</v>
      </c>
      <c r="BI78" s="3">
        <v>0</v>
      </c>
      <c r="BJ78" s="3">
        <v>0</v>
      </c>
      <c r="BK78" s="80">
        <f t="shared" si="60"/>
        <v>0</v>
      </c>
      <c r="BM78" s="427">
        <v>0</v>
      </c>
      <c r="BN78" s="427">
        <v>0</v>
      </c>
      <c r="BO78" s="427">
        <v>0</v>
      </c>
      <c r="BP78" s="427">
        <v>0</v>
      </c>
      <c r="BQ78" s="427">
        <v>0</v>
      </c>
      <c r="BR78" s="427">
        <v>0</v>
      </c>
      <c r="BS78" s="427">
        <v>0</v>
      </c>
      <c r="BT78" s="427">
        <v>0</v>
      </c>
      <c r="BU78" s="427">
        <v>0</v>
      </c>
      <c r="BV78" s="427">
        <v>0</v>
      </c>
      <c r="BW78" s="427">
        <v>0</v>
      </c>
      <c r="BX78" s="427">
        <v>0</v>
      </c>
      <c r="BY78" s="427">
        <v>0</v>
      </c>
      <c r="CA78" s="5">
        <v>0</v>
      </c>
      <c r="CB78" s="5">
        <v>0</v>
      </c>
      <c r="CC78" s="5">
        <v>0</v>
      </c>
      <c r="CD78" s="5">
        <v>0</v>
      </c>
      <c r="CE78" s="5">
        <v>0</v>
      </c>
      <c r="CF78" s="5">
        <v>0</v>
      </c>
      <c r="CG78" s="5">
        <v>0</v>
      </c>
      <c r="CH78" s="5">
        <v>0</v>
      </c>
      <c r="CI78" s="5">
        <v>0</v>
      </c>
      <c r="CJ78" s="5">
        <v>0</v>
      </c>
      <c r="CK78" s="5">
        <v>0</v>
      </c>
      <c r="CL78" s="5">
        <v>0</v>
      </c>
      <c r="CM78" s="5">
        <v>0</v>
      </c>
      <c r="CO78" s="5">
        <v>0</v>
      </c>
      <c r="CP78" s="5">
        <v>0</v>
      </c>
      <c r="CQ78" s="5">
        <v>0</v>
      </c>
      <c r="CR78" s="5">
        <v>0</v>
      </c>
      <c r="CS78" s="5">
        <v>0</v>
      </c>
      <c r="CT78" s="5">
        <v>0</v>
      </c>
      <c r="CU78" s="5">
        <v>0</v>
      </c>
      <c r="CV78" s="5">
        <v>0</v>
      </c>
      <c r="CW78" s="5">
        <v>0</v>
      </c>
      <c r="CX78" s="5">
        <v>0</v>
      </c>
      <c r="CY78" s="5">
        <v>0</v>
      </c>
      <c r="CZ78" s="5">
        <v>0</v>
      </c>
      <c r="DA78" s="5">
        <v>0</v>
      </c>
      <c r="DC78" s="5">
        <v>0</v>
      </c>
      <c r="DD78" s="5">
        <v>0</v>
      </c>
      <c r="DE78" s="5">
        <v>0</v>
      </c>
      <c r="DF78" s="5">
        <v>0</v>
      </c>
      <c r="DG78" s="5">
        <v>0</v>
      </c>
      <c r="DH78" s="5">
        <v>0</v>
      </c>
      <c r="DI78" s="5">
        <v>0</v>
      </c>
      <c r="DJ78" s="5">
        <v>0</v>
      </c>
      <c r="DK78" s="5">
        <v>0</v>
      </c>
      <c r="DL78" s="5">
        <v>0</v>
      </c>
      <c r="DM78" s="5">
        <v>0</v>
      </c>
      <c r="DN78" s="5">
        <v>0</v>
      </c>
      <c r="DO78" s="5">
        <v>0</v>
      </c>
    </row>
    <row r="79" spans="1:119" x14ac:dyDescent="0.35">
      <c r="A79" s="626"/>
      <c r="B79" s="3" t="s">
        <v>69</v>
      </c>
      <c r="C79" s="3">
        <v>0</v>
      </c>
      <c r="D79" s="3">
        <v>0</v>
      </c>
      <c r="E79" s="3">
        <v>0</v>
      </c>
      <c r="F79" s="3">
        <v>0</v>
      </c>
      <c r="G79" s="3">
        <v>0</v>
      </c>
      <c r="H79" s="3">
        <v>0</v>
      </c>
      <c r="I79" s="3">
        <v>0</v>
      </c>
      <c r="J79" s="3">
        <v>0</v>
      </c>
      <c r="K79" s="3">
        <v>0</v>
      </c>
      <c r="L79" s="3">
        <v>0</v>
      </c>
      <c r="M79" s="3">
        <v>0</v>
      </c>
      <c r="N79" s="3">
        <v>0</v>
      </c>
      <c r="O79" s="80">
        <f t="shared" si="57"/>
        <v>0</v>
      </c>
      <c r="Q79" s="626"/>
      <c r="R79" s="3" t="s">
        <v>69</v>
      </c>
      <c r="S79" s="3">
        <v>0</v>
      </c>
      <c r="T79" s="3">
        <v>0</v>
      </c>
      <c r="U79" s="3">
        <v>0</v>
      </c>
      <c r="V79" s="3">
        <v>0</v>
      </c>
      <c r="W79" s="3">
        <v>0</v>
      </c>
      <c r="X79" s="3">
        <v>0</v>
      </c>
      <c r="Y79" s="3">
        <v>0</v>
      </c>
      <c r="Z79" s="3">
        <v>0</v>
      </c>
      <c r="AA79" s="3">
        <v>0</v>
      </c>
      <c r="AB79" s="3">
        <v>0</v>
      </c>
      <c r="AC79" s="3">
        <v>0</v>
      </c>
      <c r="AD79" s="3">
        <v>0</v>
      </c>
      <c r="AE79" s="80">
        <f t="shared" si="58"/>
        <v>0</v>
      </c>
      <c r="AG79" s="626"/>
      <c r="AH79" s="3" t="s">
        <v>69</v>
      </c>
      <c r="AI79" s="3">
        <v>0</v>
      </c>
      <c r="AJ79" s="3">
        <v>0</v>
      </c>
      <c r="AK79" s="3">
        <v>0</v>
      </c>
      <c r="AL79" s="3">
        <v>0</v>
      </c>
      <c r="AM79" s="3">
        <v>0</v>
      </c>
      <c r="AN79" s="3">
        <v>0</v>
      </c>
      <c r="AO79" s="3">
        <v>0</v>
      </c>
      <c r="AP79" s="3">
        <v>0</v>
      </c>
      <c r="AQ79" s="3">
        <v>0</v>
      </c>
      <c r="AR79" s="3">
        <v>0</v>
      </c>
      <c r="AS79" s="3">
        <v>0</v>
      </c>
      <c r="AT79" s="3">
        <v>0</v>
      </c>
      <c r="AU79" s="80">
        <f t="shared" si="59"/>
        <v>0</v>
      </c>
      <c r="AW79" s="626"/>
      <c r="AX79" s="3" t="s">
        <v>69</v>
      </c>
      <c r="AY79" s="3">
        <v>0</v>
      </c>
      <c r="AZ79" s="3">
        <v>0</v>
      </c>
      <c r="BA79" s="3">
        <v>0</v>
      </c>
      <c r="BB79" s="3">
        <v>0</v>
      </c>
      <c r="BC79" s="3">
        <v>0</v>
      </c>
      <c r="BD79" s="3">
        <v>0</v>
      </c>
      <c r="BE79" s="3">
        <v>0</v>
      </c>
      <c r="BF79" s="3">
        <v>0</v>
      </c>
      <c r="BG79" s="3">
        <v>0</v>
      </c>
      <c r="BH79" s="3">
        <v>0</v>
      </c>
      <c r="BI79" s="3">
        <v>0</v>
      </c>
      <c r="BJ79" s="3">
        <v>0</v>
      </c>
      <c r="BK79" s="80">
        <f t="shared" si="60"/>
        <v>0</v>
      </c>
      <c r="BM79" s="427">
        <v>0</v>
      </c>
      <c r="BN79" s="427">
        <v>0</v>
      </c>
      <c r="BO79" s="427">
        <v>0</v>
      </c>
      <c r="BP79" s="427">
        <v>0</v>
      </c>
      <c r="BQ79" s="427">
        <v>0</v>
      </c>
      <c r="BR79" s="427">
        <v>0</v>
      </c>
      <c r="BS79" s="427">
        <v>0</v>
      </c>
      <c r="BT79" s="427">
        <v>0</v>
      </c>
      <c r="BU79" s="427">
        <v>0</v>
      </c>
      <c r="BV79" s="427">
        <v>0</v>
      </c>
      <c r="BW79" s="427">
        <v>0</v>
      </c>
      <c r="BX79" s="427">
        <v>0</v>
      </c>
      <c r="BY79" s="427">
        <v>0</v>
      </c>
      <c r="CA79" s="5">
        <v>0</v>
      </c>
      <c r="CB79" s="5">
        <v>0</v>
      </c>
      <c r="CC79" s="5">
        <v>0</v>
      </c>
      <c r="CD79" s="5">
        <v>0</v>
      </c>
      <c r="CE79" s="5">
        <v>0</v>
      </c>
      <c r="CF79" s="5">
        <v>0</v>
      </c>
      <c r="CG79" s="5">
        <v>0</v>
      </c>
      <c r="CH79" s="5">
        <v>0</v>
      </c>
      <c r="CI79" s="5">
        <v>0</v>
      </c>
      <c r="CJ79" s="5">
        <v>0</v>
      </c>
      <c r="CK79" s="5">
        <v>0</v>
      </c>
      <c r="CL79" s="5">
        <v>0</v>
      </c>
      <c r="CM79" s="5">
        <v>0</v>
      </c>
      <c r="CO79" s="5">
        <v>0</v>
      </c>
      <c r="CP79" s="5">
        <v>0</v>
      </c>
      <c r="CQ79" s="5">
        <v>0</v>
      </c>
      <c r="CR79" s="5">
        <v>0</v>
      </c>
      <c r="CS79" s="5">
        <v>0</v>
      </c>
      <c r="CT79" s="5">
        <v>0</v>
      </c>
      <c r="CU79" s="5">
        <v>0</v>
      </c>
      <c r="CV79" s="5">
        <v>0</v>
      </c>
      <c r="CW79" s="5">
        <v>0</v>
      </c>
      <c r="CX79" s="5">
        <v>0</v>
      </c>
      <c r="CY79" s="5">
        <v>0</v>
      </c>
      <c r="CZ79" s="5">
        <v>0</v>
      </c>
      <c r="DA79" s="5">
        <v>0</v>
      </c>
      <c r="DC79" s="5">
        <v>0</v>
      </c>
      <c r="DD79" s="5">
        <v>0</v>
      </c>
      <c r="DE79" s="5">
        <v>0</v>
      </c>
      <c r="DF79" s="5">
        <v>0</v>
      </c>
      <c r="DG79" s="5">
        <v>0</v>
      </c>
      <c r="DH79" s="5">
        <v>0</v>
      </c>
      <c r="DI79" s="5">
        <v>0</v>
      </c>
      <c r="DJ79" s="5">
        <v>0</v>
      </c>
      <c r="DK79" s="5">
        <v>0</v>
      </c>
      <c r="DL79" s="5">
        <v>0</v>
      </c>
      <c r="DM79" s="5">
        <v>0</v>
      </c>
      <c r="DN79" s="5">
        <v>0</v>
      </c>
      <c r="DO79" s="5">
        <v>0</v>
      </c>
    </row>
    <row r="80" spans="1:119" ht="15" thickBot="1" x14ac:dyDescent="0.4">
      <c r="A80" s="627"/>
      <c r="B80" s="3" t="s">
        <v>68</v>
      </c>
      <c r="C80" s="3">
        <v>0</v>
      </c>
      <c r="D80" s="3">
        <v>0</v>
      </c>
      <c r="E80" s="3">
        <v>0</v>
      </c>
      <c r="F80" s="3">
        <v>0</v>
      </c>
      <c r="G80" s="3">
        <v>0</v>
      </c>
      <c r="H80" s="3">
        <v>0</v>
      </c>
      <c r="I80" s="3">
        <v>0</v>
      </c>
      <c r="J80" s="3">
        <v>0</v>
      </c>
      <c r="K80" s="3">
        <v>0</v>
      </c>
      <c r="L80" s="3">
        <v>0</v>
      </c>
      <c r="M80" s="3">
        <v>0</v>
      </c>
      <c r="N80" s="3">
        <v>0</v>
      </c>
      <c r="O80" s="80">
        <f t="shared" si="57"/>
        <v>0</v>
      </c>
      <c r="Q80" s="627"/>
      <c r="R80" s="3" t="s">
        <v>68</v>
      </c>
      <c r="S80" s="3">
        <v>0</v>
      </c>
      <c r="T80" s="3">
        <v>0</v>
      </c>
      <c r="U80" s="3">
        <v>0</v>
      </c>
      <c r="V80" s="3">
        <v>0</v>
      </c>
      <c r="W80" s="3">
        <v>0</v>
      </c>
      <c r="X80" s="3">
        <v>0</v>
      </c>
      <c r="Y80" s="3">
        <v>0</v>
      </c>
      <c r="Z80" s="3">
        <v>0</v>
      </c>
      <c r="AA80" s="3">
        <v>0</v>
      </c>
      <c r="AB80" s="3">
        <v>0</v>
      </c>
      <c r="AC80" s="3">
        <v>0</v>
      </c>
      <c r="AD80" s="3">
        <v>0</v>
      </c>
      <c r="AE80" s="80">
        <f t="shared" si="58"/>
        <v>0</v>
      </c>
      <c r="AG80" s="627"/>
      <c r="AH80" s="3" t="s">
        <v>68</v>
      </c>
      <c r="AI80" s="3">
        <v>0</v>
      </c>
      <c r="AJ80" s="3">
        <v>0</v>
      </c>
      <c r="AK80" s="3">
        <v>0</v>
      </c>
      <c r="AL80" s="3">
        <v>0</v>
      </c>
      <c r="AM80" s="3">
        <v>0</v>
      </c>
      <c r="AN80" s="3">
        <v>0</v>
      </c>
      <c r="AO80" s="3">
        <v>0</v>
      </c>
      <c r="AP80" s="3">
        <v>0</v>
      </c>
      <c r="AQ80" s="3">
        <v>0</v>
      </c>
      <c r="AR80" s="3">
        <v>0</v>
      </c>
      <c r="AS80" s="3">
        <v>0</v>
      </c>
      <c r="AT80" s="3">
        <v>0</v>
      </c>
      <c r="AU80" s="80">
        <f t="shared" si="59"/>
        <v>0</v>
      </c>
      <c r="AW80" s="627"/>
      <c r="AX80" s="3" t="s">
        <v>68</v>
      </c>
      <c r="AY80" s="3">
        <v>0</v>
      </c>
      <c r="AZ80" s="3">
        <v>0</v>
      </c>
      <c r="BA80" s="3">
        <v>0</v>
      </c>
      <c r="BB80" s="3">
        <v>0</v>
      </c>
      <c r="BC80" s="3">
        <v>0</v>
      </c>
      <c r="BD80" s="3">
        <v>0</v>
      </c>
      <c r="BE80" s="3">
        <v>0</v>
      </c>
      <c r="BF80" s="3">
        <v>0</v>
      </c>
      <c r="BG80" s="3">
        <v>0</v>
      </c>
      <c r="BH80" s="3">
        <v>0</v>
      </c>
      <c r="BI80" s="3">
        <v>0</v>
      </c>
      <c r="BJ80" s="3">
        <v>0</v>
      </c>
      <c r="BK80" s="80">
        <f t="shared" si="60"/>
        <v>0</v>
      </c>
      <c r="BM80" s="427">
        <v>0</v>
      </c>
      <c r="BN80" s="427">
        <v>0</v>
      </c>
      <c r="BO80" s="427">
        <v>0</v>
      </c>
      <c r="BP80" s="427">
        <v>0</v>
      </c>
      <c r="BQ80" s="427">
        <v>0</v>
      </c>
      <c r="BR80" s="427">
        <v>0</v>
      </c>
      <c r="BS80" s="427">
        <v>0</v>
      </c>
      <c r="BT80" s="427">
        <v>0</v>
      </c>
      <c r="BU80" s="427">
        <v>0</v>
      </c>
      <c r="BV80" s="427">
        <v>0</v>
      </c>
      <c r="BW80" s="427">
        <v>0</v>
      </c>
      <c r="BX80" s="427">
        <v>0</v>
      </c>
      <c r="BY80" s="427">
        <v>0</v>
      </c>
      <c r="CA80" s="5">
        <v>0</v>
      </c>
      <c r="CB80" s="5">
        <v>0</v>
      </c>
      <c r="CC80" s="5">
        <v>0</v>
      </c>
      <c r="CD80" s="5">
        <v>0</v>
      </c>
      <c r="CE80" s="5">
        <v>0</v>
      </c>
      <c r="CF80" s="5">
        <v>0</v>
      </c>
      <c r="CG80" s="5">
        <v>0</v>
      </c>
      <c r="CH80" s="5">
        <v>0</v>
      </c>
      <c r="CI80" s="5">
        <v>0</v>
      </c>
      <c r="CJ80" s="5">
        <v>0</v>
      </c>
      <c r="CK80" s="5">
        <v>0</v>
      </c>
      <c r="CL80" s="5">
        <v>0</v>
      </c>
      <c r="CM80" s="5">
        <v>0</v>
      </c>
      <c r="CO80" s="5">
        <v>0</v>
      </c>
      <c r="CP80" s="5">
        <v>0</v>
      </c>
      <c r="CQ80" s="5">
        <v>0</v>
      </c>
      <c r="CR80" s="5">
        <v>0</v>
      </c>
      <c r="CS80" s="5">
        <v>0</v>
      </c>
      <c r="CT80" s="5">
        <v>0</v>
      </c>
      <c r="CU80" s="5">
        <v>0</v>
      </c>
      <c r="CV80" s="5">
        <v>0</v>
      </c>
      <c r="CW80" s="5">
        <v>0</v>
      </c>
      <c r="CX80" s="5">
        <v>0</v>
      </c>
      <c r="CY80" s="5">
        <v>0</v>
      </c>
      <c r="CZ80" s="5">
        <v>0</v>
      </c>
      <c r="DA80" s="5">
        <v>0</v>
      </c>
      <c r="DC80" s="5">
        <v>0</v>
      </c>
      <c r="DD80" s="5">
        <v>0</v>
      </c>
      <c r="DE80" s="5">
        <v>0</v>
      </c>
      <c r="DF80" s="5">
        <v>0</v>
      </c>
      <c r="DG80" s="5">
        <v>0</v>
      </c>
      <c r="DH80" s="5">
        <v>0</v>
      </c>
      <c r="DI80" s="5">
        <v>0</v>
      </c>
      <c r="DJ80" s="5">
        <v>0</v>
      </c>
      <c r="DK80" s="5">
        <v>0</v>
      </c>
      <c r="DL80" s="5">
        <v>0</v>
      </c>
      <c r="DM80" s="5">
        <v>0</v>
      </c>
      <c r="DN80" s="5">
        <v>0</v>
      </c>
      <c r="DO80" s="5">
        <v>0</v>
      </c>
    </row>
    <row r="81" spans="1:119" ht="21.5" thickBot="1" x14ac:dyDescent="0.4">
      <c r="A81" s="297"/>
      <c r="B81" s="47" t="s">
        <v>44</v>
      </c>
      <c r="C81" s="56">
        <f>SUM(C68:C80)</f>
        <v>0</v>
      </c>
      <c r="D81" s="56">
        <f t="shared" ref="D81:F81" si="61">SUM(D68:D80)</f>
        <v>0</v>
      </c>
      <c r="E81" s="56">
        <f t="shared" si="61"/>
        <v>0</v>
      </c>
      <c r="F81" s="56">
        <f t="shared" si="61"/>
        <v>89986.029317962035</v>
      </c>
      <c r="G81" s="56">
        <f>SUM(G68:G80)</f>
        <v>391267.09347954852</v>
      </c>
      <c r="H81" s="56">
        <f t="shared" ref="H81:O81" si="62">SUM(H68:H80)</f>
        <v>451781.2169523348</v>
      </c>
      <c r="I81" s="56">
        <f t="shared" si="62"/>
        <v>158431.09861177451</v>
      </c>
      <c r="J81" s="56">
        <f t="shared" si="62"/>
        <v>602127.43659055105</v>
      </c>
      <c r="K81" s="56">
        <f t="shared" si="62"/>
        <v>628875.01607581927</v>
      </c>
      <c r="L81" s="56">
        <f t="shared" si="62"/>
        <v>425844.93295022415</v>
      </c>
      <c r="M81" s="56">
        <f t="shared" si="62"/>
        <v>1448618.4280941598</v>
      </c>
      <c r="N81" s="56">
        <f t="shared" si="62"/>
        <v>1950183.9500946684</v>
      </c>
      <c r="O81" s="52">
        <f t="shared" si="62"/>
        <v>6147115.2021670425</v>
      </c>
      <c r="Q81" s="297"/>
      <c r="R81" s="47" t="s">
        <v>44</v>
      </c>
      <c r="S81" s="56">
        <f>SUM(S68:S80)</f>
        <v>0</v>
      </c>
      <c r="T81" s="56">
        <f t="shared" ref="T81:V81" si="63">SUM(T68:T80)</f>
        <v>0</v>
      </c>
      <c r="U81" s="56">
        <f t="shared" si="63"/>
        <v>0</v>
      </c>
      <c r="V81" s="56">
        <f t="shared" si="63"/>
        <v>0</v>
      </c>
      <c r="W81" s="56">
        <f>SUM(W68:W80)</f>
        <v>0</v>
      </c>
      <c r="X81" s="56">
        <f t="shared" ref="X81:AE81" si="64">SUM(X68:X80)</f>
        <v>0</v>
      </c>
      <c r="Y81" s="56">
        <f t="shared" si="64"/>
        <v>16384.683480840791</v>
      </c>
      <c r="Z81" s="56">
        <f t="shared" si="64"/>
        <v>0</v>
      </c>
      <c r="AA81" s="56">
        <f t="shared" si="64"/>
        <v>17870.767689248412</v>
      </c>
      <c r="AB81" s="56">
        <f t="shared" si="64"/>
        <v>0</v>
      </c>
      <c r="AC81" s="56">
        <f t="shared" si="64"/>
        <v>0</v>
      </c>
      <c r="AD81" s="56">
        <f t="shared" si="64"/>
        <v>0</v>
      </c>
      <c r="AE81" s="52">
        <f t="shared" si="64"/>
        <v>34255.451170089204</v>
      </c>
      <c r="AG81" s="297"/>
      <c r="AH81" s="47" t="s">
        <v>44</v>
      </c>
      <c r="AI81" s="56">
        <f>SUM(AI68:AI80)</f>
        <v>0</v>
      </c>
      <c r="AJ81" s="56">
        <f t="shared" ref="AJ81:AL81" si="65">SUM(AJ68:AJ80)</f>
        <v>0</v>
      </c>
      <c r="AK81" s="56">
        <f t="shared" si="65"/>
        <v>0</v>
      </c>
      <c r="AL81" s="56">
        <f t="shared" si="65"/>
        <v>0</v>
      </c>
      <c r="AM81" s="56">
        <f>SUM(AM68:AM80)</f>
        <v>0</v>
      </c>
      <c r="AN81" s="56">
        <f t="shared" ref="AN81:AU81" si="66">SUM(AN68:AN80)</f>
        <v>0</v>
      </c>
      <c r="AO81" s="56">
        <f t="shared" si="66"/>
        <v>0</v>
      </c>
      <c r="AP81" s="56">
        <f t="shared" si="66"/>
        <v>0</v>
      </c>
      <c r="AQ81" s="56">
        <f t="shared" si="66"/>
        <v>0</v>
      </c>
      <c r="AR81" s="56">
        <f t="shared" si="66"/>
        <v>0</v>
      </c>
      <c r="AS81" s="56">
        <f t="shared" si="66"/>
        <v>0</v>
      </c>
      <c r="AT81" s="56">
        <f t="shared" si="66"/>
        <v>0</v>
      </c>
      <c r="AU81" s="52">
        <f t="shared" si="66"/>
        <v>0</v>
      </c>
      <c r="AW81" s="297"/>
      <c r="AX81" s="47" t="s">
        <v>44</v>
      </c>
      <c r="AY81" s="56">
        <f>SUM(AY68:AY80)</f>
        <v>0</v>
      </c>
      <c r="AZ81" s="56">
        <f t="shared" ref="AZ81:BB81" si="67">SUM(AZ68:AZ80)</f>
        <v>0</v>
      </c>
      <c r="BA81" s="56">
        <f t="shared" si="67"/>
        <v>0</v>
      </c>
      <c r="BB81" s="56">
        <f t="shared" si="67"/>
        <v>0</v>
      </c>
      <c r="BC81" s="56">
        <f>SUM(BC68:BC80)</f>
        <v>0</v>
      </c>
      <c r="BD81" s="56">
        <f t="shared" ref="BD81:BK81" si="68">SUM(BD68:BD80)</f>
        <v>0</v>
      </c>
      <c r="BE81" s="56">
        <f t="shared" si="68"/>
        <v>0</v>
      </c>
      <c r="BF81" s="56">
        <f t="shared" si="68"/>
        <v>0</v>
      </c>
      <c r="BG81" s="56">
        <f t="shared" si="68"/>
        <v>0</v>
      </c>
      <c r="BH81" s="56">
        <f t="shared" si="68"/>
        <v>0</v>
      </c>
      <c r="BI81" s="56">
        <f t="shared" si="68"/>
        <v>0</v>
      </c>
      <c r="BJ81" s="56">
        <f t="shared" si="68"/>
        <v>0</v>
      </c>
      <c r="BK81" s="52">
        <f t="shared" si="68"/>
        <v>0</v>
      </c>
      <c r="BM81" s="427">
        <v>0</v>
      </c>
      <c r="BN81" s="427">
        <v>0</v>
      </c>
      <c r="BO81" s="427">
        <v>0</v>
      </c>
      <c r="BP81" s="427">
        <v>0</v>
      </c>
      <c r="BQ81" s="427">
        <v>0</v>
      </c>
      <c r="BR81" s="427">
        <v>0</v>
      </c>
      <c r="BS81" s="427">
        <v>0</v>
      </c>
      <c r="BT81" s="427">
        <v>0</v>
      </c>
      <c r="BU81" s="427">
        <v>0</v>
      </c>
      <c r="BV81" s="427">
        <v>0</v>
      </c>
      <c r="BW81" s="427">
        <v>0</v>
      </c>
      <c r="BX81" s="427">
        <v>0</v>
      </c>
      <c r="BY81" s="427">
        <v>0</v>
      </c>
      <c r="CA81" s="5">
        <v>0</v>
      </c>
      <c r="CB81" s="5">
        <v>0</v>
      </c>
      <c r="CC81" s="5">
        <v>0</v>
      </c>
      <c r="CD81" s="5">
        <v>0</v>
      </c>
      <c r="CE81" s="5">
        <v>0</v>
      </c>
      <c r="CF81" s="5">
        <v>0</v>
      </c>
      <c r="CG81" s="5">
        <v>0</v>
      </c>
      <c r="CH81" s="5">
        <v>0</v>
      </c>
      <c r="CI81" s="5">
        <v>0</v>
      </c>
      <c r="CJ81" s="5">
        <v>0</v>
      </c>
      <c r="CK81" s="5">
        <v>0</v>
      </c>
      <c r="CL81" s="5">
        <v>0</v>
      </c>
      <c r="CM81" s="5">
        <v>0</v>
      </c>
      <c r="CO81" s="5">
        <v>0</v>
      </c>
      <c r="CP81" s="5">
        <v>0</v>
      </c>
      <c r="CQ81" s="5">
        <v>0</v>
      </c>
      <c r="CR81" s="5">
        <v>0</v>
      </c>
      <c r="CS81" s="5">
        <v>0</v>
      </c>
      <c r="CT81" s="5">
        <v>0</v>
      </c>
      <c r="CU81" s="5">
        <v>0</v>
      </c>
      <c r="CV81" s="5">
        <v>0</v>
      </c>
      <c r="CW81" s="5">
        <v>0</v>
      </c>
      <c r="CX81" s="5">
        <v>0</v>
      </c>
      <c r="CY81" s="5">
        <v>0</v>
      </c>
      <c r="CZ81" s="5">
        <v>0</v>
      </c>
      <c r="DA81" s="5">
        <v>0</v>
      </c>
      <c r="DC81" s="5">
        <v>0</v>
      </c>
      <c r="DD81" s="5">
        <v>0</v>
      </c>
      <c r="DE81" s="5">
        <v>0</v>
      </c>
      <c r="DF81" s="5">
        <v>0</v>
      </c>
      <c r="DG81" s="5">
        <v>0</v>
      </c>
      <c r="DH81" s="5">
        <v>0</v>
      </c>
      <c r="DI81" s="5">
        <v>0</v>
      </c>
      <c r="DJ81" s="5">
        <v>0</v>
      </c>
      <c r="DK81" s="5">
        <v>0</v>
      </c>
      <c r="DL81" s="5">
        <v>0</v>
      </c>
      <c r="DM81" s="5">
        <v>0</v>
      </c>
      <c r="DN81" s="5">
        <v>0</v>
      </c>
      <c r="DO81" s="5">
        <v>0</v>
      </c>
    </row>
    <row r="82" spans="1:119" ht="21.5" thickBot="1" x14ac:dyDescent="0.4">
      <c r="A82" s="297"/>
      <c r="O82" s="196"/>
      <c r="Q82" s="297"/>
      <c r="AE82" s="196"/>
      <c r="AG82" s="297"/>
      <c r="AU82" s="196"/>
      <c r="AV82" s="260"/>
      <c r="AW82" s="297"/>
      <c r="BK82" s="196"/>
    </row>
    <row r="83" spans="1:119" ht="21.5" thickBot="1" x14ac:dyDescent="0.4">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6" t="s">
        <v>46</v>
      </c>
      <c r="O83" s="82" t="s">
        <v>34</v>
      </c>
      <c r="P83" s="198"/>
      <c r="Q83" s="297"/>
      <c r="R83" s="67" t="s">
        <v>37</v>
      </c>
      <c r="S83" s="295" t="s">
        <v>57</v>
      </c>
      <c r="T83" s="295" t="s">
        <v>56</v>
      </c>
      <c r="U83" s="295" t="s">
        <v>55</v>
      </c>
      <c r="V83" s="295" t="s">
        <v>54</v>
      </c>
      <c r="W83" s="295" t="s">
        <v>53</v>
      </c>
      <c r="X83" s="295" t="s">
        <v>52</v>
      </c>
      <c r="Y83" s="295" t="s">
        <v>51</v>
      </c>
      <c r="Z83" s="295" t="s">
        <v>50</v>
      </c>
      <c r="AA83" s="295" t="s">
        <v>49</v>
      </c>
      <c r="AB83" s="295" t="s">
        <v>48</v>
      </c>
      <c r="AC83" s="295" t="s">
        <v>47</v>
      </c>
      <c r="AD83" s="296" t="s">
        <v>46</v>
      </c>
      <c r="AE83" s="82" t="s">
        <v>34</v>
      </c>
      <c r="AF83" s="198"/>
      <c r="AG83" s="297"/>
      <c r="AH83" s="67" t="s">
        <v>37</v>
      </c>
      <c r="AI83" s="295" t="s">
        <v>57</v>
      </c>
      <c r="AJ83" s="295" t="s">
        <v>56</v>
      </c>
      <c r="AK83" s="295" t="s">
        <v>55</v>
      </c>
      <c r="AL83" s="295" t="s">
        <v>54</v>
      </c>
      <c r="AM83" s="295" t="s">
        <v>53</v>
      </c>
      <c r="AN83" s="295" t="s">
        <v>52</v>
      </c>
      <c r="AO83" s="295" t="s">
        <v>51</v>
      </c>
      <c r="AP83" s="295" t="s">
        <v>50</v>
      </c>
      <c r="AQ83" s="295" t="s">
        <v>49</v>
      </c>
      <c r="AR83" s="295" t="s">
        <v>48</v>
      </c>
      <c r="AS83" s="295" t="s">
        <v>47</v>
      </c>
      <c r="AT83" s="296" t="s">
        <v>46</v>
      </c>
      <c r="AU83" s="82" t="s">
        <v>34</v>
      </c>
      <c r="AV83" s="195"/>
      <c r="AW83" s="297"/>
      <c r="AX83" s="67" t="s">
        <v>37</v>
      </c>
      <c r="AY83" s="295" t="s">
        <v>57</v>
      </c>
      <c r="AZ83" s="295" t="s">
        <v>56</v>
      </c>
      <c r="BA83" s="295" t="s">
        <v>55</v>
      </c>
      <c r="BB83" s="295" t="s">
        <v>54</v>
      </c>
      <c r="BC83" s="295" t="s">
        <v>53</v>
      </c>
      <c r="BD83" s="295" t="s">
        <v>52</v>
      </c>
      <c r="BE83" s="295" t="s">
        <v>51</v>
      </c>
      <c r="BF83" s="295" t="s">
        <v>50</v>
      </c>
      <c r="BG83" s="295" t="s">
        <v>49</v>
      </c>
      <c r="BH83" s="295" t="s">
        <v>48</v>
      </c>
      <c r="BI83" s="295" t="s">
        <v>47</v>
      </c>
      <c r="BJ83" s="296" t="s">
        <v>46</v>
      </c>
      <c r="BK83" s="82" t="s">
        <v>34</v>
      </c>
    </row>
    <row r="84" spans="1:119" ht="15" customHeight="1" x14ac:dyDescent="0.35">
      <c r="A84" s="625" t="s">
        <v>86</v>
      </c>
      <c r="B84" s="63" t="s">
        <v>80</v>
      </c>
      <c r="C84" s="63">
        <v>0</v>
      </c>
      <c r="D84" s="63">
        <v>0</v>
      </c>
      <c r="E84" s="63">
        <v>0</v>
      </c>
      <c r="F84" s="63">
        <v>0</v>
      </c>
      <c r="G84" s="63">
        <v>0</v>
      </c>
      <c r="H84" s="63">
        <v>0</v>
      </c>
      <c r="I84" s="63">
        <v>0</v>
      </c>
      <c r="J84" s="63">
        <v>0</v>
      </c>
      <c r="K84" s="63">
        <v>0</v>
      </c>
      <c r="L84" s="63">
        <v>0</v>
      </c>
      <c r="M84" s="63">
        <v>0</v>
      </c>
      <c r="N84" s="63">
        <v>0</v>
      </c>
      <c r="O84" s="81">
        <f t="shared" ref="O84:O96" si="69">SUM(C84:N84)</f>
        <v>0</v>
      </c>
      <c r="Q84" s="625" t="s">
        <v>86</v>
      </c>
      <c r="R84" s="63" t="s">
        <v>80</v>
      </c>
      <c r="S84" s="63">
        <v>0</v>
      </c>
      <c r="T84" s="63">
        <v>0</v>
      </c>
      <c r="U84" s="63">
        <v>0</v>
      </c>
      <c r="V84" s="63">
        <v>0</v>
      </c>
      <c r="W84" s="63">
        <v>0</v>
      </c>
      <c r="X84" s="63">
        <v>0</v>
      </c>
      <c r="Y84" s="63">
        <v>0</v>
      </c>
      <c r="Z84" s="63">
        <v>0</v>
      </c>
      <c r="AA84" s="63">
        <v>0</v>
      </c>
      <c r="AB84" s="63">
        <v>0</v>
      </c>
      <c r="AC84" s="63">
        <v>0</v>
      </c>
      <c r="AD84" s="63">
        <v>0</v>
      </c>
      <c r="AE84" s="81">
        <f t="shared" ref="AE84:AE96" si="70">SUM(S84:AD84)</f>
        <v>0</v>
      </c>
      <c r="AG84" s="625" t="s">
        <v>86</v>
      </c>
      <c r="AH84" s="63" t="s">
        <v>80</v>
      </c>
      <c r="AI84" s="63">
        <v>0</v>
      </c>
      <c r="AJ84" s="63">
        <v>0</v>
      </c>
      <c r="AK84" s="63">
        <v>0</v>
      </c>
      <c r="AL84" s="63">
        <v>0</v>
      </c>
      <c r="AM84" s="63">
        <v>0</v>
      </c>
      <c r="AN84" s="63">
        <v>0</v>
      </c>
      <c r="AO84" s="63">
        <v>0</v>
      </c>
      <c r="AP84" s="63">
        <v>0</v>
      </c>
      <c r="AQ84" s="63">
        <v>0</v>
      </c>
      <c r="AR84" s="63">
        <v>0</v>
      </c>
      <c r="AS84" s="63">
        <v>0</v>
      </c>
      <c r="AT84" s="63">
        <v>0</v>
      </c>
      <c r="AU84" s="81">
        <f t="shared" ref="AU84:AU96" si="71">SUM(AI84:AT84)</f>
        <v>0</v>
      </c>
      <c r="AW84" s="625" t="s">
        <v>86</v>
      </c>
      <c r="AX84" s="63" t="s">
        <v>80</v>
      </c>
      <c r="AY84" s="63">
        <v>0</v>
      </c>
      <c r="AZ84" s="63">
        <v>0</v>
      </c>
      <c r="BA84" s="63">
        <v>0</v>
      </c>
      <c r="BB84" s="63">
        <v>0</v>
      </c>
      <c r="BC84" s="63">
        <v>0</v>
      </c>
      <c r="BD84" s="63">
        <v>0</v>
      </c>
      <c r="BE84" s="63">
        <v>0</v>
      </c>
      <c r="BF84" s="63">
        <v>0</v>
      </c>
      <c r="BG84" s="63">
        <v>0</v>
      </c>
      <c r="BH84" s="63">
        <v>0</v>
      </c>
      <c r="BI84" s="63">
        <v>0</v>
      </c>
      <c r="BJ84" s="63">
        <v>0</v>
      </c>
      <c r="BK84" s="81">
        <f t="shared" ref="BK84:BK96" si="72">SUM(AY84:BJ84)</f>
        <v>0</v>
      </c>
      <c r="BM84" s="427">
        <v>0</v>
      </c>
      <c r="BN84" s="427">
        <v>0</v>
      </c>
      <c r="BO84" s="427">
        <v>0</v>
      </c>
      <c r="BP84" s="427">
        <v>0</v>
      </c>
      <c r="BQ84" s="427">
        <v>0</v>
      </c>
      <c r="BR84" s="427">
        <v>0</v>
      </c>
      <c r="BS84" s="427">
        <v>0</v>
      </c>
      <c r="BT84" s="427">
        <v>0</v>
      </c>
      <c r="BU84" s="427">
        <v>0</v>
      </c>
      <c r="BV84" s="427">
        <v>0</v>
      </c>
      <c r="BW84" s="427">
        <v>0</v>
      </c>
      <c r="BX84" s="427">
        <v>0</v>
      </c>
      <c r="BY84" s="427">
        <v>0</v>
      </c>
      <c r="CA84" s="5">
        <v>0</v>
      </c>
      <c r="CB84" s="5">
        <v>0</v>
      </c>
      <c r="CC84" s="5">
        <v>0</v>
      </c>
      <c r="CD84" s="5">
        <v>0</v>
      </c>
      <c r="CE84" s="5">
        <v>0</v>
      </c>
      <c r="CF84" s="5">
        <v>0</v>
      </c>
      <c r="CG84" s="5">
        <v>0</v>
      </c>
      <c r="CH84" s="5">
        <v>0</v>
      </c>
      <c r="CI84" s="5">
        <v>0</v>
      </c>
      <c r="CJ84" s="5">
        <v>0</v>
      </c>
      <c r="CK84" s="5">
        <v>0</v>
      </c>
      <c r="CL84" s="5">
        <v>0</v>
      </c>
      <c r="CM84" s="5">
        <v>0</v>
      </c>
      <c r="CO84" s="5">
        <v>0</v>
      </c>
      <c r="CP84" s="5">
        <v>0</v>
      </c>
      <c r="CQ84" s="5">
        <v>0</v>
      </c>
      <c r="CR84" s="5">
        <v>0</v>
      </c>
      <c r="CS84" s="5">
        <v>0</v>
      </c>
      <c r="CT84" s="5">
        <v>0</v>
      </c>
      <c r="CU84" s="5">
        <v>0</v>
      </c>
      <c r="CV84" s="5">
        <v>0</v>
      </c>
      <c r="CW84" s="5">
        <v>0</v>
      </c>
      <c r="CX84" s="5">
        <v>0</v>
      </c>
      <c r="CY84" s="5">
        <v>0</v>
      </c>
      <c r="CZ84" s="5">
        <v>0</v>
      </c>
      <c r="DA84" s="5">
        <v>0</v>
      </c>
      <c r="DC84" s="5">
        <v>0</v>
      </c>
      <c r="DD84" s="5">
        <v>0</v>
      </c>
      <c r="DE84" s="5">
        <v>0</v>
      </c>
      <c r="DF84" s="5">
        <v>0</v>
      </c>
      <c r="DG84" s="5">
        <v>0</v>
      </c>
      <c r="DH84" s="5">
        <v>0</v>
      </c>
      <c r="DI84" s="5">
        <v>0</v>
      </c>
      <c r="DJ84" s="5">
        <v>0</v>
      </c>
      <c r="DK84" s="5">
        <v>0</v>
      </c>
      <c r="DL84" s="5">
        <v>0</v>
      </c>
      <c r="DM84" s="5">
        <v>0</v>
      </c>
      <c r="DN84" s="5">
        <v>0</v>
      </c>
      <c r="DO84" s="5">
        <v>0</v>
      </c>
    </row>
    <row r="85" spans="1:119" x14ac:dyDescent="0.35">
      <c r="A85" s="626"/>
      <c r="B85" s="3" t="s">
        <v>79</v>
      </c>
      <c r="C85" s="3">
        <v>0</v>
      </c>
      <c r="D85" s="3">
        <v>0</v>
      </c>
      <c r="E85" s="3">
        <v>0</v>
      </c>
      <c r="F85" s="3">
        <v>0</v>
      </c>
      <c r="G85" s="3">
        <v>0</v>
      </c>
      <c r="H85" s="3">
        <v>0</v>
      </c>
      <c r="I85" s="3">
        <v>0</v>
      </c>
      <c r="J85" s="3">
        <v>0</v>
      </c>
      <c r="K85" s="3">
        <v>0</v>
      </c>
      <c r="L85" s="3">
        <v>0</v>
      </c>
      <c r="M85" s="3">
        <v>0</v>
      </c>
      <c r="N85" s="3">
        <v>0</v>
      </c>
      <c r="O85" s="80">
        <f t="shared" si="69"/>
        <v>0</v>
      </c>
      <c r="Q85" s="626"/>
      <c r="R85" s="3" t="s">
        <v>79</v>
      </c>
      <c r="S85" s="3">
        <v>0</v>
      </c>
      <c r="T85" s="3">
        <v>0</v>
      </c>
      <c r="U85" s="3">
        <v>0</v>
      </c>
      <c r="V85" s="3">
        <v>0</v>
      </c>
      <c r="W85" s="3">
        <v>0</v>
      </c>
      <c r="X85" s="3">
        <v>0</v>
      </c>
      <c r="Y85" s="3">
        <v>0</v>
      </c>
      <c r="Z85" s="3">
        <v>0</v>
      </c>
      <c r="AA85" s="3">
        <v>0</v>
      </c>
      <c r="AB85" s="3">
        <v>0</v>
      </c>
      <c r="AC85" s="3">
        <v>0</v>
      </c>
      <c r="AD85" s="3">
        <v>0</v>
      </c>
      <c r="AE85" s="80">
        <f t="shared" si="70"/>
        <v>0</v>
      </c>
      <c r="AG85" s="626"/>
      <c r="AH85" s="3" t="s">
        <v>79</v>
      </c>
      <c r="AI85" s="3">
        <v>0</v>
      </c>
      <c r="AJ85" s="3">
        <v>0</v>
      </c>
      <c r="AK85" s="3">
        <v>0</v>
      </c>
      <c r="AL85" s="3">
        <v>0</v>
      </c>
      <c r="AM85" s="3">
        <v>0</v>
      </c>
      <c r="AN85" s="3">
        <v>0</v>
      </c>
      <c r="AO85" s="3">
        <v>0</v>
      </c>
      <c r="AP85" s="3">
        <v>0</v>
      </c>
      <c r="AQ85" s="3">
        <v>0</v>
      </c>
      <c r="AR85" s="3">
        <v>0</v>
      </c>
      <c r="AS85" s="3">
        <v>0</v>
      </c>
      <c r="AT85" s="3">
        <v>0</v>
      </c>
      <c r="AU85" s="80">
        <f t="shared" si="71"/>
        <v>0</v>
      </c>
      <c r="AW85" s="626"/>
      <c r="AX85" s="3" t="s">
        <v>79</v>
      </c>
      <c r="AY85" s="3">
        <v>0</v>
      </c>
      <c r="AZ85" s="3">
        <v>0</v>
      </c>
      <c r="BA85" s="3">
        <v>0</v>
      </c>
      <c r="BB85" s="3">
        <v>0</v>
      </c>
      <c r="BC85" s="3">
        <v>0</v>
      </c>
      <c r="BD85" s="3">
        <v>0</v>
      </c>
      <c r="BE85" s="3">
        <v>0</v>
      </c>
      <c r="BF85" s="3">
        <v>0</v>
      </c>
      <c r="BG85" s="3">
        <v>0</v>
      </c>
      <c r="BH85" s="3">
        <v>0</v>
      </c>
      <c r="BI85" s="3">
        <v>0</v>
      </c>
      <c r="BJ85" s="3">
        <v>0</v>
      </c>
      <c r="BK85" s="80">
        <f t="shared" si="72"/>
        <v>0</v>
      </c>
      <c r="BM85" s="427">
        <v>0</v>
      </c>
      <c r="BN85" s="427">
        <v>0</v>
      </c>
      <c r="BO85" s="427">
        <v>0</v>
      </c>
      <c r="BP85" s="427">
        <v>0</v>
      </c>
      <c r="BQ85" s="427">
        <v>0</v>
      </c>
      <c r="BR85" s="427">
        <v>0</v>
      </c>
      <c r="BS85" s="427">
        <v>0</v>
      </c>
      <c r="BT85" s="427">
        <v>0</v>
      </c>
      <c r="BU85" s="427">
        <v>0</v>
      </c>
      <c r="BV85" s="427">
        <v>0</v>
      </c>
      <c r="BW85" s="427">
        <v>0</v>
      </c>
      <c r="BX85" s="427">
        <v>0</v>
      </c>
      <c r="BY85" s="427">
        <v>0</v>
      </c>
      <c r="CA85" s="5">
        <v>0</v>
      </c>
      <c r="CB85" s="5">
        <v>0</v>
      </c>
      <c r="CC85" s="5">
        <v>0</v>
      </c>
      <c r="CD85" s="5">
        <v>0</v>
      </c>
      <c r="CE85" s="5">
        <v>0</v>
      </c>
      <c r="CF85" s="5">
        <v>0</v>
      </c>
      <c r="CG85" s="5">
        <v>0</v>
      </c>
      <c r="CH85" s="5">
        <v>0</v>
      </c>
      <c r="CI85" s="5">
        <v>0</v>
      </c>
      <c r="CJ85" s="5">
        <v>0</v>
      </c>
      <c r="CK85" s="5">
        <v>0</v>
      </c>
      <c r="CL85" s="5">
        <v>0</v>
      </c>
      <c r="CM85" s="5">
        <v>0</v>
      </c>
      <c r="CO85" s="5">
        <v>0</v>
      </c>
      <c r="CP85" s="5">
        <v>0</v>
      </c>
      <c r="CQ85" s="5">
        <v>0</v>
      </c>
      <c r="CR85" s="5">
        <v>0</v>
      </c>
      <c r="CS85" s="5">
        <v>0</v>
      </c>
      <c r="CT85" s="5">
        <v>0</v>
      </c>
      <c r="CU85" s="5">
        <v>0</v>
      </c>
      <c r="CV85" s="5">
        <v>0</v>
      </c>
      <c r="CW85" s="5">
        <v>0</v>
      </c>
      <c r="CX85" s="5">
        <v>0</v>
      </c>
      <c r="CY85" s="5">
        <v>0</v>
      </c>
      <c r="CZ85" s="5">
        <v>0</v>
      </c>
      <c r="DA85" s="5">
        <v>0</v>
      </c>
      <c r="DC85" s="5">
        <v>0</v>
      </c>
      <c r="DD85" s="5">
        <v>0</v>
      </c>
      <c r="DE85" s="5">
        <v>0</v>
      </c>
      <c r="DF85" s="5">
        <v>0</v>
      </c>
      <c r="DG85" s="5">
        <v>0</v>
      </c>
      <c r="DH85" s="5">
        <v>0</v>
      </c>
      <c r="DI85" s="5">
        <v>0</v>
      </c>
      <c r="DJ85" s="5">
        <v>0</v>
      </c>
      <c r="DK85" s="5">
        <v>0</v>
      </c>
      <c r="DL85" s="5">
        <v>0</v>
      </c>
      <c r="DM85" s="5">
        <v>0</v>
      </c>
      <c r="DN85" s="5">
        <v>0</v>
      </c>
      <c r="DO85" s="5">
        <v>0</v>
      </c>
    </row>
    <row r="86" spans="1:119" x14ac:dyDescent="0.35">
      <c r="A86" s="626"/>
      <c r="B86" s="3" t="s">
        <v>78</v>
      </c>
      <c r="C86" s="3">
        <v>0</v>
      </c>
      <c r="D86" s="3">
        <v>0</v>
      </c>
      <c r="E86" s="3">
        <v>0</v>
      </c>
      <c r="F86" s="3">
        <v>0</v>
      </c>
      <c r="G86" s="3">
        <v>0</v>
      </c>
      <c r="H86" s="3">
        <v>0</v>
      </c>
      <c r="I86" s="3">
        <v>0</v>
      </c>
      <c r="J86" s="3">
        <v>0</v>
      </c>
      <c r="K86" s="3">
        <v>0</v>
      </c>
      <c r="L86" s="3">
        <v>0</v>
      </c>
      <c r="M86" s="3">
        <v>0</v>
      </c>
      <c r="N86" s="3">
        <v>0</v>
      </c>
      <c r="O86" s="80">
        <f t="shared" si="69"/>
        <v>0</v>
      </c>
      <c r="Q86" s="626"/>
      <c r="R86" s="3" t="s">
        <v>78</v>
      </c>
      <c r="S86" s="3">
        <v>0</v>
      </c>
      <c r="T86" s="3">
        <v>0</v>
      </c>
      <c r="U86" s="3">
        <v>0</v>
      </c>
      <c r="V86" s="3">
        <v>0</v>
      </c>
      <c r="W86" s="3">
        <v>0</v>
      </c>
      <c r="X86" s="3">
        <v>0</v>
      </c>
      <c r="Y86" s="3">
        <v>0</v>
      </c>
      <c r="Z86" s="3">
        <v>7192.3005138034296</v>
      </c>
      <c r="AA86" s="3">
        <v>0</v>
      </c>
      <c r="AB86" s="3">
        <v>0</v>
      </c>
      <c r="AC86" s="3">
        <v>9624.8288316720282</v>
      </c>
      <c r="AD86" s="3">
        <v>0</v>
      </c>
      <c r="AE86" s="80">
        <f t="shared" si="70"/>
        <v>16817.129345475456</v>
      </c>
      <c r="AG86" s="626"/>
      <c r="AH86" s="3" t="s">
        <v>78</v>
      </c>
      <c r="AI86" s="3">
        <v>0</v>
      </c>
      <c r="AJ86" s="3">
        <v>0</v>
      </c>
      <c r="AK86" s="3">
        <v>0</v>
      </c>
      <c r="AL86" s="3">
        <v>0</v>
      </c>
      <c r="AM86" s="3">
        <v>0</v>
      </c>
      <c r="AN86" s="3">
        <v>0</v>
      </c>
      <c r="AO86" s="3">
        <v>0</v>
      </c>
      <c r="AP86" s="3">
        <v>0</v>
      </c>
      <c r="AQ86" s="3">
        <v>0</v>
      </c>
      <c r="AR86" s="3">
        <v>0</v>
      </c>
      <c r="AS86" s="3">
        <v>0</v>
      </c>
      <c r="AT86" s="3">
        <v>0</v>
      </c>
      <c r="AU86" s="80">
        <f t="shared" si="71"/>
        <v>0</v>
      </c>
      <c r="AW86" s="626"/>
      <c r="AX86" s="3" t="s">
        <v>78</v>
      </c>
      <c r="AY86" s="3">
        <v>0</v>
      </c>
      <c r="AZ86" s="3">
        <v>0</v>
      </c>
      <c r="BA86" s="3">
        <v>0</v>
      </c>
      <c r="BB86" s="3">
        <v>0</v>
      </c>
      <c r="BC86" s="3">
        <v>0</v>
      </c>
      <c r="BD86" s="3">
        <v>0</v>
      </c>
      <c r="BE86" s="3">
        <v>0</v>
      </c>
      <c r="BF86" s="3">
        <v>0</v>
      </c>
      <c r="BG86" s="3">
        <v>0</v>
      </c>
      <c r="BH86" s="3">
        <v>0</v>
      </c>
      <c r="BI86" s="3">
        <v>0</v>
      </c>
      <c r="BJ86" s="3">
        <v>0</v>
      </c>
      <c r="BK86" s="80">
        <f t="shared" si="72"/>
        <v>0</v>
      </c>
      <c r="BM86" s="427">
        <v>0</v>
      </c>
      <c r="BN86" s="427">
        <v>0</v>
      </c>
      <c r="BO86" s="427">
        <v>0</v>
      </c>
      <c r="BP86" s="427">
        <v>0</v>
      </c>
      <c r="BQ86" s="427">
        <v>0</v>
      </c>
      <c r="BR86" s="427">
        <v>0</v>
      </c>
      <c r="BS86" s="427">
        <v>0</v>
      </c>
      <c r="BT86" s="427">
        <v>0</v>
      </c>
      <c r="BU86" s="427">
        <v>0</v>
      </c>
      <c r="BV86" s="427">
        <v>0</v>
      </c>
      <c r="BW86" s="427">
        <v>0</v>
      </c>
      <c r="BX86" s="427">
        <v>0</v>
      </c>
      <c r="BY86" s="427">
        <v>0</v>
      </c>
      <c r="CA86" s="5">
        <v>0</v>
      </c>
      <c r="CB86" s="5">
        <v>0</v>
      </c>
      <c r="CC86" s="5">
        <v>0</v>
      </c>
      <c r="CD86" s="5">
        <v>0</v>
      </c>
      <c r="CE86" s="5">
        <v>0</v>
      </c>
      <c r="CF86" s="5">
        <v>0</v>
      </c>
      <c r="CG86" s="5">
        <v>0</v>
      </c>
      <c r="CH86" s="5">
        <v>0</v>
      </c>
      <c r="CI86" s="5">
        <v>0</v>
      </c>
      <c r="CJ86" s="5">
        <v>0</v>
      </c>
      <c r="CK86" s="5">
        <v>0</v>
      </c>
      <c r="CL86" s="5">
        <v>0</v>
      </c>
      <c r="CM86" s="5">
        <v>0</v>
      </c>
      <c r="CO86" s="5">
        <v>0</v>
      </c>
      <c r="CP86" s="5">
        <v>0</v>
      </c>
      <c r="CQ86" s="5">
        <v>0</v>
      </c>
      <c r="CR86" s="5">
        <v>0</v>
      </c>
      <c r="CS86" s="5">
        <v>0</v>
      </c>
      <c r="CT86" s="5">
        <v>0</v>
      </c>
      <c r="CU86" s="5">
        <v>0</v>
      </c>
      <c r="CV86" s="5">
        <v>0</v>
      </c>
      <c r="CW86" s="5">
        <v>0</v>
      </c>
      <c r="CX86" s="5">
        <v>0</v>
      </c>
      <c r="CY86" s="5">
        <v>0</v>
      </c>
      <c r="CZ86" s="5">
        <v>0</v>
      </c>
      <c r="DA86" s="5">
        <v>0</v>
      </c>
      <c r="DC86" s="5">
        <v>0</v>
      </c>
      <c r="DD86" s="5">
        <v>0</v>
      </c>
      <c r="DE86" s="5">
        <v>0</v>
      </c>
      <c r="DF86" s="5">
        <v>0</v>
      </c>
      <c r="DG86" s="5">
        <v>0</v>
      </c>
      <c r="DH86" s="5">
        <v>0</v>
      </c>
      <c r="DI86" s="5">
        <v>0</v>
      </c>
      <c r="DJ86" s="5">
        <v>0</v>
      </c>
      <c r="DK86" s="5">
        <v>0</v>
      </c>
      <c r="DL86" s="5">
        <v>0</v>
      </c>
      <c r="DM86" s="5">
        <v>0</v>
      </c>
      <c r="DN86" s="5">
        <v>0</v>
      </c>
      <c r="DO86" s="5">
        <v>0</v>
      </c>
    </row>
    <row r="87" spans="1:119" x14ac:dyDescent="0.35">
      <c r="A87" s="626"/>
      <c r="B87" s="3" t="s">
        <v>77</v>
      </c>
      <c r="C87" s="3">
        <v>0</v>
      </c>
      <c r="D87" s="3">
        <v>0</v>
      </c>
      <c r="E87" s="3">
        <v>0</v>
      </c>
      <c r="F87" s="3">
        <v>4699.3480826569503</v>
      </c>
      <c r="G87" s="3">
        <v>0</v>
      </c>
      <c r="H87" s="3">
        <v>0</v>
      </c>
      <c r="I87" s="3">
        <v>1127.9167811870959</v>
      </c>
      <c r="J87" s="3">
        <v>3925.7363293265157</v>
      </c>
      <c r="K87" s="3">
        <v>2067.2370875977781</v>
      </c>
      <c r="L87" s="3">
        <v>5262.3909563826519</v>
      </c>
      <c r="M87" s="3">
        <v>1001.5754534242556</v>
      </c>
      <c r="N87" s="3">
        <v>20865.544935093429</v>
      </c>
      <c r="O87" s="80">
        <f t="shared" si="69"/>
        <v>38949.749625668672</v>
      </c>
      <c r="Q87" s="626"/>
      <c r="R87" s="3" t="s">
        <v>77</v>
      </c>
      <c r="S87" s="3">
        <v>0</v>
      </c>
      <c r="T87" s="3">
        <v>0</v>
      </c>
      <c r="U87" s="3">
        <v>0</v>
      </c>
      <c r="V87" s="3">
        <v>6427.8439291514624</v>
      </c>
      <c r="W87" s="3">
        <v>19033.595682532243</v>
      </c>
      <c r="X87" s="3">
        <v>11837.633101257425</v>
      </c>
      <c r="Y87" s="3">
        <v>4990.4824466321907</v>
      </c>
      <c r="Z87" s="3">
        <v>8455.7137914318319</v>
      </c>
      <c r="AA87" s="3">
        <v>11987.77786758428</v>
      </c>
      <c r="AB87" s="3">
        <v>8458.4603420353724</v>
      </c>
      <c r="AC87" s="3">
        <v>28458.841837013697</v>
      </c>
      <c r="AD87" s="3">
        <v>1066.577151041369</v>
      </c>
      <c r="AE87" s="80">
        <f t="shared" si="70"/>
        <v>100716.92614867986</v>
      </c>
      <c r="AG87" s="626"/>
      <c r="AH87" s="3" t="s">
        <v>77</v>
      </c>
      <c r="AI87" s="3">
        <v>0</v>
      </c>
      <c r="AJ87" s="3">
        <v>0</v>
      </c>
      <c r="AK87" s="3">
        <v>0</v>
      </c>
      <c r="AL87" s="3">
        <v>0</v>
      </c>
      <c r="AM87" s="3">
        <v>0</v>
      </c>
      <c r="AN87" s="3">
        <v>0</v>
      </c>
      <c r="AO87" s="3">
        <v>0</v>
      </c>
      <c r="AP87" s="3">
        <v>0</v>
      </c>
      <c r="AQ87" s="3">
        <v>0</v>
      </c>
      <c r="AR87" s="3">
        <v>52620.247496355129</v>
      </c>
      <c r="AS87" s="3">
        <v>0</v>
      </c>
      <c r="AT87" s="3">
        <v>98677.154567117497</v>
      </c>
      <c r="AU87" s="80">
        <f t="shared" si="71"/>
        <v>151297.40206347263</v>
      </c>
      <c r="AW87" s="626"/>
      <c r="AX87" s="3" t="s">
        <v>77</v>
      </c>
      <c r="AY87" s="3">
        <v>0</v>
      </c>
      <c r="AZ87" s="3">
        <v>0</v>
      </c>
      <c r="BA87" s="3">
        <v>0</v>
      </c>
      <c r="BB87" s="3">
        <v>0</v>
      </c>
      <c r="BC87" s="3">
        <v>0</v>
      </c>
      <c r="BD87" s="3">
        <v>0</v>
      </c>
      <c r="BE87" s="3">
        <v>0</v>
      </c>
      <c r="BF87" s="3">
        <v>0</v>
      </c>
      <c r="BG87" s="3">
        <v>0</v>
      </c>
      <c r="BH87" s="3">
        <v>0</v>
      </c>
      <c r="BI87" s="3">
        <v>0</v>
      </c>
      <c r="BJ87" s="3">
        <v>0</v>
      </c>
      <c r="BK87" s="80">
        <f t="shared" si="72"/>
        <v>0</v>
      </c>
      <c r="BM87" s="427">
        <v>0</v>
      </c>
      <c r="BN87" s="427">
        <v>0</v>
      </c>
      <c r="BO87" s="427">
        <v>0</v>
      </c>
      <c r="BP87" s="427">
        <v>0</v>
      </c>
      <c r="BQ87" s="427">
        <v>0</v>
      </c>
      <c r="BR87" s="427">
        <v>0</v>
      </c>
      <c r="BS87" s="427">
        <v>0</v>
      </c>
      <c r="BT87" s="427">
        <v>0</v>
      </c>
      <c r="BU87" s="427">
        <v>0</v>
      </c>
      <c r="BV87" s="427">
        <v>0</v>
      </c>
      <c r="BW87" s="427">
        <v>0</v>
      </c>
      <c r="BX87" s="427">
        <v>0</v>
      </c>
      <c r="BY87" s="427">
        <v>0</v>
      </c>
      <c r="CA87" s="5">
        <v>0</v>
      </c>
      <c r="CB87" s="5">
        <v>0</v>
      </c>
      <c r="CC87" s="5">
        <v>0</v>
      </c>
      <c r="CD87" s="5">
        <v>0</v>
      </c>
      <c r="CE87" s="5">
        <v>0</v>
      </c>
      <c r="CF87" s="5">
        <v>0</v>
      </c>
      <c r="CG87" s="5">
        <v>0</v>
      </c>
      <c r="CH87" s="5">
        <v>0</v>
      </c>
      <c r="CI87" s="5">
        <v>0</v>
      </c>
      <c r="CJ87" s="5">
        <v>0</v>
      </c>
      <c r="CK87" s="5">
        <v>0</v>
      </c>
      <c r="CL87" s="5">
        <v>0</v>
      </c>
      <c r="CM87" s="5">
        <v>0</v>
      </c>
      <c r="CO87" s="5">
        <v>0</v>
      </c>
      <c r="CP87" s="5">
        <v>0</v>
      </c>
      <c r="CQ87" s="5">
        <v>0</v>
      </c>
      <c r="CR87" s="5">
        <v>0</v>
      </c>
      <c r="CS87" s="5">
        <v>0</v>
      </c>
      <c r="CT87" s="5">
        <v>0</v>
      </c>
      <c r="CU87" s="5">
        <v>0</v>
      </c>
      <c r="CV87" s="5">
        <v>0</v>
      </c>
      <c r="CW87" s="5">
        <v>0</v>
      </c>
      <c r="CX87" s="5">
        <v>0</v>
      </c>
      <c r="CY87" s="5">
        <v>0</v>
      </c>
      <c r="CZ87" s="5">
        <v>0</v>
      </c>
      <c r="DA87" s="5">
        <v>0</v>
      </c>
      <c r="DC87" s="5">
        <v>0</v>
      </c>
      <c r="DD87" s="5">
        <v>0</v>
      </c>
      <c r="DE87" s="5">
        <v>0</v>
      </c>
      <c r="DF87" s="5">
        <v>0</v>
      </c>
      <c r="DG87" s="5">
        <v>0</v>
      </c>
      <c r="DH87" s="5">
        <v>0</v>
      </c>
      <c r="DI87" s="5">
        <v>0</v>
      </c>
      <c r="DJ87" s="5">
        <v>0</v>
      </c>
      <c r="DK87" s="5">
        <v>0</v>
      </c>
      <c r="DL87" s="5">
        <v>0</v>
      </c>
      <c r="DM87" s="5">
        <v>0</v>
      </c>
      <c r="DN87" s="5">
        <v>0</v>
      </c>
      <c r="DO87" s="5">
        <v>0</v>
      </c>
    </row>
    <row r="88" spans="1:119" x14ac:dyDescent="0.35">
      <c r="A88" s="626"/>
      <c r="B88" s="3" t="s">
        <v>76</v>
      </c>
      <c r="C88" s="3">
        <v>0</v>
      </c>
      <c r="D88" s="3">
        <v>0</v>
      </c>
      <c r="E88" s="3">
        <v>0</v>
      </c>
      <c r="F88" s="3">
        <v>0</v>
      </c>
      <c r="G88" s="3">
        <v>0</v>
      </c>
      <c r="H88" s="3">
        <v>0</v>
      </c>
      <c r="I88" s="3">
        <v>0</v>
      </c>
      <c r="J88" s="3">
        <v>0</v>
      </c>
      <c r="K88" s="3">
        <v>0</v>
      </c>
      <c r="L88" s="3">
        <v>0</v>
      </c>
      <c r="M88" s="3">
        <v>0</v>
      </c>
      <c r="N88" s="3">
        <v>0</v>
      </c>
      <c r="O88" s="80">
        <f t="shared" si="69"/>
        <v>0</v>
      </c>
      <c r="Q88" s="626"/>
      <c r="R88" s="3" t="s">
        <v>76</v>
      </c>
      <c r="S88" s="3">
        <v>0</v>
      </c>
      <c r="T88" s="3">
        <v>0</v>
      </c>
      <c r="U88" s="3">
        <v>0</v>
      </c>
      <c r="V88" s="3">
        <v>0</v>
      </c>
      <c r="W88" s="3">
        <v>0</v>
      </c>
      <c r="X88" s="3">
        <v>0</v>
      </c>
      <c r="Y88" s="3">
        <v>0</v>
      </c>
      <c r="Z88" s="3">
        <v>0</v>
      </c>
      <c r="AA88" s="3">
        <v>0</v>
      </c>
      <c r="AB88" s="3">
        <v>0</v>
      </c>
      <c r="AC88" s="3">
        <v>0</v>
      </c>
      <c r="AD88" s="3">
        <v>0</v>
      </c>
      <c r="AE88" s="80">
        <f t="shared" si="70"/>
        <v>0</v>
      </c>
      <c r="AG88" s="626"/>
      <c r="AH88" s="3" t="s">
        <v>76</v>
      </c>
      <c r="AI88" s="3">
        <v>0</v>
      </c>
      <c r="AJ88" s="3">
        <v>0</v>
      </c>
      <c r="AK88" s="3">
        <v>0</v>
      </c>
      <c r="AL88" s="3">
        <v>0</v>
      </c>
      <c r="AM88" s="3">
        <v>0</v>
      </c>
      <c r="AN88" s="3">
        <v>0</v>
      </c>
      <c r="AO88" s="3">
        <v>0</v>
      </c>
      <c r="AP88" s="3">
        <v>0</v>
      </c>
      <c r="AQ88" s="3">
        <v>0</v>
      </c>
      <c r="AR88" s="3">
        <v>0</v>
      </c>
      <c r="AS88" s="3">
        <v>0</v>
      </c>
      <c r="AT88" s="3">
        <v>0</v>
      </c>
      <c r="AU88" s="80">
        <f t="shared" si="71"/>
        <v>0</v>
      </c>
      <c r="AW88" s="626"/>
      <c r="AX88" s="3" t="s">
        <v>76</v>
      </c>
      <c r="AY88" s="3">
        <v>0</v>
      </c>
      <c r="AZ88" s="3">
        <v>0</v>
      </c>
      <c r="BA88" s="3">
        <v>0</v>
      </c>
      <c r="BB88" s="3">
        <v>0</v>
      </c>
      <c r="BC88" s="3">
        <v>0</v>
      </c>
      <c r="BD88" s="3">
        <v>0</v>
      </c>
      <c r="BE88" s="3">
        <v>0</v>
      </c>
      <c r="BF88" s="3">
        <v>0</v>
      </c>
      <c r="BG88" s="3">
        <v>0</v>
      </c>
      <c r="BH88" s="3">
        <v>0</v>
      </c>
      <c r="BI88" s="3">
        <v>0</v>
      </c>
      <c r="BJ88" s="3">
        <v>0</v>
      </c>
      <c r="BK88" s="80">
        <f t="shared" si="72"/>
        <v>0</v>
      </c>
      <c r="BM88" s="427">
        <v>0</v>
      </c>
      <c r="BN88" s="427">
        <v>0</v>
      </c>
      <c r="BO88" s="427">
        <v>0</v>
      </c>
      <c r="BP88" s="427">
        <v>0</v>
      </c>
      <c r="BQ88" s="427">
        <v>0</v>
      </c>
      <c r="BR88" s="427">
        <v>0</v>
      </c>
      <c r="BS88" s="427">
        <v>0</v>
      </c>
      <c r="BT88" s="427">
        <v>0</v>
      </c>
      <c r="BU88" s="427">
        <v>0</v>
      </c>
      <c r="BV88" s="427">
        <v>0</v>
      </c>
      <c r="BW88" s="427">
        <v>0</v>
      </c>
      <c r="BX88" s="427">
        <v>0</v>
      </c>
      <c r="BY88" s="427">
        <v>0</v>
      </c>
      <c r="CA88" s="5">
        <v>0</v>
      </c>
      <c r="CB88" s="5">
        <v>0</v>
      </c>
      <c r="CC88" s="5">
        <v>0</v>
      </c>
      <c r="CD88" s="5">
        <v>0</v>
      </c>
      <c r="CE88" s="5">
        <v>0</v>
      </c>
      <c r="CF88" s="5">
        <v>0</v>
      </c>
      <c r="CG88" s="5">
        <v>0</v>
      </c>
      <c r="CH88" s="5">
        <v>0</v>
      </c>
      <c r="CI88" s="5">
        <v>0</v>
      </c>
      <c r="CJ88" s="5">
        <v>0</v>
      </c>
      <c r="CK88" s="5">
        <v>0</v>
      </c>
      <c r="CL88" s="5">
        <v>0</v>
      </c>
      <c r="CM88" s="5">
        <v>0</v>
      </c>
      <c r="CO88" s="5">
        <v>0</v>
      </c>
      <c r="CP88" s="5">
        <v>0</v>
      </c>
      <c r="CQ88" s="5">
        <v>0</v>
      </c>
      <c r="CR88" s="5">
        <v>0</v>
      </c>
      <c r="CS88" s="5">
        <v>0</v>
      </c>
      <c r="CT88" s="5">
        <v>0</v>
      </c>
      <c r="CU88" s="5">
        <v>0</v>
      </c>
      <c r="CV88" s="5">
        <v>0</v>
      </c>
      <c r="CW88" s="5">
        <v>0</v>
      </c>
      <c r="CX88" s="5">
        <v>0</v>
      </c>
      <c r="CY88" s="5">
        <v>0</v>
      </c>
      <c r="CZ88" s="5">
        <v>0</v>
      </c>
      <c r="DA88" s="5">
        <v>0</v>
      </c>
      <c r="DC88" s="5">
        <v>0</v>
      </c>
      <c r="DD88" s="5">
        <v>0</v>
      </c>
      <c r="DE88" s="5">
        <v>0</v>
      </c>
      <c r="DF88" s="5">
        <v>0</v>
      </c>
      <c r="DG88" s="5">
        <v>0</v>
      </c>
      <c r="DH88" s="5">
        <v>0</v>
      </c>
      <c r="DI88" s="5">
        <v>0</v>
      </c>
      <c r="DJ88" s="5">
        <v>0</v>
      </c>
      <c r="DK88" s="5">
        <v>0</v>
      </c>
      <c r="DL88" s="5">
        <v>0</v>
      </c>
      <c r="DM88" s="5">
        <v>0</v>
      </c>
      <c r="DN88" s="5">
        <v>0</v>
      </c>
      <c r="DO88" s="5">
        <v>0</v>
      </c>
    </row>
    <row r="89" spans="1:119" x14ac:dyDescent="0.35">
      <c r="A89" s="626"/>
      <c r="B89" s="3" t="s">
        <v>75</v>
      </c>
      <c r="C89" s="3">
        <v>0</v>
      </c>
      <c r="D89" s="3">
        <v>0</v>
      </c>
      <c r="E89" s="3">
        <v>0</v>
      </c>
      <c r="F89" s="3">
        <v>0</v>
      </c>
      <c r="G89" s="3">
        <v>0</v>
      </c>
      <c r="H89" s="3">
        <v>0</v>
      </c>
      <c r="I89" s="3">
        <v>0</v>
      </c>
      <c r="J89" s="3">
        <v>0</v>
      </c>
      <c r="K89" s="3">
        <v>0</v>
      </c>
      <c r="L89" s="3">
        <v>0</v>
      </c>
      <c r="M89" s="3">
        <v>0</v>
      </c>
      <c r="N89" s="3">
        <v>0</v>
      </c>
      <c r="O89" s="80">
        <f t="shared" si="69"/>
        <v>0</v>
      </c>
      <c r="Q89" s="626"/>
      <c r="R89" s="3" t="s">
        <v>75</v>
      </c>
      <c r="S89" s="3">
        <v>0</v>
      </c>
      <c r="T89" s="3">
        <v>0</v>
      </c>
      <c r="U89" s="3">
        <v>0</v>
      </c>
      <c r="V89" s="3">
        <v>0</v>
      </c>
      <c r="W89" s="3">
        <v>0</v>
      </c>
      <c r="X89" s="3">
        <v>0</v>
      </c>
      <c r="Y89" s="3">
        <v>0</v>
      </c>
      <c r="Z89" s="3">
        <v>0</v>
      </c>
      <c r="AA89" s="3">
        <v>0</v>
      </c>
      <c r="AB89" s="3">
        <v>0</v>
      </c>
      <c r="AC89" s="3">
        <v>0</v>
      </c>
      <c r="AD89" s="3">
        <v>0</v>
      </c>
      <c r="AE89" s="80">
        <f t="shared" si="70"/>
        <v>0</v>
      </c>
      <c r="AG89" s="626"/>
      <c r="AH89" s="3" t="s">
        <v>75</v>
      </c>
      <c r="AI89" s="3">
        <v>0</v>
      </c>
      <c r="AJ89" s="3">
        <v>0</v>
      </c>
      <c r="AK89" s="3">
        <v>0</v>
      </c>
      <c r="AL89" s="3">
        <v>0</v>
      </c>
      <c r="AM89" s="3">
        <v>0</v>
      </c>
      <c r="AN89" s="3">
        <v>0</v>
      </c>
      <c r="AO89" s="3">
        <v>0</v>
      </c>
      <c r="AP89" s="3">
        <v>0</v>
      </c>
      <c r="AQ89" s="3">
        <v>0</v>
      </c>
      <c r="AR89" s="3">
        <v>0</v>
      </c>
      <c r="AS89" s="3">
        <v>0</v>
      </c>
      <c r="AT89" s="3">
        <v>0</v>
      </c>
      <c r="AU89" s="80">
        <f t="shared" si="71"/>
        <v>0</v>
      </c>
      <c r="AW89" s="626"/>
      <c r="AX89" s="3" t="s">
        <v>75</v>
      </c>
      <c r="AY89" s="3">
        <v>0</v>
      </c>
      <c r="AZ89" s="3">
        <v>0</v>
      </c>
      <c r="BA89" s="3">
        <v>0</v>
      </c>
      <c r="BB89" s="3">
        <v>0</v>
      </c>
      <c r="BC89" s="3">
        <v>0</v>
      </c>
      <c r="BD89" s="3">
        <v>0</v>
      </c>
      <c r="BE89" s="3">
        <v>0</v>
      </c>
      <c r="BF89" s="3">
        <v>0</v>
      </c>
      <c r="BG89" s="3">
        <v>0</v>
      </c>
      <c r="BH89" s="3">
        <v>0</v>
      </c>
      <c r="BI89" s="3">
        <v>0</v>
      </c>
      <c r="BJ89" s="3">
        <v>0</v>
      </c>
      <c r="BK89" s="80">
        <f t="shared" si="72"/>
        <v>0</v>
      </c>
      <c r="BM89" s="427">
        <v>0</v>
      </c>
      <c r="BN89" s="427">
        <v>0</v>
      </c>
      <c r="BO89" s="427">
        <v>0</v>
      </c>
      <c r="BP89" s="427">
        <v>0</v>
      </c>
      <c r="BQ89" s="427">
        <v>0</v>
      </c>
      <c r="BR89" s="427">
        <v>0</v>
      </c>
      <c r="BS89" s="427">
        <v>0</v>
      </c>
      <c r="BT89" s="427">
        <v>0</v>
      </c>
      <c r="BU89" s="427">
        <v>0</v>
      </c>
      <c r="BV89" s="427">
        <v>0</v>
      </c>
      <c r="BW89" s="427">
        <v>0</v>
      </c>
      <c r="BX89" s="427">
        <v>0</v>
      </c>
      <c r="BY89" s="427">
        <v>0</v>
      </c>
      <c r="CA89" s="5">
        <v>0</v>
      </c>
      <c r="CB89" s="5">
        <v>0</v>
      </c>
      <c r="CC89" s="5">
        <v>0</v>
      </c>
      <c r="CD89" s="5">
        <v>0</v>
      </c>
      <c r="CE89" s="5">
        <v>0</v>
      </c>
      <c r="CF89" s="5">
        <v>0</v>
      </c>
      <c r="CG89" s="5">
        <v>0</v>
      </c>
      <c r="CH89" s="5">
        <v>0</v>
      </c>
      <c r="CI89" s="5">
        <v>0</v>
      </c>
      <c r="CJ89" s="5">
        <v>0</v>
      </c>
      <c r="CK89" s="5">
        <v>0</v>
      </c>
      <c r="CL89" s="5">
        <v>0</v>
      </c>
      <c r="CM89" s="5">
        <v>0</v>
      </c>
      <c r="CO89" s="5">
        <v>0</v>
      </c>
      <c r="CP89" s="5">
        <v>0</v>
      </c>
      <c r="CQ89" s="5">
        <v>0</v>
      </c>
      <c r="CR89" s="5">
        <v>0</v>
      </c>
      <c r="CS89" s="5">
        <v>0</v>
      </c>
      <c r="CT89" s="5">
        <v>0</v>
      </c>
      <c r="CU89" s="5">
        <v>0</v>
      </c>
      <c r="CV89" s="5">
        <v>0</v>
      </c>
      <c r="CW89" s="5">
        <v>0</v>
      </c>
      <c r="CX89" s="5">
        <v>0</v>
      </c>
      <c r="CY89" s="5">
        <v>0</v>
      </c>
      <c r="CZ89" s="5">
        <v>0</v>
      </c>
      <c r="DA89" s="5">
        <v>0</v>
      </c>
      <c r="DC89" s="5">
        <v>0</v>
      </c>
      <c r="DD89" s="5">
        <v>0</v>
      </c>
      <c r="DE89" s="5">
        <v>0</v>
      </c>
      <c r="DF89" s="5">
        <v>0</v>
      </c>
      <c r="DG89" s="5">
        <v>0</v>
      </c>
      <c r="DH89" s="5">
        <v>0</v>
      </c>
      <c r="DI89" s="5">
        <v>0</v>
      </c>
      <c r="DJ89" s="5">
        <v>0</v>
      </c>
      <c r="DK89" s="5">
        <v>0</v>
      </c>
      <c r="DL89" s="5">
        <v>0</v>
      </c>
      <c r="DM89" s="5">
        <v>0</v>
      </c>
      <c r="DN89" s="5">
        <v>0</v>
      </c>
      <c r="DO89" s="5">
        <v>0</v>
      </c>
    </row>
    <row r="90" spans="1:119" x14ac:dyDescent="0.35">
      <c r="A90" s="626"/>
      <c r="B90" s="3" t="s">
        <v>74</v>
      </c>
      <c r="C90" s="3">
        <v>0</v>
      </c>
      <c r="D90" s="3">
        <v>0</v>
      </c>
      <c r="E90" s="3">
        <v>0</v>
      </c>
      <c r="F90" s="3">
        <v>0</v>
      </c>
      <c r="G90" s="3">
        <v>0</v>
      </c>
      <c r="H90" s="3">
        <v>0</v>
      </c>
      <c r="I90" s="3">
        <v>0</v>
      </c>
      <c r="J90" s="3">
        <v>0</v>
      </c>
      <c r="K90" s="3">
        <v>0</v>
      </c>
      <c r="L90" s="3">
        <v>0</v>
      </c>
      <c r="M90" s="3">
        <v>0</v>
      </c>
      <c r="N90" s="3">
        <v>0</v>
      </c>
      <c r="O90" s="80">
        <f t="shared" si="69"/>
        <v>0</v>
      </c>
      <c r="Q90" s="626"/>
      <c r="R90" s="3" t="s">
        <v>74</v>
      </c>
      <c r="S90" s="3">
        <v>0</v>
      </c>
      <c r="T90" s="3">
        <v>0</v>
      </c>
      <c r="U90" s="3">
        <v>0</v>
      </c>
      <c r="V90" s="3">
        <v>0</v>
      </c>
      <c r="W90" s="3">
        <v>0</v>
      </c>
      <c r="X90" s="3">
        <v>0</v>
      </c>
      <c r="Y90" s="3">
        <v>0</v>
      </c>
      <c r="Z90" s="3">
        <v>0</v>
      </c>
      <c r="AA90" s="3">
        <v>0</v>
      </c>
      <c r="AB90" s="3">
        <v>0</v>
      </c>
      <c r="AC90" s="3">
        <v>0</v>
      </c>
      <c r="AD90" s="3">
        <v>0</v>
      </c>
      <c r="AE90" s="80">
        <f t="shared" si="70"/>
        <v>0</v>
      </c>
      <c r="AG90" s="626"/>
      <c r="AH90" s="3" t="s">
        <v>74</v>
      </c>
      <c r="AI90" s="3">
        <v>0</v>
      </c>
      <c r="AJ90" s="3">
        <v>0</v>
      </c>
      <c r="AK90" s="3">
        <v>0</v>
      </c>
      <c r="AL90" s="3">
        <v>0</v>
      </c>
      <c r="AM90" s="3">
        <v>0</v>
      </c>
      <c r="AN90" s="3">
        <v>0</v>
      </c>
      <c r="AO90" s="3">
        <v>0</v>
      </c>
      <c r="AP90" s="3">
        <v>0</v>
      </c>
      <c r="AQ90" s="3">
        <v>0</v>
      </c>
      <c r="AR90" s="3">
        <v>0</v>
      </c>
      <c r="AS90" s="3">
        <v>0</v>
      </c>
      <c r="AT90" s="3">
        <v>0</v>
      </c>
      <c r="AU90" s="80">
        <f t="shared" si="71"/>
        <v>0</v>
      </c>
      <c r="AW90" s="626"/>
      <c r="AX90" s="3" t="s">
        <v>74</v>
      </c>
      <c r="AY90" s="3">
        <v>0</v>
      </c>
      <c r="AZ90" s="3">
        <v>0</v>
      </c>
      <c r="BA90" s="3">
        <v>0</v>
      </c>
      <c r="BB90" s="3">
        <v>0</v>
      </c>
      <c r="BC90" s="3">
        <v>0</v>
      </c>
      <c r="BD90" s="3">
        <v>0</v>
      </c>
      <c r="BE90" s="3">
        <v>0</v>
      </c>
      <c r="BF90" s="3">
        <v>0</v>
      </c>
      <c r="BG90" s="3">
        <v>0</v>
      </c>
      <c r="BH90" s="3">
        <v>0</v>
      </c>
      <c r="BI90" s="3">
        <v>0</v>
      </c>
      <c r="BJ90" s="3">
        <v>0</v>
      </c>
      <c r="BK90" s="80">
        <f t="shared" si="72"/>
        <v>0</v>
      </c>
      <c r="BM90" s="427">
        <v>0</v>
      </c>
      <c r="BN90" s="427">
        <v>0</v>
      </c>
      <c r="BO90" s="427">
        <v>0</v>
      </c>
      <c r="BP90" s="427">
        <v>0</v>
      </c>
      <c r="BQ90" s="427">
        <v>0</v>
      </c>
      <c r="BR90" s="427">
        <v>0</v>
      </c>
      <c r="BS90" s="427">
        <v>0</v>
      </c>
      <c r="BT90" s="427">
        <v>0</v>
      </c>
      <c r="BU90" s="427">
        <v>0</v>
      </c>
      <c r="BV90" s="427">
        <v>0</v>
      </c>
      <c r="BW90" s="427">
        <v>0</v>
      </c>
      <c r="BX90" s="427">
        <v>0</v>
      </c>
      <c r="BY90" s="427">
        <v>0</v>
      </c>
      <c r="CA90" s="5">
        <v>0</v>
      </c>
      <c r="CB90" s="5">
        <v>0</v>
      </c>
      <c r="CC90" s="5">
        <v>0</v>
      </c>
      <c r="CD90" s="5">
        <v>0</v>
      </c>
      <c r="CE90" s="5">
        <v>0</v>
      </c>
      <c r="CF90" s="5">
        <v>0</v>
      </c>
      <c r="CG90" s="5">
        <v>0</v>
      </c>
      <c r="CH90" s="5">
        <v>0</v>
      </c>
      <c r="CI90" s="5">
        <v>0</v>
      </c>
      <c r="CJ90" s="5">
        <v>0</v>
      </c>
      <c r="CK90" s="5">
        <v>0</v>
      </c>
      <c r="CL90" s="5">
        <v>0</v>
      </c>
      <c r="CM90" s="5">
        <v>0</v>
      </c>
      <c r="CO90" s="5">
        <v>0</v>
      </c>
      <c r="CP90" s="5">
        <v>0</v>
      </c>
      <c r="CQ90" s="5">
        <v>0</v>
      </c>
      <c r="CR90" s="5">
        <v>0</v>
      </c>
      <c r="CS90" s="5">
        <v>0</v>
      </c>
      <c r="CT90" s="5">
        <v>0</v>
      </c>
      <c r="CU90" s="5">
        <v>0</v>
      </c>
      <c r="CV90" s="5">
        <v>0</v>
      </c>
      <c r="CW90" s="5">
        <v>0</v>
      </c>
      <c r="CX90" s="5">
        <v>0</v>
      </c>
      <c r="CY90" s="5">
        <v>0</v>
      </c>
      <c r="CZ90" s="5">
        <v>0</v>
      </c>
      <c r="DA90" s="5">
        <v>0</v>
      </c>
      <c r="DC90" s="5">
        <v>0</v>
      </c>
      <c r="DD90" s="5">
        <v>0</v>
      </c>
      <c r="DE90" s="5">
        <v>0</v>
      </c>
      <c r="DF90" s="5">
        <v>0</v>
      </c>
      <c r="DG90" s="5">
        <v>0</v>
      </c>
      <c r="DH90" s="5">
        <v>0</v>
      </c>
      <c r="DI90" s="5">
        <v>0</v>
      </c>
      <c r="DJ90" s="5">
        <v>0</v>
      </c>
      <c r="DK90" s="5">
        <v>0</v>
      </c>
      <c r="DL90" s="5">
        <v>0</v>
      </c>
      <c r="DM90" s="5">
        <v>0</v>
      </c>
      <c r="DN90" s="5">
        <v>0</v>
      </c>
      <c r="DO90" s="5">
        <v>0</v>
      </c>
    </row>
    <row r="91" spans="1:119" x14ac:dyDescent="0.35">
      <c r="A91" s="626"/>
      <c r="B91" s="3" t="s">
        <v>73</v>
      </c>
      <c r="C91" s="3">
        <v>0</v>
      </c>
      <c r="D91" s="3">
        <v>0</v>
      </c>
      <c r="E91" s="3">
        <v>59008.869203788563</v>
      </c>
      <c r="F91" s="3">
        <v>867743.56468401744</v>
      </c>
      <c r="G91" s="3">
        <v>1447366.9623159757</v>
      </c>
      <c r="H91" s="3">
        <v>1527217.0457389764</v>
      </c>
      <c r="I91" s="3">
        <v>2147353.4758235062</v>
      </c>
      <c r="J91" s="3">
        <v>1704164.6273947407</v>
      </c>
      <c r="K91" s="3">
        <v>1860108.2389941663</v>
      </c>
      <c r="L91" s="3">
        <v>1870493.5666593069</v>
      </c>
      <c r="M91" s="3">
        <v>2431288.0895843022</v>
      </c>
      <c r="N91" s="3">
        <v>3084425.3824134511</v>
      </c>
      <c r="O91" s="80">
        <f t="shared" si="69"/>
        <v>16999169.822812233</v>
      </c>
      <c r="Q91" s="626"/>
      <c r="R91" s="3" t="s">
        <v>73</v>
      </c>
      <c r="S91" s="3">
        <v>0</v>
      </c>
      <c r="T91" s="3">
        <v>0</v>
      </c>
      <c r="U91" s="3">
        <v>131130.40232611424</v>
      </c>
      <c r="V91" s="3">
        <v>646790.75596629363</v>
      </c>
      <c r="W91" s="3">
        <v>1231087.0336157135</v>
      </c>
      <c r="X91" s="3">
        <v>2515174.141454034</v>
      </c>
      <c r="Y91" s="3">
        <v>1988794.4814077849</v>
      </c>
      <c r="Z91" s="3">
        <v>4483113.2968648225</v>
      </c>
      <c r="AA91" s="3">
        <v>5779584.9008879326</v>
      </c>
      <c r="AB91" s="3">
        <v>3320044.091391332</v>
      </c>
      <c r="AC91" s="3">
        <v>6972983.1391786067</v>
      </c>
      <c r="AD91" s="3">
        <v>14100574.915778106</v>
      </c>
      <c r="AE91" s="80">
        <f t="shared" si="70"/>
        <v>41169277.158870742</v>
      </c>
      <c r="AG91" s="626"/>
      <c r="AH91" s="3" t="s">
        <v>73</v>
      </c>
      <c r="AI91" s="3">
        <v>0</v>
      </c>
      <c r="AJ91" s="3">
        <v>0</v>
      </c>
      <c r="AK91" s="3">
        <v>0</v>
      </c>
      <c r="AL91" s="3">
        <v>195685.20019971029</v>
      </c>
      <c r="AM91" s="3">
        <v>516212.59454419586</v>
      </c>
      <c r="AN91" s="3">
        <v>818367.3949967951</v>
      </c>
      <c r="AO91" s="3">
        <v>540385.12910603348</v>
      </c>
      <c r="AP91" s="3">
        <v>588915.53291129507</v>
      </c>
      <c r="AQ91" s="3">
        <v>1814540.36773873</v>
      </c>
      <c r="AR91" s="3">
        <v>342707.34588297259</v>
      </c>
      <c r="AS91" s="3">
        <v>756541.81494696694</v>
      </c>
      <c r="AT91" s="3">
        <v>5583281.6048212089</v>
      </c>
      <c r="AU91" s="80">
        <f t="shared" si="71"/>
        <v>11156636.985147908</v>
      </c>
      <c r="AV91" s="260"/>
      <c r="AW91" s="626"/>
      <c r="AX91" s="3" t="s">
        <v>73</v>
      </c>
      <c r="AY91" s="3">
        <v>0</v>
      </c>
      <c r="AZ91" s="3">
        <v>0</v>
      </c>
      <c r="BA91" s="3">
        <v>0</v>
      </c>
      <c r="BB91" s="3">
        <v>105817.63611918641</v>
      </c>
      <c r="BC91" s="3">
        <v>61021.208716039313</v>
      </c>
      <c r="BD91" s="3">
        <v>32256.701662712214</v>
      </c>
      <c r="BE91" s="3">
        <v>0</v>
      </c>
      <c r="BF91" s="3">
        <v>50613.302206441345</v>
      </c>
      <c r="BG91" s="3">
        <v>44090.838513858624</v>
      </c>
      <c r="BH91" s="3">
        <v>52637.871926106433</v>
      </c>
      <c r="BI91" s="3">
        <v>115333.67827272373</v>
      </c>
      <c r="BJ91" s="3">
        <v>455338.14831712859</v>
      </c>
      <c r="BK91" s="80">
        <f t="shared" si="72"/>
        <v>917109.38573419675</v>
      </c>
      <c r="BM91" s="427">
        <v>0</v>
      </c>
      <c r="BN91" s="427">
        <v>0</v>
      </c>
      <c r="BO91" s="427">
        <v>0</v>
      </c>
      <c r="BP91" s="427">
        <v>0</v>
      </c>
      <c r="BQ91" s="427">
        <v>0</v>
      </c>
      <c r="BR91" s="427">
        <v>0</v>
      </c>
      <c r="BS91" s="427">
        <v>0</v>
      </c>
      <c r="BT91" s="427">
        <v>0</v>
      </c>
      <c r="BU91" s="427">
        <v>0</v>
      </c>
      <c r="BV91" s="427">
        <v>0</v>
      </c>
      <c r="BW91" s="427">
        <v>0</v>
      </c>
      <c r="BX91" s="427">
        <v>0</v>
      </c>
      <c r="BY91" s="427">
        <v>0</v>
      </c>
      <c r="CA91" s="5">
        <v>0</v>
      </c>
      <c r="CB91" s="5">
        <v>0</v>
      </c>
      <c r="CC91" s="5">
        <v>0</v>
      </c>
      <c r="CD91" s="5">
        <v>0</v>
      </c>
      <c r="CE91" s="5">
        <v>0</v>
      </c>
      <c r="CF91" s="5">
        <v>0</v>
      </c>
      <c r="CG91" s="5">
        <v>0</v>
      </c>
      <c r="CH91" s="5">
        <v>0</v>
      </c>
      <c r="CI91" s="5">
        <v>0</v>
      </c>
      <c r="CJ91" s="5">
        <v>0</v>
      </c>
      <c r="CK91" s="5">
        <v>0</v>
      </c>
      <c r="CL91" s="5">
        <v>0</v>
      </c>
      <c r="CM91" s="5">
        <v>0</v>
      </c>
      <c r="CO91" s="5">
        <v>0</v>
      </c>
      <c r="CP91" s="5">
        <v>0</v>
      </c>
      <c r="CQ91" s="5">
        <v>0</v>
      </c>
      <c r="CR91" s="5">
        <v>0</v>
      </c>
      <c r="CS91" s="5">
        <v>0</v>
      </c>
      <c r="CT91" s="5">
        <v>0</v>
      </c>
      <c r="CU91" s="5">
        <v>0</v>
      </c>
      <c r="CV91" s="5">
        <v>0</v>
      </c>
      <c r="CW91" s="5">
        <v>0</v>
      </c>
      <c r="CX91" s="5">
        <v>0</v>
      </c>
      <c r="CY91" s="5">
        <v>0</v>
      </c>
      <c r="CZ91" s="5">
        <v>0</v>
      </c>
      <c r="DA91" s="5">
        <v>0</v>
      </c>
      <c r="DC91" s="5">
        <v>0</v>
      </c>
      <c r="DD91" s="5">
        <v>0</v>
      </c>
      <c r="DE91" s="5">
        <v>0</v>
      </c>
      <c r="DF91" s="5">
        <v>0</v>
      </c>
      <c r="DG91" s="5">
        <v>0</v>
      </c>
      <c r="DH91" s="5">
        <v>0</v>
      </c>
      <c r="DI91" s="5">
        <v>0</v>
      </c>
      <c r="DJ91" s="5">
        <v>0</v>
      </c>
      <c r="DK91" s="5">
        <v>0</v>
      </c>
      <c r="DL91" s="5">
        <v>0</v>
      </c>
      <c r="DM91" s="5">
        <v>0</v>
      </c>
      <c r="DN91" s="5">
        <v>0</v>
      </c>
      <c r="DO91" s="5">
        <v>0</v>
      </c>
    </row>
    <row r="92" spans="1:119" x14ac:dyDescent="0.35">
      <c r="A92" s="626"/>
      <c r="B92" s="3" t="s">
        <v>72</v>
      </c>
      <c r="C92" s="3">
        <v>0</v>
      </c>
      <c r="D92" s="3">
        <v>0</v>
      </c>
      <c r="E92" s="3">
        <v>0</v>
      </c>
      <c r="F92" s="3">
        <v>0</v>
      </c>
      <c r="G92" s="3">
        <v>0</v>
      </c>
      <c r="H92" s="3">
        <v>0</v>
      </c>
      <c r="I92" s="3">
        <v>0</v>
      </c>
      <c r="J92" s="3">
        <v>0</v>
      </c>
      <c r="K92" s="3">
        <v>0</v>
      </c>
      <c r="L92" s="3">
        <v>0</v>
      </c>
      <c r="M92" s="3">
        <v>0</v>
      </c>
      <c r="N92" s="3">
        <v>0</v>
      </c>
      <c r="O92" s="80">
        <f t="shared" si="69"/>
        <v>0</v>
      </c>
      <c r="Q92" s="626"/>
      <c r="R92" s="3" t="s">
        <v>72</v>
      </c>
      <c r="S92" s="3">
        <v>0</v>
      </c>
      <c r="T92" s="3">
        <v>0</v>
      </c>
      <c r="U92" s="3">
        <v>0</v>
      </c>
      <c r="V92" s="3">
        <v>0</v>
      </c>
      <c r="W92" s="3">
        <v>0</v>
      </c>
      <c r="X92" s="3">
        <v>0</v>
      </c>
      <c r="Y92" s="3">
        <v>0</v>
      </c>
      <c r="Z92" s="3">
        <v>0</v>
      </c>
      <c r="AA92" s="3">
        <v>0</v>
      </c>
      <c r="AB92" s="3">
        <v>0</v>
      </c>
      <c r="AC92" s="3">
        <v>0</v>
      </c>
      <c r="AD92" s="3">
        <v>0</v>
      </c>
      <c r="AE92" s="80">
        <f t="shared" si="70"/>
        <v>0</v>
      </c>
      <c r="AG92" s="626"/>
      <c r="AH92" s="3" t="s">
        <v>72</v>
      </c>
      <c r="AI92" s="3">
        <v>0</v>
      </c>
      <c r="AJ92" s="3">
        <v>0</v>
      </c>
      <c r="AK92" s="3">
        <v>0</v>
      </c>
      <c r="AL92" s="3">
        <v>0</v>
      </c>
      <c r="AM92" s="3">
        <v>0</v>
      </c>
      <c r="AN92" s="3">
        <v>0</v>
      </c>
      <c r="AO92" s="3">
        <v>0</v>
      </c>
      <c r="AP92" s="3">
        <v>0</v>
      </c>
      <c r="AQ92" s="3">
        <v>0</v>
      </c>
      <c r="AR92" s="3">
        <v>0</v>
      </c>
      <c r="AS92" s="3">
        <v>0</v>
      </c>
      <c r="AT92" s="3">
        <v>0</v>
      </c>
      <c r="AU92" s="80">
        <f t="shared" si="71"/>
        <v>0</v>
      </c>
      <c r="AW92" s="626"/>
      <c r="AX92" s="3" t="s">
        <v>72</v>
      </c>
      <c r="AY92" s="3">
        <v>0</v>
      </c>
      <c r="AZ92" s="3">
        <v>0</v>
      </c>
      <c r="BA92" s="3">
        <v>0</v>
      </c>
      <c r="BB92" s="3">
        <v>0</v>
      </c>
      <c r="BC92" s="3">
        <v>0</v>
      </c>
      <c r="BD92" s="3">
        <v>0</v>
      </c>
      <c r="BE92" s="3">
        <v>0</v>
      </c>
      <c r="BF92" s="3">
        <v>0</v>
      </c>
      <c r="BG92" s="3">
        <v>0</v>
      </c>
      <c r="BH92" s="3">
        <v>0</v>
      </c>
      <c r="BI92" s="3">
        <v>0</v>
      </c>
      <c r="BJ92" s="3">
        <v>0</v>
      </c>
      <c r="BK92" s="80">
        <f t="shared" si="72"/>
        <v>0</v>
      </c>
      <c r="BM92" s="427">
        <v>0</v>
      </c>
      <c r="BN92" s="427">
        <v>0</v>
      </c>
      <c r="BO92" s="427">
        <v>0</v>
      </c>
      <c r="BP92" s="427">
        <v>0</v>
      </c>
      <c r="BQ92" s="427">
        <v>0</v>
      </c>
      <c r="BR92" s="427">
        <v>0</v>
      </c>
      <c r="BS92" s="427">
        <v>0</v>
      </c>
      <c r="BT92" s="427">
        <v>0</v>
      </c>
      <c r="BU92" s="427">
        <v>0</v>
      </c>
      <c r="BV92" s="427">
        <v>0</v>
      </c>
      <c r="BW92" s="427">
        <v>0</v>
      </c>
      <c r="BX92" s="427">
        <v>0</v>
      </c>
      <c r="BY92" s="427">
        <v>0</v>
      </c>
      <c r="CA92" s="5">
        <v>0</v>
      </c>
      <c r="CB92" s="5">
        <v>0</v>
      </c>
      <c r="CC92" s="5">
        <v>0</v>
      </c>
      <c r="CD92" s="5">
        <v>0</v>
      </c>
      <c r="CE92" s="5">
        <v>0</v>
      </c>
      <c r="CF92" s="5">
        <v>0</v>
      </c>
      <c r="CG92" s="5">
        <v>0</v>
      </c>
      <c r="CH92" s="5">
        <v>0</v>
      </c>
      <c r="CI92" s="5">
        <v>0</v>
      </c>
      <c r="CJ92" s="5">
        <v>0</v>
      </c>
      <c r="CK92" s="5">
        <v>0</v>
      </c>
      <c r="CL92" s="5">
        <v>0</v>
      </c>
      <c r="CM92" s="5">
        <v>0</v>
      </c>
      <c r="CO92" s="5">
        <v>0</v>
      </c>
      <c r="CP92" s="5">
        <v>0</v>
      </c>
      <c r="CQ92" s="5">
        <v>0</v>
      </c>
      <c r="CR92" s="5">
        <v>0</v>
      </c>
      <c r="CS92" s="5">
        <v>0</v>
      </c>
      <c r="CT92" s="5">
        <v>0</v>
      </c>
      <c r="CU92" s="5">
        <v>0</v>
      </c>
      <c r="CV92" s="5">
        <v>0</v>
      </c>
      <c r="CW92" s="5">
        <v>0</v>
      </c>
      <c r="CX92" s="5">
        <v>0</v>
      </c>
      <c r="CY92" s="5">
        <v>0</v>
      </c>
      <c r="CZ92" s="5">
        <v>0</v>
      </c>
      <c r="DA92" s="5">
        <v>0</v>
      </c>
      <c r="DC92" s="5">
        <v>0</v>
      </c>
      <c r="DD92" s="5">
        <v>0</v>
      </c>
      <c r="DE92" s="5">
        <v>0</v>
      </c>
      <c r="DF92" s="5">
        <v>0</v>
      </c>
      <c r="DG92" s="5">
        <v>0</v>
      </c>
      <c r="DH92" s="5">
        <v>0</v>
      </c>
      <c r="DI92" s="5">
        <v>0</v>
      </c>
      <c r="DJ92" s="5">
        <v>0</v>
      </c>
      <c r="DK92" s="5">
        <v>0</v>
      </c>
      <c r="DL92" s="5">
        <v>0</v>
      </c>
      <c r="DM92" s="5">
        <v>0</v>
      </c>
      <c r="DN92" s="5">
        <v>0</v>
      </c>
      <c r="DO92" s="5">
        <v>0</v>
      </c>
    </row>
    <row r="93" spans="1:119" x14ac:dyDescent="0.35">
      <c r="A93" s="626"/>
      <c r="B93" s="3" t="s">
        <v>71</v>
      </c>
      <c r="C93" s="3">
        <v>0</v>
      </c>
      <c r="D93" s="3">
        <v>0</v>
      </c>
      <c r="E93" s="3">
        <v>0</v>
      </c>
      <c r="F93" s="3">
        <v>0</v>
      </c>
      <c r="G93" s="3">
        <v>0</v>
      </c>
      <c r="H93" s="3">
        <v>0</v>
      </c>
      <c r="I93" s="3">
        <v>62802.626100545793</v>
      </c>
      <c r="J93" s="3">
        <v>10323.368201839037</v>
      </c>
      <c r="K93" s="3">
        <v>0</v>
      </c>
      <c r="L93" s="3">
        <v>0</v>
      </c>
      <c r="M93" s="3">
        <v>0</v>
      </c>
      <c r="N93" s="3">
        <v>94452.044222005119</v>
      </c>
      <c r="O93" s="80">
        <f t="shared" si="69"/>
        <v>167578.03852438997</v>
      </c>
      <c r="Q93" s="626"/>
      <c r="R93" s="3" t="s">
        <v>71</v>
      </c>
      <c r="S93" s="3">
        <v>0</v>
      </c>
      <c r="T93" s="3">
        <v>0</v>
      </c>
      <c r="U93" s="3">
        <v>0</v>
      </c>
      <c r="V93" s="3">
        <v>0</v>
      </c>
      <c r="W93" s="3">
        <v>17205.308497442446</v>
      </c>
      <c r="X93" s="3">
        <v>37852.960417988368</v>
      </c>
      <c r="Y93" s="3">
        <v>2580.8420504597593</v>
      </c>
      <c r="Z93" s="3">
        <v>14625.381963850534</v>
      </c>
      <c r="AA93" s="3">
        <v>0</v>
      </c>
      <c r="AB93" s="3">
        <v>51618.672042930877</v>
      </c>
      <c r="AC93" s="3">
        <v>30111.349783476937</v>
      </c>
      <c r="AD93" s="3">
        <v>548498.972763089</v>
      </c>
      <c r="AE93" s="80">
        <f t="shared" si="70"/>
        <v>702493.48751923791</v>
      </c>
      <c r="AG93" s="626"/>
      <c r="AH93" s="3" t="s">
        <v>71</v>
      </c>
      <c r="AI93" s="3">
        <v>0</v>
      </c>
      <c r="AJ93" s="3">
        <v>0</v>
      </c>
      <c r="AK93" s="3">
        <v>0</v>
      </c>
      <c r="AL93" s="3">
        <v>0</v>
      </c>
      <c r="AM93" s="3">
        <v>0</v>
      </c>
      <c r="AN93" s="3">
        <v>141678.06633300768</v>
      </c>
      <c r="AO93" s="3">
        <v>0</v>
      </c>
      <c r="AP93" s="3">
        <v>0</v>
      </c>
      <c r="AQ93" s="3">
        <v>0</v>
      </c>
      <c r="AR93" s="3">
        <v>0</v>
      </c>
      <c r="AS93" s="3">
        <v>0</v>
      </c>
      <c r="AT93" s="3">
        <v>324678.90201314259</v>
      </c>
      <c r="AU93" s="80">
        <f t="shared" si="71"/>
        <v>466356.96834615024</v>
      </c>
      <c r="AV93" s="260"/>
      <c r="AW93" s="626"/>
      <c r="AX93" s="3" t="s">
        <v>71</v>
      </c>
      <c r="AY93" s="3">
        <v>0</v>
      </c>
      <c r="AZ93" s="3">
        <v>0</v>
      </c>
      <c r="BA93" s="3">
        <v>0</v>
      </c>
      <c r="BB93" s="3">
        <v>0</v>
      </c>
      <c r="BC93" s="3">
        <v>0</v>
      </c>
      <c r="BD93" s="3">
        <v>0</v>
      </c>
      <c r="BE93" s="3">
        <v>0</v>
      </c>
      <c r="BF93" s="3">
        <v>0</v>
      </c>
      <c r="BG93" s="3">
        <v>0</v>
      </c>
      <c r="BH93" s="3">
        <v>0</v>
      </c>
      <c r="BI93" s="3">
        <v>0</v>
      </c>
      <c r="BJ93" s="3">
        <v>0</v>
      </c>
      <c r="BK93" s="80">
        <f t="shared" si="72"/>
        <v>0</v>
      </c>
      <c r="BM93" s="427">
        <v>0</v>
      </c>
      <c r="BN93" s="427">
        <v>0</v>
      </c>
      <c r="BO93" s="427">
        <v>0</v>
      </c>
      <c r="BP93" s="427">
        <v>0</v>
      </c>
      <c r="BQ93" s="427">
        <v>0</v>
      </c>
      <c r="BR93" s="427">
        <v>0</v>
      </c>
      <c r="BS93" s="427">
        <v>0</v>
      </c>
      <c r="BT93" s="427">
        <v>0</v>
      </c>
      <c r="BU93" s="427">
        <v>0</v>
      </c>
      <c r="BV93" s="427">
        <v>0</v>
      </c>
      <c r="BW93" s="427">
        <v>0</v>
      </c>
      <c r="BX93" s="427">
        <v>0</v>
      </c>
      <c r="BY93" s="427">
        <v>0</v>
      </c>
      <c r="CA93" s="5">
        <v>0</v>
      </c>
      <c r="CB93" s="5">
        <v>0</v>
      </c>
      <c r="CC93" s="5">
        <v>0</v>
      </c>
      <c r="CD93" s="5">
        <v>0</v>
      </c>
      <c r="CE93" s="5">
        <v>0</v>
      </c>
      <c r="CF93" s="5">
        <v>0</v>
      </c>
      <c r="CG93" s="5">
        <v>0</v>
      </c>
      <c r="CH93" s="5">
        <v>0</v>
      </c>
      <c r="CI93" s="5">
        <v>0</v>
      </c>
      <c r="CJ93" s="5">
        <v>0</v>
      </c>
      <c r="CK93" s="5">
        <v>0</v>
      </c>
      <c r="CL93" s="5">
        <v>0</v>
      </c>
      <c r="CM93" s="5">
        <v>0</v>
      </c>
      <c r="CO93" s="5">
        <v>0</v>
      </c>
      <c r="CP93" s="5">
        <v>0</v>
      </c>
      <c r="CQ93" s="5">
        <v>0</v>
      </c>
      <c r="CR93" s="5">
        <v>0</v>
      </c>
      <c r="CS93" s="5">
        <v>0</v>
      </c>
      <c r="CT93" s="5">
        <v>0</v>
      </c>
      <c r="CU93" s="5">
        <v>0</v>
      </c>
      <c r="CV93" s="5">
        <v>0</v>
      </c>
      <c r="CW93" s="5">
        <v>0</v>
      </c>
      <c r="CX93" s="5">
        <v>0</v>
      </c>
      <c r="CY93" s="5">
        <v>0</v>
      </c>
      <c r="CZ93" s="5">
        <v>0</v>
      </c>
      <c r="DA93" s="5">
        <v>0</v>
      </c>
      <c r="DC93" s="5">
        <v>0</v>
      </c>
      <c r="DD93" s="5">
        <v>0</v>
      </c>
      <c r="DE93" s="5">
        <v>0</v>
      </c>
      <c r="DF93" s="5">
        <v>0</v>
      </c>
      <c r="DG93" s="5">
        <v>0</v>
      </c>
      <c r="DH93" s="5">
        <v>0</v>
      </c>
      <c r="DI93" s="5">
        <v>0</v>
      </c>
      <c r="DJ93" s="5">
        <v>0</v>
      </c>
      <c r="DK93" s="5">
        <v>0</v>
      </c>
      <c r="DL93" s="5">
        <v>0</v>
      </c>
      <c r="DM93" s="5">
        <v>0</v>
      </c>
      <c r="DN93" s="5">
        <v>0</v>
      </c>
      <c r="DO93" s="5">
        <v>0</v>
      </c>
    </row>
    <row r="94" spans="1:119" x14ac:dyDescent="0.35">
      <c r="A94" s="626"/>
      <c r="B94" s="3" t="s">
        <v>70</v>
      </c>
      <c r="C94" s="3">
        <v>0</v>
      </c>
      <c r="D94" s="3">
        <v>0</v>
      </c>
      <c r="E94" s="3">
        <v>0</v>
      </c>
      <c r="F94" s="3">
        <v>0</v>
      </c>
      <c r="G94" s="3">
        <v>0</v>
      </c>
      <c r="H94" s="3">
        <v>0</v>
      </c>
      <c r="I94" s="3">
        <v>0</v>
      </c>
      <c r="J94" s="3">
        <v>0</v>
      </c>
      <c r="K94" s="3">
        <v>0</v>
      </c>
      <c r="L94" s="3">
        <v>0</v>
      </c>
      <c r="M94" s="3">
        <v>0</v>
      </c>
      <c r="N94" s="3">
        <v>0</v>
      </c>
      <c r="O94" s="80">
        <f t="shared" si="69"/>
        <v>0</v>
      </c>
      <c r="Q94" s="626"/>
      <c r="R94" s="3" t="s">
        <v>70</v>
      </c>
      <c r="S94" s="3">
        <v>0</v>
      </c>
      <c r="T94" s="3">
        <v>0</v>
      </c>
      <c r="U94" s="3">
        <v>0</v>
      </c>
      <c r="V94" s="3">
        <v>0</v>
      </c>
      <c r="W94" s="3">
        <v>0</v>
      </c>
      <c r="X94" s="3">
        <v>0</v>
      </c>
      <c r="Y94" s="3">
        <v>0</v>
      </c>
      <c r="Z94" s="3">
        <v>0</v>
      </c>
      <c r="AA94" s="3">
        <v>0</v>
      </c>
      <c r="AB94" s="3">
        <v>0</v>
      </c>
      <c r="AC94" s="3">
        <v>0</v>
      </c>
      <c r="AD94" s="3">
        <v>0</v>
      </c>
      <c r="AE94" s="80">
        <f t="shared" si="70"/>
        <v>0</v>
      </c>
      <c r="AG94" s="626"/>
      <c r="AH94" s="3" t="s">
        <v>70</v>
      </c>
      <c r="AI94" s="3">
        <v>0</v>
      </c>
      <c r="AJ94" s="3">
        <v>0</v>
      </c>
      <c r="AK94" s="3">
        <v>0</v>
      </c>
      <c r="AL94" s="3">
        <v>0</v>
      </c>
      <c r="AM94" s="3">
        <v>0</v>
      </c>
      <c r="AN94" s="3">
        <v>0</v>
      </c>
      <c r="AO94" s="3">
        <v>0</v>
      </c>
      <c r="AP94" s="3">
        <v>0</v>
      </c>
      <c r="AQ94" s="3">
        <v>0</v>
      </c>
      <c r="AR94" s="3">
        <v>0</v>
      </c>
      <c r="AS94" s="3">
        <v>0</v>
      </c>
      <c r="AT94" s="3">
        <v>0</v>
      </c>
      <c r="AU94" s="80">
        <f t="shared" si="71"/>
        <v>0</v>
      </c>
      <c r="AW94" s="626"/>
      <c r="AX94" s="3" t="s">
        <v>70</v>
      </c>
      <c r="AY94" s="3">
        <v>0</v>
      </c>
      <c r="AZ94" s="3">
        <v>0</v>
      </c>
      <c r="BA94" s="3">
        <v>0</v>
      </c>
      <c r="BB94" s="3">
        <v>0</v>
      </c>
      <c r="BC94" s="3">
        <v>0</v>
      </c>
      <c r="BD94" s="3">
        <v>0</v>
      </c>
      <c r="BE94" s="3">
        <v>0</v>
      </c>
      <c r="BF94" s="3">
        <v>0</v>
      </c>
      <c r="BG94" s="3">
        <v>0</v>
      </c>
      <c r="BH94" s="3">
        <v>0</v>
      </c>
      <c r="BI94" s="3">
        <v>0</v>
      </c>
      <c r="BJ94" s="3">
        <v>0</v>
      </c>
      <c r="BK94" s="80">
        <f t="shared" si="72"/>
        <v>0</v>
      </c>
      <c r="BM94" s="427">
        <v>0</v>
      </c>
      <c r="BN94" s="427">
        <v>0</v>
      </c>
      <c r="BO94" s="427">
        <v>0</v>
      </c>
      <c r="BP94" s="427">
        <v>0</v>
      </c>
      <c r="BQ94" s="427">
        <v>0</v>
      </c>
      <c r="BR94" s="427">
        <v>0</v>
      </c>
      <c r="BS94" s="427">
        <v>0</v>
      </c>
      <c r="BT94" s="427">
        <v>0</v>
      </c>
      <c r="BU94" s="427">
        <v>0</v>
      </c>
      <c r="BV94" s="427">
        <v>0</v>
      </c>
      <c r="BW94" s="427">
        <v>0</v>
      </c>
      <c r="BX94" s="427">
        <v>0</v>
      </c>
      <c r="BY94" s="427">
        <v>0</v>
      </c>
      <c r="CA94" s="5">
        <v>0</v>
      </c>
      <c r="CB94" s="5">
        <v>0</v>
      </c>
      <c r="CC94" s="5">
        <v>0</v>
      </c>
      <c r="CD94" s="5">
        <v>0</v>
      </c>
      <c r="CE94" s="5">
        <v>0</v>
      </c>
      <c r="CF94" s="5">
        <v>0</v>
      </c>
      <c r="CG94" s="5">
        <v>0</v>
      </c>
      <c r="CH94" s="5">
        <v>0</v>
      </c>
      <c r="CI94" s="5">
        <v>0</v>
      </c>
      <c r="CJ94" s="5">
        <v>0</v>
      </c>
      <c r="CK94" s="5">
        <v>0</v>
      </c>
      <c r="CL94" s="5">
        <v>0</v>
      </c>
      <c r="CM94" s="5">
        <v>0</v>
      </c>
      <c r="CO94" s="5">
        <v>0</v>
      </c>
      <c r="CP94" s="5">
        <v>0</v>
      </c>
      <c r="CQ94" s="5">
        <v>0</v>
      </c>
      <c r="CR94" s="5">
        <v>0</v>
      </c>
      <c r="CS94" s="5">
        <v>0</v>
      </c>
      <c r="CT94" s="5">
        <v>0</v>
      </c>
      <c r="CU94" s="5">
        <v>0</v>
      </c>
      <c r="CV94" s="5">
        <v>0</v>
      </c>
      <c r="CW94" s="5">
        <v>0</v>
      </c>
      <c r="CX94" s="5">
        <v>0</v>
      </c>
      <c r="CY94" s="5">
        <v>0</v>
      </c>
      <c r="CZ94" s="5">
        <v>0</v>
      </c>
      <c r="DA94" s="5">
        <v>0</v>
      </c>
      <c r="DC94" s="5">
        <v>0</v>
      </c>
      <c r="DD94" s="5">
        <v>0</v>
      </c>
      <c r="DE94" s="5">
        <v>0</v>
      </c>
      <c r="DF94" s="5">
        <v>0</v>
      </c>
      <c r="DG94" s="5">
        <v>0</v>
      </c>
      <c r="DH94" s="5">
        <v>0</v>
      </c>
      <c r="DI94" s="5">
        <v>0</v>
      </c>
      <c r="DJ94" s="5">
        <v>0</v>
      </c>
      <c r="DK94" s="5">
        <v>0</v>
      </c>
      <c r="DL94" s="5">
        <v>0</v>
      </c>
      <c r="DM94" s="5">
        <v>0</v>
      </c>
      <c r="DN94" s="5">
        <v>0</v>
      </c>
      <c r="DO94" s="5">
        <v>0</v>
      </c>
    </row>
    <row r="95" spans="1:119" x14ac:dyDescent="0.35">
      <c r="A95" s="626"/>
      <c r="B95" s="3" t="s">
        <v>69</v>
      </c>
      <c r="C95" s="3">
        <v>0</v>
      </c>
      <c r="D95" s="3">
        <v>0</v>
      </c>
      <c r="E95" s="3">
        <v>0</v>
      </c>
      <c r="F95" s="3">
        <v>0</v>
      </c>
      <c r="G95" s="3">
        <v>0</v>
      </c>
      <c r="H95" s="3">
        <v>0</v>
      </c>
      <c r="I95" s="3">
        <v>0</v>
      </c>
      <c r="J95" s="3">
        <v>0</v>
      </c>
      <c r="K95" s="3">
        <v>0</v>
      </c>
      <c r="L95" s="3">
        <v>0</v>
      </c>
      <c r="M95" s="3">
        <v>0</v>
      </c>
      <c r="N95" s="3">
        <v>9429.823738820689</v>
      </c>
      <c r="O95" s="80">
        <f t="shared" si="69"/>
        <v>9429.823738820689</v>
      </c>
      <c r="Q95" s="626"/>
      <c r="R95" s="3" t="s">
        <v>69</v>
      </c>
      <c r="S95" s="3">
        <v>0</v>
      </c>
      <c r="T95" s="3">
        <v>0</v>
      </c>
      <c r="U95" s="3">
        <v>0</v>
      </c>
      <c r="V95" s="3">
        <v>0</v>
      </c>
      <c r="W95" s="3">
        <v>0</v>
      </c>
      <c r="X95" s="3">
        <v>0</v>
      </c>
      <c r="Y95" s="3">
        <v>0</v>
      </c>
      <c r="Z95" s="3">
        <v>1223.1305354431495</v>
      </c>
      <c r="AA95" s="3">
        <v>18631.683777547554</v>
      </c>
      <c r="AB95" s="3">
        <v>0</v>
      </c>
      <c r="AC95" s="3">
        <v>4433.8481909814163</v>
      </c>
      <c r="AD95" s="3">
        <v>13545.072059791466</v>
      </c>
      <c r="AE95" s="80">
        <f t="shared" si="70"/>
        <v>37833.734563763588</v>
      </c>
      <c r="AG95" s="626"/>
      <c r="AH95" s="3" t="s">
        <v>69</v>
      </c>
      <c r="AI95" s="3">
        <v>0</v>
      </c>
      <c r="AJ95" s="3">
        <v>0</v>
      </c>
      <c r="AK95" s="3">
        <v>0</v>
      </c>
      <c r="AL95" s="3">
        <v>0</v>
      </c>
      <c r="AM95" s="3">
        <v>0</v>
      </c>
      <c r="AN95" s="3">
        <v>0</v>
      </c>
      <c r="AO95" s="3">
        <v>0</v>
      </c>
      <c r="AP95" s="3">
        <v>0</v>
      </c>
      <c r="AQ95" s="3">
        <v>0</v>
      </c>
      <c r="AR95" s="3">
        <v>0</v>
      </c>
      <c r="AS95" s="3">
        <v>0</v>
      </c>
      <c r="AT95" s="3">
        <v>0</v>
      </c>
      <c r="AU95" s="80">
        <f t="shared" si="71"/>
        <v>0</v>
      </c>
      <c r="AW95" s="626"/>
      <c r="AX95" s="3" t="s">
        <v>69</v>
      </c>
      <c r="AY95" s="3">
        <v>0</v>
      </c>
      <c r="AZ95" s="3">
        <v>0</v>
      </c>
      <c r="BA95" s="3">
        <v>0</v>
      </c>
      <c r="BB95" s="3">
        <v>0</v>
      </c>
      <c r="BC95" s="3">
        <v>0</v>
      </c>
      <c r="BD95" s="3">
        <v>0</v>
      </c>
      <c r="BE95" s="3">
        <v>0</v>
      </c>
      <c r="BF95" s="3">
        <v>0</v>
      </c>
      <c r="BG95" s="3">
        <v>0</v>
      </c>
      <c r="BH95" s="3">
        <v>0</v>
      </c>
      <c r="BI95" s="3">
        <v>0</v>
      </c>
      <c r="BJ95" s="3">
        <v>0</v>
      </c>
      <c r="BK95" s="80">
        <f t="shared" si="72"/>
        <v>0</v>
      </c>
      <c r="BM95" s="427">
        <v>0</v>
      </c>
      <c r="BN95" s="427">
        <v>0</v>
      </c>
      <c r="BO95" s="427">
        <v>0</v>
      </c>
      <c r="BP95" s="427">
        <v>0</v>
      </c>
      <c r="BQ95" s="427">
        <v>0</v>
      </c>
      <c r="BR95" s="427">
        <v>0</v>
      </c>
      <c r="BS95" s="427">
        <v>0</v>
      </c>
      <c r="BT95" s="427">
        <v>0</v>
      </c>
      <c r="BU95" s="427">
        <v>0</v>
      </c>
      <c r="BV95" s="427">
        <v>0</v>
      </c>
      <c r="BW95" s="427">
        <v>0</v>
      </c>
      <c r="BX95" s="427">
        <v>0</v>
      </c>
      <c r="BY95" s="427">
        <v>0</v>
      </c>
      <c r="CA95" s="5">
        <v>0</v>
      </c>
      <c r="CB95" s="5">
        <v>0</v>
      </c>
      <c r="CC95" s="5">
        <v>0</v>
      </c>
      <c r="CD95" s="5">
        <v>0</v>
      </c>
      <c r="CE95" s="5">
        <v>0</v>
      </c>
      <c r="CF95" s="5">
        <v>0</v>
      </c>
      <c r="CG95" s="5">
        <v>0</v>
      </c>
      <c r="CH95" s="5">
        <v>0</v>
      </c>
      <c r="CI95" s="5">
        <v>0</v>
      </c>
      <c r="CJ95" s="5">
        <v>0</v>
      </c>
      <c r="CK95" s="5">
        <v>0</v>
      </c>
      <c r="CL95" s="5">
        <v>0</v>
      </c>
      <c r="CM95" s="5">
        <v>0</v>
      </c>
      <c r="CO95" s="5">
        <v>0</v>
      </c>
      <c r="CP95" s="5">
        <v>0</v>
      </c>
      <c r="CQ95" s="5">
        <v>0</v>
      </c>
      <c r="CR95" s="5">
        <v>0</v>
      </c>
      <c r="CS95" s="5">
        <v>0</v>
      </c>
      <c r="CT95" s="5">
        <v>0</v>
      </c>
      <c r="CU95" s="5">
        <v>0</v>
      </c>
      <c r="CV95" s="5">
        <v>0</v>
      </c>
      <c r="CW95" s="5">
        <v>0</v>
      </c>
      <c r="CX95" s="5">
        <v>0</v>
      </c>
      <c r="CY95" s="5">
        <v>0</v>
      </c>
      <c r="CZ95" s="5">
        <v>0</v>
      </c>
      <c r="DA95" s="5">
        <v>0</v>
      </c>
      <c r="DC95" s="5">
        <v>0</v>
      </c>
      <c r="DD95" s="5">
        <v>0</v>
      </c>
      <c r="DE95" s="5">
        <v>0</v>
      </c>
      <c r="DF95" s="5">
        <v>0</v>
      </c>
      <c r="DG95" s="5">
        <v>0</v>
      </c>
      <c r="DH95" s="5">
        <v>0</v>
      </c>
      <c r="DI95" s="5">
        <v>0</v>
      </c>
      <c r="DJ95" s="5">
        <v>0</v>
      </c>
      <c r="DK95" s="5">
        <v>0</v>
      </c>
      <c r="DL95" s="5">
        <v>0</v>
      </c>
      <c r="DM95" s="5">
        <v>0</v>
      </c>
      <c r="DN95" s="5">
        <v>0</v>
      </c>
      <c r="DO95" s="5">
        <v>0</v>
      </c>
    </row>
    <row r="96" spans="1:119" ht="15" thickBot="1" x14ac:dyDescent="0.4">
      <c r="A96" s="627"/>
      <c r="B96" s="3" t="s">
        <v>68</v>
      </c>
      <c r="C96" s="3">
        <v>0</v>
      </c>
      <c r="D96" s="3">
        <v>0</v>
      </c>
      <c r="E96" s="3">
        <v>0</v>
      </c>
      <c r="F96" s="3">
        <v>0</v>
      </c>
      <c r="G96" s="3">
        <v>0</v>
      </c>
      <c r="H96" s="3">
        <v>0</v>
      </c>
      <c r="I96" s="3">
        <v>0</v>
      </c>
      <c r="J96" s="3">
        <v>0</v>
      </c>
      <c r="K96" s="3">
        <v>0</v>
      </c>
      <c r="L96" s="3">
        <v>0</v>
      </c>
      <c r="M96" s="3">
        <v>0</v>
      </c>
      <c r="N96" s="3">
        <v>0</v>
      </c>
      <c r="O96" s="80">
        <f t="shared" si="69"/>
        <v>0</v>
      </c>
      <c r="Q96" s="627"/>
      <c r="R96" s="3" t="s">
        <v>68</v>
      </c>
      <c r="S96" s="3">
        <v>0</v>
      </c>
      <c r="T96" s="3">
        <v>0</v>
      </c>
      <c r="U96" s="3">
        <v>0</v>
      </c>
      <c r="V96" s="3">
        <v>0</v>
      </c>
      <c r="W96" s="3">
        <v>0</v>
      </c>
      <c r="X96" s="3">
        <v>0</v>
      </c>
      <c r="Y96" s="3">
        <v>0</v>
      </c>
      <c r="Z96" s="3">
        <v>38737.34971232825</v>
      </c>
      <c r="AA96" s="3">
        <v>0</v>
      </c>
      <c r="AB96" s="3">
        <v>0</v>
      </c>
      <c r="AC96" s="3">
        <v>0</v>
      </c>
      <c r="AD96" s="3">
        <v>0</v>
      </c>
      <c r="AE96" s="80">
        <f t="shared" si="70"/>
        <v>38737.34971232825</v>
      </c>
      <c r="AG96" s="627"/>
      <c r="AH96" s="3" t="s">
        <v>68</v>
      </c>
      <c r="AI96" s="3">
        <v>0</v>
      </c>
      <c r="AJ96" s="3">
        <v>0</v>
      </c>
      <c r="AK96" s="3">
        <v>0</v>
      </c>
      <c r="AL96" s="3">
        <v>0</v>
      </c>
      <c r="AM96" s="3">
        <v>0</v>
      </c>
      <c r="AN96" s="3">
        <v>0</v>
      </c>
      <c r="AO96" s="3">
        <v>0</v>
      </c>
      <c r="AP96" s="3">
        <v>0</v>
      </c>
      <c r="AQ96" s="3">
        <v>0</v>
      </c>
      <c r="AR96" s="3">
        <v>0</v>
      </c>
      <c r="AS96" s="3">
        <v>0</v>
      </c>
      <c r="AT96" s="3">
        <v>0</v>
      </c>
      <c r="AU96" s="80">
        <f t="shared" si="71"/>
        <v>0</v>
      </c>
      <c r="AW96" s="627"/>
      <c r="AX96" s="3" t="s">
        <v>68</v>
      </c>
      <c r="AY96" s="3">
        <v>0</v>
      </c>
      <c r="AZ96" s="3">
        <v>0</v>
      </c>
      <c r="BA96" s="3">
        <v>0</v>
      </c>
      <c r="BB96" s="3">
        <v>0</v>
      </c>
      <c r="BC96" s="3">
        <v>0</v>
      </c>
      <c r="BD96" s="3">
        <v>0</v>
      </c>
      <c r="BE96" s="3">
        <v>0</v>
      </c>
      <c r="BF96" s="3">
        <v>0</v>
      </c>
      <c r="BG96" s="3">
        <v>0</v>
      </c>
      <c r="BH96" s="3">
        <v>0</v>
      </c>
      <c r="BI96" s="3">
        <v>0</v>
      </c>
      <c r="BJ96" s="3">
        <v>0</v>
      </c>
      <c r="BK96" s="80">
        <f t="shared" si="72"/>
        <v>0</v>
      </c>
      <c r="BM96" s="427">
        <v>0</v>
      </c>
      <c r="BN96" s="427">
        <v>0</v>
      </c>
      <c r="BO96" s="427">
        <v>0</v>
      </c>
      <c r="BP96" s="427">
        <v>0</v>
      </c>
      <c r="BQ96" s="427">
        <v>0</v>
      </c>
      <c r="BR96" s="427">
        <v>0</v>
      </c>
      <c r="BS96" s="427">
        <v>0</v>
      </c>
      <c r="BT96" s="427">
        <v>0</v>
      </c>
      <c r="BU96" s="427">
        <v>0</v>
      </c>
      <c r="BV96" s="427">
        <v>0</v>
      </c>
      <c r="BW96" s="427">
        <v>0</v>
      </c>
      <c r="BX96" s="427">
        <v>0</v>
      </c>
      <c r="BY96" s="427">
        <v>0</v>
      </c>
      <c r="CA96" s="5">
        <v>0</v>
      </c>
      <c r="CB96" s="5">
        <v>0</v>
      </c>
      <c r="CC96" s="5">
        <v>0</v>
      </c>
      <c r="CD96" s="5">
        <v>0</v>
      </c>
      <c r="CE96" s="5">
        <v>0</v>
      </c>
      <c r="CF96" s="5">
        <v>0</v>
      </c>
      <c r="CG96" s="5">
        <v>0</v>
      </c>
      <c r="CH96" s="5">
        <v>0</v>
      </c>
      <c r="CI96" s="5">
        <v>0</v>
      </c>
      <c r="CJ96" s="5">
        <v>0</v>
      </c>
      <c r="CK96" s="5">
        <v>0</v>
      </c>
      <c r="CL96" s="5">
        <v>0</v>
      </c>
      <c r="CM96" s="5">
        <v>0</v>
      </c>
      <c r="CO96" s="5">
        <v>0</v>
      </c>
      <c r="CP96" s="5">
        <v>0</v>
      </c>
      <c r="CQ96" s="5">
        <v>0</v>
      </c>
      <c r="CR96" s="5">
        <v>0</v>
      </c>
      <c r="CS96" s="5">
        <v>0</v>
      </c>
      <c r="CT96" s="5">
        <v>0</v>
      </c>
      <c r="CU96" s="5">
        <v>0</v>
      </c>
      <c r="CV96" s="5">
        <v>0</v>
      </c>
      <c r="CW96" s="5">
        <v>0</v>
      </c>
      <c r="CX96" s="5">
        <v>0</v>
      </c>
      <c r="CY96" s="5">
        <v>0</v>
      </c>
      <c r="CZ96" s="5">
        <v>0</v>
      </c>
      <c r="DA96" s="5">
        <v>0</v>
      </c>
      <c r="DC96" s="5">
        <v>0</v>
      </c>
      <c r="DD96" s="5">
        <v>0</v>
      </c>
      <c r="DE96" s="5">
        <v>0</v>
      </c>
      <c r="DF96" s="5">
        <v>0</v>
      </c>
      <c r="DG96" s="5">
        <v>0</v>
      </c>
      <c r="DH96" s="5">
        <v>0</v>
      </c>
      <c r="DI96" s="5">
        <v>0</v>
      </c>
      <c r="DJ96" s="5">
        <v>0</v>
      </c>
      <c r="DK96" s="5">
        <v>0</v>
      </c>
      <c r="DL96" s="5">
        <v>0</v>
      </c>
      <c r="DM96" s="5">
        <v>0</v>
      </c>
      <c r="DN96" s="5">
        <v>0</v>
      </c>
      <c r="DO96" s="5">
        <v>0</v>
      </c>
    </row>
    <row r="97" spans="1:119" ht="21.5" thickBot="1" x14ac:dyDescent="0.4">
      <c r="A97" s="297"/>
      <c r="B97" s="47" t="s">
        <v>44</v>
      </c>
      <c r="C97" s="56">
        <f>SUM(C84:C96)</f>
        <v>0</v>
      </c>
      <c r="D97" s="56">
        <f t="shared" ref="D97:F97" si="73">SUM(D84:D96)</f>
        <v>0</v>
      </c>
      <c r="E97" s="56">
        <f t="shared" si="73"/>
        <v>59008.869203788563</v>
      </c>
      <c r="F97" s="56">
        <f t="shared" si="73"/>
        <v>872442.91276667442</v>
      </c>
      <c r="G97" s="56">
        <f>SUM(G84:G96)</f>
        <v>1447366.9623159757</v>
      </c>
      <c r="H97" s="56">
        <f t="shared" ref="H97:O97" si="74">SUM(H84:H96)</f>
        <v>1527217.0457389764</v>
      </c>
      <c r="I97" s="56">
        <f t="shared" si="74"/>
        <v>2211284.0187052391</v>
      </c>
      <c r="J97" s="56">
        <f t="shared" si="74"/>
        <v>1718413.7319259061</v>
      </c>
      <c r="K97" s="56">
        <f t="shared" si="74"/>
        <v>1862175.4760817641</v>
      </c>
      <c r="L97" s="56">
        <f t="shared" si="74"/>
        <v>1875755.9576156896</v>
      </c>
      <c r="M97" s="56">
        <f t="shared" si="74"/>
        <v>2432289.6650377265</v>
      </c>
      <c r="N97" s="56">
        <f t="shared" si="74"/>
        <v>3209172.7953093704</v>
      </c>
      <c r="O97" s="52">
        <f t="shared" si="74"/>
        <v>17215127.434701111</v>
      </c>
      <c r="Q97" s="297"/>
      <c r="R97" s="47" t="s">
        <v>44</v>
      </c>
      <c r="S97" s="56">
        <f>SUM(S84:S96)</f>
        <v>0</v>
      </c>
      <c r="T97" s="56">
        <f t="shared" ref="T97:V97" si="75">SUM(T84:T96)</f>
        <v>0</v>
      </c>
      <c r="U97" s="56">
        <f t="shared" si="75"/>
        <v>131130.40232611424</v>
      </c>
      <c r="V97" s="56">
        <f t="shared" si="75"/>
        <v>653218.59989544505</v>
      </c>
      <c r="W97" s="56">
        <f>SUM(W84:W96)</f>
        <v>1267325.9377956882</v>
      </c>
      <c r="X97" s="56">
        <f t="shared" ref="X97:AE97" si="76">SUM(X84:X96)</f>
        <v>2564864.7349732798</v>
      </c>
      <c r="Y97" s="56">
        <f t="shared" si="76"/>
        <v>1996365.8059048767</v>
      </c>
      <c r="Z97" s="56">
        <f t="shared" si="76"/>
        <v>4553347.1733816797</v>
      </c>
      <c r="AA97" s="56">
        <f t="shared" si="76"/>
        <v>5810204.3625330646</v>
      </c>
      <c r="AB97" s="56">
        <f t="shared" si="76"/>
        <v>3380121.2237762981</v>
      </c>
      <c r="AC97" s="56">
        <f t="shared" si="76"/>
        <v>7045612.0078217508</v>
      </c>
      <c r="AD97" s="56">
        <f t="shared" si="76"/>
        <v>14663685.537752029</v>
      </c>
      <c r="AE97" s="52">
        <f t="shared" si="76"/>
        <v>42065875.786160216</v>
      </c>
      <c r="AG97" s="297"/>
      <c r="AH97" s="47" t="s">
        <v>44</v>
      </c>
      <c r="AI97" s="56">
        <f>SUM(AI84:AI96)</f>
        <v>0</v>
      </c>
      <c r="AJ97" s="56">
        <f t="shared" ref="AJ97:AL97" si="77">SUM(AJ84:AJ96)</f>
        <v>0</v>
      </c>
      <c r="AK97" s="56">
        <f t="shared" si="77"/>
        <v>0</v>
      </c>
      <c r="AL97" s="56">
        <f t="shared" si="77"/>
        <v>195685.20019971029</v>
      </c>
      <c r="AM97" s="56">
        <f>SUM(AM84:AM96)</f>
        <v>516212.59454419586</v>
      </c>
      <c r="AN97" s="56">
        <f t="shared" ref="AN97:AU97" si="78">SUM(AN84:AN96)</f>
        <v>960045.46132980275</v>
      </c>
      <c r="AO97" s="56">
        <f t="shared" si="78"/>
        <v>540385.12910603348</v>
      </c>
      <c r="AP97" s="56">
        <f t="shared" si="78"/>
        <v>588915.53291129507</v>
      </c>
      <c r="AQ97" s="56">
        <f t="shared" si="78"/>
        <v>1814540.36773873</v>
      </c>
      <c r="AR97" s="56">
        <f t="shared" si="78"/>
        <v>395327.59337932774</v>
      </c>
      <c r="AS97" s="56">
        <f t="shared" si="78"/>
        <v>756541.81494696694</v>
      </c>
      <c r="AT97" s="56">
        <f t="shared" si="78"/>
        <v>6006637.6614014693</v>
      </c>
      <c r="AU97" s="52">
        <f t="shared" si="78"/>
        <v>11774291.355557531</v>
      </c>
      <c r="AW97" s="297"/>
      <c r="AX97" s="47" t="s">
        <v>44</v>
      </c>
      <c r="AY97" s="56">
        <f>SUM(AY84:AY96)</f>
        <v>0</v>
      </c>
      <c r="AZ97" s="56">
        <f t="shared" ref="AZ97:BB97" si="79">SUM(AZ84:AZ96)</f>
        <v>0</v>
      </c>
      <c r="BA97" s="56">
        <f t="shared" si="79"/>
        <v>0</v>
      </c>
      <c r="BB97" s="56">
        <f t="shared" si="79"/>
        <v>105817.63611918641</v>
      </c>
      <c r="BC97" s="56">
        <f>SUM(BC84:BC96)</f>
        <v>61021.208716039313</v>
      </c>
      <c r="BD97" s="56">
        <f t="shared" ref="BD97:BK97" si="80">SUM(BD84:BD96)</f>
        <v>32256.701662712214</v>
      </c>
      <c r="BE97" s="56">
        <f t="shared" si="80"/>
        <v>0</v>
      </c>
      <c r="BF97" s="56">
        <f t="shared" si="80"/>
        <v>50613.302206441345</v>
      </c>
      <c r="BG97" s="56">
        <f t="shared" si="80"/>
        <v>44090.838513858624</v>
      </c>
      <c r="BH97" s="56">
        <f t="shared" si="80"/>
        <v>52637.871926106433</v>
      </c>
      <c r="BI97" s="56">
        <f t="shared" si="80"/>
        <v>115333.67827272373</v>
      </c>
      <c r="BJ97" s="56">
        <f t="shared" si="80"/>
        <v>455338.14831712859</v>
      </c>
      <c r="BK97" s="52">
        <f t="shared" si="80"/>
        <v>917109.38573419675</v>
      </c>
      <c r="BM97" s="427">
        <v>0</v>
      </c>
      <c r="BN97" s="427">
        <v>0</v>
      </c>
      <c r="BO97" s="427">
        <v>0</v>
      </c>
      <c r="BP97" s="427">
        <v>0</v>
      </c>
      <c r="BQ97" s="427">
        <v>0</v>
      </c>
      <c r="BR97" s="427">
        <v>0</v>
      </c>
      <c r="BS97" s="427">
        <v>0</v>
      </c>
      <c r="BT97" s="427">
        <v>0</v>
      </c>
      <c r="BU97" s="427">
        <v>0</v>
      </c>
      <c r="BV97" s="427">
        <v>0</v>
      </c>
      <c r="BW97" s="427">
        <v>0</v>
      </c>
      <c r="BX97" s="427">
        <v>0</v>
      </c>
      <c r="BY97" s="427">
        <v>0</v>
      </c>
      <c r="CA97" s="5">
        <v>0</v>
      </c>
      <c r="CB97" s="5">
        <v>0</v>
      </c>
      <c r="CC97" s="5">
        <v>0</v>
      </c>
      <c r="CD97" s="5">
        <v>0</v>
      </c>
      <c r="CE97" s="5">
        <v>0</v>
      </c>
      <c r="CF97" s="5">
        <v>0</v>
      </c>
      <c r="CG97" s="5">
        <v>0</v>
      </c>
      <c r="CH97" s="5">
        <v>0</v>
      </c>
      <c r="CI97" s="5">
        <v>0</v>
      </c>
      <c r="CJ97" s="5">
        <v>0</v>
      </c>
      <c r="CK97" s="5">
        <v>0</v>
      </c>
      <c r="CL97" s="5">
        <v>0</v>
      </c>
      <c r="CM97" s="5">
        <v>0</v>
      </c>
      <c r="CO97" s="5">
        <v>0</v>
      </c>
      <c r="CP97" s="5">
        <v>0</v>
      </c>
      <c r="CQ97" s="5">
        <v>0</v>
      </c>
      <c r="CR97" s="5">
        <v>0</v>
      </c>
      <c r="CS97" s="5">
        <v>0</v>
      </c>
      <c r="CT97" s="5">
        <v>0</v>
      </c>
      <c r="CU97" s="5">
        <v>0</v>
      </c>
      <c r="CV97" s="5">
        <v>0</v>
      </c>
      <c r="CW97" s="5">
        <v>0</v>
      </c>
      <c r="CX97" s="5">
        <v>0</v>
      </c>
      <c r="CY97" s="5">
        <v>0</v>
      </c>
      <c r="CZ97" s="5">
        <v>0</v>
      </c>
      <c r="DA97" s="5">
        <v>0</v>
      </c>
      <c r="DC97" s="5">
        <v>0</v>
      </c>
      <c r="DD97" s="5">
        <v>0</v>
      </c>
      <c r="DE97" s="5">
        <v>0</v>
      </c>
      <c r="DF97" s="5">
        <v>0</v>
      </c>
      <c r="DG97" s="5">
        <v>0</v>
      </c>
      <c r="DH97" s="5">
        <v>0</v>
      </c>
      <c r="DI97" s="5">
        <v>0</v>
      </c>
      <c r="DJ97" s="5">
        <v>0</v>
      </c>
      <c r="DK97" s="5">
        <v>0</v>
      </c>
      <c r="DL97" s="5">
        <v>0</v>
      </c>
      <c r="DM97" s="5">
        <v>0</v>
      </c>
      <c r="DN97" s="5">
        <v>0</v>
      </c>
      <c r="DO97" s="5">
        <v>0</v>
      </c>
    </row>
    <row r="98" spans="1:119" ht="21.5" thickBot="1" x14ac:dyDescent="0.4">
      <c r="A98" s="297"/>
      <c r="O98" s="196"/>
      <c r="Q98" s="297"/>
      <c r="AE98" s="196"/>
      <c r="AG98" s="297"/>
      <c r="AU98" s="196"/>
      <c r="AV98" s="260"/>
      <c r="AW98" s="297"/>
      <c r="BK98" s="196"/>
    </row>
    <row r="99" spans="1:119" ht="21.65" customHeight="1" thickBot="1" x14ac:dyDescent="0.4">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6" t="s">
        <v>46</v>
      </c>
      <c r="O99" s="82" t="s">
        <v>34</v>
      </c>
      <c r="P99" s="198"/>
      <c r="Q99" s="297"/>
      <c r="R99" s="67" t="s">
        <v>37</v>
      </c>
      <c r="S99" s="295" t="s">
        <v>57</v>
      </c>
      <c r="T99" s="295" t="s">
        <v>56</v>
      </c>
      <c r="U99" s="295" t="s">
        <v>55</v>
      </c>
      <c r="V99" s="295" t="s">
        <v>54</v>
      </c>
      <c r="W99" s="295" t="s">
        <v>53</v>
      </c>
      <c r="X99" s="295" t="s">
        <v>52</v>
      </c>
      <c r="Y99" s="295" t="s">
        <v>51</v>
      </c>
      <c r="Z99" s="295" t="s">
        <v>50</v>
      </c>
      <c r="AA99" s="295" t="s">
        <v>49</v>
      </c>
      <c r="AB99" s="295" t="s">
        <v>48</v>
      </c>
      <c r="AC99" s="295" t="s">
        <v>47</v>
      </c>
      <c r="AD99" s="296" t="s">
        <v>46</v>
      </c>
      <c r="AE99" s="82" t="s">
        <v>34</v>
      </c>
      <c r="AF99" s="198"/>
      <c r="AG99" s="297"/>
      <c r="AH99" s="67" t="s">
        <v>37</v>
      </c>
      <c r="AI99" s="295" t="s">
        <v>57</v>
      </c>
      <c r="AJ99" s="295" t="s">
        <v>56</v>
      </c>
      <c r="AK99" s="295" t="s">
        <v>55</v>
      </c>
      <c r="AL99" s="295" t="s">
        <v>54</v>
      </c>
      <c r="AM99" s="295" t="s">
        <v>53</v>
      </c>
      <c r="AN99" s="295" t="s">
        <v>52</v>
      </c>
      <c r="AO99" s="295" t="s">
        <v>51</v>
      </c>
      <c r="AP99" s="295" t="s">
        <v>50</v>
      </c>
      <c r="AQ99" s="295" t="s">
        <v>49</v>
      </c>
      <c r="AR99" s="295" t="s">
        <v>48</v>
      </c>
      <c r="AS99" s="295" t="s">
        <v>47</v>
      </c>
      <c r="AT99" s="296" t="s">
        <v>46</v>
      </c>
      <c r="AU99" s="82" t="s">
        <v>34</v>
      </c>
      <c r="AV99" s="195"/>
      <c r="AW99" s="297"/>
      <c r="AX99" s="67" t="s">
        <v>37</v>
      </c>
      <c r="AY99" s="295" t="s">
        <v>57</v>
      </c>
      <c r="AZ99" s="295" t="s">
        <v>56</v>
      </c>
      <c r="BA99" s="295" t="s">
        <v>55</v>
      </c>
      <c r="BB99" s="295" t="s">
        <v>54</v>
      </c>
      <c r="BC99" s="295" t="s">
        <v>53</v>
      </c>
      <c r="BD99" s="295" t="s">
        <v>52</v>
      </c>
      <c r="BE99" s="295" t="s">
        <v>51</v>
      </c>
      <c r="BF99" s="295" t="s">
        <v>50</v>
      </c>
      <c r="BG99" s="295" t="s">
        <v>49</v>
      </c>
      <c r="BH99" s="295" t="s">
        <v>48</v>
      </c>
      <c r="BI99" s="295" t="s">
        <v>47</v>
      </c>
      <c r="BJ99" s="296" t="s">
        <v>46</v>
      </c>
      <c r="BK99" s="82" t="s">
        <v>34</v>
      </c>
    </row>
    <row r="100" spans="1:119" ht="15" customHeight="1" x14ac:dyDescent="0.35">
      <c r="A100" s="630" t="s">
        <v>85</v>
      </c>
      <c r="B100" s="63" t="s">
        <v>80</v>
      </c>
      <c r="C100" s="63">
        <v>0</v>
      </c>
      <c r="D100" s="63">
        <v>0</v>
      </c>
      <c r="E100" s="63">
        <v>0</v>
      </c>
      <c r="F100" s="63">
        <v>0</v>
      </c>
      <c r="G100" s="63">
        <v>0</v>
      </c>
      <c r="H100" s="63">
        <v>0</v>
      </c>
      <c r="I100" s="63">
        <v>0</v>
      </c>
      <c r="J100" s="63">
        <v>0</v>
      </c>
      <c r="K100" s="63">
        <v>0</v>
      </c>
      <c r="L100" s="63">
        <v>0</v>
      </c>
      <c r="M100" s="63">
        <v>0</v>
      </c>
      <c r="N100" s="63">
        <v>0</v>
      </c>
      <c r="O100" s="81">
        <f t="shared" ref="O100:O112" si="81">SUM(C100:N100)</f>
        <v>0</v>
      </c>
      <c r="Q100" s="630" t="s">
        <v>85</v>
      </c>
      <c r="R100" s="63" t="s">
        <v>80</v>
      </c>
      <c r="S100" s="63">
        <v>0</v>
      </c>
      <c r="T100" s="63">
        <v>0</v>
      </c>
      <c r="U100" s="63">
        <v>0</v>
      </c>
      <c r="V100" s="63">
        <v>0</v>
      </c>
      <c r="W100" s="63">
        <v>0</v>
      </c>
      <c r="X100" s="63">
        <v>0</v>
      </c>
      <c r="Y100" s="63">
        <v>0</v>
      </c>
      <c r="Z100" s="63">
        <v>0</v>
      </c>
      <c r="AA100" s="63">
        <v>0</v>
      </c>
      <c r="AB100" s="63">
        <v>0</v>
      </c>
      <c r="AC100" s="63">
        <v>0</v>
      </c>
      <c r="AD100" s="63">
        <v>0</v>
      </c>
      <c r="AE100" s="81">
        <f t="shared" ref="AE100:AE112" si="82">SUM(S100:AD100)</f>
        <v>0</v>
      </c>
      <c r="AG100" s="630" t="s">
        <v>85</v>
      </c>
      <c r="AH100" s="63" t="s">
        <v>80</v>
      </c>
      <c r="AI100" s="63">
        <v>0</v>
      </c>
      <c r="AJ100" s="63">
        <v>0</v>
      </c>
      <c r="AK100" s="63">
        <v>0</v>
      </c>
      <c r="AL100" s="63">
        <v>0</v>
      </c>
      <c r="AM100" s="63">
        <v>0</v>
      </c>
      <c r="AN100" s="63">
        <v>0</v>
      </c>
      <c r="AO100" s="63">
        <v>0</v>
      </c>
      <c r="AP100" s="63">
        <v>0</v>
      </c>
      <c r="AQ100" s="63">
        <v>0</v>
      </c>
      <c r="AR100" s="63">
        <v>0</v>
      </c>
      <c r="AS100" s="63">
        <v>0</v>
      </c>
      <c r="AT100" s="63">
        <v>0</v>
      </c>
      <c r="AU100" s="81">
        <f t="shared" ref="AU100:AU112" si="83">SUM(AI100:AT100)</f>
        <v>0</v>
      </c>
      <c r="AW100" s="630" t="s">
        <v>85</v>
      </c>
      <c r="AX100" s="63" t="s">
        <v>80</v>
      </c>
      <c r="AY100" s="63">
        <v>0</v>
      </c>
      <c r="AZ100" s="63">
        <v>0</v>
      </c>
      <c r="BA100" s="63">
        <v>0</v>
      </c>
      <c r="BB100" s="63">
        <v>0</v>
      </c>
      <c r="BC100" s="63">
        <v>0</v>
      </c>
      <c r="BD100" s="63">
        <v>0</v>
      </c>
      <c r="BE100" s="63">
        <v>0</v>
      </c>
      <c r="BF100" s="63">
        <v>0</v>
      </c>
      <c r="BG100" s="63">
        <v>0</v>
      </c>
      <c r="BH100" s="63">
        <v>0</v>
      </c>
      <c r="BI100" s="63">
        <v>0</v>
      </c>
      <c r="BJ100" s="63">
        <v>0</v>
      </c>
      <c r="BK100" s="81">
        <f t="shared" ref="BK100:BK112" si="84">SUM(AY100:BJ100)</f>
        <v>0</v>
      </c>
      <c r="BM100" s="427">
        <v>0</v>
      </c>
      <c r="BN100" s="427">
        <v>0</v>
      </c>
      <c r="BO100" s="427">
        <v>0</v>
      </c>
      <c r="BP100" s="427">
        <v>0</v>
      </c>
      <c r="BQ100" s="427">
        <v>0</v>
      </c>
      <c r="BR100" s="427">
        <v>0</v>
      </c>
      <c r="BS100" s="427">
        <v>0</v>
      </c>
      <c r="BT100" s="427">
        <v>0</v>
      </c>
      <c r="BU100" s="427">
        <v>0</v>
      </c>
      <c r="BV100" s="427">
        <v>0</v>
      </c>
      <c r="BW100" s="427">
        <v>0</v>
      </c>
      <c r="BX100" s="427">
        <v>0</v>
      </c>
      <c r="BY100" s="427">
        <v>0</v>
      </c>
      <c r="CA100" s="5">
        <v>0</v>
      </c>
      <c r="CB100" s="5">
        <v>0</v>
      </c>
      <c r="CC100" s="5">
        <v>0</v>
      </c>
      <c r="CD100" s="5">
        <v>0</v>
      </c>
      <c r="CE100" s="5">
        <v>0</v>
      </c>
      <c r="CF100" s="5">
        <v>0</v>
      </c>
      <c r="CG100" s="5">
        <v>0</v>
      </c>
      <c r="CH100" s="5">
        <v>0</v>
      </c>
      <c r="CI100" s="5">
        <v>0</v>
      </c>
      <c r="CJ100" s="5">
        <v>0</v>
      </c>
      <c r="CK100" s="5">
        <v>0</v>
      </c>
      <c r="CL100" s="5">
        <v>0</v>
      </c>
      <c r="CM100" s="5">
        <v>0</v>
      </c>
      <c r="CO100" s="5">
        <v>0</v>
      </c>
      <c r="CP100" s="5">
        <v>0</v>
      </c>
      <c r="CQ100" s="5">
        <v>0</v>
      </c>
      <c r="CR100" s="5">
        <v>0</v>
      </c>
      <c r="CS100" s="5">
        <v>0</v>
      </c>
      <c r="CT100" s="5">
        <v>0</v>
      </c>
      <c r="CU100" s="5">
        <v>0</v>
      </c>
      <c r="CV100" s="5">
        <v>0</v>
      </c>
      <c r="CW100" s="5">
        <v>0</v>
      </c>
      <c r="CX100" s="5">
        <v>0</v>
      </c>
      <c r="CY100" s="5">
        <v>0</v>
      </c>
      <c r="CZ100" s="5">
        <v>0</v>
      </c>
      <c r="DA100" s="5">
        <v>0</v>
      </c>
      <c r="DC100" s="5">
        <v>0</v>
      </c>
      <c r="DD100" s="5">
        <v>0</v>
      </c>
      <c r="DE100" s="5">
        <v>0</v>
      </c>
      <c r="DF100" s="5">
        <v>0</v>
      </c>
      <c r="DG100" s="5">
        <v>0</v>
      </c>
      <c r="DH100" s="5">
        <v>0</v>
      </c>
      <c r="DI100" s="5">
        <v>0</v>
      </c>
      <c r="DJ100" s="5">
        <v>0</v>
      </c>
      <c r="DK100" s="5">
        <v>0</v>
      </c>
      <c r="DL100" s="5">
        <v>0</v>
      </c>
      <c r="DM100" s="5">
        <v>0</v>
      </c>
      <c r="DN100" s="5">
        <v>0</v>
      </c>
      <c r="DO100" s="5">
        <v>0</v>
      </c>
    </row>
    <row r="101" spans="1:119" x14ac:dyDescent="0.35">
      <c r="A101" s="631"/>
      <c r="B101" s="3" t="s">
        <v>79</v>
      </c>
      <c r="C101" s="3">
        <v>0</v>
      </c>
      <c r="D101" s="3">
        <v>0</v>
      </c>
      <c r="E101" s="3">
        <v>0</v>
      </c>
      <c r="F101" s="3">
        <v>0</v>
      </c>
      <c r="G101" s="3">
        <v>0</v>
      </c>
      <c r="H101" s="3">
        <v>0</v>
      </c>
      <c r="I101" s="3">
        <v>0</v>
      </c>
      <c r="J101" s="3">
        <v>0</v>
      </c>
      <c r="K101" s="3">
        <v>0</v>
      </c>
      <c r="L101" s="3">
        <v>0</v>
      </c>
      <c r="M101" s="3">
        <v>0</v>
      </c>
      <c r="N101" s="3">
        <v>0</v>
      </c>
      <c r="O101" s="80">
        <f t="shared" si="81"/>
        <v>0</v>
      </c>
      <c r="Q101" s="631"/>
      <c r="R101" s="3" t="s">
        <v>79</v>
      </c>
      <c r="S101" s="3">
        <v>0</v>
      </c>
      <c r="T101" s="3">
        <v>0</v>
      </c>
      <c r="U101" s="3">
        <v>0</v>
      </c>
      <c r="V101" s="3">
        <v>0</v>
      </c>
      <c r="W101" s="3">
        <v>0</v>
      </c>
      <c r="X101" s="3">
        <v>0</v>
      </c>
      <c r="Y101" s="3">
        <v>0</v>
      </c>
      <c r="Z101" s="3">
        <v>0</v>
      </c>
      <c r="AA101" s="3">
        <v>0</v>
      </c>
      <c r="AB101" s="3">
        <v>0</v>
      </c>
      <c r="AC101" s="3">
        <v>0</v>
      </c>
      <c r="AD101" s="3">
        <v>0</v>
      </c>
      <c r="AE101" s="80">
        <f t="shared" si="82"/>
        <v>0</v>
      </c>
      <c r="AG101" s="631"/>
      <c r="AH101" s="3" t="s">
        <v>79</v>
      </c>
      <c r="AI101" s="3">
        <v>0</v>
      </c>
      <c r="AJ101" s="3">
        <v>0</v>
      </c>
      <c r="AK101" s="3">
        <v>0</v>
      </c>
      <c r="AL101" s="3">
        <v>0</v>
      </c>
      <c r="AM101" s="3">
        <v>0</v>
      </c>
      <c r="AN101" s="3">
        <v>0</v>
      </c>
      <c r="AO101" s="3">
        <v>0</v>
      </c>
      <c r="AP101" s="3">
        <v>0</v>
      </c>
      <c r="AQ101" s="3">
        <v>0</v>
      </c>
      <c r="AR101" s="3">
        <v>0</v>
      </c>
      <c r="AS101" s="3">
        <v>0</v>
      </c>
      <c r="AT101" s="3">
        <v>0</v>
      </c>
      <c r="AU101" s="80">
        <f t="shared" si="83"/>
        <v>0</v>
      </c>
      <c r="AW101" s="631"/>
      <c r="AX101" s="3" t="s">
        <v>79</v>
      </c>
      <c r="AY101" s="3">
        <v>0</v>
      </c>
      <c r="AZ101" s="3">
        <v>0</v>
      </c>
      <c r="BA101" s="3">
        <v>0</v>
      </c>
      <c r="BB101" s="3">
        <v>0</v>
      </c>
      <c r="BC101" s="3">
        <v>0</v>
      </c>
      <c r="BD101" s="3">
        <v>0</v>
      </c>
      <c r="BE101" s="3">
        <v>0</v>
      </c>
      <c r="BF101" s="3">
        <v>0</v>
      </c>
      <c r="BG101" s="3">
        <v>0</v>
      </c>
      <c r="BH101" s="3">
        <v>0</v>
      </c>
      <c r="BI101" s="3">
        <v>0</v>
      </c>
      <c r="BJ101" s="3">
        <v>0</v>
      </c>
      <c r="BK101" s="80">
        <f t="shared" si="84"/>
        <v>0</v>
      </c>
      <c r="BM101" s="427">
        <v>0</v>
      </c>
      <c r="BN101" s="427">
        <v>0</v>
      </c>
      <c r="BO101" s="427">
        <v>0</v>
      </c>
      <c r="BP101" s="427">
        <v>0</v>
      </c>
      <c r="BQ101" s="427">
        <v>0</v>
      </c>
      <c r="BR101" s="427">
        <v>0</v>
      </c>
      <c r="BS101" s="427">
        <v>0</v>
      </c>
      <c r="BT101" s="427">
        <v>0</v>
      </c>
      <c r="BU101" s="427">
        <v>0</v>
      </c>
      <c r="BV101" s="427">
        <v>0</v>
      </c>
      <c r="BW101" s="427">
        <v>0</v>
      </c>
      <c r="BX101" s="427">
        <v>0</v>
      </c>
      <c r="BY101" s="427">
        <v>0</v>
      </c>
      <c r="CA101" s="5">
        <v>0</v>
      </c>
      <c r="CB101" s="5">
        <v>0</v>
      </c>
      <c r="CC101" s="5">
        <v>0</v>
      </c>
      <c r="CD101" s="5">
        <v>0</v>
      </c>
      <c r="CE101" s="5">
        <v>0</v>
      </c>
      <c r="CF101" s="5">
        <v>0</v>
      </c>
      <c r="CG101" s="5">
        <v>0</v>
      </c>
      <c r="CH101" s="5">
        <v>0</v>
      </c>
      <c r="CI101" s="5">
        <v>0</v>
      </c>
      <c r="CJ101" s="5">
        <v>0</v>
      </c>
      <c r="CK101" s="5">
        <v>0</v>
      </c>
      <c r="CL101" s="5">
        <v>0</v>
      </c>
      <c r="CM101" s="5">
        <v>0</v>
      </c>
      <c r="CO101" s="5">
        <v>0</v>
      </c>
      <c r="CP101" s="5">
        <v>0</v>
      </c>
      <c r="CQ101" s="5">
        <v>0</v>
      </c>
      <c r="CR101" s="5">
        <v>0</v>
      </c>
      <c r="CS101" s="5">
        <v>0</v>
      </c>
      <c r="CT101" s="5">
        <v>0</v>
      </c>
      <c r="CU101" s="5">
        <v>0</v>
      </c>
      <c r="CV101" s="5">
        <v>0</v>
      </c>
      <c r="CW101" s="5">
        <v>0</v>
      </c>
      <c r="CX101" s="5">
        <v>0</v>
      </c>
      <c r="CY101" s="5">
        <v>0</v>
      </c>
      <c r="CZ101" s="5">
        <v>0</v>
      </c>
      <c r="DA101" s="5">
        <v>0</v>
      </c>
      <c r="DC101" s="5">
        <v>0</v>
      </c>
      <c r="DD101" s="5">
        <v>0</v>
      </c>
      <c r="DE101" s="5">
        <v>0</v>
      </c>
      <c r="DF101" s="5">
        <v>0</v>
      </c>
      <c r="DG101" s="5">
        <v>0</v>
      </c>
      <c r="DH101" s="5">
        <v>0</v>
      </c>
      <c r="DI101" s="5">
        <v>0</v>
      </c>
      <c r="DJ101" s="5">
        <v>0</v>
      </c>
      <c r="DK101" s="5">
        <v>0</v>
      </c>
      <c r="DL101" s="5">
        <v>0</v>
      </c>
      <c r="DM101" s="5">
        <v>0</v>
      </c>
      <c r="DN101" s="5">
        <v>0</v>
      </c>
      <c r="DO101" s="5">
        <v>0</v>
      </c>
    </row>
    <row r="102" spans="1:119" x14ac:dyDescent="0.35">
      <c r="A102" s="631"/>
      <c r="B102" s="3" t="s">
        <v>78</v>
      </c>
      <c r="C102" s="3">
        <v>0</v>
      </c>
      <c r="D102" s="3">
        <v>0</v>
      </c>
      <c r="E102" s="3">
        <v>0</v>
      </c>
      <c r="F102" s="3">
        <v>0</v>
      </c>
      <c r="G102" s="3">
        <v>0</v>
      </c>
      <c r="H102" s="3">
        <v>0</v>
      </c>
      <c r="I102" s="3">
        <v>0</v>
      </c>
      <c r="J102" s="3">
        <v>0</v>
      </c>
      <c r="K102" s="3">
        <v>0</v>
      </c>
      <c r="L102" s="3">
        <v>0</v>
      </c>
      <c r="M102" s="3">
        <v>0</v>
      </c>
      <c r="N102" s="3">
        <v>0</v>
      </c>
      <c r="O102" s="80">
        <f t="shared" si="81"/>
        <v>0</v>
      </c>
      <c r="Q102" s="631"/>
      <c r="R102" s="3" t="s">
        <v>78</v>
      </c>
      <c r="S102" s="3">
        <v>0</v>
      </c>
      <c r="T102" s="3">
        <v>0</v>
      </c>
      <c r="U102" s="3">
        <v>0</v>
      </c>
      <c r="V102" s="3">
        <v>0</v>
      </c>
      <c r="W102" s="3">
        <v>0</v>
      </c>
      <c r="X102" s="3">
        <v>0</v>
      </c>
      <c r="Y102" s="3">
        <v>0</v>
      </c>
      <c r="Z102" s="3">
        <v>0</v>
      </c>
      <c r="AA102" s="3">
        <v>0</v>
      </c>
      <c r="AB102" s="3">
        <v>0</v>
      </c>
      <c r="AC102" s="3">
        <v>0</v>
      </c>
      <c r="AD102" s="3">
        <v>0</v>
      </c>
      <c r="AE102" s="80">
        <f t="shared" si="82"/>
        <v>0</v>
      </c>
      <c r="AG102" s="631"/>
      <c r="AH102" s="3" t="s">
        <v>78</v>
      </c>
      <c r="AI102" s="3">
        <v>0</v>
      </c>
      <c r="AJ102" s="3">
        <v>0</v>
      </c>
      <c r="AK102" s="3">
        <v>0</v>
      </c>
      <c r="AL102" s="3">
        <v>0</v>
      </c>
      <c r="AM102" s="3">
        <v>0</v>
      </c>
      <c r="AN102" s="3">
        <v>0</v>
      </c>
      <c r="AO102" s="3">
        <v>0</v>
      </c>
      <c r="AP102" s="3">
        <v>0</v>
      </c>
      <c r="AQ102" s="3">
        <v>0</v>
      </c>
      <c r="AR102" s="3">
        <v>0</v>
      </c>
      <c r="AS102" s="3">
        <v>0</v>
      </c>
      <c r="AT102" s="3">
        <v>0</v>
      </c>
      <c r="AU102" s="80">
        <f t="shared" si="83"/>
        <v>0</v>
      </c>
      <c r="AW102" s="631"/>
      <c r="AX102" s="3" t="s">
        <v>78</v>
      </c>
      <c r="AY102" s="3">
        <v>0</v>
      </c>
      <c r="AZ102" s="3">
        <v>0</v>
      </c>
      <c r="BA102" s="3">
        <v>0</v>
      </c>
      <c r="BB102" s="3">
        <v>0</v>
      </c>
      <c r="BC102" s="3">
        <v>0</v>
      </c>
      <c r="BD102" s="3">
        <v>0</v>
      </c>
      <c r="BE102" s="3">
        <v>0</v>
      </c>
      <c r="BF102" s="3">
        <v>0</v>
      </c>
      <c r="BG102" s="3">
        <v>0</v>
      </c>
      <c r="BH102" s="3">
        <v>0</v>
      </c>
      <c r="BI102" s="3">
        <v>0</v>
      </c>
      <c r="BJ102" s="3">
        <v>0</v>
      </c>
      <c r="BK102" s="80">
        <f t="shared" si="84"/>
        <v>0</v>
      </c>
      <c r="BM102" s="427">
        <v>0</v>
      </c>
      <c r="BN102" s="427">
        <v>0</v>
      </c>
      <c r="BO102" s="427">
        <v>0</v>
      </c>
      <c r="BP102" s="427">
        <v>0</v>
      </c>
      <c r="BQ102" s="427">
        <v>0</v>
      </c>
      <c r="BR102" s="427">
        <v>0</v>
      </c>
      <c r="BS102" s="427">
        <v>0</v>
      </c>
      <c r="BT102" s="427">
        <v>0</v>
      </c>
      <c r="BU102" s="427">
        <v>0</v>
      </c>
      <c r="BV102" s="427">
        <v>0</v>
      </c>
      <c r="BW102" s="427">
        <v>0</v>
      </c>
      <c r="BX102" s="427">
        <v>0</v>
      </c>
      <c r="BY102" s="427">
        <v>0</v>
      </c>
      <c r="CA102" s="5">
        <v>0</v>
      </c>
      <c r="CB102" s="5">
        <v>0</v>
      </c>
      <c r="CC102" s="5">
        <v>0</v>
      </c>
      <c r="CD102" s="5">
        <v>0</v>
      </c>
      <c r="CE102" s="5">
        <v>0</v>
      </c>
      <c r="CF102" s="5">
        <v>0</v>
      </c>
      <c r="CG102" s="5">
        <v>0</v>
      </c>
      <c r="CH102" s="5">
        <v>0</v>
      </c>
      <c r="CI102" s="5">
        <v>0</v>
      </c>
      <c r="CJ102" s="5">
        <v>0</v>
      </c>
      <c r="CK102" s="5">
        <v>0</v>
      </c>
      <c r="CL102" s="5">
        <v>0</v>
      </c>
      <c r="CM102" s="5">
        <v>0</v>
      </c>
      <c r="CO102" s="5">
        <v>0</v>
      </c>
      <c r="CP102" s="5">
        <v>0</v>
      </c>
      <c r="CQ102" s="5">
        <v>0</v>
      </c>
      <c r="CR102" s="5">
        <v>0</v>
      </c>
      <c r="CS102" s="5">
        <v>0</v>
      </c>
      <c r="CT102" s="5">
        <v>0</v>
      </c>
      <c r="CU102" s="5">
        <v>0</v>
      </c>
      <c r="CV102" s="5">
        <v>0</v>
      </c>
      <c r="CW102" s="5">
        <v>0</v>
      </c>
      <c r="CX102" s="5">
        <v>0</v>
      </c>
      <c r="CY102" s="5">
        <v>0</v>
      </c>
      <c r="CZ102" s="5">
        <v>0</v>
      </c>
      <c r="DA102" s="5">
        <v>0</v>
      </c>
      <c r="DC102" s="5">
        <v>0</v>
      </c>
      <c r="DD102" s="5">
        <v>0</v>
      </c>
      <c r="DE102" s="5">
        <v>0</v>
      </c>
      <c r="DF102" s="5">
        <v>0</v>
      </c>
      <c r="DG102" s="5">
        <v>0</v>
      </c>
      <c r="DH102" s="5">
        <v>0</v>
      </c>
      <c r="DI102" s="5">
        <v>0</v>
      </c>
      <c r="DJ102" s="5">
        <v>0</v>
      </c>
      <c r="DK102" s="5">
        <v>0</v>
      </c>
      <c r="DL102" s="5">
        <v>0</v>
      </c>
      <c r="DM102" s="5">
        <v>0</v>
      </c>
      <c r="DN102" s="5">
        <v>0</v>
      </c>
      <c r="DO102" s="5">
        <v>0</v>
      </c>
    </row>
    <row r="103" spans="1:119" x14ac:dyDescent="0.35">
      <c r="A103" s="631"/>
      <c r="B103" s="3" t="s">
        <v>77</v>
      </c>
      <c r="C103" s="3">
        <v>0</v>
      </c>
      <c r="D103" s="3">
        <v>0</v>
      </c>
      <c r="E103" s="3">
        <v>0</v>
      </c>
      <c r="F103" s="3">
        <v>0</v>
      </c>
      <c r="G103" s="3">
        <v>0</v>
      </c>
      <c r="H103" s="3">
        <v>0</v>
      </c>
      <c r="I103" s="3">
        <v>0</v>
      </c>
      <c r="J103" s="3">
        <v>0</v>
      </c>
      <c r="K103" s="3">
        <v>0</v>
      </c>
      <c r="L103" s="3">
        <v>0</v>
      </c>
      <c r="M103" s="3">
        <v>0</v>
      </c>
      <c r="N103" s="3">
        <v>0</v>
      </c>
      <c r="O103" s="80">
        <f t="shared" si="81"/>
        <v>0</v>
      </c>
      <c r="Q103" s="631"/>
      <c r="R103" s="3" t="s">
        <v>77</v>
      </c>
      <c r="S103" s="3">
        <v>0</v>
      </c>
      <c r="T103" s="3">
        <v>0</v>
      </c>
      <c r="U103" s="3">
        <v>0</v>
      </c>
      <c r="V103" s="3">
        <v>0</v>
      </c>
      <c r="W103" s="3">
        <v>0</v>
      </c>
      <c r="X103" s="3">
        <v>0</v>
      </c>
      <c r="Y103" s="3">
        <v>0</v>
      </c>
      <c r="Z103" s="3">
        <v>0</v>
      </c>
      <c r="AA103" s="3">
        <v>0</v>
      </c>
      <c r="AB103" s="3">
        <v>0</v>
      </c>
      <c r="AC103" s="3">
        <v>0</v>
      </c>
      <c r="AD103" s="3">
        <v>0</v>
      </c>
      <c r="AE103" s="80">
        <f t="shared" si="82"/>
        <v>0</v>
      </c>
      <c r="AG103" s="631"/>
      <c r="AH103" s="3" t="s">
        <v>77</v>
      </c>
      <c r="AI103" s="3">
        <v>0</v>
      </c>
      <c r="AJ103" s="3">
        <v>0</v>
      </c>
      <c r="AK103" s="3">
        <v>0</v>
      </c>
      <c r="AL103" s="3">
        <v>0</v>
      </c>
      <c r="AM103" s="3">
        <v>0</v>
      </c>
      <c r="AN103" s="3">
        <v>0</v>
      </c>
      <c r="AO103" s="3">
        <v>0</v>
      </c>
      <c r="AP103" s="3">
        <v>0</v>
      </c>
      <c r="AQ103" s="3">
        <v>0</v>
      </c>
      <c r="AR103" s="3">
        <v>0</v>
      </c>
      <c r="AS103" s="3">
        <v>0</v>
      </c>
      <c r="AT103" s="3">
        <v>0</v>
      </c>
      <c r="AU103" s="80">
        <f t="shared" si="83"/>
        <v>0</v>
      </c>
      <c r="AW103" s="631"/>
      <c r="AX103" s="3" t="s">
        <v>77</v>
      </c>
      <c r="AY103" s="3">
        <v>0</v>
      </c>
      <c r="AZ103" s="3">
        <v>0</v>
      </c>
      <c r="BA103" s="3">
        <v>0</v>
      </c>
      <c r="BB103" s="3">
        <v>0</v>
      </c>
      <c r="BC103" s="3">
        <v>0</v>
      </c>
      <c r="BD103" s="3">
        <v>0</v>
      </c>
      <c r="BE103" s="3">
        <v>0</v>
      </c>
      <c r="BF103" s="3">
        <v>0</v>
      </c>
      <c r="BG103" s="3">
        <v>0</v>
      </c>
      <c r="BH103" s="3">
        <v>0</v>
      </c>
      <c r="BI103" s="3">
        <v>0</v>
      </c>
      <c r="BJ103" s="3">
        <v>0</v>
      </c>
      <c r="BK103" s="80">
        <f t="shared" si="84"/>
        <v>0</v>
      </c>
      <c r="BM103" s="427">
        <v>0</v>
      </c>
      <c r="BN103" s="427">
        <v>0</v>
      </c>
      <c r="BO103" s="427">
        <v>0</v>
      </c>
      <c r="BP103" s="427">
        <v>0</v>
      </c>
      <c r="BQ103" s="427">
        <v>0</v>
      </c>
      <c r="BR103" s="427">
        <v>0</v>
      </c>
      <c r="BS103" s="427">
        <v>0</v>
      </c>
      <c r="BT103" s="427">
        <v>0</v>
      </c>
      <c r="BU103" s="427">
        <v>0</v>
      </c>
      <c r="BV103" s="427">
        <v>0</v>
      </c>
      <c r="BW103" s="427">
        <v>0</v>
      </c>
      <c r="BX103" s="427">
        <v>0</v>
      </c>
      <c r="BY103" s="427">
        <v>0</v>
      </c>
      <c r="CA103" s="5">
        <v>0</v>
      </c>
      <c r="CB103" s="5">
        <v>0</v>
      </c>
      <c r="CC103" s="5">
        <v>0</v>
      </c>
      <c r="CD103" s="5">
        <v>0</v>
      </c>
      <c r="CE103" s="5">
        <v>0</v>
      </c>
      <c r="CF103" s="5">
        <v>0</v>
      </c>
      <c r="CG103" s="5">
        <v>0</v>
      </c>
      <c r="CH103" s="5">
        <v>0</v>
      </c>
      <c r="CI103" s="5">
        <v>0</v>
      </c>
      <c r="CJ103" s="5">
        <v>0</v>
      </c>
      <c r="CK103" s="5">
        <v>0</v>
      </c>
      <c r="CL103" s="5">
        <v>0</v>
      </c>
      <c r="CM103" s="5">
        <v>0</v>
      </c>
      <c r="CO103" s="5">
        <v>0</v>
      </c>
      <c r="CP103" s="5">
        <v>0</v>
      </c>
      <c r="CQ103" s="5">
        <v>0</v>
      </c>
      <c r="CR103" s="5">
        <v>0</v>
      </c>
      <c r="CS103" s="5">
        <v>0</v>
      </c>
      <c r="CT103" s="5">
        <v>0</v>
      </c>
      <c r="CU103" s="5">
        <v>0</v>
      </c>
      <c r="CV103" s="5">
        <v>0</v>
      </c>
      <c r="CW103" s="5">
        <v>0</v>
      </c>
      <c r="CX103" s="5">
        <v>0</v>
      </c>
      <c r="CY103" s="5">
        <v>0</v>
      </c>
      <c r="CZ103" s="5">
        <v>0</v>
      </c>
      <c r="DA103" s="5">
        <v>0</v>
      </c>
      <c r="DC103" s="5">
        <v>0</v>
      </c>
      <c r="DD103" s="5">
        <v>0</v>
      </c>
      <c r="DE103" s="5">
        <v>0</v>
      </c>
      <c r="DF103" s="5">
        <v>0</v>
      </c>
      <c r="DG103" s="5">
        <v>0</v>
      </c>
      <c r="DH103" s="5">
        <v>0</v>
      </c>
      <c r="DI103" s="5">
        <v>0</v>
      </c>
      <c r="DJ103" s="5">
        <v>0</v>
      </c>
      <c r="DK103" s="5">
        <v>0</v>
      </c>
      <c r="DL103" s="5">
        <v>0</v>
      </c>
      <c r="DM103" s="5">
        <v>0</v>
      </c>
      <c r="DN103" s="5">
        <v>0</v>
      </c>
      <c r="DO103" s="5">
        <v>0</v>
      </c>
    </row>
    <row r="104" spans="1:119" x14ac:dyDescent="0.35">
      <c r="A104" s="631"/>
      <c r="B104" s="3" t="s">
        <v>76</v>
      </c>
      <c r="C104" s="3">
        <v>0</v>
      </c>
      <c r="D104" s="3">
        <v>0</v>
      </c>
      <c r="E104" s="3">
        <v>0</v>
      </c>
      <c r="F104" s="3">
        <v>0</v>
      </c>
      <c r="G104" s="3">
        <v>0</v>
      </c>
      <c r="H104" s="3">
        <v>0</v>
      </c>
      <c r="I104" s="3">
        <v>0</v>
      </c>
      <c r="J104" s="3">
        <v>0</v>
      </c>
      <c r="K104" s="3">
        <v>0</v>
      </c>
      <c r="L104" s="3">
        <v>0</v>
      </c>
      <c r="M104" s="3">
        <v>0</v>
      </c>
      <c r="N104" s="3">
        <v>0</v>
      </c>
      <c r="O104" s="80">
        <f t="shared" si="81"/>
        <v>0</v>
      </c>
      <c r="Q104" s="631"/>
      <c r="R104" s="3" t="s">
        <v>76</v>
      </c>
      <c r="S104" s="3">
        <v>0</v>
      </c>
      <c r="T104" s="3">
        <v>0</v>
      </c>
      <c r="U104" s="3">
        <v>0</v>
      </c>
      <c r="V104" s="3">
        <v>0</v>
      </c>
      <c r="W104" s="3">
        <v>0</v>
      </c>
      <c r="X104" s="3">
        <v>0</v>
      </c>
      <c r="Y104" s="3">
        <v>0</v>
      </c>
      <c r="Z104" s="3">
        <v>0</v>
      </c>
      <c r="AA104" s="3">
        <v>0</v>
      </c>
      <c r="AB104" s="3">
        <v>0</v>
      </c>
      <c r="AC104" s="3">
        <v>0</v>
      </c>
      <c r="AD104" s="3">
        <v>0</v>
      </c>
      <c r="AE104" s="80">
        <f t="shared" si="82"/>
        <v>0</v>
      </c>
      <c r="AG104" s="631"/>
      <c r="AH104" s="3" t="s">
        <v>76</v>
      </c>
      <c r="AI104" s="3">
        <v>0</v>
      </c>
      <c r="AJ104" s="3">
        <v>0</v>
      </c>
      <c r="AK104" s="3">
        <v>0</v>
      </c>
      <c r="AL104" s="3">
        <v>0</v>
      </c>
      <c r="AM104" s="3">
        <v>0</v>
      </c>
      <c r="AN104" s="3">
        <v>0</v>
      </c>
      <c r="AO104" s="3">
        <v>0</v>
      </c>
      <c r="AP104" s="3">
        <v>0</v>
      </c>
      <c r="AQ104" s="3">
        <v>0</v>
      </c>
      <c r="AR104" s="3">
        <v>0</v>
      </c>
      <c r="AS104" s="3">
        <v>0</v>
      </c>
      <c r="AT104" s="3">
        <v>0</v>
      </c>
      <c r="AU104" s="80">
        <f t="shared" si="83"/>
        <v>0</v>
      </c>
      <c r="AW104" s="631"/>
      <c r="AX104" s="3" t="s">
        <v>76</v>
      </c>
      <c r="AY104" s="3">
        <v>0</v>
      </c>
      <c r="AZ104" s="3">
        <v>0</v>
      </c>
      <c r="BA104" s="3">
        <v>0</v>
      </c>
      <c r="BB104" s="3">
        <v>0</v>
      </c>
      <c r="BC104" s="3">
        <v>0</v>
      </c>
      <c r="BD104" s="3">
        <v>0</v>
      </c>
      <c r="BE104" s="3">
        <v>0</v>
      </c>
      <c r="BF104" s="3">
        <v>0</v>
      </c>
      <c r="BG104" s="3">
        <v>0</v>
      </c>
      <c r="BH104" s="3">
        <v>0</v>
      </c>
      <c r="BI104" s="3">
        <v>0</v>
      </c>
      <c r="BJ104" s="3">
        <v>0</v>
      </c>
      <c r="BK104" s="80">
        <f t="shared" si="84"/>
        <v>0</v>
      </c>
      <c r="BM104" s="427">
        <v>0</v>
      </c>
      <c r="BN104" s="427">
        <v>0</v>
      </c>
      <c r="BO104" s="427">
        <v>0</v>
      </c>
      <c r="BP104" s="427">
        <v>0</v>
      </c>
      <c r="BQ104" s="427">
        <v>0</v>
      </c>
      <c r="BR104" s="427">
        <v>0</v>
      </c>
      <c r="BS104" s="427">
        <v>0</v>
      </c>
      <c r="BT104" s="427">
        <v>0</v>
      </c>
      <c r="BU104" s="427">
        <v>0</v>
      </c>
      <c r="BV104" s="427">
        <v>0</v>
      </c>
      <c r="BW104" s="427">
        <v>0</v>
      </c>
      <c r="BX104" s="427">
        <v>0</v>
      </c>
      <c r="BY104" s="427">
        <v>0</v>
      </c>
      <c r="CA104" s="5">
        <v>0</v>
      </c>
      <c r="CB104" s="5">
        <v>0</v>
      </c>
      <c r="CC104" s="5">
        <v>0</v>
      </c>
      <c r="CD104" s="5">
        <v>0</v>
      </c>
      <c r="CE104" s="5">
        <v>0</v>
      </c>
      <c r="CF104" s="5">
        <v>0</v>
      </c>
      <c r="CG104" s="5">
        <v>0</v>
      </c>
      <c r="CH104" s="5">
        <v>0</v>
      </c>
      <c r="CI104" s="5">
        <v>0</v>
      </c>
      <c r="CJ104" s="5">
        <v>0</v>
      </c>
      <c r="CK104" s="5">
        <v>0</v>
      </c>
      <c r="CL104" s="5">
        <v>0</v>
      </c>
      <c r="CM104" s="5">
        <v>0</v>
      </c>
      <c r="CO104" s="5">
        <v>0</v>
      </c>
      <c r="CP104" s="5">
        <v>0</v>
      </c>
      <c r="CQ104" s="5">
        <v>0</v>
      </c>
      <c r="CR104" s="5">
        <v>0</v>
      </c>
      <c r="CS104" s="5">
        <v>0</v>
      </c>
      <c r="CT104" s="5">
        <v>0</v>
      </c>
      <c r="CU104" s="5">
        <v>0</v>
      </c>
      <c r="CV104" s="5">
        <v>0</v>
      </c>
      <c r="CW104" s="5">
        <v>0</v>
      </c>
      <c r="CX104" s="5">
        <v>0</v>
      </c>
      <c r="CY104" s="5">
        <v>0</v>
      </c>
      <c r="CZ104" s="5">
        <v>0</v>
      </c>
      <c r="DA104" s="5">
        <v>0</v>
      </c>
      <c r="DC104" s="5">
        <v>0</v>
      </c>
      <c r="DD104" s="5">
        <v>0</v>
      </c>
      <c r="DE104" s="5">
        <v>0</v>
      </c>
      <c r="DF104" s="5">
        <v>0</v>
      </c>
      <c r="DG104" s="5">
        <v>0</v>
      </c>
      <c r="DH104" s="5">
        <v>0</v>
      </c>
      <c r="DI104" s="5">
        <v>0</v>
      </c>
      <c r="DJ104" s="5">
        <v>0</v>
      </c>
      <c r="DK104" s="5">
        <v>0</v>
      </c>
      <c r="DL104" s="5">
        <v>0</v>
      </c>
      <c r="DM104" s="5">
        <v>0</v>
      </c>
      <c r="DN104" s="5">
        <v>0</v>
      </c>
      <c r="DO104" s="5">
        <v>0</v>
      </c>
    </row>
    <row r="105" spans="1:119" x14ac:dyDescent="0.35">
      <c r="A105" s="631"/>
      <c r="B105" s="3" t="s">
        <v>75</v>
      </c>
      <c r="C105" s="3">
        <v>0</v>
      </c>
      <c r="D105" s="3">
        <v>0</v>
      </c>
      <c r="E105" s="3">
        <v>0</v>
      </c>
      <c r="F105" s="3">
        <v>0</v>
      </c>
      <c r="G105" s="3">
        <v>0</v>
      </c>
      <c r="H105" s="3">
        <v>0</v>
      </c>
      <c r="I105" s="3">
        <v>0</v>
      </c>
      <c r="J105" s="3">
        <v>0</v>
      </c>
      <c r="K105" s="3">
        <v>0</v>
      </c>
      <c r="L105" s="3">
        <v>0</v>
      </c>
      <c r="M105" s="3">
        <v>0</v>
      </c>
      <c r="N105" s="3">
        <v>0</v>
      </c>
      <c r="O105" s="80">
        <f t="shared" si="81"/>
        <v>0</v>
      </c>
      <c r="Q105" s="631"/>
      <c r="R105" s="3" t="s">
        <v>75</v>
      </c>
      <c r="S105" s="3">
        <v>0</v>
      </c>
      <c r="T105" s="3">
        <v>0</v>
      </c>
      <c r="U105" s="3">
        <v>0</v>
      </c>
      <c r="V105" s="3">
        <v>0</v>
      </c>
      <c r="W105" s="3">
        <v>0</v>
      </c>
      <c r="X105" s="3">
        <v>0</v>
      </c>
      <c r="Y105" s="3">
        <v>0</v>
      </c>
      <c r="Z105" s="3">
        <v>0</v>
      </c>
      <c r="AA105" s="3">
        <v>0</v>
      </c>
      <c r="AB105" s="3">
        <v>0</v>
      </c>
      <c r="AC105" s="3">
        <v>0</v>
      </c>
      <c r="AD105" s="3">
        <v>0</v>
      </c>
      <c r="AE105" s="80">
        <f t="shared" si="82"/>
        <v>0</v>
      </c>
      <c r="AG105" s="631"/>
      <c r="AH105" s="3" t="s">
        <v>75</v>
      </c>
      <c r="AI105" s="3">
        <v>0</v>
      </c>
      <c r="AJ105" s="3">
        <v>0</v>
      </c>
      <c r="AK105" s="3">
        <v>0</v>
      </c>
      <c r="AL105" s="3">
        <v>0</v>
      </c>
      <c r="AM105" s="3">
        <v>0</v>
      </c>
      <c r="AN105" s="3">
        <v>0</v>
      </c>
      <c r="AO105" s="3">
        <v>0</v>
      </c>
      <c r="AP105" s="3">
        <v>0</v>
      </c>
      <c r="AQ105" s="3">
        <v>0</v>
      </c>
      <c r="AR105" s="3">
        <v>0</v>
      </c>
      <c r="AS105" s="3">
        <v>0</v>
      </c>
      <c r="AT105" s="3">
        <v>0</v>
      </c>
      <c r="AU105" s="80">
        <f t="shared" si="83"/>
        <v>0</v>
      </c>
      <c r="AW105" s="631"/>
      <c r="AX105" s="3" t="s">
        <v>75</v>
      </c>
      <c r="AY105" s="3">
        <v>0</v>
      </c>
      <c r="AZ105" s="3">
        <v>0</v>
      </c>
      <c r="BA105" s="3">
        <v>0</v>
      </c>
      <c r="BB105" s="3">
        <v>0</v>
      </c>
      <c r="BC105" s="3">
        <v>0</v>
      </c>
      <c r="BD105" s="3">
        <v>0</v>
      </c>
      <c r="BE105" s="3">
        <v>0</v>
      </c>
      <c r="BF105" s="3">
        <v>0</v>
      </c>
      <c r="BG105" s="3">
        <v>0</v>
      </c>
      <c r="BH105" s="3">
        <v>0</v>
      </c>
      <c r="BI105" s="3">
        <v>0</v>
      </c>
      <c r="BJ105" s="3">
        <v>0</v>
      </c>
      <c r="BK105" s="80">
        <f t="shared" si="84"/>
        <v>0</v>
      </c>
      <c r="BM105" s="427">
        <v>0</v>
      </c>
      <c r="BN105" s="427">
        <v>0</v>
      </c>
      <c r="BO105" s="427">
        <v>0</v>
      </c>
      <c r="BP105" s="427">
        <v>0</v>
      </c>
      <c r="BQ105" s="427">
        <v>0</v>
      </c>
      <c r="BR105" s="427">
        <v>0</v>
      </c>
      <c r="BS105" s="427">
        <v>0</v>
      </c>
      <c r="BT105" s="427">
        <v>0</v>
      </c>
      <c r="BU105" s="427">
        <v>0</v>
      </c>
      <c r="BV105" s="427">
        <v>0</v>
      </c>
      <c r="BW105" s="427">
        <v>0</v>
      </c>
      <c r="BX105" s="427">
        <v>0</v>
      </c>
      <c r="BY105" s="427">
        <v>0</v>
      </c>
      <c r="CA105" s="5">
        <v>0</v>
      </c>
      <c r="CB105" s="5">
        <v>0</v>
      </c>
      <c r="CC105" s="5">
        <v>0</v>
      </c>
      <c r="CD105" s="5">
        <v>0</v>
      </c>
      <c r="CE105" s="5">
        <v>0</v>
      </c>
      <c r="CF105" s="5">
        <v>0</v>
      </c>
      <c r="CG105" s="5">
        <v>0</v>
      </c>
      <c r="CH105" s="5">
        <v>0</v>
      </c>
      <c r="CI105" s="5">
        <v>0</v>
      </c>
      <c r="CJ105" s="5">
        <v>0</v>
      </c>
      <c r="CK105" s="5">
        <v>0</v>
      </c>
      <c r="CL105" s="5">
        <v>0</v>
      </c>
      <c r="CM105" s="5">
        <v>0</v>
      </c>
      <c r="CO105" s="5">
        <v>0</v>
      </c>
      <c r="CP105" s="5">
        <v>0</v>
      </c>
      <c r="CQ105" s="5">
        <v>0</v>
      </c>
      <c r="CR105" s="5">
        <v>0</v>
      </c>
      <c r="CS105" s="5">
        <v>0</v>
      </c>
      <c r="CT105" s="5">
        <v>0</v>
      </c>
      <c r="CU105" s="5">
        <v>0</v>
      </c>
      <c r="CV105" s="5">
        <v>0</v>
      </c>
      <c r="CW105" s="5">
        <v>0</v>
      </c>
      <c r="CX105" s="5">
        <v>0</v>
      </c>
      <c r="CY105" s="5">
        <v>0</v>
      </c>
      <c r="CZ105" s="5">
        <v>0</v>
      </c>
      <c r="DA105" s="5">
        <v>0</v>
      </c>
      <c r="DC105" s="5">
        <v>0</v>
      </c>
      <c r="DD105" s="5">
        <v>0</v>
      </c>
      <c r="DE105" s="5">
        <v>0</v>
      </c>
      <c r="DF105" s="5">
        <v>0</v>
      </c>
      <c r="DG105" s="5">
        <v>0</v>
      </c>
      <c r="DH105" s="5">
        <v>0</v>
      </c>
      <c r="DI105" s="5">
        <v>0</v>
      </c>
      <c r="DJ105" s="5">
        <v>0</v>
      </c>
      <c r="DK105" s="5">
        <v>0</v>
      </c>
      <c r="DL105" s="5">
        <v>0</v>
      </c>
      <c r="DM105" s="5">
        <v>0</v>
      </c>
      <c r="DN105" s="5">
        <v>0</v>
      </c>
      <c r="DO105" s="5">
        <v>0</v>
      </c>
    </row>
    <row r="106" spans="1:119" x14ac:dyDescent="0.35">
      <c r="A106" s="631"/>
      <c r="B106" s="3" t="s">
        <v>74</v>
      </c>
      <c r="C106" s="3">
        <v>0</v>
      </c>
      <c r="D106" s="3">
        <v>0</v>
      </c>
      <c r="E106" s="3">
        <v>0</v>
      </c>
      <c r="F106" s="3">
        <v>0</v>
      </c>
      <c r="G106" s="3">
        <v>0</v>
      </c>
      <c r="H106" s="3">
        <v>0</v>
      </c>
      <c r="I106" s="3">
        <v>0</v>
      </c>
      <c r="J106" s="3">
        <v>0</v>
      </c>
      <c r="K106" s="3">
        <v>0</v>
      </c>
      <c r="L106" s="3">
        <v>0</v>
      </c>
      <c r="M106" s="3">
        <v>0</v>
      </c>
      <c r="N106" s="3">
        <v>0</v>
      </c>
      <c r="O106" s="80">
        <f t="shared" si="81"/>
        <v>0</v>
      </c>
      <c r="Q106" s="631"/>
      <c r="R106" s="3" t="s">
        <v>74</v>
      </c>
      <c r="S106" s="3">
        <v>0</v>
      </c>
      <c r="T106" s="3">
        <v>0</v>
      </c>
      <c r="U106" s="3">
        <v>0</v>
      </c>
      <c r="V106" s="3">
        <v>0</v>
      </c>
      <c r="W106" s="3">
        <v>0</v>
      </c>
      <c r="X106" s="3">
        <v>0</v>
      </c>
      <c r="Y106" s="3">
        <v>0</v>
      </c>
      <c r="Z106" s="3">
        <v>0</v>
      </c>
      <c r="AA106" s="3">
        <v>0</v>
      </c>
      <c r="AB106" s="3">
        <v>0</v>
      </c>
      <c r="AC106" s="3">
        <v>0</v>
      </c>
      <c r="AD106" s="3">
        <v>0</v>
      </c>
      <c r="AE106" s="80">
        <f t="shared" si="82"/>
        <v>0</v>
      </c>
      <c r="AG106" s="631"/>
      <c r="AH106" s="3" t="s">
        <v>74</v>
      </c>
      <c r="AI106" s="3">
        <v>0</v>
      </c>
      <c r="AJ106" s="3">
        <v>0</v>
      </c>
      <c r="AK106" s="3">
        <v>0</v>
      </c>
      <c r="AL106" s="3">
        <v>0</v>
      </c>
      <c r="AM106" s="3">
        <v>0</v>
      </c>
      <c r="AN106" s="3">
        <v>0</v>
      </c>
      <c r="AO106" s="3">
        <v>0</v>
      </c>
      <c r="AP106" s="3">
        <v>0</v>
      </c>
      <c r="AQ106" s="3">
        <v>0</v>
      </c>
      <c r="AR106" s="3">
        <v>0</v>
      </c>
      <c r="AS106" s="3">
        <v>0</v>
      </c>
      <c r="AT106" s="3">
        <v>0</v>
      </c>
      <c r="AU106" s="80">
        <f t="shared" si="83"/>
        <v>0</v>
      </c>
      <c r="AW106" s="631"/>
      <c r="AX106" s="3" t="s">
        <v>74</v>
      </c>
      <c r="AY106" s="3">
        <v>0</v>
      </c>
      <c r="AZ106" s="3">
        <v>0</v>
      </c>
      <c r="BA106" s="3">
        <v>0</v>
      </c>
      <c r="BB106" s="3">
        <v>0</v>
      </c>
      <c r="BC106" s="3">
        <v>0</v>
      </c>
      <c r="BD106" s="3">
        <v>0</v>
      </c>
      <c r="BE106" s="3">
        <v>0</v>
      </c>
      <c r="BF106" s="3">
        <v>0</v>
      </c>
      <c r="BG106" s="3">
        <v>0</v>
      </c>
      <c r="BH106" s="3">
        <v>0</v>
      </c>
      <c r="BI106" s="3">
        <v>0</v>
      </c>
      <c r="BJ106" s="3">
        <v>0</v>
      </c>
      <c r="BK106" s="80">
        <f t="shared" si="84"/>
        <v>0</v>
      </c>
      <c r="BM106" s="427">
        <v>0</v>
      </c>
      <c r="BN106" s="427">
        <v>0</v>
      </c>
      <c r="BO106" s="427">
        <v>0</v>
      </c>
      <c r="BP106" s="427">
        <v>0</v>
      </c>
      <c r="BQ106" s="427">
        <v>0</v>
      </c>
      <c r="BR106" s="427">
        <v>0</v>
      </c>
      <c r="BS106" s="427">
        <v>0</v>
      </c>
      <c r="BT106" s="427">
        <v>0</v>
      </c>
      <c r="BU106" s="427">
        <v>0</v>
      </c>
      <c r="BV106" s="427">
        <v>0</v>
      </c>
      <c r="BW106" s="427">
        <v>0</v>
      </c>
      <c r="BX106" s="427">
        <v>0</v>
      </c>
      <c r="BY106" s="427">
        <v>0</v>
      </c>
      <c r="CA106" s="5">
        <v>0</v>
      </c>
      <c r="CB106" s="5">
        <v>0</v>
      </c>
      <c r="CC106" s="5">
        <v>0</v>
      </c>
      <c r="CD106" s="5">
        <v>0</v>
      </c>
      <c r="CE106" s="5">
        <v>0</v>
      </c>
      <c r="CF106" s="5">
        <v>0</v>
      </c>
      <c r="CG106" s="5">
        <v>0</v>
      </c>
      <c r="CH106" s="5">
        <v>0</v>
      </c>
      <c r="CI106" s="5">
        <v>0</v>
      </c>
      <c r="CJ106" s="5">
        <v>0</v>
      </c>
      <c r="CK106" s="5">
        <v>0</v>
      </c>
      <c r="CL106" s="5">
        <v>0</v>
      </c>
      <c r="CM106" s="5">
        <v>0</v>
      </c>
      <c r="CO106" s="5">
        <v>0</v>
      </c>
      <c r="CP106" s="5">
        <v>0</v>
      </c>
      <c r="CQ106" s="5">
        <v>0</v>
      </c>
      <c r="CR106" s="5">
        <v>0</v>
      </c>
      <c r="CS106" s="5">
        <v>0</v>
      </c>
      <c r="CT106" s="5">
        <v>0</v>
      </c>
      <c r="CU106" s="5">
        <v>0</v>
      </c>
      <c r="CV106" s="5">
        <v>0</v>
      </c>
      <c r="CW106" s="5">
        <v>0</v>
      </c>
      <c r="CX106" s="5">
        <v>0</v>
      </c>
      <c r="CY106" s="5">
        <v>0</v>
      </c>
      <c r="CZ106" s="5">
        <v>0</v>
      </c>
      <c r="DA106" s="5">
        <v>0</v>
      </c>
      <c r="DC106" s="5">
        <v>0</v>
      </c>
      <c r="DD106" s="5">
        <v>0</v>
      </c>
      <c r="DE106" s="5">
        <v>0</v>
      </c>
      <c r="DF106" s="5">
        <v>0</v>
      </c>
      <c r="DG106" s="5">
        <v>0</v>
      </c>
      <c r="DH106" s="5">
        <v>0</v>
      </c>
      <c r="DI106" s="5">
        <v>0</v>
      </c>
      <c r="DJ106" s="5">
        <v>0</v>
      </c>
      <c r="DK106" s="5">
        <v>0</v>
      </c>
      <c r="DL106" s="5">
        <v>0</v>
      </c>
      <c r="DM106" s="5">
        <v>0</v>
      </c>
      <c r="DN106" s="5">
        <v>0</v>
      </c>
      <c r="DO106" s="5">
        <v>0</v>
      </c>
    </row>
    <row r="107" spans="1:119" x14ac:dyDescent="0.35">
      <c r="A107" s="631"/>
      <c r="B107" s="3" t="s">
        <v>73</v>
      </c>
      <c r="C107" s="3">
        <v>0</v>
      </c>
      <c r="D107" s="3">
        <v>0</v>
      </c>
      <c r="E107" s="3">
        <v>0</v>
      </c>
      <c r="F107" s="3">
        <v>0</v>
      </c>
      <c r="G107" s="3">
        <v>0</v>
      </c>
      <c r="H107" s="3">
        <v>0</v>
      </c>
      <c r="I107" s="3">
        <v>0</v>
      </c>
      <c r="J107" s="3">
        <v>0</v>
      </c>
      <c r="K107" s="3">
        <v>0</v>
      </c>
      <c r="L107" s="3">
        <v>0</v>
      </c>
      <c r="M107" s="3">
        <v>0</v>
      </c>
      <c r="N107" s="3">
        <v>0</v>
      </c>
      <c r="O107" s="80">
        <f t="shared" si="81"/>
        <v>0</v>
      </c>
      <c r="Q107" s="631"/>
      <c r="R107" s="3" t="s">
        <v>73</v>
      </c>
      <c r="S107" s="3">
        <v>0</v>
      </c>
      <c r="T107" s="3">
        <v>0</v>
      </c>
      <c r="U107" s="3">
        <v>0</v>
      </c>
      <c r="V107" s="3">
        <v>0</v>
      </c>
      <c r="W107" s="3">
        <v>0</v>
      </c>
      <c r="X107" s="3">
        <v>0</v>
      </c>
      <c r="Y107" s="3">
        <v>0</v>
      </c>
      <c r="Z107" s="3">
        <v>0</v>
      </c>
      <c r="AA107" s="3">
        <v>0</v>
      </c>
      <c r="AB107" s="3">
        <v>0</v>
      </c>
      <c r="AC107" s="3">
        <v>0</v>
      </c>
      <c r="AD107" s="3">
        <v>0</v>
      </c>
      <c r="AE107" s="80">
        <f t="shared" si="82"/>
        <v>0</v>
      </c>
      <c r="AG107" s="631"/>
      <c r="AH107" s="3" t="s">
        <v>73</v>
      </c>
      <c r="AI107" s="3">
        <v>0</v>
      </c>
      <c r="AJ107" s="3">
        <v>0</v>
      </c>
      <c r="AK107" s="3">
        <v>0</v>
      </c>
      <c r="AL107" s="3">
        <v>0</v>
      </c>
      <c r="AM107" s="3">
        <v>0</v>
      </c>
      <c r="AN107" s="3">
        <v>0</v>
      </c>
      <c r="AO107" s="3">
        <v>0</v>
      </c>
      <c r="AP107" s="3">
        <v>0</v>
      </c>
      <c r="AQ107" s="3">
        <v>0</v>
      </c>
      <c r="AR107" s="3">
        <v>0</v>
      </c>
      <c r="AS107" s="3">
        <v>0</v>
      </c>
      <c r="AT107" s="3">
        <v>0</v>
      </c>
      <c r="AU107" s="80">
        <f t="shared" si="83"/>
        <v>0</v>
      </c>
      <c r="AW107" s="631"/>
      <c r="AX107" s="3" t="s">
        <v>73</v>
      </c>
      <c r="AY107" s="3">
        <v>0</v>
      </c>
      <c r="AZ107" s="3">
        <v>0</v>
      </c>
      <c r="BA107" s="3">
        <v>0</v>
      </c>
      <c r="BB107" s="3">
        <v>0</v>
      </c>
      <c r="BC107" s="3">
        <v>0</v>
      </c>
      <c r="BD107" s="3">
        <v>0</v>
      </c>
      <c r="BE107" s="3">
        <v>0</v>
      </c>
      <c r="BF107" s="3">
        <v>0</v>
      </c>
      <c r="BG107" s="3">
        <v>0</v>
      </c>
      <c r="BH107" s="3">
        <v>0</v>
      </c>
      <c r="BI107" s="3">
        <v>0</v>
      </c>
      <c r="BJ107" s="3">
        <v>0</v>
      </c>
      <c r="BK107" s="80">
        <f t="shared" si="84"/>
        <v>0</v>
      </c>
      <c r="BM107" s="427">
        <v>0</v>
      </c>
      <c r="BN107" s="427">
        <v>0</v>
      </c>
      <c r="BO107" s="427">
        <v>0</v>
      </c>
      <c r="BP107" s="427">
        <v>0</v>
      </c>
      <c r="BQ107" s="427">
        <v>0</v>
      </c>
      <c r="BR107" s="427">
        <v>0</v>
      </c>
      <c r="BS107" s="427">
        <v>0</v>
      </c>
      <c r="BT107" s="427">
        <v>0</v>
      </c>
      <c r="BU107" s="427">
        <v>0</v>
      </c>
      <c r="BV107" s="427">
        <v>0</v>
      </c>
      <c r="BW107" s="427">
        <v>0</v>
      </c>
      <c r="BX107" s="427">
        <v>0</v>
      </c>
      <c r="BY107" s="427">
        <v>0</v>
      </c>
      <c r="CA107" s="5">
        <v>0</v>
      </c>
      <c r="CB107" s="5">
        <v>0</v>
      </c>
      <c r="CC107" s="5">
        <v>0</v>
      </c>
      <c r="CD107" s="5">
        <v>0</v>
      </c>
      <c r="CE107" s="5">
        <v>0</v>
      </c>
      <c r="CF107" s="5">
        <v>0</v>
      </c>
      <c r="CG107" s="5">
        <v>0</v>
      </c>
      <c r="CH107" s="5">
        <v>0</v>
      </c>
      <c r="CI107" s="5">
        <v>0</v>
      </c>
      <c r="CJ107" s="5">
        <v>0</v>
      </c>
      <c r="CK107" s="5">
        <v>0</v>
      </c>
      <c r="CL107" s="5">
        <v>0</v>
      </c>
      <c r="CM107" s="5">
        <v>0</v>
      </c>
      <c r="CO107" s="5">
        <v>0</v>
      </c>
      <c r="CP107" s="5">
        <v>0</v>
      </c>
      <c r="CQ107" s="5">
        <v>0</v>
      </c>
      <c r="CR107" s="5">
        <v>0</v>
      </c>
      <c r="CS107" s="5">
        <v>0</v>
      </c>
      <c r="CT107" s="5">
        <v>0</v>
      </c>
      <c r="CU107" s="5">
        <v>0</v>
      </c>
      <c r="CV107" s="5">
        <v>0</v>
      </c>
      <c r="CW107" s="5">
        <v>0</v>
      </c>
      <c r="CX107" s="5">
        <v>0</v>
      </c>
      <c r="CY107" s="5">
        <v>0</v>
      </c>
      <c r="CZ107" s="5">
        <v>0</v>
      </c>
      <c r="DA107" s="5">
        <v>0</v>
      </c>
      <c r="DC107" s="5">
        <v>0</v>
      </c>
      <c r="DD107" s="5">
        <v>0</v>
      </c>
      <c r="DE107" s="5">
        <v>0</v>
      </c>
      <c r="DF107" s="5">
        <v>0</v>
      </c>
      <c r="DG107" s="5">
        <v>0</v>
      </c>
      <c r="DH107" s="5">
        <v>0</v>
      </c>
      <c r="DI107" s="5">
        <v>0</v>
      </c>
      <c r="DJ107" s="5">
        <v>0</v>
      </c>
      <c r="DK107" s="5">
        <v>0</v>
      </c>
      <c r="DL107" s="5">
        <v>0</v>
      </c>
      <c r="DM107" s="5">
        <v>0</v>
      </c>
      <c r="DN107" s="5">
        <v>0</v>
      </c>
      <c r="DO107" s="5">
        <v>0</v>
      </c>
    </row>
    <row r="108" spans="1:119" x14ac:dyDescent="0.35">
      <c r="A108" s="631"/>
      <c r="B108" s="3" t="s">
        <v>72</v>
      </c>
      <c r="C108" s="3">
        <v>0</v>
      </c>
      <c r="D108" s="3">
        <v>0</v>
      </c>
      <c r="E108" s="3">
        <v>0</v>
      </c>
      <c r="F108" s="3">
        <v>0</v>
      </c>
      <c r="G108" s="3">
        <v>0</v>
      </c>
      <c r="H108" s="3">
        <v>0</v>
      </c>
      <c r="I108" s="3">
        <v>0</v>
      </c>
      <c r="J108" s="3">
        <v>0</v>
      </c>
      <c r="K108" s="3">
        <v>0</v>
      </c>
      <c r="L108" s="3">
        <v>0</v>
      </c>
      <c r="M108" s="3">
        <v>0</v>
      </c>
      <c r="N108" s="3">
        <v>11254.770000000011</v>
      </c>
      <c r="O108" s="80">
        <f t="shared" si="81"/>
        <v>11254.770000000011</v>
      </c>
      <c r="Q108" s="631"/>
      <c r="R108" s="3" t="s">
        <v>72</v>
      </c>
      <c r="S108" s="3">
        <v>0</v>
      </c>
      <c r="T108" s="3">
        <v>0</v>
      </c>
      <c r="U108" s="3">
        <v>0</v>
      </c>
      <c r="V108" s="3">
        <v>0</v>
      </c>
      <c r="W108" s="3">
        <v>0</v>
      </c>
      <c r="X108" s="3">
        <v>0</v>
      </c>
      <c r="Y108" s="3">
        <v>0</v>
      </c>
      <c r="Z108" s="3">
        <v>16930.329325000002</v>
      </c>
      <c r="AA108" s="3">
        <v>21095.652124999997</v>
      </c>
      <c r="AB108" s="3">
        <v>0</v>
      </c>
      <c r="AC108" s="3">
        <v>0</v>
      </c>
      <c r="AD108" s="3">
        <v>4714.6073249999981</v>
      </c>
      <c r="AE108" s="80">
        <f t="shared" si="82"/>
        <v>42740.588774999997</v>
      </c>
      <c r="AG108" s="631"/>
      <c r="AH108" s="3" t="s">
        <v>72</v>
      </c>
      <c r="AI108" s="3">
        <v>0</v>
      </c>
      <c r="AJ108" s="3">
        <v>0</v>
      </c>
      <c r="AK108" s="3">
        <v>0</v>
      </c>
      <c r="AL108" s="3">
        <v>0</v>
      </c>
      <c r="AM108" s="3">
        <v>0</v>
      </c>
      <c r="AN108" s="3">
        <v>0</v>
      </c>
      <c r="AO108" s="3">
        <v>0</v>
      </c>
      <c r="AP108" s="3">
        <v>41008.345800000017</v>
      </c>
      <c r="AQ108" s="3">
        <v>15103.511856249983</v>
      </c>
      <c r="AR108" s="3">
        <v>0</v>
      </c>
      <c r="AS108" s="3">
        <v>0</v>
      </c>
      <c r="AT108" s="3">
        <v>-5944.6114500000003</v>
      </c>
      <c r="AU108" s="80">
        <f t="shared" si="83"/>
        <v>50167.246206249998</v>
      </c>
      <c r="AV108" s="260"/>
      <c r="AW108" s="631"/>
      <c r="AX108" s="3" t="s">
        <v>72</v>
      </c>
      <c r="AY108" s="3">
        <v>0</v>
      </c>
      <c r="AZ108" s="3">
        <v>0</v>
      </c>
      <c r="BA108" s="3">
        <v>0</v>
      </c>
      <c r="BB108" s="3">
        <v>0</v>
      </c>
      <c r="BC108" s="3">
        <v>0</v>
      </c>
      <c r="BD108" s="3">
        <v>0</v>
      </c>
      <c r="BE108" s="3">
        <v>0</v>
      </c>
      <c r="BF108" s="3">
        <v>0</v>
      </c>
      <c r="BG108" s="3">
        <v>0</v>
      </c>
      <c r="BH108" s="3">
        <v>0</v>
      </c>
      <c r="BI108" s="3">
        <v>0</v>
      </c>
      <c r="BJ108" s="3">
        <v>-1771.445000000007</v>
      </c>
      <c r="BK108" s="80">
        <f t="shared" si="84"/>
        <v>-1771.445000000007</v>
      </c>
      <c r="BM108" s="427">
        <v>0</v>
      </c>
      <c r="BN108" s="427">
        <v>0</v>
      </c>
      <c r="BO108" s="427">
        <v>0</v>
      </c>
      <c r="BP108" s="427">
        <v>0</v>
      </c>
      <c r="BQ108" s="427">
        <v>0</v>
      </c>
      <c r="BR108" s="427">
        <v>0</v>
      </c>
      <c r="BS108" s="427">
        <v>0</v>
      </c>
      <c r="BT108" s="427">
        <v>0</v>
      </c>
      <c r="BU108" s="427">
        <v>0</v>
      </c>
      <c r="BV108" s="427">
        <v>0</v>
      </c>
      <c r="BW108" s="427">
        <v>0</v>
      </c>
      <c r="BX108" s="427">
        <v>0</v>
      </c>
      <c r="BY108" s="427">
        <v>0</v>
      </c>
      <c r="CA108" s="5">
        <v>0</v>
      </c>
      <c r="CB108" s="5">
        <v>0</v>
      </c>
      <c r="CC108" s="5">
        <v>0</v>
      </c>
      <c r="CD108" s="5">
        <v>0</v>
      </c>
      <c r="CE108" s="5">
        <v>0</v>
      </c>
      <c r="CF108" s="5">
        <v>0</v>
      </c>
      <c r="CG108" s="5">
        <v>0</v>
      </c>
      <c r="CH108" s="5">
        <v>0</v>
      </c>
      <c r="CI108" s="5">
        <v>0</v>
      </c>
      <c r="CJ108" s="5">
        <v>0</v>
      </c>
      <c r="CK108" s="5">
        <v>0</v>
      </c>
      <c r="CL108" s="5">
        <v>0</v>
      </c>
      <c r="CM108" s="5">
        <v>0</v>
      </c>
      <c r="CO108" s="5">
        <v>0</v>
      </c>
      <c r="CP108" s="5">
        <v>0</v>
      </c>
      <c r="CQ108" s="5">
        <v>0</v>
      </c>
      <c r="CR108" s="5">
        <v>0</v>
      </c>
      <c r="CS108" s="5">
        <v>0</v>
      </c>
      <c r="CT108" s="5">
        <v>0</v>
      </c>
      <c r="CU108" s="5">
        <v>0</v>
      </c>
      <c r="CV108" s="5">
        <v>0</v>
      </c>
      <c r="CW108" s="5">
        <v>0</v>
      </c>
      <c r="CX108" s="5">
        <v>0</v>
      </c>
      <c r="CY108" s="5">
        <v>0</v>
      </c>
      <c r="CZ108" s="5">
        <v>0</v>
      </c>
      <c r="DA108" s="5">
        <v>0</v>
      </c>
      <c r="DC108" s="5">
        <v>0</v>
      </c>
      <c r="DD108" s="5">
        <v>0</v>
      </c>
      <c r="DE108" s="5">
        <v>0</v>
      </c>
      <c r="DF108" s="5">
        <v>0</v>
      </c>
      <c r="DG108" s="5">
        <v>0</v>
      </c>
      <c r="DH108" s="5">
        <v>0</v>
      </c>
      <c r="DI108" s="5">
        <v>0</v>
      </c>
      <c r="DJ108" s="5">
        <v>0</v>
      </c>
      <c r="DK108" s="5">
        <v>0</v>
      </c>
      <c r="DL108" s="5">
        <v>0</v>
      </c>
      <c r="DM108" s="5">
        <v>0</v>
      </c>
      <c r="DN108" s="5">
        <v>0</v>
      </c>
      <c r="DO108" s="5">
        <v>0</v>
      </c>
    </row>
    <row r="109" spans="1:119" x14ac:dyDescent="0.35">
      <c r="A109" s="631"/>
      <c r="B109" s="3" t="s">
        <v>71</v>
      </c>
      <c r="C109" s="3">
        <v>0</v>
      </c>
      <c r="D109" s="3">
        <v>0</v>
      </c>
      <c r="E109" s="3">
        <v>0</v>
      </c>
      <c r="F109" s="3">
        <v>0</v>
      </c>
      <c r="G109" s="3">
        <v>0</v>
      </c>
      <c r="H109" s="3">
        <v>0</v>
      </c>
      <c r="I109" s="3">
        <v>0</v>
      </c>
      <c r="J109" s="3">
        <v>0</v>
      </c>
      <c r="K109" s="3">
        <v>0</v>
      </c>
      <c r="L109" s="3">
        <v>0</v>
      </c>
      <c r="M109" s="3">
        <v>0</v>
      </c>
      <c r="N109" s="3">
        <v>0</v>
      </c>
      <c r="O109" s="80">
        <f t="shared" si="81"/>
        <v>0</v>
      </c>
      <c r="Q109" s="631"/>
      <c r="R109" s="3" t="s">
        <v>71</v>
      </c>
      <c r="S109" s="3">
        <v>0</v>
      </c>
      <c r="T109" s="3">
        <v>0</v>
      </c>
      <c r="U109" s="3">
        <v>0</v>
      </c>
      <c r="V109" s="3">
        <v>0</v>
      </c>
      <c r="W109" s="3">
        <v>0</v>
      </c>
      <c r="X109" s="3">
        <v>0</v>
      </c>
      <c r="Y109" s="3">
        <v>0</v>
      </c>
      <c r="Z109" s="3">
        <v>0</v>
      </c>
      <c r="AA109" s="3">
        <v>0</v>
      </c>
      <c r="AB109" s="3">
        <v>0</v>
      </c>
      <c r="AC109" s="3">
        <v>0</v>
      </c>
      <c r="AD109" s="3">
        <v>0</v>
      </c>
      <c r="AE109" s="80">
        <f t="shared" si="82"/>
        <v>0</v>
      </c>
      <c r="AG109" s="631"/>
      <c r="AH109" s="3" t="s">
        <v>71</v>
      </c>
      <c r="AI109" s="3">
        <v>0</v>
      </c>
      <c r="AJ109" s="3">
        <v>0</v>
      </c>
      <c r="AK109" s="3">
        <v>0</v>
      </c>
      <c r="AL109" s="3">
        <v>0</v>
      </c>
      <c r="AM109" s="3">
        <v>0</v>
      </c>
      <c r="AN109" s="3">
        <v>0</v>
      </c>
      <c r="AO109" s="3">
        <v>0</v>
      </c>
      <c r="AP109" s="3">
        <v>0</v>
      </c>
      <c r="AQ109" s="3">
        <v>0</v>
      </c>
      <c r="AR109" s="3">
        <v>0</v>
      </c>
      <c r="AS109" s="3">
        <v>0</v>
      </c>
      <c r="AT109" s="3">
        <v>0</v>
      </c>
      <c r="AU109" s="80">
        <f t="shared" si="83"/>
        <v>0</v>
      </c>
      <c r="AW109" s="631"/>
      <c r="AX109" s="3" t="s">
        <v>71</v>
      </c>
      <c r="AY109" s="3">
        <v>0</v>
      </c>
      <c r="AZ109" s="3">
        <v>0</v>
      </c>
      <c r="BA109" s="3">
        <v>0</v>
      </c>
      <c r="BB109" s="3">
        <v>0</v>
      </c>
      <c r="BC109" s="3">
        <v>0</v>
      </c>
      <c r="BD109" s="3">
        <v>0</v>
      </c>
      <c r="BE109" s="3">
        <v>0</v>
      </c>
      <c r="BF109" s="3">
        <v>0</v>
      </c>
      <c r="BG109" s="3">
        <v>0</v>
      </c>
      <c r="BH109" s="3">
        <v>0</v>
      </c>
      <c r="BI109" s="3">
        <v>0</v>
      </c>
      <c r="BJ109" s="3">
        <v>0</v>
      </c>
      <c r="BK109" s="80">
        <f t="shared" si="84"/>
        <v>0</v>
      </c>
      <c r="BM109" s="427">
        <v>0</v>
      </c>
      <c r="BN109" s="427">
        <v>0</v>
      </c>
      <c r="BO109" s="427">
        <v>0</v>
      </c>
      <c r="BP109" s="427">
        <v>0</v>
      </c>
      <c r="BQ109" s="427">
        <v>0</v>
      </c>
      <c r="BR109" s="427">
        <v>0</v>
      </c>
      <c r="BS109" s="427">
        <v>0</v>
      </c>
      <c r="BT109" s="427">
        <v>0</v>
      </c>
      <c r="BU109" s="427">
        <v>0</v>
      </c>
      <c r="BV109" s="427">
        <v>0</v>
      </c>
      <c r="BW109" s="427">
        <v>0</v>
      </c>
      <c r="BX109" s="427">
        <v>0</v>
      </c>
      <c r="BY109" s="427">
        <v>0</v>
      </c>
      <c r="CA109" s="5">
        <v>0</v>
      </c>
      <c r="CB109" s="5">
        <v>0</v>
      </c>
      <c r="CC109" s="5">
        <v>0</v>
      </c>
      <c r="CD109" s="5">
        <v>0</v>
      </c>
      <c r="CE109" s="5">
        <v>0</v>
      </c>
      <c r="CF109" s="5">
        <v>0</v>
      </c>
      <c r="CG109" s="5">
        <v>0</v>
      </c>
      <c r="CH109" s="5">
        <v>0</v>
      </c>
      <c r="CI109" s="5">
        <v>0</v>
      </c>
      <c r="CJ109" s="5">
        <v>0</v>
      </c>
      <c r="CK109" s="5">
        <v>0</v>
      </c>
      <c r="CL109" s="5">
        <v>0</v>
      </c>
      <c r="CM109" s="5">
        <v>0</v>
      </c>
      <c r="CO109" s="5">
        <v>0</v>
      </c>
      <c r="CP109" s="5">
        <v>0</v>
      </c>
      <c r="CQ109" s="5">
        <v>0</v>
      </c>
      <c r="CR109" s="5">
        <v>0</v>
      </c>
      <c r="CS109" s="5">
        <v>0</v>
      </c>
      <c r="CT109" s="5">
        <v>0</v>
      </c>
      <c r="CU109" s="5">
        <v>0</v>
      </c>
      <c r="CV109" s="5">
        <v>0</v>
      </c>
      <c r="CW109" s="5">
        <v>0</v>
      </c>
      <c r="CX109" s="5">
        <v>0</v>
      </c>
      <c r="CY109" s="5">
        <v>0</v>
      </c>
      <c r="CZ109" s="5">
        <v>0</v>
      </c>
      <c r="DA109" s="5">
        <v>0</v>
      </c>
      <c r="DC109" s="5">
        <v>0</v>
      </c>
      <c r="DD109" s="5">
        <v>0</v>
      </c>
      <c r="DE109" s="5">
        <v>0</v>
      </c>
      <c r="DF109" s="5">
        <v>0</v>
      </c>
      <c r="DG109" s="5">
        <v>0</v>
      </c>
      <c r="DH109" s="5">
        <v>0</v>
      </c>
      <c r="DI109" s="5">
        <v>0</v>
      </c>
      <c r="DJ109" s="5">
        <v>0</v>
      </c>
      <c r="DK109" s="5">
        <v>0</v>
      </c>
      <c r="DL109" s="5">
        <v>0</v>
      </c>
      <c r="DM109" s="5">
        <v>0</v>
      </c>
      <c r="DN109" s="5">
        <v>0</v>
      </c>
      <c r="DO109" s="5">
        <v>0</v>
      </c>
    </row>
    <row r="110" spans="1:119" x14ac:dyDescent="0.35">
      <c r="A110" s="631"/>
      <c r="B110" s="3" t="s">
        <v>70</v>
      </c>
      <c r="C110" s="3">
        <v>0</v>
      </c>
      <c r="D110" s="3">
        <v>0</v>
      </c>
      <c r="E110" s="3">
        <v>0</v>
      </c>
      <c r="F110" s="3">
        <v>0</v>
      </c>
      <c r="G110" s="3">
        <v>0</v>
      </c>
      <c r="H110" s="3">
        <v>0</v>
      </c>
      <c r="I110" s="3">
        <v>0</v>
      </c>
      <c r="J110" s="3">
        <v>0</v>
      </c>
      <c r="K110" s="3">
        <v>0</v>
      </c>
      <c r="L110" s="3">
        <v>0</v>
      </c>
      <c r="M110" s="3">
        <v>0</v>
      </c>
      <c r="N110" s="3">
        <v>0</v>
      </c>
      <c r="O110" s="80">
        <f t="shared" si="81"/>
        <v>0</v>
      </c>
      <c r="Q110" s="631"/>
      <c r="R110" s="3" t="s">
        <v>70</v>
      </c>
      <c r="S110" s="3">
        <v>0</v>
      </c>
      <c r="T110" s="3">
        <v>0</v>
      </c>
      <c r="U110" s="3">
        <v>0</v>
      </c>
      <c r="V110" s="3">
        <v>0</v>
      </c>
      <c r="W110" s="3">
        <v>0</v>
      </c>
      <c r="X110" s="3">
        <v>0</v>
      </c>
      <c r="Y110" s="3">
        <v>0</v>
      </c>
      <c r="Z110" s="3">
        <v>0</v>
      </c>
      <c r="AA110" s="3">
        <v>0</v>
      </c>
      <c r="AB110" s="3">
        <v>0</v>
      </c>
      <c r="AC110" s="3">
        <v>0</v>
      </c>
      <c r="AD110" s="3">
        <v>0</v>
      </c>
      <c r="AE110" s="80">
        <f t="shared" si="82"/>
        <v>0</v>
      </c>
      <c r="AG110" s="631"/>
      <c r="AH110" s="3" t="s">
        <v>70</v>
      </c>
      <c r="AI110" s="3">
        <v>0</v>
      </c>
      <c r="AJ110" s="3">
        <v>0</v>
      </c>
      <c r="AK110" s="3">
        <v>0</v>
      </c>
      <c r="AL110" s="3">
        <v>0</v>
      </c>
      <c r="AM110" s="3">
        <v>0</v>
      </c>
      <c r="AN110" s="3">
        <v>0</v>
      </c>
      <c r="AO110" s="3">
        <v>0</v>
      </c>
      <c r="AP110" s="3">
        <v>0</v>
      </c>
      <c r="AQ110" s="3">
        <v>0</v>
      </c>
      <c r="AR110" s="3">
        <v>0</v>
      </c>
      <c r="AS110" s="3">
        <v>0</v>
      </c>
      <c r="AT110" s="3">
        <v>0</v>
      </c>
      <c r="AU110" s="80">
        <f t="shared" si="83"/>
        <v>0</v>
      </c>
      <c r="AW110" s="631"/>
      <c r="AX110" s="3" t="s">
        <v>70</v>
      </c>
      <c r="AY110" s="3">
        <v>0</v>
      </c>
      <c r="AZ110" s="3">
        <v>0</v>
      </c>
      <c r="BA110" s="3">
        <v>0</v>
      </c>
      <c r="BB110" s="3">
        <v>0</v>
      </c>
      <c r="BC110" s="3">
        <v>0</v>
      </c>
      <c r="BD110" s="3">
        <v>0</v>
      </c>
      <c r="BE110" s="3">
        <v>0</v>
      </c>
      <c r="BF110" s="3">
        <v>0</v>
      </c>
      <c r="BG110" s="3">
        <v>0</v>
      </c>
      <c r="BH110" s="3">
        <v>0</v>
      </c>
      <c r="BI110" s="3">
        <v>0</v>
      </c>
      <c r="BJ110" s="3">
        <v>0</v>
      </c>
      <c r="BK110" s="80">
        <f t="shared" si="84"/>
        <v>0</v>
      </c>
      <c r="BM110" s="427">
        <v>0</v>
      </c>
      <c r="BN110" s="427">
        <v>0</v>
      </c>
      <c r="BO110" s="427">
        <v>0</v>
      </c>
      <c r="BP110" s="427">
        <v>0</v>
      </c>
      <c r="BQ110" s="427">
        <v>0</v>
      </c>
      <c r="BR110" s="427">
        <v>0</v>
      </c>
      <c r="BS110" s="427">
        <v>0</v>
      </c>
      <c r="BT110" s="427">
        <v>0</v>
      </c>
      <c r="BU110" s="427">
        <v>0</v>
      </c>
      <c r="BV110" s="427">
        <v>0</v>
      </c>
      <c r="BW110" s="427">
        <v>0</v>
      </c>
      <c r="BX110" s="427">
        <v>0</v>
      </c>
      <c r="BY110" s="427">
        <v>0</v>
      </c>
      <c r="CA110" s="5">
        <v>0</v>
      </c>
      <c r="CB110" s="5">
        <v>0</v>
      </c>
      <c r="CC110" s="5">
        <v>0</v>
      </c>
      <c r="CD110" s="5">
        <v>0</v>
      </c>
      <c r="CE110" s="5">
        <v>0</v>
      </c>
      <c r="CF110" s="5">
        <v>0</v>
      </c>
      <c r="CG110" s="5">
        <v>0</v>
      </c>
      <c r="CH110" s="5">
        <v>0</v>
      </c>
      <c r="CI110" s="5">
        <v>0</v>
      </c>
      <c r="CJ110" s="5">
        <v>0</v>
      </c>
      <c r="CK110" s="5">
        <v>0</v>
      </c>
      <c r="CL110" s="5">
        <v>0</v>
      </c>
      <c r="CM110" s="5">
        <v>0</v>
      </c>
      <c r="CO110" s="5">
        <v>0</v>
      </c>
      <c r="CP110" s="5">
        <v>0</v>
      </c>
      <c r="CQ110" s="5">
        <v>0</v>
      </c>
      <c r="CR110" s="5">
        <v>0</v>
      </c>
      <c r="CS110" s="5">
        <v>0</v>
      </c>
      <c r="CT110" s="5">
        <v>0</v>
      </c>
      <c r="CU110" s="5">
        <v>0</v>
      </c>
      <c r="CV110" s="5">
        <v>0</v>
      </c>
      <c r="CW110" s="5">
        <v>0</v>
      </c>
      <c r="CX110" s="5">
        <v>0</v>
      </c>
      <c r="CY110" s="5">
        <v>0</v>
      </c>
      <c r="CZ110" s="5">
        <v>0</v>
      </c>
      <c r="DA110" s="5">
        <v>0</v>
      </c>
      <c r="DC110" s="5">
        <v>0</v>
      </c>
      <c r="DD110" s="5">
        <v>0</v>
      </c>
      <c r="DE110" s="5">
        <v>0</v>
      </c>
      <c r="DF110" s="5">
        <v>0</v>
      </c>
      <c r="DG110" s="5">
        <v>0</v>
      </c>
      <c r="DH110" s="5">
        <v>0</v>
      </c>
      <c r="DI110" s="5">
        <v>0</v>
      </c>
      <c r="DJ110" s="5">
        <v>0</v>
      </c>
      <c r="DK110" s="5">
        <v>0</v>
      </c>
      <c r="DL110" s="5">
        <v>0</v>
      </c>
      <c r="DM110" s="5">
        <v>0</v>
      </c>
      <c r="DN110" s="5">
        <v>0</v>
      </c>
      <c r="DO110" s="5">
        <v>0</v>
      </c>
    </row>
    <row r="111" spans="1:119" x14ac:dyDescent="0.35">
      <c r="A111" s="631"/>
      <c r="B111" s="3" t="s">
        <v>69</v>
      </c>
      <c r="C111" s="3">
        <v>0</v>
      </c>
      <c r="D111" s="3">
        <v>0</v>
      </c>
      <c r="E111" s="3">
        <v>0</v>
      </c>
      <c r="F111" s="3">
        <v>0</v>
      </c>
      <c r="G111" s="3">
        <v>0</v>
      </c>
      <c r="H111" s="3">
        <v>0</v>
      </c>
      <c r="I111" s="3">
        <v>0</v>
      </c>
      <c r="J111" s="3">
        <v>0</v>
      </c>
      <c r="K111" s="3">
        <v>0</v>
      </c>
      <c r="L111" s="3">
        <v>0</v>
      </c>
      <c r="M111" s="3">
        <v>0</v>
      </c>
      <c r="N111" s="3">
        <v>0</v>
      </c>
      <c r="O111" s="80">
        <f t="shared" si="81"/>
        <v>0</v>
      </c>
      <c r="Q111" s="631"/>
      <c r="R111" s="3" t="s">
        <v>69</v>
      </c>
      <c r="S111" s="3">
        <v>0</v>
      </c>
      <c r="T111" s="3">
        <v>0</v>
      </c>
      <c r="U111" s="3">
        <v>0</v>
      </c>
      <c r="V111" s="3">
        <v>0</v>
      </c>
      <c r="W111" s="3">
        <v>0</v>
      </c>
      <c r="X111" s="3">
        <v>0</v>
      </c>
      <c r="Y111" s="3">
        <v>0</v>
      </c>
      <c r="Z111" s="3">
        <v>0</v>
      </c>
      <c r="AA111" s="3">
        <v>0</v>
      </c>
      <c r="AB111" s="3">
        <v>0</v>
      </c>
      <c r="AC111" s="3">
        <v>0</v>
      </c>
      <c r="AD111" s="3">
        <v>0</v>
      </c>
      <c r="AE111" s="80">
        <f t="shared" si="82"/>
        <v>0</v>
      </c>
      <c r="AG111" s="631"/>
      <c r="AH111" s="3" t="s">
        <v>69</v>
      </c>
      <c r="AI111" s="3">
        <v>0</v>
      </c>
      <c r="AJ111" s="3">
        <v>0</v>
      </c>
      <c r="AK111" s="3">
        <v>0</v>
      </c>
      <c r="AL111" s="3">
        <v>0</v>
      </c>
      <c r="AM111" s="3">
        <v>0</v>
      </c>
      <c r="AN111" s="3">
        <v>0</v>
      </c>
      <c r="AO111" s="3">
        <v>0</v>
      </c>
      <c r="AP111" s="3">
        <v>0</v>
      </c>
      <c r="AQ111" s="3">
        <v>0</v>
      </c>
      <c r="AR111" s="3">
        <v>0</v>
      </c>
      <c r="AS111" s="3">
        <v>0</v>
      </c>
      <c r="AT111" s="3">
        <v>0</v>
      </c>
      <c r="AU111" s="80">
        <f t="shared" si="83"/>
        <v>0</v>
      </c>
      <c r="AW111" s="631"/>
      <c r="AX111" s="3" t="s">
        <v>69</v>
      </c>
      <c r="AY111" s="3">
        <v>0</v>
      </c>
      <c r="AZ111" s="3">
        <v>0</v>
      </c>
      <c r="BA111" s="3">
        <v>0</v>
      </c>
      <c r="BB111" s="3">
        <v>0</v>
      </c>
      <c r="BC111" s="3">
        <v>0</v>
      </c>
      <c r="BD111" s="3">
        <v>0</v>
      </c>
      <c r="BE111" s="3">
        <v>0</v>
      </c>
      <c r="BF111" s="3">
        <v>0</v>
      </c>
      <c r="BG111" s="3">
        <v>0</v>
      </c>
      <c r="BH111" s="3">
        <v>0</v>
      </c>
      <c r="BI111" s="3">
        <v>0</v>
      </c>
      <c r="BJ111" s="3">
        <v>0</v>
      </c>
      <c r="BK111" s="80">
        <f t="shared" si="84"/>
        <v>0</v>
      </c>
      <c r="BM111" s="427">
        <v>0</v>
      </c>
      <c r="BN111" s="427">
        <v>0</v>
      </c>
      <c r="BO111" s="427">
        <v>0</v>
      </c>
      <c r="BP111" s="427">
        <v>0</v>
      </c>
      <c r="BQ111" s="427">
        <v>0</v>
      </c>
      <c r="BR111" s="427">
        <v>0</v>
      </c>
      <c r="BS111" s="427">
        <v>0</v>
      </c>
      <c r="BT111" s="427">
        <v>0</v>
      </c>
      <c r="BU111" s="427">
        <v>0</v>
      </c>
      <c r="BV111" s="427">
        <v>0</v>
      </c>
      <c r="BW111" s="427">
        <v>0</v>
      </c>
      <c r="BX111" s="427">
        <v>0</v>
      </c>
      <c r="BY111" s="427">
        <v>0</v>
      </c>
      <c r="CA111" s="5">
        <v>0</v>
      </c>
      <c r="CB111" s="5">
        <v>0</v>
      </c>
      <c r="CC111" s="5">
        <v>0</v>
      </c>
      <c r="CD111" s="5">
        <v>0</v>
      </c>
      <c r="CE111" s="5">
        <v>0</v>
      </c>
      <c r="CF111" s="5">
        <v>0</v>
      </c>
      <c r="CG111" s="5">
        <v>0</v>
      </c>
      <c r="CH111" s="5">
        <v>0</v>
      </c>
      <c r="CI111" s="5">
        <v>0</v>
      </c>
      <c r="CJ111" s="5">
        <v>0</v>
      </c>
      <c r="CK111" s="5">
        <v>0</v>
      </c>
      <c r="CL111" s="5">
        <v>0</v>
      </c>
      <c r="CM111" s="5">
        <v>0</v>
      </c>
      <c r="CO111" s="5">
        <v>0</v>
      </c>
      <c r="CP111" s="5">
        <v>0</v>
      </c>
      <c r="CQ111" s="5">
        <v>0</v>
      </c>
      <c r="CR111" s="5">
        <v>0</v>
      </c>
      <c r="CS111" s="5">
        <v>0</v>
      </c>
      <c r="CT111" s="5">
        <v>0</v>
      </c>
      <c r="CU111" s="5">
        <v>0</v>
      </c>
      <c r="CV111" s="5">
        <v>0</v>
      </c>
      <c r="CW111" s="5">
        <v>0</v>
      </c>
      <c r="CX111" s="5">
        <v>0</v>
      </c>
      <c r="CY111" s="5">
        <v>0</v>
      </c>
      <c r="CZ111" s="5">
        <v>0</v>
      </c>
      <c r="DA111" s="5">
        <v>0</v>
      </c>
      <c r="DC111" s="5">
        <v>0</v>
      </c>
      <c r="DD111" s="5">
        <v>0</v>
      </c>
      <c r="DE111" s="5">
        <v>0</v>
      </c>
      <c r="DF111" s="5">
        <v>0</v>
      </c>
      <c r="DG111" s="5">
        <v>0</v>
      </c>
      <c r="DH111" s="5">
        <v>0</v>
      </c>
      <c r="DI111" s="5">
        <v>0</v>
      </c>
      <c r="DJ111" s="5">
        <v>0</v>
      </c>
      <c r="DK111" s="5">
        <v>0</v>
      </c>
      <c r="DL111" s="5">
        <v>0</v>
      </c>
      <c r="DM111" s="5">
        <v>0</v>
      </c>
      <c r="DN111" s="5">
        <v>0</v>
      </c>
      <c r="DO111" s="5">
        <v>0</v>
      </c>
    </row>
    <row r="112" spans="1:119" ht="15" thickBot="1" x14ac:dyDescent="0.4">
      <c r="A112" s="632"/>
      <c r="B112" s="3" t="s">
        <v>68</v>
      </c>
      <c r="C112" s="3">
        <v>0</v>
      </c>
      <c r="D112" s="3">
        <v>0</v>
      </c>
      <c r="E112" s="3">
        <v>0</v>
      </c>
      <c r="F112" s="3">
        <v>0</v>
      </c>
      <c r="G112" s="3">
        <v>0</v>
      </c>
      <c r="H112" s="3">
        <v>0</v>
      </c>
      <c r="I112" s="3">
        <v>0</v>
      </c>
      <c r="J112" s="3">
        <v>0</v>
      </c>
      <c r="K112" s="3">
        <v>0</v>
      </c>
      <c r="L112" s="3">
        <v>0</v>
      </c>
      <c r="M112" s="3">
        <v>0</v>
      </c>
      <c r="N112" s="3">
        <v>0</v>
      </c>
      <c r="O112" s="80">
        <f t="shared" si="81"/>
        <v>0</v>
      </c>
      <c r="Q112" s="632"/>
      <c r="R112" s="3" t="s">
        <v>68</v>
      </c>
      <c r="S112" s="3">
        <v>0</v>
      </c>
      <c r="T112" s="3">
        <v>0</v>
      </c>
      <c r="U112" s="3">
        <v>0</v>
      </c>
      <c r="V112" s="3">
        <v>0</v>
      </c>
      <c r="W112" s="3">
        <v>0</v>
      </c>
      <c r="X112" s="3">
        <v>0</v>
      </c>
      <c r="Y112" s="3">
        <v>0</v>
      </c>
      <c r="Z112" s="3">
        <v>0</v>
      </c>
      <c r="AA112" s="3">
        <v>0</v>
      </c>
      <c r="AB112" s="3">
        <v>0</v>
      </c>
      <c r="AC112" s="3">
        <v>0</v>
      </c>
      <c r="AD112" s="3">
        <v>0</v>
      </c>
      <c r="AE112" s="80">
        <f t="shared" si="82"/>
        <v>0</v>
      </c>
      <c r="AG112" s="632"/>
      <c r="AH112" s="3" t="s">
        <v>68</v>
      </c>
      <c r="AI112" s="3">
        <v>0</v>
      </c>
      <c r="AJ112" s="3">
        <v>0</v>
      </c>
      <c r="AK112" s="3">
        <v>0</v>
      </c>
      <c r="AL112" s="3">
        <v>0</v>
      </c>
      <c r="AM112" s="3">
        <v>0</v>
      </c>
      <c r="AN112" s="3">
        <v>0</v>
      </c>
      <c r="AO112" s="3">
        <v>0</v>
      </c>
      <c r="AP112" s="3">
        <v>0</v>
      </c>
      <c r="AQ112" s="3">
        <v>0</v>
      </c>
      <c r="AR112" s="3">
        <v>0</v>
      </c>
      <c r="AS112" s="3">
        <v>0</v>
      </c>
      <c r="AT112" s="3">
        <v>0</v>
      </c>
      <c r="AU112" s="80">
        <f t="shared" si="83"/>
        <v>0</v>
      </c>
      <c r="AW112" s="632"/>
      <c r="AX112" s="3" t="s">
        <v>68</v>
      </c>
      <c r="AY112" s="3">
        <v>0</v>
      </c>
      <c r="AZ112" s="3">
        <v>0</v>
      </c>
      <c r="BA112" s="3">
        <v>0</v>
      </c>
      <c r="BB112" s="3">
        <v>0</v>
      </c>
      <c r="BC112" s="3">
        <v>0</v>
      </c>
      <c r="BD112" s="3">
        <v>0</v>
      </c>
      <c r="BE112" s="3">
        <v>0</v>
      </c>
      <c r="BF112" s="3">
        <v>0</v>
      </c>
      <c r="BG112" s="3">
        <v>0</v>
      </c>
      <c r="BH112" s="3">
        <v>0</v>
      </c>
      <c r="BI112" s="3">
        <v>0</v>
      </c>
      <c r="BJ112" s="3">
        <v>0</v>
      </c>
      <c r="BK112" s="80">
        <f t="shared" si="84"/>
        <v>0</v>
      </c>
      <c r="BM112" s="427">
        <v>0</v>
      </c>
      <c r="BN112" s="427">
        <v>0</v>
      </c>
      <c r="BO112" s="427">
        <v>0</v>
      </c>
      <c r="BP112" s="427">
        <v>0</v>
      </c>
      <c r="BQ112" s="427">
        <v>0</v>
      </c>
      <c r="BR112" s="427">
        <v>0</v>
      </c>
      <c r="BS112" s="427">
        <v>0</v>
      </c>
      <c r="BT112" s="427">
        <v>0</v>
      </c>
      <c r="BU112" s="427">
        <v>0</v>
      </c>
      <c r="BV112" s="427">
        <v>0</v>
      </c>
      <c r="BW112" s="427">
        <v>0</v>
      </c>
      <c r="BX112" s="427">
        <v>0</v>
      </c>
      <c r="BY112" s="427">
        <v>0</v>
      </c>
      <c r="CA112" s="5">
        <v>0</v>
      </c>
      <c r="CB112" s="5">
        <v>0</v>
      </c>
      <c r="CC112" s="5">
        <v>0</v>
      </c>
      <c r="CD112" s="5">
        <v>0</v>
      </c>
      <c r="CE112" s="5">
        <v>0</v>
      </c>
      <c r="CF112" s="5">
        <v>0</v>
      </c>
      <c r="CG112" s="5">
        <v>0</v>
      </c>
      <c r="CH112" s="5">
        <v>0</v>
      </c>
      <c r="CI112" s="5">
        <v>0</v>
      </c>
      <c r="CJ112" s="5">
        <v>0</v>
      </c>
      <c r="CK112" s="5">
        <v>0</v>
      </c>
      <c r="CL112" s="5">
        <v>0</v>
      </c>
      <c r="CM112" s="5">
        <v>0</v>
      </c>
      <c r="CO112" s="5">
        <v>0</v>
      </c>
      <c r="CP112" s="5">
        <v>0</v>
      </c>
      <c r="CQ112" s="5">
        <v>0</v>
      </c>
      <c r="CR112" s="5">
        <v>0</v>
      </c>
      <c r="CS112" s="5">
        <v>0</v>
      </c>
      <c r="CT112" s="5">
        <v>0</v>
      </c>
      <c r="CU112" s="5">
        <v>0</v>
      </c>
      <c r="CV112" s="5">
        <v>0</v>
      </c>
      <c r="CW112" s="5">
        <v>0</v>
      </c>
      <c r="CX112" s="5">
        <v>0</v>
      </c>
      <c r="CY112" s="5">
        <v>0</v>
      </c>
      <c r="CZ112" s="5">
        <v>0</v>
      </c>
      <c r="DA112" s="5">
        <v>0</v>
      </c>
      <c r="DC112" s="5">
        <v>0</v>
      </c>
      <c r="DD112" s="5">
        <v>0</v>
      </c>
      <c r="DE112" s="5">
        <v>0</v>
      </c>
      <c r="DF112" s="5">
        <v>0</v>
      </c>
      <c r="DG112" s="5">
        <v>0</v>
      </c>
      <c r="DH112" s="5">
        <v>0</v>
      </c>
      <c r="DI112" s="5">
        <v>0</v>
      </c>
      <c r="DJ112" s="5">
        <v>0</v>
      </c>
      <c r="DK112" s="5">
        <v>0</v>
      </c>
      <c r="DL112" s="5">
        <v>0</v>
      </c>
      <c r="DM112" s="5">
        <v>0</v>
      </c>
      <c r="DN112" s="5">
        <v>0</v>
      </c>
      <c r="DO112" s="5">
        <v>0</v>
      </c>
    </row>
    <row r="113" spans="1:119" ht="21.5" thickBot="1" x14ac:dyDescent="0.4">
      <c r="A113" s="83"/>
      <c r="B113" s="47" t="s">
        <v>44</v>
      </c>
      <c r="C113" s="56">
        <f>SUM(C100:C112)</f>
        <v>0</v>
      </c>
      <c r="D113" s="56">
        <f t="shared" ref="D113:F113" si="85">SUM(D100:D112)</f>
        <v>0</v>
      </c>
      <c r="E113" s="56">
        <f t="shared" si="85"/>
        <v>0</v>
      </c>
      <c r="F113" s="56">
        <f t="shared" si="85"/>
        <v>0</v>
      </c>
      <c r="G113" s="56">
        <f>SUM(G100:G112)</f>
        <v>0</v>
      </c>
      <c r="H113" s="56">
        <f t="shared" ref="H113:O113" si="86">SUM(H100:H112)</f>
        <v>0</v>
      </c>
      <c r="I113" s="56">
        <f t="shared" si="86"/>
        <v>0</v>
      </c>
      <c r="J113" s="56">
        <f t="shared" si="86"/>
        <v>0</v>
      </c>
      <c r="K113" s="56">
        <f t="shared" si="86"/>
        <v>0</v>
      </c>
      <c r="L113" s="56">
        <f t="shared" si="86"/>
        <v>0</v>
      </c>
      <c r="M113" s="56">
        <f t="shared" si="86"/>
        <v>0</v>
      </c>
      <c r="N113" s="56">
        <f t="shared" si="86"/>
        <v>11254.770000000011</v>
      </c>
      <c r="O113" s="52">
        <f t="shared" si="86"/>
        <v>11254.770000000011</v>
      </c>
      <c r="Q113" s="83"/>
      <c r="R113" s="47" t="s">
        <v>44</v>
      </c>
      <c r="S113" s="56">
        <f>SUM(S100:S112)</f>
        <v>0</v>
      </c>
      <c r="T113" s="56">
        <f t="shared" ref="T113:V113" si="87">SUM(T100:T112)</f>
        <v>0</v>
      </c>
      <c r="U113" s="56">
        <f t="shared" si="87"/>
        <v>0</v>
      </c>
      <c r="V113" s="56">
        <f t="shared" si="87"/>
        <v>0</v>
      </c>
      <c r="W113" s="56">
        <f>SUM(W100:W112)</f>
        <v>0</v>
      </c>
      <c r="X113" s="56">
        <f t="shared" ref="X113:AE113" si="88">SUM(X100:X112)</f>
        <v>0</v>
      </c>
      <c r="Y113" s="56">
        <f t="shared" si="88"/>
        <v>0</v>
      </c>
      <c r="Z113" s="56">
        <f t="shared" si="88"/>
        <v>16930.329325000002</v>
      </c>
      <c r="AA113" s="56">
        <f t="shared" si="88"/>
        <v>21095.652124999997</v>
      </c>
      <c r="AB113" s="56">
        <f t="shared" si="88"/>
        <v>0</v>
      </c>
      <c r="AC113" s="56">
        <f t="shared" si="88"/>
        <v>0</v>
      </c>
      <c r="AD113" s="56">
        <f t="shared" si="88"/>
        <v>4714.6073249999981</v>
      </c>
      <c r="AE113" s="52">
        <f t="shared" si="88"/>
        <v>42740.588774999997</v>
      </c>
      <c r="AG113" s="83"/>
      <c r="AH113" s="47" t="s">
        <v>44</v>
      </c>
      <c r="AI113" s="56">
        <f>SUM(AI100:AI112)</f>
        <v>0</v>
      </c>
      <c r="AJ113" s="56">
        <f t="shared" ref="AJ113:AL113" si="89">SUM(AJ100:AJ112)</f>
        <v>0</v>
      </c>
      <c r="AK113" s="56">
        <f t="shared" si="89"/>
        <v>0</v>
      </c>
      <c r="AL113" s="56">
        <f t="shared" si="89"/>
        <v>0</v>
      </c>
      <c r="AM113" s="56">
        <f>SUM(AM100:AM112)</f>
        <v>0</v>
      </c>
      <c r="AN113" s="56">
        <f t="shared" ref="AN113:AU113" si="90">SUM(AN100:AN112)</f>
        <v>0</v>
      </c>
      <c r="AO113" s="56">
        <f t="shared" si="90"/>
        <v>0</v>
      </c>
      <c r="AP113" s="56">
        <f t="shared" si="90"/>
        <v>41008.345800000017</v>
      </c>
      <c r="AQ113" s="56">
        <f t="shared" si="90"/>
        <v>15103.511856249983</v>
      </c>
      <c r="AR113" s="56">
        <f t="shared" si="90"/>
        <v>0</v>
      </c>
      <c r="AS113" s="56">
        <f t="shared" si="90"/>
        <v>0</v>
      </c>
      <c r="AT113" s="56">
        <f t="shared" si="90"/>
        <v>-5944.6114500000003</v>
      </c>
      <c r="AU113" s="52">
        <f t="shared" si="90"/>
        <v>50167.246206249998</v>
      </c>
      <c r="AW113" s="83"/>
      <c r="AX113" s="47" t="s">
        <v>44</v>
      </c>
      <c r="AY113" s="56">
        <f>SUM(AY100:AY112)</f>
        <v>0</v>
      </c>
      <c r="AZ113" s="56">
        <f t="shared" ref="AZ113:BB113" si="91">SUM(AZ100:AZ112)</f>
        <v>0</v>
      </c>
      <c r="BA113" s="56">
        <f t="shared" si="91"/>
        <v>0</v>
      </c>
      <c r="BB113" s="56">
        <f t="shared" si="91"/>
        <v>0</v>
      </c>
      <c r="BC113" s="56">
        <f>SUM(BC100:BC112)</f>
        <v>0</v>
      </c>
      <c r="BD113" s="56">
        <f t="shared" ref="BD113:BK113" si="92">SUM(BD100:BD112)</f>
        <v>0</v>
      </c>
      <c r="BE113" s="56">
        <f t="shared" si="92"/>
        <v>0</v>
      </c>
      <c r="BF113" s="56">
        <f t="shared" si="92"/>
        <v>0</v>
      </c>
      <c r="BG113" s="56">
        <f t="shared" si="92"/>
        <v>0</v>
      </c>
      <c r="BH113" s="56">
        <f t="shared" si="92"/>
        <v>0</v>
      </c>
      <c r="BI113" s="56">
        <f t="shared" si="92"/>
        <v>0</v>
      </c>
      <c r="BJ113" s="56">
        <f t="shared" si="92"/>
        <v>-1771.445000000007</v>
      </c>
      <c r="BK113" s="52">
        <f t="shared" si="92"/>
        <v>-1771.445000000007</v>
      </c>
      <c r="BM113" s="427">
        <v>0</v>
      </c>
      <c r="BN113" s="427">
        <v>0</v>
      </c>
      <c r="BO113" s="427">
        <v>0</v>
      </c>
      <c r="BP113" s="427">
        <v>0</v>
      </c>
      <c r="BQ113" s="427">
        <v>0</v>
      </c>
      <c r="BR113" s="427">
        <v>0</v>
      </c>
      <c r="BS113" s="427">
        <v>0</v>
      </c>
      <c r="BT113" s="427">
        <v>0</v>
      </c>
      <c r="BU113" s="427">
        <v>0</v>
      </c>
      <c r="BV113" s="427">
        <v>0</v>
      </c>
      <c r="BW113" s="427">
        <v>0</v>
      </c>
      <c r="BX113" s="427">
        <v>0</v>
      </c>
      <c r="BY113" s="427">
        <v>0</v>
      </c>
      <c r="CA113" s="5">
        <v>0</v>
      </c>
      <c r="CB113" s="5">
        <v>0</v>
      </c>
      <c r="CC113" s="5">
        <v>0</v>
      </c>
      <c r="CD113" s="5">
        <v>0</v>
      </c>
      <c r="CE113" s="5">
        <v>0</v>
      </c>
      <c r="CF113" s="5">
        <v>0</v>
      </c>
      <c r="CG113" s="5">
        <v>0</v>
      </c>
      <c r="CH113" s="5">
        <v>0</v>
      </c>
      <c r="CI113" s="5">
        <v>0</v>
      </c>
      <c r="CJ113" s="5">
        <v>0</v>
      </c>
      <c r="CK113" s="5">
        <v>0</v>
      </c>
      <c r="CL113" s="5">
        <v>0</v>
      </c>
      <c r="CM113" s="5">
        <v>0</v>
      </c>
      <c r="CO113" s="5">
        <v>0</v>
      </c>
      <c r="CP113" s="5">
        <v>0</v>
      </c>
      <c r="CQ113" s="5">
        <v>0</v>
      </c>
      <c r="CR113" s="5">
        <v>0</v>
      </c>
      <c r="CS113" s="5">
        <v>0</v>
      </c>
      <c r="CT113" s="5">
        <v>0</v>
      </c>
      <c r="CU113" s="5">
        <v>0</v>
      </c>
      <c r="CV113" s="5">
        <v>0</v>
      </c>
      <c r="CW113" s="5">
        <v>0</v>
      </c>
      <c r="CX113" s="5">
        <v>0</v>
      </c>
      <c r="CY113" s="5">
        <v>0</v>
      </c>
      <c r="CZ113" s="5">
        <v>0</v>
      </c>
      <c r="DA113" s="5">
        <v>0</v>
      </c>
      <c r="DC113" s="5">
        <v>0</v>
      </c>
      <c r="DD113" s="5">
        <v>0</v>
      </c>
      <c r="DE113" s="5">
        <v>0</v>
      </c>
      <c r="DF113" s="5">
        <v>0</v>
      </c>
      <c r="DG113" s="5">
        <v>0</v>
      </c>
      <c r="DH113" s="5">
        <v>0</v>
      </c>
      <c r="DI113" s="5">
        <v>0</v>
      </c>
      <c r="DJ113" s="5">
        <v>0</v>
      </c>
      <c r="DK113" s="5">
        <v>0</v>
      </c>
      <c r="DL113" s="5">
        <v>0</v>
      </c>
      <c r="DM113" s="5">
        <v>0</v>
      </c>
      <c r="DN113" s="5">
        <v>0</v>
      </c>
      <c r="DO113" s="5">
        <v>0</v>
      </c>
    </row>
    <row r="114" spans="1:119" ht="21.5" thickBot="1" x14ac:dyDescent="0.4">
      <c r="A114" s="83"/>
      <c r="O114" s="196"/>
      <c r="Q114" s="83"/>
      <c r="AE114" s="196"/>
      <c r="AG114" s="83"/>
      <c r="AU114" s="196"/>
      <c r="AV114" s="260"/>
      <c r="AW114" s="83"/>
      <c r="BK114" s="196"/>
    </row>
    <row r="115" spans="1:119" ht="21.5" thickBot="1" x14ac:dyDescent="0.4">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6" t="s">
        <v>46</v>
      </c>
      <c r="O115" s="82" t="s">
        <v>34</v>
      </c>
      <c r="P115" s="198"/>
      <c r="Q115" s="83"/>
      <c r="R115" s="67" t="s">
        <v>37</v>
      </c>
      <c r="S115" s="295" t="s">
        <v>57</v>
      </c>
      <c r="T115" s="295" t="s">
        <v>56</v>
      </c>
      <c r="U115" s="295" t="s">
        <v>55</v>
      </c>
      <c r="V115" s="295" t="s">
        <v>54</v>
      </c>
      <c r="W115" s="295" t="s">
        <v>53</v>
      </c>
      <c r="X115" s="295" t="s">
        <v>52</v>
      </c>
      <c r="Y115" s="295" t="s">
        <v>51</v>
      </c>
      <c r="Z115" s="295" t="s">
        <v>50</v>
      </c>
      <c r="AA115" s="295" t="s">
        <v>49</v>
      </c>
      <c r="AB115" s="295" t="s">
        <v>48</v>
      </c>
      <c r="AC115" s="295" t="s">
        <v>47</v>
      </c>
      <c r="AD115" s="296" t="s">
        <v>46</v>
      </c>
      <c r="AE115" s="82" t="s">
        <v>34</v>
      </c>
      <c r="AF115" s="198"/>
      <c r="AG115" s="83"/>
      <c r="AH115" s="67" t="s">
        <v>37</v>
      </c>
      <c r="AI115" s="295" t="s">
        <v>57</v>
      </c>
      <c r="AJ115" s="295" t="s">
        <v>56</v>
      </c>
      <c r="AK115" s="295" t="s">
        <v>55</v>
      </c>
      <c r="AL115" s="295" t="s">
        <v>54</v>
      </c>
      <c r="AM115" s="295" t="s">
        <v>53</v>
      </c>
      <c r="AN115" s="295" t="s">
        <v>52</v>
      </c>
      <c r="AO115" s="295" t="s">
        <v>51</v>
      </c>
      <c r="AP115" s="295" t="s">
        <v>50</v>
      </c>
      <c r="AQ115" s="295" t="s">
        <v>49</v>
      </c>
      <c r="AR115" s="295" t="s">
        <v>48</v>
      </c>
      <c r="AS115" s="295" t="s">
        <v>47</v>
      </c>
      <c r="AT115" s="296" t="s">
        <v>46</v>
      </c>
      <c r="AU115" s="82" t="s">
        <v>34</v>
      </c>
      <c r="AV115" s="195"/>
      <c r="AW115" s="83"/>
      <c r="AX115" s="67" t="s">
        <v>37</v>
      </c>
      <c r="AY115" s="295" t="s">
        <v>57</v>
      </c>
      <c r="AZ115" s="295" t="s">
        <v>56</v>
      </c>
      <c r="BA115" s="295" t="s">
        <v>55</v>
      </c>
      <c r="BB115" s="295" t="s">
        <v>54</v>
      </c>
      <c r="BC115" s="295" t="s">
        <v>53</v>
      </c>
      <c r="BD115" s="295" t="s">
        <v>52</v>
      </c>
      <c r="BE115" s="295" t="s">
        <v>51</v>
      </c>
      <c r="BF115" s="295" t="s">
        <v>50</v>
      </c>
      <c r="BG115" s="295" t="s">
        <v>49</v>
      </c>
      <c r="BH115" s="295" t="s">
        <v>48</v>
      </c>
      <c r="BI115" s="295" t="s">
        <v>47</v>
      </c>
      <c r="BJ115" s="296" t="s">
        <v>46</v>
      </c>
      <c r="BK115" s="82" t="s">
        <v>34</v>
      </c>
    </row>
    <row r="116" spans="1:119" ht="15" customHeight="1" x14ac:dyDescent="0.35">
      <c r="A116" s="622" t="s">
        <v>84</v>
      </c>
      <c r="B116" s="63" t="s">
        <v>80</v>
      </c>
      <c r="C116" s="63">
        <v>0</v>
      </c>
      <c r="D116" s="63">
        <v>0</v>
      </c>
      <c r="E116" s="63">
        <v>0</v>
      </c>
      <c r="F116" s="63">
        <v>0</v>
      </c>
      <c r="G116" s="63">
        <v>0</v>
      </c>
      <c r="H116" s="63">
        <v>0</v>
      </c>
      <c r="I116" s="63">
        <v>0</v>
      </c>
      <c r="J116" s="63">
        <v>0</v>
      </c>
      <c r="K116" s="63">
        <v>0</v>
      </c>
      <c r="L116" s="63">
        <v>0</v>
      </c>
      <c r="M116" s="63">
        <v>0</v>
      </c>
      <c r="N116" s="63">
        <v>0</v>
      </c>
      <c r="O116" s="81">
        <f t="shared" ref="O116:O128" si="93">SUM(C116:N116)</f>
        <v>0</v>
      </c>
      <c r="Q116" s="622" t="s">
        <v>84</v>
      </c>
      <c r="R116" s="63" t="s">
        <v>80</v>
      </c>
      <c r="S116" s="63">
        <v>0</v>
      </c>
      <c r="T116" s="63">
        <v>0</v>
      </c>
      <c r="U116" s="63">
        <v>0</v>
      </c>
      <c r="V116" s="63">
        <v>0</v>
      </c>
      <c r="W116" s="63">
        <v>0</v>
      </c>
      <c r="X116" s="63">
        <v>0</v>
      </c>
      <c r="Y116" s="63">
        <v>0</v>
      </c>
      <c r="Z116" s="63">
        <v>0</v>
      </c>
      <c r="AA116" s="63">
        <v>0</v>
      </c>
      <c r="AB116" s="63">
        <v>0</v>
      </c>
      <c r="AC116" s="63">
        <v>0</v>
      </c>
      <c r="AD116" s="63">
        <v>0</v>
      </c>
      <c r="AE116" s="81">
        <f t="shared" ref="AE116:AE128" si="94">SUM(S116:AD116)</f>
        <v>0</v>
      </c>
      <c r="AG116" s="622" t="s">
        <v>84</v>
      </c>
      <c r="AH116" s="63" t="s">
        <v>80</v>
      </c>
      <c r="AI116" s="63">
        <v>0</v>
      </c>
      <c r="AJ116" s="63">
        <v>0</v>
      </c>
      <c r="AK116" s="63">
        <v>0</v>
      </c>
      <c r="AL116" s="63">
        <v>0</v>
      </c>
      <c r="AM116" s="63">
        <v>0</v>
      </c>
      <c r="AN116" s="63">
        <v>0</v>
      </c>
      <c r="AO116" s="63">
        <v>0</v>
      </c>
      <c r="AP116" s="63">
        <v>0</v>
      </c>
      <c r="AQ116" s="63">
        <v>0</v>
      </c>
      <c r="AR116" s="63">
        <v>0</v>
      </c>
      <c r="AS116" s="63">
        <v>0</v>
      </c>
      <c r="AT116" s="63">
        <v>0</v>
      </c>
      <c r="AU116" s="81">
        <f t="shared" ref="AU116:AU128" si="95">SUM(AI116:AT116)</f>
        <v>0</v>
      </c>
      <c r="AW116" s="622" t="s">
        <v>84</v>
      </c>
      <c r="AX116" s="63" t="s">
        <v>80</v>
      </c>
      <c r="AY116" s="63">
        <v>0</v>
      </c>
      <c r="AZ116" s="63">
        <v>0</v>
      </c>
      <c r="BA116" s="63">
        <v>0</v>
      </c>
      <c r="BB116" s="63">
        <v>0</v>
      </c>
      <c r="BC116" s="63">
        <v>0</v>
      </c>
      <c r="BD116" s="63">
        <v>0</v>
      </c>
      <c r="BE116" s="63">
        <v>0</v>
      </c>
      <c r="BF116" s="63">
        <v>0</v>
      </c>
      <c r="BG116" s="63">
        <v>0</v>
      </c>
      <c r="BH116" s="63">
        <v>0</v>
      </c>
      <c r="BI116" s="63">
        <v>0</v>
      </c>
      <c r="BJ116" s="63">
        <v>0</v>
      </c>
      <c r="BK116" s="81">
        <f t="shared" ref="BK116:BK128" si="96">SUM(AY116:BJ116)</f>
        <v>0</v>
      </c>
      <c r="BM116" s="427">
        <v>0</v>
      </c>
      <c r="BN116" s="427">
        <v>0</v>
      </c>
      <c r="BO116" s="427">
        <v>0</v>
      </c>
      <c r="BP116" s="427">
        <v>0</v>
      </c>
      <c r="BQ116" s="427">
        <v>0</v>
      </c>
      <c r="BR116" s="427">
        <v>0</v>
      </c>
      <c r="BS116" s="427">
        <v>0</v>
      </c>
      <c r="BT116" s="427">
        <v>0</v>
      </c>
      <c r="BU116" s="427">
        <v>0</v>
      </c>
      <c r="BV116" s="427">
        <v>0</v>
      </c>
      <c r="BW116" s="427">
        <v>0</v>
      </c>
      <c r="BX116" s="427">
        <v>0</v>
      </c>
      <c r="BY116" s="427">
        <v>0</v>
      </c>
      <c r="CA116" s="5">
        <v>0</v>
      </c>
      <c r="CB116" s="5">
        <v>0</v>
      </c>
      <c r="CC116" s="5">
        <v>0</v>
      </c>
      <c r="CD116" s="5">
        <v>0</v>
      </c>
      <c r="CE116" s="5">
        <v>0</v>
      </c>
      <c r="CF116" s="5">
        <v>0</v>
      </c>
      <c r="CG116" s="5">
        <v>0</v>
      </c>
      <c r="CH116" s="5">
        <v>0</v>
      </c>
      <c r="CI116" s="5">
        <v>0</v>
      </c>
      <c r="CJ116" s="5">
        <v>0</v>
      </c>
      <c r="CK116" s="5">
        <v>0</v>
      </c>
      <c r="CL116" s="5">
        <v>0</v>
      </c>
      <c r="CM116" s="5">
        <v>0</v>
      </c>
      <c r="CO116" s="5">
        <v>0</v>
      </c>
      <c r="CP116" s="5">
        <v>0</v>
      </c>
      <c r="CQ116" s="5">
        <v>0</v>
      </c>
      <c r="CR116" s="5">
        <v>0</v>
      </c>
      <c r="CS116" s="5">
        <v>0</v>
      </c>
      <c r="CT116" s="5">
        <v>0</v>
      </c>
      <c r="CU116" s="5">
        <v>0</v>
      </c>
      <c r="CV116" s="5">
        <v>0</v>
      </c>
      <c r="CW116" s="5">
        <v>0</v>
      </c>
      <c r="CX116" s="5">
        <v>0</v>
      </c>
      <c r="CY116" s="5">
        <v>0</v>
      </c>
      <c r="CZ116" s="5">
        <v>0</v>
      </c>
      <c r="DA116" s="5">
        <v>0</v>
      </c>
      <c r="DC116" s="5">
        <v>0</v>
      </c>
      <c r="DD116" s="5">
        <v>0</v>
      </c>
      <c r="DE116" s="5">
        <v>0</v>
      </c>
      <c r="DF116" s="5">
        <v>0</v>
      </c>
      <c r="DG116" s="5">
        <v>0</v>
      </c>
      <c r="DH116" s="5">
        <v>0</v>
      </c>
      <c r="DI116" s="5">
        <v>0</v>
      </c>
      <c r="DJ116" s="5">
        <v>0</v>
      </c>
      <c r="DK116" s="5">
        <v>0</v>
      </c>
      <c r="DL116" s="5">
        <v>0</v>
      </c>
      <c r="DM116" s="5">
        <v>0</v>
      </c>
      <c r="DN116" s="5">
        <v>0</v>
      </c>
      <c r="DO116" s="5">
        <v>0</v>
      </c>
    </row>
    <row r="117" spans="1:119" x14ac:dyDescent="0.35">
      <c r="A117" s="623"/>
      <c r="B117" s="3" t="s">
        <v>79</v>
      </c>
      <c r="C117" s="3">
        <v>0</v>
      </c>
      <c r="D117" s="3">
        <v>0</v>
      </c>
      <c r="E117" s="3">
        <v>0</v>
      </c>
      <c r="F117" s="3">
        <v>0</v>
      </c>
      <c r="G117" s="3">
        <v>0</v>
      </c>
      <c r="H117" s="3">
        <v>0</v>
      </c>
      <c r="I117" s="3">
        <v>0</v>
      </c>
      <c r="J117" s="3">
        <v>0</v>
      </c>
      <c r="K117" s="3">
        <v>0</v>
      </c>
      <c r="L117" s="3">
        <v>0</v>
      </c>
      <c r="M117" s="3">
        <v>0</v>
      </c>
      <c r="N117" s="3">
        <v>0</v>
      </c>
      <c r="O117" s="80">
        <f t="shared" si="93"/>
        <v>0</v>
      </c>
      <c r="Q117" s="623"/>
      <c r="R117" s="3" t="s">
        <v>79</v>
      </c>
      <c r="S117" s="3">
        <v>0</v>
      </c>
      <c r="T117" s="3">
        <v>0</v>
      </c>
      <c r="U117" s="3">
        <v>0</v>
      </c>
      <c r="V117" s="3">
        <v>0</v>
      </c>
      <c r="W117" s="3">
        <v>0</v>
      </c>
      <c r="X117" s="3">
        <v>0</v>
      </c>
      <c r="Y117" s="3">
        <v>0</v>
      </c>
      <c r="Z117" s="3">
        <v>0</v>
      </c>
      <c r="AA117" s="3">
        <v>0</v>
      </c>
      <c r="AB117" s="3">
        <v>0</v>
      </c>
      <c r="AC117" s="3">
        <v>0</v>
      </c>
      <c r="AD117" s="3">
        <v>0</v>
      </c>
      <c r="AE117" s="80">
        <f t="shared" si="94"/>
        <v>0</v>
      </c>
      <c r="AG117" s="623"/>
      <c r="AH117" s="3" t="s">
        <v>79</v>
      </c>
      <c r="AI117" s="3">
        <v>0</v>
      </c>
      <c r="AJ117" s="3">
        <v>0</v>
      </c>
      <c r="AK117" s="3">
        <v>0</v>
      </c>
      <c r="AL117" s="3">
        <v>0</v>
      </c>
      <c r="AM117" s="3">
        <v>0</v>
      </c>
      <c r="AN117" s="3">
        <v>0</v>
      </c>
      <c r="AO117" s="3">
        <v>0</v>
      </c>
      <c r="AP117" s="3">
        <v>0</v>
      </c>
      <c r="AQ117" s="3">
        <v>0</v>
      </c>
      <c r="AR117" s="3">
        <v>0</v>
      </c>
      <c r="AS117" s="3">
        <v>0</v>
      </c>
      <c r="AT117" s="3">
        <v>0</v>
      </c>
      <c r="AU117" s="80">
        <f t="shared" si="95"/>
        <v>0</v>
      </c>
      <c r="AW117" s="623"/>
      <c r="AX117" s="3" t="s">
        <v>79</v>
      </c>
      <c r="AY117" s="3">
        <v>0</v>
      </c>
      <c r="AZ117" s="3">
        <v>0</v>
      </c>
      <c r="BA117" s="3">
        <v>0</v>
      </c>
      <c r="BB117" s="3">
        <v>0</v>
      </c>
      <c r="BC117" s="3">
        <v>0</v>
      </c>
      <c r="BD117" s="3">
        <v>0</v>
      </c>
      <c r="BE117" s="3">
        <v>0</v>
      </c>
      <c r="BF117" s="3">
        <v>0</v>
      </c>
      <c r="BG117" s="3">
        <v>0</v>
      </c>
      <c r="BH117" s="3">
        <v>0</v>
      </c>
      <c r="BI117" s="3">
        <v>0</v>
      </c>
      <c r="BJ117" s="3">
        <v>0</v>
      </c>
      <c r="BK117" s="80">
        <f t="shared" si="96"/>
        <v>0</v>
      </c>
      <c r="BM117" s="427">
        <v>0</v>
      </c>
      <c r="BN117" s="427">
        <v>0</v>
      </c>
      <c r="BO117" s="427">
        <v>0</v>
      </c>
      <c r="BP117" s="427">
        <v>0</v>
      </c>
      <c r="BQ117" s="427">
        <v>0</v>
      </c>
      <c r="BR117" s="427">
        <v>0</v>
      </c>
      <c r="BS117" s="427">
        <v>0</v>
      </c>
      <c r="BT117" s="427">
        <v>0</v>
      </c>
      <c r="BU117" s="427">
        <v>0</v>
      </c>
      <c r="BV117" s="427">
        <v>0</v>
      </c>
      <c r="BW117" s="427">
        <v>0</v>
      </c>
      <c r="BX117" s="427">
        <v>0</v>
      </c>
      <c r="BY117" s="427">
        <v>0</v>
      </c>
      <c r="CA117" s="5">
        <v>0</v>
      </c>
      <c r="CB117" s="5">
        <v>0</v>
      </c>
      <c r="CC117" s="5">
        <v>0</v>
      </c>
      <c r="CD117" s="5">
        <v>0</v>
      </c>
      <c r="CE117" s="5">
        <v>0</v>
      </c>
      <c r="CF117" s="5">
        <v>0</v>
      </c>
      <c r="CG117" s="5">
        <v>0</v>
      </c>
      <c r="CH117" s="5">
        <v>0</v>
      </c>
      <c r="CI117" s="5">
        <v>0</v>
      </c>
      <c r="CJ117" s="5">
        <v>0</v>
      </c>
      <c r="CK117" s="5">
        <v>0</v>
      </c>
      <c r="CL117" s="5">
        <v>0</v>
      </c>
      <c r="CM117" s="5">
        <v>0</v>
      </c>
      <c r="CO117" s="5">
        <v>0</v>
      </c>
      <c r="CP117" s="5">
        <v>0</v>
      </c>
      <c r="CQ117" s="5">
        <v>0</v>
      </c>
      <c r="CR117" s="5">
        <v>0</v>
      </c>
      <c r="CS117" s="5">
        <v>0</v>
      </c>
      <c r="CT117" s="5">
        <v>0</v>
      </c>
      <c r="CU117" s="5">
        <v>0</v>
      </c>
      <c r="CV117" s="5">
        <v>0</v>
      </c>
      <c r="CW117" s="5">
        <v>0</v>
      </c>
      <c r="CX117" s="5">
        <v>0</v>
      </c>
      <c r="CY117" s="5">
        <v>0</v>
      </c>
      <c r="CZ117" s="5">
        <v>0</v>
      </c>
      <c r="DA117" s="5">
        <v>0</v>
      </c>
      <c r="DC117" s="5">
        <v>0</v>
      </c>
      <c r="DD117" s="5">
        <v>0</v>
      </c>
      <c r="DE117" s="5">
        <v>0</v>
      </c>
      <c r="DF117" s="5">
        <v>0</v>
      </c>
      <c r="DG117" s="5">
        <v>0</v>
      </c>
      <c r="DH117" s="5">
        <v>0</v>
      </c>
      <c r="DI117" s="5">
        <v>0</v>
      </c>
      <c r="DJ117" s="5">
        <v>0</v>
      </c>
      <c r="DK117" s="5">
        <v>0</v>
      </c>
      <c r="DL117" s="5">
        <v>0</v>
      </c>
      <c r="DM117" s="5">
        <v>0</v>
      </c>
      <c r="DN117" s="5">
        <v>0</v>
      </c>
      <c r="DO117" s="5">
        <v>0</v>
      </c>
    </row>
    <row r="118" spans="1:119" x14ac:dyDescent="0.35">
      <c r="A118" s="623"/>
      <c r="B118" s="3" t="s">
        <v>78</v>
      </c>
      <c r="C118" s="3">
        <v>0</v>
      </c>
      <c r="D118" s="3">
        <v>0</v>
      </c>
      <c r="E118" s="3">
        <v>0</v>
      </c>
      <c r="F118" s="3">
        <v>0</v>
      </c>
      <c r="G118" s="3">
        <v>0</v>
      </c>
      <c r="H118" s="3">
        <v>0</v>
      </c>
      <c r="I118" s="3">
        <v>0</v>
      </c>
      <c r="J118" s="3">
        <v>0</v>
      </c>
      <c r="K118" s="3">
        <v>0</v>
      </c>
      <c r="L118" s="3">
        <v>0</v>
      </c>
      <c r="M118" s="3">
        <v>0</v>
      </c>
      <c r="N118" s="3">
        <v>0</v>
      </c>
      <c r="O118" s="80">
        <f t="shared" si="93"/>
        <v>0</v>
      </c>
      <c r="Q118" s="623"/>
      <c r="R118" s="3" t="s">
        <v>78</v>
      </c>
      <c r="S118" s="3">
        <v>0</v>
      </c>
      <c r="T118" s="3">
        <v>0</v>
      </c>
      <c r="U118" s="3">
        <v>0</v>
      </c>
      <c r="V118" s="3">
        <v>0</v>
      </c>
      <c r="W118" s="3">
        <v>0</v>
      </c>
      <c r="X118" s="3">
        <v>0</v>
      </c>
      <c r="Y118" s="3">
        <v>0</v>
      </c>
      <c r="Z118" s="3">
        <v>0</v>
      </c>
      <c r="AA118" s="3">
        <v>0</v>
      </c>
      <c r="AB118" s="3">
        <v>0</v>
      </c>
      <c r="AC118" s="3">
        <v>0</v>
      </c>
      <c r="AD118" s="3">
        <v>0</v>
      </c>
      <c r="AE118" s="80">
        <f t="shared" si="94"/>
        <v>0</v>
      </c>
      <c r="AG118" s="623"/>
      <c r="AH118" s="3" t="s">
        <v>78</v>
      </c>
      <c r="AI118" s="3">
        <v>0</v>
      </c>
      <c r="AJ118" s="3">
        <v>0</v>
      </c>
      <c r="AK118" s="3">
        <v>0</v>
      </c>
      <c r="AL118" s="3">
        <v>0</v>
      </c>
      <c r="AM118" s="3">
        <v>0</v>
      </c>
      <c r="AN118" s="3">
        <v>0</v>
      </c>
      <c r="AO118" s="3">
        <v>0</v>
      </c>
      <c r="AP118" s="3">
        <v>0</v>
      </c>
      <c r="AQ118" s="3">
        <v>0</v>
      </c>
      <c r="AR118" s="3">
        <v>0</v>
      </c>
      <c r="AS118" s="3">
        <v>0</v>
      </c>
      <c r="AT118" s="3">
        <v>0</v>
      </c>
      <c r="AU118" s="80">
        <f t="shared" si="95"/>
        <v>0</v>
      </c>
      <c r="AW118" s="623"/>
      <c r="AX118" s="3" t="s">
        <v>78</v>
      </c>
      <c r="AY118" s="3">
        <v>0</v>
      </c>
      <c r="AZ118" s="3">
        <v>0</v>
      </c>
      <c r="BA118" s="3">
        <v>0</v>
      </c>
      <c r="BB118" s="3">
        <v>0</v>
      </c>
      <c r="BC118" s="3">
        <v>0</v>
      </c>
      <c r="BD118" s="3">
        <v>0</v>
      </c>
      <c r="BE118" s="3">
        <v>0</v>
      </c>
      <c r="BF118" s="3">
        <v>0</v>
      </c>
      <c r="BG118" s="3">
        <v>0</v>
      </c>
      <c r="BH118" s="3">
        <v>0</v>
      </c>
      <c r="BI118" s="3">
        <v>0</v>
      </c>
      <c r="BJ118" s="3">
        <v>0</v>
      </c>
      <c r="BK118" s="80">
        <f t="shared" si="96"/>
        <v>0</v>
      </c>
      <c r="BM118" s="427">
        <v>0</v>
      </c>
      <c r="BN118" s="427">
        <v>0</v>
      </c>
      <c r="BO118" s="427">
        <v>0</v>
      </c>
      <c r="BP118" s="427">
        <v>0</v>
      </c>
      <c r="BQ118" s="427">
        <v>0</v>
      </c>
      <c r="BR118" s="427">
        <v>0</v>
      </c>
      <c r="BS118" s="427">
        <v>0</v>
      </c>
      <c r="BT118" s="427">
        <v>0</v>
      </c>
      <c r="BU118" s="427">
        <v>0</v>
      </c>
      <c r="BV118" s="427">
        <v>0</v>
      </c>
      <c r="BW118" s="427">
        <v>0</v>
      </c>
      <c r="BX118" s="427">
        <v>0</v>
      </c>
      <c r="BY118" s="427">
        <v>0</v>
      </c>
      <c r="CA118" s="5">
        <v>0</v>
      </c>
      <c r="CB118" s="5">
        <v>0</v>
      </c>
      <c r="CC118" s="5">
        <v>0</v>
      </c>
      <c r="CD118" s="5">
        <v>0</v>
      </c>
      <c r="CE118" s="5">
        <v>0</v>
      </c>
      <c r="CF118" s="5">
        <v>0</v>
      </c>
      <c r="CG118" s="5">
        <v>0</v>
      </c>
      <c r="CH118" s="5">
        <v>0</v>
      </c>
      <c r="CI118" s="5">
        <v>0</v>
      </c>
      <c r="CJ118" s="5">
        <v>0</v>
      </c>
      <c r="CK118" s="5">
        <v>0</v>
      </c>
      <c r="CL118" s="5">
        <v>0</v>
      </c>
      <c r="CM118" s="5">
        <v>0</v>
      </c>
      <c r="CO118" s="5">
        <v>0</v>
      </c>
      <c r="CP118" s="5">
        <v>0</v>
      </c>
      <c r="CQ118" s="5">
        <v>0</v>
      </c>
      <c r="CR118" s="5">
        <v>0</v>
      </c>
      <c r="CS118" s="5">
        <v>0</v>
      </c>
      <c r="CT118" s="5">
        <v>0</v>
      </c>
      <c r="CU118" s="5">
        <v>0</v>
      </c>
      <c r="CV118" s="5">
        <v>0</v>
      </c>
      <c r="CW118" s="5">
        <v>0</v>
      </c>
      <c r="CX118" s="5">
        <v>0</v>
      </c>
      <c r="CY118" s="5">
        <v>0</v>
      </c>
      <c r="CZ118" s="5">
        <v>0</v>
      </c>
      <c r="DA118" s="5">
        <v>0</v>
      </c>
      <c r="DC118" s="5">
        <v>0</v>
      </c>
      <c r="DD118" s="5">
        <v>0</v>
      </c>
      <c r="DE118" s="5">
        <v>0</v>
      </c>
      <c r="DF118" s="5">
        <v>0</v>
      </c>
      <c r="DG118" s="5">
        <v>0</v>
      </c>
      <c r="DH118" s="5">
        <v>0</v>
      </c>
      <c r="DI118" s="5">
        <v>0</v>
      </c>
      <c r="DJ118" s="5">
        <v>0</v>
      </c>
      <c r="DK118" s="5">
        <v>0</v>
      </c>
      <c r="DL118" s="5">
        <v>0</v>
      </c>
      <c r="DM118" s="5">
        <v>0</v>
      </c>
      <c r="DN118" s="5">
        <v>0</v>
      </c>
      <c r="DO118" s="5">
        <v>0</v>
      </c>
    </row>
    <row r="119" spans="1:119" x14ac:dyDescent="0.35">
      <c r="A119" s="623"/>
      <c r="B119" s="3" t="s">
        <v>77</v>
      </c>
      <c r="C119" s="3">
        <v>0</v>
      </c>
      <c r="D119" s="3">
        <v>0</v>
      </c>
      <c r="E119" s="3">
        <v>0</v>
      </c>
      <c r="F119" s="3">
        <v>0</v>
      </c>
      <c r="G119" s="3">
        <v>0</v>
      </c>
      <c r="H119" s="3">
        <v>0</v>
      </c>
      <c r="I119" s="3">
        <v>0</v>
      </c>
      <c r="J119" s="3">
        <v>0</v>
      </c>
      <c r="K119" s="3">
        <v>0</v>
      </c>
      <c r="L119" s="3">
        <v>0</v>
      </c>
      <c r="M119" s="3">
        <v>0</v>
      </c>
      <c r="N119" s="3">
        <v>0</v>
      </c>
      <c r="O119" s="80">
        <f t="shared" si="93"/>
        <v>0</v>
      </c>
      <c r="Q119" s="623"/>
      <c r="R119" s="3" t="s">
        <v>77</v>
      </c>
      <c r="S119" s="3">
        <v>0</v>
      </c>
      <c r="T119" s="3">
        <v>0</v>
      </c>
      <c r="U119" s="3">
        <v>0</v>
      </c>
      <c r="V119" s="3">
        <v>0</v>
      </c>
      <c r="W119" s="3">
        <v>0</v>
      </c>
      <c r="X119" s="3">
        <v>0</v>
      </c>
      <c r="Y119" s="3">
        <v>0</v>
      </c>
      <c r="Z119" s="3">
        <v>0</v>
      </c>
      <c r="AA119" s="3">
        <v>0</v>
      </c>
      <c r="AB119" s="3">
        <v>0</v>
      </c>
      <c r="AC119" s="3">
        <v>0</v>
      </c>
      <c r="AD119" s="3">
        <v>0</v>
      </c>
      <c r="AE119" s="80">
        <f t="shared" si="94"/>
        <v>0</v>
      </c>
      <c r="AG119" s="623"/>
      <c r="AH119" s="3" t="s">
        <v>77</v>
      </c>
      <c r="AI119" s="3">
        <v>0</v>
      </c>
      <c r="AJ119" s="3">
        <v>0</v>
      </c>
      <c r="AK119" s="3">
        <v>0</v>
      </c>
      <c r="AL119" s="3">
        <v>0</v>
      </c>
      <c r="AM119" s="3">
        <v>0</v>
      </c>
      <c r="AN119" s="3">
        <v>0</v>
      </c>
      <c r="AO119" s="3">
        <v>0</v>
      </c>
      <c r="AP119" s="3">
        <v>0</v>
      </c>
      <c r="AQ119" s="3">
        <v>0</v>
      </c>
      <c r="AR119" s="3">
        <v>0</v>
      </c>
      <c r="AS119" s="3">
        <v>0</v>
      </c>
      <c r="AT119" s="3">
        <v>0</v>
      </c>
      <c r="AU119" s="80">
        <f t="shared" si="95"/>
        <v>0</v>
      </c>
      <c r="AW119" s="623"/>
      <c r="AX119" s="3" t="s">
        <v>77</v>
      </c>
      <c r="AY119" s="3">
        <v>0</v>
      </c>
      <c r="AZ119" s="3">
        <v>0</v>
      </c>
      <c r="BA119" s="3">
        <v>0</v>
      </c>
      <c r="BB119" s="3">
        <v>0</v>
      </c>
      <c r="BC119" s="3">
        <v>0</v>
      </c>
      <c r="BD119" s="3">
        <v>0</v>
      </c>
      <c r="BE119" s="3">
        <v>0</v>
      </c>
      <c r="BF119" s="3">
        <v>0</v>
      </c>
      <c r="BG119" s="3">
        <v>0</v>
      </c>
      <c r="BH119" s="3">
        <v>0</v>
      </c>
      <c r="BI119" s="3">
        <v>0</v>
      </c>
      <c r="BJ119" s="3">
        <v>0</v>
      </c>
      <c r="BK119" s="80">
        <f t="shared" si="96"/>
        <v>0</v>
      </c>
      <c r="BM119" s="427">
        <v>0</v>
      </c>
      <c r="BN119" s="427">
        <v>0</v>
      </c>
      <c r="BO119" s="427">
        <v>0</v>
      </c>
      <c r="BP119" s="427">
        <v>0</v>
      </c>
      <c r="BQ119" s="427">
        <v>0</v>
      </c>
      <c r="BR119" s="427">
        <v>0</v>
      </c>
      <c r="BS119" s="427">
        <v>0</v>
      </c>
      <c r="BT119" s="427">
        <v>0</v>
      </c>
      <c r="BU119" s="427">
        <v>0</v>
      </c>
      <c r="BV119" s="427">
        <v>0</v>
      </c>
      <c r="BW119" s="427">
        <v>0</v>
      </c>
      <c r="BX119" s="427">
        <v>0</v>
      </c>
      <c r="BY119" s="427">
        <v>0</v>
      </c>
      <c r="CA119" s="5">
        <v>0</v>
      </c>
      <c r="CB119" s="5">
        <v>0</v>
      </c>
      <c r="CC119" s="5">
        <v>0</v>
      </c>
      <c r="CD119" s="5">
        <v>0</v>
      </c>
      <c r="CE119" s="5">
        <v>0</v>
      </c>
      <c r="CF119" s="5">
        <v>0</v>
      </c>
      <c r="CG119" s="5">
        <v>0</v>
      </c>
      <c r="CH119" s="5">
        <v>0</v>
      </c>
      <c r="CI119" s="5">
        <v>0</v>
      </c>
      <c r="CJ119" s="5">
        <v>0</v>
      </c>
      <c r="CK119" s="5">
        <v>0</v>
      </c>
      <c r="CL119" s="5">
        <v>0</v>
      </c>
      <c r="CM119" s="5">
        <v>0</v>
      </c>
      <c r="CO119" s="5">
        <v>0</v>
      </c>
      <c r="CP119" s="5">
        <v>0</v>
      </c>
      <c r="CQ119" s="5">
        <v>0</v>
      </c>
      <c r="CR119" s="5">
        <v>0</v>
      </c>
      <c r="CS119" s="5">
        <v>0</v>
      </c>
      <c r="CT119" s="5">
        <v>0</v>
      </c>
      <c r="CU119" s="5">
        <v>0</v>
      </c>
      <c r="CV119" s="5">
        <v>0</v>
      </c>
      <c r="CW119" s="5">
        <v>0</v>
      </c>
      <c r="CX119" s="5">
        <v>0</v>
      </c>
      <c r="CY119" s="5">
        <v>0</v>
      </c>
      <c r="CZ119" s="5">
        <v>0</v>
      </c>
      <c r="DA119" s="5">
        <v>0</v>
      </c>
      <c r="DC119" s="5">
        <v>0</v>
      </c>
      <c r="DD119" s="5">
        <v>0</v>
      </c>
      <c r="DE119" s="5">
        <v>0</v>
      </c>
      <c r="DF119" s="5">
        <v>0</v>
      </c>
      <c r="DG119" s="5">
        <v>0</v>
      </c>
      <c r="DH119" s="5">
        <v>0</v>
      </c>
      <c r="DI119" s="5">
        <v>0</v>
      </c>
      <c r="DJ119" s="5">
        <v>0</v>
      </c>
      <c r="DK119" s="5">
        <v>0</v>
      </c>
      <c r="DL119" s="5">
        <v>0</v>
      </c>
      <c r="DM119" s="5">
        <v>0</v>
      </c>
      <c r="DN119" s="5">
        <v>0</v>
      </c>
      <c r="DO119" s="5">
        <v>0</v>
      </c>
    </row>
    <row r="120" spans="1:119" x14ac:dyDescent="0.35">
      <c r="A120" s="623"/>
      <c r="B120" s="3" t="s">
        <v>76</v>
      </c>
      <c r="C120" s="3">
        <v>0</v>
      </c>
      <c r="D120" s="3">
        <v>0</v>
      </c>
      <c r="E120" s="3">
        <v>0</v>
      </c>
      <c r="F120" s="3">
        <v>0</v>
      </c>
      <c r="G120" s="3">
        <v>0</v>
      </c>
      <c r="H120" s="3">
        <v>0</v>
      </c>
      <c r="I120" s="3">
        <v>0</v>
      </c>
      <c r="J120" s="3">
        <v>0</v>
      </c>
      <c r="K120" s="3">
        <v>0</v>
      </c>
      <c r="L120" s="3">
        <v>0</v>
      </c>
      <c r="M120" s="3">
        <v>34413.152751515154</v>
      </c>
      <c r="N120" s="3">
        <v>5668.0486884848488</v>
      </c>
      <c r="O120" s="80">
        <f t="shared" si="93"/>
        <v>40081.201440000004</v>
      </c>
      <c r="Q120" s="623"/>
      <c r="R120" s="3" t="s">
        <v>76</v>
      </c>
      <c r="S120" s="3">
        <v>0</v>
      </c>
      <c r="T120" s="3">
        <v>0</v>
      </c>
      <c r="U120" s="3">
        <v>0</v>
      </c>
      <c r="V120" s="3">
        <v>0</v>
      </c>
      <c r="W120" s="3">
        <v>0</v>
      </c>
      <c r="X120" s="3">
        <v>0</v>
      </c>
      <c r="Y120" s="3">
        <v>0</v>
      </c>
      <c r="Z120" s="3">
        <v>0</v>
      </c>
      <c r="AA120" s="3">
        <v>0</v>
      </c>
      <c r="AB120" s="3">
        <v>0</v>
      </c>
      <c r="AC120" s="3">
        <v>0</v>
      </c>
      <c r="AD120" s="3">
        <v>0</v>
      </c>
      <c r="AE120" s="80">
        <f t="shared" si="94"/>
        <v>0</v>
      </c>
      <c r="AG120" s="623"/>
      <c r="AH120" s="3" t="s">
        <v>76</v>
      </c>
      <c r="AI120" s="3">
        <v>0</v>
      </c>
      <c r="AJ120" s="3">
        <v>0</v>
      </c>
      <c r="AK120" s="3">
        <v>0</v>
      </c>
      <c r="AL120" s="3">
        <v>0</v>
      </c>
      <c r="AM120" s="3">
        <v>0</v>
      </c>
      <c r="AN120" s="3">
        <v>0</v>
      </c>
      <c r="AO120" s="3">
        <v>0</v>
      </c>
      <c r="AP120" s="3">
        <v>0</v>
      </c>
      <c r="AQ120" s="3">
        <v>0</v>
      </c>
      <c r="AR120" s="3">
        <v>0</v>
      </c>
      <c r="AS120" s="3">
        <v>0</v>
      </c>
      <c r="AT120" s="3">
        <v>0</v>
      </c>
      <c r="AU120" s="80">
        <f t="shared" si="95"/>
        <v>0</v>
      </c>
      <c r="AW120" s="623"/>
      <c r="AX120" s="3" t="s">
        <v>76</v>
      </c>
      <c r="AY120" s="3">
        <v>0</v>
      </c>
      <c r="AZ120" s="3">
        <v>0</v>
      </c>
      <c r="BA120" s="3">
        <v>0</v>
      </c>
      <c r="BB120" s="3">
        <v>0</v>
      </c>
      <c r="BC120" s="3">
        <v>0</v>
      </c>
      <c r="BD120" s="3">
        <v>0</v>
      </c>
      <c r="BE120" s="3">
        <v>0</v>
      </c>
      <c r="BF120" s="3">
        <v>0</v>
      </c>
      <c r="BG120" s="3">
        <v>0</v>
      </c>
      <c r="BH120" s="3">
        <v>0</v>
      </c>
      <c r="BI120" s="3">
        <v>0</v>
      </c>
      <c r="BJ120" s="3">
        <v>0</v>
      </c>
      <c r="BK120" s="80">
        <f t="shared" si="96"/>
        <v>0</v>
      </c>
      <c r="BM120" s="427">
        <v>0</v>
      </c>
      <c r="BN120" s="427">
        <v>0</v>
      </c>
      <c r="BO120" s="427">
        <v>0</v>
      </c>
      <c r="BP120" s="427">
        <v>0</v>
      </c>
      <c r="BQ120" s="427">
        <v>0</v>
      </c>
      <c r="BR120" s="427">
        <v>0</v>
      </c>
      <c r="BS120" s="427">
        <v>0</v>
      </c>
      <c r="BT120" s="427">
        <v>0</v>
      </c>
      <c r="BU120" s="427">
        <v>0</v>
      </c>
      <c r="BV120" s="427">
        <v>0</v>
      </c>
      <c r="BW120" s="427">
        <v>0</v>
      </c>
      <c r="BX120" s="427">
        <v>0</v>
      </c>
      <c r="BY120" s="427">
        <v>0</v>
      </c>
      <c r="CA120" s="5">
        <v>0</v>
      </c>
      <c r="CB120" s="5">
        <v>0</v>
      </c>
      <c r="CC120" s="5">
        <v>0</v>
      </c>
      <c r="CD120" s="5">
        <v>0</v>
      </c>
      <c r="CE120" s="5">
        <v>0</v>
      </c>
      <c r="CF120" s="5">
        <v>0</v>
      </c>
      <c r="CG120" s="5">
        <v>0</v>
      </c>
      <c r="CH120" s="5">
        <v>0</v>
      </c>
      <c r="CI120" s="5">
        <v>0</v>
      </c>
      <c r="CJ120" s="5">
        <v>0</v>
      </c>
      <c r="CK120" s="5">
        <v>0</v>
      </c>
      <c r="CL120" s="5">
        <v>0</v>
      </c>
      <c r="CM120" s="5">
        <v>0</v>
      </c>
      <c r="CO120" s="5">
        <v>0</v>
      </c>
      <c r="CP120" s="5">
        <v>0</v>
      </c>
      <c r="CQ120" s="5">
        <v>0</v>
      </c>
      <c r="CR120" s="5">
        <v>0</v>
      </c>
      <c r="CS120" s="5">
        <v>0</v>
      </c>
      <c r="CT120" s="5">
        <v>0</v>
      </c>
      <c r="CU120" s="5">
        <v>0</v>
      </c>
      <c r="CV120" s="5">
        <v>0</v>
      </c>
      <c r="CW120" s="5">
        <v>0</v>
      </c>
      <c r="CX120" s="5">
        <v>0</v>
      </c>
      <c r="CY120" s="5">
        <v>0</v>
      </c>
      <c r="CZ120" s="5">
        <v>0</v>
      </c>
      <c r="DA120" s="5">
        <v>0</v>
      </c>
      <c r="DC120" s="5">
        <v>0</v>
      </c>
      <c r="DD120" s="5">
        <v>0</v>
      </c>
      <c r="DE120" s="5">
        <v>0</v>
      </c>
      <c r="DF120" s="5">
        <v>0</v>
      </c>
      <c r="DG120" s="5">
        <v>0</v>
      </c>
      <c r="DH120" s="5">
        <v>0</v>
      </c>
      <c r="DI120" s="5">
        <v>0</v>
      </c>
      <c r="DJ120" s="5">
        <v>0</v>
      </c>
      <c r="DK120" s="5">
        <v>0</v>
      </c>
      <c r="DL120" s="5">
        <v>0</v>
      </c>
      <c r="DM120" s="5">
        <v>0</v>
      </c>
      <c r="DN120" s="5">
        <v>0</v>
      </c>
      <c r="DO120" s="5">
        <v>0</v>
      </c>
    </row>
    <row r="121" spans="1:119" x14ac:dyDescent="0.35">
      <c r="A121" s="623"/>
      <c r="B121" s="3" t="s">
        <v>75</v>
      </c>
      <c r="C121" s="3">
        <v>0</v>
      </c>
      <c r="D121" s="3">
        <v>0</v>
      </c>
      <c r="E121" s="3">
        <v>0</v>
      </c>
      <c r="F121" s="3">
        <v>0</v>
      </c>
      <c r="G121" s="3">
        <v>0</v>
      </c>
      <c r="H121" s="3">
        <v>0</v>
      </c>
      <c r="I121" s="3">
        <v>0</v>
      </c>
      <c r="J121" s="3">
        <v>0</v>
      </c>
      <c r="K121" s="3">
        <v>0</v>
      </c>
      <c r="L121" s="3">
        <v>0</v>
      </c>
      <c r="M121" s="3">
        <v>0</v>
      </c>
      <c r="N121" s="3">
        <v>0</v>
      </c>
      <c r="O121" s="80">
        <f t="shared" si="93"/>
        <v>0</v>
      </c>
      <c r="Q121" s="623"/>
      <c r="R121" s="3" t="s">
        <v>75</v>
      </c>
      <c r="S121" s="3">
        <v>0</v>
      </c>
      <c r="T121" s="3">
        <v>0</v>
      </c>
      <c r="U121" s="3">
        <v>0</v>
      </c>
      <c r="V121" s="3">
        <v>0</v>
      </c>
      <c r="W121" s="3">
        <v>0</v>
      </c>
      <c r="X121" s="3">
        <v>0</v>
      </c>
      <c r="Y121" s="3">
        <v>0</v>
      </c>
      <c r="Z121" s="3">
        <v>0</v>
      </c>
      <c r="AA121" s="3">
        <v>0</v>
      </c>
      <c r="AB121" s="3">
        <v>0</v>
      </c>
      <c r="AC121" s="3">
        <v>0</v>
      </c>
      <c r="AD121" s="3">
        <v>0</v>
      </c>
      <c r="AE121" s="80">
        <f t="shared" si="94"/>
        <v>0</v>
      </c>
      <c r="AG121" s="623"/>
      <c r="AH121" s="3" t="s">
        <v>75</v>
      </c>
      <c r="AI121" s="3">
        <v>0</v>
      </c>
      <c r="AJ121" s="3">
        <v>0</v>
      </c>
      <c r="AK121" s="3">
        <v>0</v>
      </c>
      <c r="AL121" s="3">
        <v>0</v>
      </c>
      <c r="AM121" s="3">
        <v>0</v>
      </c>
      <c r="AN121" s="3">
        <v>0</v>
      </c>
      <c r="AO121" s="3">
        <v>0</v>
      </c>
      <c r="AP121" s="3">
        <v>0</v>
      </c>
      <c r="AQ121" s="3">
        <v>0</v>
      </c>
      <c r="AR121" s="3">
        <v>0</v>
      </c>
      <c r="AS121" s="3">
        <v>0</v>
      </c>
      <c r="AT121" s="3">
        <v>0</v>
      </c>
      <c r="AU121" s="80">
        <f t="shared" si="95"/>
        <v>0</v>
      </c>
      <c r="AW121" s="623"/>
      <c r="AX121" s="3" t="s">
        <v>75</v>
      </c>
      <c r="AY121" s="3">
        <v>0</v>
      </c>
      <c r="AZ121" s="3">
        <v>0</v>
      </c>
      <c r="BA121" s="3">
        <v>0</v>
      </c>
      <c r="BB121" s="3">
        <v>0</v>
      </c>
      <c r="BC121" s="3">
        <v>0</v>
      </c>
      <c r="BD121" s="3">
        <v>0</v>
      </c>
      <c r="BE121" s="3">
        <v>0</v>
      </c>
      <c r="BF121" s="3">
        <v>0</v>
      </c>
      <c r="BG121" s="3">
        <v>0</v>
      </c>
      <c r="BH121" s="3">
        <v>0</v>
      </c>
      <c r="BI121" s="3">
        <v>0</v>
      </c>
      <c r="BJ121" s="3">
        <v>0</v>
      </c>
      <c r="BK121" s="80">
        <f t="shared" si="96"/>
        <v>0</v>
      </c>
      <c r="BM121" s="427">
        <v>0</v>
      </c>
      <c r="BN121" s="427">
        <v>0</v>
      </c>
      <c r="BO121" s="427">
        <v>0</v>
      </c>
      <c r="BP121" s="427">
        <v>0</v>
      </c>
      <c r="BQ121" s="427">
        <v>0</v>
      </c>
      <c r="BR121" s="427">
        <v>0</v>
      </c>
      <c r="BS121" s="427">
        <v>0</v>
      </c>
      <c r="BT121" s="427">
        <v>0</v>
      </c>
      <c r="BU121" s="427">
        <v>0</v>
      </c>
      <c r="BV121" s="427">
        <v>0</v>
      </c>
      <c r="BW121" s="427">
        <v>0</v>
      </c>
      <c r="BX121" s="427">
        <v>0</v>
      </c>
      <c r="BY121" s="427">
        <v>0</v>
      </c>
      <c r="CA121" s="5">
        <v>0</v>
      </c>
      <c r="CB121" s="5">
        <v>0</v>
      </c>
      <c r="CC121" s="5">
        <v>0</v>
      </c>
      <c r="CD121" s="5">
        <v>0</v>
      </c>
      <c r="CE121" s="5">
        <v>0</v>
      </c>
      <c r="CF121" s="5">
        <v>0</v>
      </c>
      <c r="CG121" s="5">
        <v>0</v>
      </c>
      <c r="CH121" s="5">
        <v>0</v>
      </c>
      <c r="CI121" s="5">
        <v>0</v>
      </c>
      <c r="CJ121" s="5">
        <v>0</v>
      </c>
      <c r="CK121" s="5">
        <v>0</v>
      </c>
      <c r="CL121" s="5">
        <v>0</v>
      </c>
      <c r="CM121" s="5">
        <v>0</v>
      </c>
      <c r="CO121" s="5">
        <v>0</v>
      </c>
      <c r="CP121" s="5">
        <v>0</v>
      </c>
      <c r="CQ121" s="5">
        <v>0</v>
      </c>
      <c r="CR121" s="5">
        <v>0</v>
      </c>
      <c r="CS121" s="5">
        <v>0</v>
      </c>
      <c r="CT121" s="5">
        <v>0</v>
      </c>
      <c r="CU121" s="5">
        <v>0</v>
      </c>
      <c r="CV121" s="5">
        <v>0</v>
      </c>
      <c r="CW121" s="5">
        <v>0</v>
      </c>
      <c r="CX121" s="5">
        <v>0</v>
      </c>
      <c r="CY121" s="5">
        <v>0</v>
      </c>
      <c r="CZ121" s="5">
        <v>0</v>
      </c>
      <c r="DA121" s="5">
        <v>0</v>
      </c>
      <c r="DC121" s="5">
        <v>0</v>
      </c>
      <c r="DD121" s="5">
        <v>0</v>
      </c>
      <c r="DE121" s="5">
        <v>0</v>
      </c>
      <c r="DF121" s="5">
        <v>0</v>
      </c>
      <c r="DG121" s="5">
        <v>0</v>
      </c>
      <c r="DH121" s="5">
        <v>0</v>
      </c>
      <c r="DI121" s="5">
        <v>0</v>
      </c>
      <c r="DJ121" s="5">
        <v>0</v>
      </c>
      <c r="DK121" s="5">
        <v>0</v>
      </c>
      <c r="DL121" s="5">
        <v>0</v>
      </c>
      <c r="DM121" s="5">
        <v>0</v>
      </c>
      <c r="DN121" s="5">
        <v>0</v>
      </c>
      <c r="DO121" s="5">
        <v>0</v>
      </c>
    </row>
    <row r="122" spans="1:119" x14ac:dyDescent="0.35">
      <c r="A122" s="623"/>
      <c r="B122" s="3" t="s">
        <v>74</v>
      </c>
      <c r="C122" s="3">
        <v>0</v>
      </c>
      <c r="D122" s="3">
        <v>0</v>
      </c>
      <c r="E122" s="3">
        <v>0</v>
      </c>
      <c r="F122" s="3">
        <v>0</v>
      </c>
      <c r="G122" s="3">
        <v>0</v>
      </c>
      <c r="H122" s="3">
        <v>0</v>
      </c>
      <c r="I122" s="3">
        <v>0</v>
      </c>
      <c r="J122" s="3">
        <v>0</v>
      </c>
      <c r="K122" s="3">
        <v>0</v>
      </c>
      <c r="L122" s="3">
        <v>0</v>
      </c>
      <c r="M122" s="3">
        <v>0</v>
      </c>
      <c r="N122" s="3">
        <v>0</v>
      </c>
      <c r="O122" s="80">
        <f t="shared" si="93"/>
        <v>0</v>
      </c>
      <c r="Q122" s="623"/>
      <c r="R122" s="3" t="s">
        <v>74</v>
      </c>
      <c r="S122" s="3">
        <v>0</v>
      </c>
      <c r="T122" s="3">
        <v>0</v>
      </c>
      <c r="U122" s="3">
        <v>0</v>
      </c>
      <c r="V122" s="3">
        <v>0</v>
      </c>
      <c r="W122" s="3">
        <v>0</v>
      </c>
      <c r="X122" s="3">
        <v>0</v>
      </c>
      <c r="Y122" s="3">
        <v>0</v>
      </c>
      <c r="Z122" s="3">
        <v>0</v>
      </c>
      <c r="AA122" s="3">
        <v>0</v>
      </c>
      <c r="AB122" s="3">
        <v>0</v>
      </c>
      <c r="AC122" s="3">
        <v>0</v>
      </c>
      <c r="AD122" s="3">
        <v>0</v>
      </c>
      <c r="AE122" s="80">
        <f t="shared" si="94"/>
        <v>0</v>
      </c>
      <c r="AG122" s="623"/>
      <c r="AH122" s="3" t="s">
        <v>74</v>
      </c>
      <c r="AI122" s="3">
        <v>0</v>
      </c>
      <c r="AJ122" s="3">
        <v>0</v>
      </c>
      <c r="AK122" s="3">
        <v>0</v>
      </c>
      <c r="AL122" s="3">
        <v>0</v>
      </c>
      <c r="AM122" s="3">
        <v>0</v>
      </c>
      <c r="AN122" s="3">
        <v>0</v>
      </c>
      <c r="AO122" s="3">
        <v>0</v>
      </c>
      <c r="AP122" s="3">
        <v>0</v>
      </c>
      <c r="AQ122" s="3">
        <v>0</v>
      </c>
      <c r="AR122" s="3">
        <v>0</v>
      </c>
      <c r="AS122" s="3">
        <v>0</v>
      </c>
      <c r="AT122" s="3">
        <v>0</v>
      </c>
      <c r="AU122" s="80">
        <f t="shared" si="95"/>
        <v>0</v>
      </c>
      <c r="AW122" s="623"/>
      <c r="AX122" s="3" t="s">
        <v>74</v>
      </c>
      <c r="AY122" s="3">
        <v>0</v>
      </c>
      <c r="AZ122" s="3">
        <v>0</v>
      </c>
      <c r="BA122" s="3">
        <v>0</v>
      </c>
      <c r="BB122" s="3">
        <v>0</v>
      </c>
      <c r="BC122" s="3">
        <v>0</v>
      </c>
      <c r="BD122" s="3">
        <v>0</v>
      </c>
      <c r="BE122" s="3">
        <v>0</v>
      </c>
      <c r="BF122" s="3">
        <v>0</v>
      </c>
      <c r="BG122" s="3">
        <v>0</v>
      </c>
      <c r="BH122" s="3">
        <v>0</v>
      </c>
      <c r="BI122" s="3">
        <v>0</v>
      </c>
      <c r="BJ122" s="3">
        <v>0</v>
      </c>
      <c r="BK122" s="80">
        <f t="shared" si="96"/>
        <v>0</v>
      </c>
      <c r="BM122" s="427">
        <v>0</v>
      </c>
      <c r="BN122" s="427">
        <v>0</v>
      </c>
      <c r="BO122" s="427">
        <v>0</v>
      </c>
      <c r="BP122" s="427">
        <v>0</v>
      </c>
      <c r="BQ122" s="427">
        <v>0</v>
      </c>
      <c r="BR122" s="427">
        <v>0</v>
      </c>
      <c r="BS122" s="427">
        <v>0</v>
      </c>
      <c r="BT122" s="427">
        <v>0</v>
      </c>
      <c r="BU122" s="427">
        <v>0</v>
      </c>
      <c r="BV122" s="427">
        <v>0</v>
      </c>
      <c r="BW122" s="427">
        <v>0</v>
      </c>
      <c r="BX122" s="427">
        <v>0</v>
      </c>
      <c r="BY122" s="427">
        <v>0</v>
      </c>
      <c r="CA122" s="5">
        <v>0</v>
      </c>
      <c r="CB122" s="5">
        <v>0</v>
      </c>
      <c r="CC122" s="5">
        <v>0</v>
      </c>
      <c r="CD122" s="5">
        <v>0</v>
      </c>
      <c r="CE122" s="5">
        <v>0</v>
      </c>
      <c r="CF122" s="5">
        <v>0</v>
      </c>
      <c r="CG122" s="5">
        <v>0</v>
      </c>
      <c r="CH122" s="5">
        <v>0</v>
      </c>
      <c r="CI122" s="5">
        <v>0</v>
      </c>
      <c r="CJ122" s="5">
        <v>0</v>
      </c>
      <c r="CK122" s="5">
        <v>0</v>
      </c>
      <c r="CL122" s="5">
        <v>0</v>
      </c>
      <c r="CM122" s="5">
        <v>0</v>
      </c>
      <c r="CO122" s="5">
        <v>0</v>
      </c>
      <c r="CP122" s="5">
        <v>0</v>
      </c>
      <c r="CQ122" s="5">
        <v>0</v>
      </c>
      <c r="CR122" s="5">
        <v>0</v>
      </c>
      <c r="CS122" s="5">
        <v>0</v>
      </c>
      <c r="CT122" s="5">
        <v>0</v>
      </c>
      <c r="CU122" s="5">
        <v>0</v>
      </c>
      <c r="CV122" s="5">
        <v>0</v>
      </c>
      <c r="CW122" s="5">
        <v>0</v>
      </c>
      <c r="CX122" s="5">
        <v>0</v>
      </c>
      <c r="CY122" s="5">
        <v>0</v>
      </c>
      <c r="CZ122" s="5">
        <v>0</v>
      </c>
      <c r="DA122" s="5">
        <v>0</v>
      </c>
      <c r="DC122" s="5">
        <v>0</v>
      </c>
      <c r="DD122" s="5">
        <v>0</v>
      </c>
      <c r="DE122" s="5">
        <v>0</v>
      </c>
      <c r="DF122" s="5">
        <v>0</v>
      </c>
      <c r="DG122" s="5">
        <v>0</v>
      </c>
      <c r="DH122" s="5">
        <v>0</v>
      </c>
      <c r="DI122" s="5">
        <v>0</v>
      </c>
      <c r="DJ122" s="5">
        <v>0</v>
      </c>
      <c r="DK122" s="5">
        <v>0</v>
      </c>
      <c r="DL122" s="5">
        <v>0</v>
      </c>
      <c r="DM122" s="5">
        <v>0</v>
      </c>
      <c r="DN122" s="5">
        <v>0</v>
      </c>
      <c r="DO122" s="5">
        <v>0</v>
      </c>
    </row>
    <row r="123" spans="1:119" x14ac:dyDescent="0.35">
      <c r="A123" s="623"/>
      <c r="B123" s="3" t="s">
        <v>73</v>
      </c>
      <c r="C123" s="3">
        <v>0</v>
      </c>
      <c r="D123" s="3">
        <v>0</v>
      </c>
      <c r="E123" s="3">
        <v>0</v>
      </c>
      <c r="F123" s="3">
        <v>0</v>
      </c>
      <c r="G123" s="3">
        <v>0</v>
      </c>
      <c r="H123" s="3">
        <v>0</v>
      </c>
      <c r="I123" s="3">
        <v>0</v>
      </c>
      <c r="J123" s="3">
        <v>0</v>
      </c>
      <c r="K123" s="3">
        <v>0</v>
      </c>
      <c r="L123" s="3">
        <v>0</v>
      </c>
      <c r="M123" s="3">
        <v>67195.875120861368</v>
      </c>
      <c r="N123" s="3">
        <v>26006.754634293822</v>
      </c>
      <c r="O123" s="80">
        <f t="shared" si="93"/>
        <v>93202.629755155183</v>
      </c>
      <c r="Q123" s="623"/>
      <c r="R123" s="3" t="s">
        <v>73</v>
      </c>
      <c r="S123" s="3">
        <v>0</v>
      </c>
      <c r="T123" s="3">
        <v>0</v>
      </c>
      <c r="U123" s="3">
        <v>0</v>
      </c>
      <c r="V123" s="3">
        <v>0</v>
      </c>
      <c r="W123" s="3">
        <v>0</v>
      </c>
      <c r="X123" s="3">
        <v>0</v>
      </c>
      <c r="Y123" s="3">
        <v>0</v>
      </c>
      <c r="Z123" s="3">
        <v>0</v>
      </c>
      <c r="AA123" s="3">
        <v>0</v>
      </c>
      <c r="AB123" s="3">
        <v>0</v>
      </c>
      <c r="AC123" s="3">
        <v>0</v>
      </c>
      <c r="AD123" s="3">
        <v>0</v>
      </c>
      <c r="AE123" s="80">
        <f t="shared" si="94"/>
        <v>0</v>
      </c>
      <c r="AG123" s="623"/>
      <c r="AH123" s="3" t="s">
        <v>73</v>
      </c>
      <c r="AI123" s="3">
        <v>0</v>
      </c>
      <c r="AJ123" s="3">
        <v>0</v>
      </c>
      <c r="AK123" s="3">
        <v>0</v>
      </c>
      <c r="AL123" s="3">
        <v>0</v>
      </c>
      <c r="AM123" s="3">
        <v>0</v>
      </c>
      <c r="AN123" s="3">
        <v>0</v>
      </c>
      <c r="AO123" s="3">
        <v>0</v>
      </c>
      <c r="AP123" s="3">
        <v>0</v>
      </c>
      <c r="AQ123" s="3">
        <v>0</v>
      </c>
      <c r="AR123" s="3">
        <v>0</v>
      </c>
      <c r="AS123" s="3">
        <v>0</v>
      </c>
      <c r="AT123" s="3">
        <v>0</v>
      </c>
      <c r="AU123" s="80">
        <f t="shared" si="95"/>
        <v>0</v>
      </c>
      <c r="AW123" s="623"/>
      <c r="AX123" s="3" t="s">
        <v>73</v>
      </c>
      <c r="AY123" s="3">
        <v>0</v>
      </c>
      <c r="AZ123" s="3">
        <v>0</v>
      </c>
      <c r="BA123" s="3">
        <v>0</v>
      </c>
      <c r="BB123" s="3">
        <v>0</v>
      </c>
      <c r="BC123" s="3">
        <v>0</v>
      </c>
      <c r="BD123" s="3">
        <v>0</v>
      </c>
      <c r="BE123" s="3">
        <v>0</v>
      </c>
      <c r="BF123" s="3">
        <v>0</v>
      </c>
      <c r="BG123" s="3">
        <v>0</v>
      </c>
      <c r="BH123" s="3">
        <v>0</v>
      </c>
      <c r="BI123" s="3">
        <v>0</v>
      </c>
      <c r="BJ123" s="3">
        <v>0</v>
      </c>
      <c r="BK123" s="80">
        <f t="shared" si="96"/>
        <v>0</v>
      </c>
      <c r="BM123" s="427">
        <v>0</v>
      </c>
      <c r="BN123" s="427">
        <v>0</v>
      </c>
      <c r="BO123" s="427">
        <v>0</v>
      </c>
      <c r="BP123" s="427">
        <v>0</v>
      </c>
      <c r="BQ123" s="427">
        <v>0</v>
      </c>
      <c r="BR123" s="427">
        <v>0</v>
      </c>
      <c r="BS123" s="427">
        <v>0</v>
      </c>
      <c r="BT123" s="427">
        <v>0</v>
      </c>
      <c r="BU123" s="427">
        <v>0</v>
      </c>
      <c r="BV123" s="427">
        <v>0</v>
      </c>
      <c r="BW123" s="427">
        <v>0</v>
      </c>
      <c r="BX123" s="427">
        <v>0</v>
      </c>
      <c r="BY123" s="427">
        <v>0</v>
      </c>
      <c r="CA123" s="5">
        <v>0</v>
      </c>
      <c r="CB123" s="5">
        <v>0</v>
      </c>
      <c r="CC123" s="5">
        <v>0</v>
      </c>
      <c r="CD123" s="5">
        <v>0</v>
      </c>
      <c r="CE123" s="5">
        <v>0</v>
      </c>
      <c r="CF123" s="5">
        <v>0</v>
      </c>
      <c r="CG123" s="5">
        <v>0</v>
      </c>
      <c r="CH123" s="5">
        <v>0</v>
      </c>
      <c r="CI123" s="5">
        <v>0</v>
      </c>
      <c r="CJ123" s="5">
        <v>0</v>
      </c>
      <c r="CK123" s="5">
        <v>0</v>
      </c>
      <c r="CL123" s="5">
        <v>0</v>
      </c>
      <c r="CM123" s="5">
        <v>0</v>
      </c>
      <c r="CO123" s="5">
        <v>0</v>
      </c>
      <c r="CP123" s="5">
        <v>0</v>
      </c>
      <c r="CQ123" s="5">
        <v>0</v>
      </c>
      <c r="CR123" s="5">
        <v>0</v>
      </c>
      <c r="CS123" s="5">
        <v>0</v>
      </c>
      <c r="CT123" s="5">
        <v>0</v>
      </c>
      <c r="CU123" s="5">
        <v>0</v>
      </c>
      <c r="CV123" s="5">
        <v>0</v>
      </c>
      <c r="CW123" s="5">
        <v>0</v>
      </c>
      <c r="CX123" s="5">
        <v>0</v>
      </c>
      <c r="CY123" s="5">
        <v>0</v>
      </c>
      <c r="CZ123" s="5">
        <v>0</v>
      </c>
      <c r="DA123" s="5">
        <v>0</v>
      </c>
      <c r="DC123" s="5">
        <v>0</v>
      </c>
      <c r="DD123" s="5">
        <v>0</v>
      </c>
      <c r="DE123" s="5">
        <v>0</v>
      </c>
      <c r="DF123" s="5">
        <v>0</v>
      </c>
      <c r="DG123" s="5">
        <v>0</v>
      </c>
      <c r="DH123" s="5">
        <v>0</v>
      </c>
      <c r="DI123" s="5">
        <v>0</v>
      </c>
      <c r="DJ123" s="5">
        <v>0</v>
      </c>
      <c r="DK123" s="5">
        <v>0</v>
      </c>
      <c r="DL123" s="5">
        <v>0</v>
      </c>
      <c r="DM123" s="5">
        <v>0</v>
      </c>
      <c r="DN123" s="5">
        <v>0</v>
      </c>
      <c r="DO123" s="5">
        <v>0</v>
      </c>
    </row>
    <row r="124" spans="1:119" x14ac:dyDescent="0.35">
      <c r="A124" s="623"/>
      <c r="B124" s="3" t="s">
        <v>72</v>
      </c>
      <c r="C124" s="3">
        <v>0</v>
      </c>
      <c r="D124" s="3">
        <v>0</v>
      </c>
      <c r="E124" s="3">
        <v>0</v>
      </c>
      <c r="F124" s="3">
        <v>0</v>
      </c>
      <c r="G124" s="3">
        <v>0</v>
      </c>
      <c r="H124" s="3">
        <v>0</v>
      </c>
      <c r="I124" s="3">
        <v>0</v>
      </c>
      <c r="J124" s="3">
        <v>0</v>
      </c>
      <c r="K124" s="3">
        <v>0</v>
      </c>
      <c r="L124" s="3">
        <v>0</v>
      </c>
      <c r="M124" s="3">
        <v>0</v>
      </c>
      <c r="N124" s="3">
        <v>0</v>
      </c>
      <c r="O124" s="80">
        <f t="shared" si="93"/>
        <v>0</v>
      </c>
      <c r="Q124" s="623"/>
      <c r="R124" s="3" t="s">
        <v>72</v>
      </c>
      <c r="S124" s="3">
        <v>0</v>
      </c>
      <c r="T124" s="3">
        <v>0</v>
      </c>
      <c r="U124" s="3">
        <v>0</v>
      </c>
      <c r="V124" s="3">
        <v>0</v>
      </c>
      <c r="W124" s="3">
        <v>0</v>
      </c>
      <c r="X124" s="3">
        <v>0</v>
      </c>
      <c r="Y124" s="3">
        <v>0</v>
      </c>
      <c r="Z124" s="3">
        <v>0</v>
      </c>
      <c r="AA124" s="3">
        <v>0</v>
      </c>
      <c r="AB124" s="3">
        <v>0</v>
      </c>
      <c r="AC124" s="3">
        <v>0</v>
      </c>
      <c r="AD124" s="3">
        <v>0</v>
      </c>
      <c r="AE124" s="80">
        <f t="shared" si="94"/>
        <v>0</v>
      </c>
      <c r="AG124" s="623"/>
      <c r="AH124" s="3" t="s">
        <v>72</v>
      </c>
      <c r="AI124" s="3">
        <v>0</v>
      </c>
      <c r="AJ124" s="3">
        <v>0</v>
      </c>
      <c r="AK124" s="3">
        <v>0</v>
      </c>
      <c r="AL124" s="3">
        <v>0</v>
      </c>
      <c r="AM124" s="3">
        <v>0</v>
      </c>
      <c r="AN124" s="3">
        <v>0</v>
      </c>
      <c r="AO124" s="3">
        <v>0</v>
      </c>
      <c r="AP124" s="3">
        <v>0</v>
      </c>
      <c r="AQ124" s="3">
        <v>0</v>
      </c>
      <c r="AR124" s="3">
        <v>0</v>
      </c>
      <c r="AS124" s="3">
        <v>0</v>
      </c>
      <c r="AT124" s="3">
        <v>0</v>
      </c>
      <c r="AU124" s="80">
        <f t="shared" si="95"/>
        <v>0</v>
      </c>
      <c r="AW124" s="623"/>
      <c r="AX124" s="3" t="s">
        <v>72</v>
      </c>
      <c r="AY124" s="3">
        <v>0</v>
      </c>
      <c r="AZ124" s="3">
        <v>0</v>
      </c>
      <c r="BA124" s="3">
        <v>0</v>
      </c>
      <c r="BB124" s="3">
        <v>0</v>
      </c>
      <c r="BC124" s="3">
        <v>0</v>
      </c>
      <c r="BD124" s="3">
        <v>0</v>
      </c>
      <c r="BE124" s="3">
        <v>0</v>
      </c>
      <c r="BF124" s="3">
        <v>0</v>
      </c>
      <c r="BG124" s="3">
        <v>0</v>
      </c>
      <c r="BH124" s="3">
        <v>0</v>
      </c>
      <c r="BI124" s="3">
        <v>0</v>
      </c>
      <c r="BJ124" s="3">
        <v>0</v>
      </c>
      <c r="BK124" s="80">
        <f t="shared" si="96"/>
        <v>0</v>
      </c>
      <c r="BM124" s="427">
        <v>0</v>
      </c>
      <c r="BN124" s="427">
        <v>0</v>
      </c>
      <c r="BO124" s="427">
        <v>0</v>
      </c>
      <c r="BP124" s="427">
        <v>0</v>
      </c>
      <c r="BQ124" s="427">
        <v>0</v>
      </c>
      <c r="BR124" s="427">
        <v>0</v>
      </c>
      <c r="BS124" s="427">
        <v>0</v>
      </c>
      <c r="BT124" s="427">
        <v>0</v>
      </c>
      <c r="BU124" s="427">
        <v>0</v>
      </c>
      <c r="BV124" s="427">
        <v>0</v>
      </c>
      <c r="BW124" s="427">
        <v>0</v>
      </c>
      <c r="BX124" s="427">
        <v>0</v>
      </c>
      <c r="BY124" s="427">
        <v>0</v>
      </c>
      <c r="CA124" s="5">
        <v>0</v>
      </c>
      <c r="CB124" s="5">
        <v>0</v>
      </c>
      <c r="CC124" s="5">
        <v>0</v>
      </c>
      <c r="CD124" s="5">
        <v>0</v>
      </c>
      <c r="CE124" s="5">
        <v>0</v>
      </c>
      <c r="CF124" s="5">
        <v>0</v>
      </c>
      <c r="CG124" s="5">
        <v>0</v>
      </c>
      <c r="CH124" s="5">
        <v>0</v>
      </c>
      <c r="CI124" s="5">
        <v>0</v>
      </c>
      <c r="CJ124" s="5">
        <v>0</v>
      </c>
      <c r="CK124" s="5">
        <v>0</v>
      </c>
      <c r="CL124" s="5">
        <v>0</v>
      </c>
      <c r="CM124" s="5">
        <v>0</v>
      </c>
      <c r="CO124" s="5">
        <v>0</v>
      </c>
      <c r="CP124" s="5">
        <v>0</v>
      </c>
      <c r="CQ124" s="5">
        <v>0</v>
      </c>
      <c r="CR124" s="5">
        <v>0</v>
      </c>
      <c r="CS124" s="5">
        <v>0</v>
      </c>
      <c r="CT124" s="5">
        <v>0</v>
      </c>
      <c r="CU124" s="5">
        <v>0</v>
      </c>
      <c r="CV124" s="5">
        <v>0</v>
      </c>
      <c r="CW124" s="5">
        <v>0</v>
      </c>
      <c r="CX124" s="5">
        <v>0</v>
      </c>
      <c r="CY124" s="5">
        <v>0</v>
      </c>
      <c r="CZ124" s="5">
        <v>0</v>
      </c>
      <c r="DA124" s="5">
        <v>0</v>
      </c>
      <c r="DC124" s="5">
        <v>0</v>
      </c>
      <c r="DD124" s="5">
        <v>0</v>
      </c>
      <c r="DE124" s="5">
        <v>0</v>
      </c>
      <c r="DF124" s="5">
        <v>0</v>
      </c>
      <c r="DG124" s="5">
        <v>0</v>
      </c>
      <c r="DH124" s="5">
        <v>0</v>
      </c>
      <c r="DI124" s="5">
        <v>0</v>
      </c>
      <c r="DJ124" s="5">
        <v>0</v>
      </c>
      <c r="DK124" s="5">
        <v>0</v>
      </c>
      <c r="DL124" s="5">
        <v>0</v>
      </c>
      <c r="DM124" s="5">
        <v>0</v>
      </c>
      <c r="DN124" s="5">
        <v>0</v>
      </c>
      <c r="DO124" s="5">
        <v>0</v>
      </c>
    </row>
    <row r="125" spans="1:119" x14ac:dyDescent="0.35">
      <c r="A125" s="623"/>
      <c r="B125" s="3" t="s">
        <v>71</v>
      </c>
      <c r="C125" s="3">
        <v>0</v>
      </c>
      <c r="D125" s="3">
        <v>0</v>
      </c>
      <c r="E125" s="3">
        <v>0</v>
      </c>
      <c r="F125" s="3">
        <v>0</v>
      </c>
      <c r="G125" s="3">
        <v>0</v>
      </c>
      <c r="H125" s="3">
        <v>0</v>
      </c>
      <c r="I125" s="3">
        <v>0</v>
      </c>
      <c r="J125" s="3">
        <v>0</v>
      </c>
      <c r="K125" s="3">
        <v>0</v>
      </c>
      <c r="L125" s="3">
        <v>0</v>
      </c>
      <c r="M125" s="3">
        <v>0</v>
      </c>
      <c r="N125" s="3">
        <v>0</v>
      </c>
      <c r="O125" s="80">
        <f t="shared" si="93"/>
        <v>0</v>
      </c>
      <c r="Q125" s="623"/>
      <c r="R125" s="3" t="s">
        <v>71</v>
      </c>
      <c r="S125" s="3">
        <v>0</v>
      </c>
      <c r="T125" s="3">
        <v>0</v>
      </c>
      <c r="U125" s="3">
        <v>0</v>
      </c>
      <c r="V125" s="3">
        <v>0</v>
      </c>
      <c r="W125" s="3">
        <v>0</v>
      </c>
      <c r="X125" s="3">
        <v>0</v>
      </c>
      <c r="Y125" s="3">
        <v>0</v>
      </c>
      <c r="Z125" s="3">
        <v>0</v>
      </c>
      <c r="AA125" s="3">
        <v>0</v>
      </c>
      <c r="AB125" s="3">
        <v>0</v>
      </c>
      <c r="AC125" s="3">
        <v>0</v>
      </c>
      <c r="AD125" s="3">
        <v>0</v>
      </c>
      <c r="AE125" s="80">
        <f t="shared" si="94"/>
        <v>0</v>
      </c>
      <c r="AG125" s="623"/>
      <c r="AH125" s="3" t="s">
        <v>71</v>
      </c>
      <c r="AI125" s="3">
        <v>0</v>
      </c>
      <c r="AJ125" s="3">
        <v>0</v>
      </c>
      <c r="AK125" s="3">
        <v>0</v>
      </c>
      <c r="AL125" s="3">
        <v>0</v>
      </c>
      <c r="AM125" s="3">
        <v>0</v>
      </c>
      <c r="AN125" s="3">
        <v>0</v>
      </c>
      <c r="AO125" s="3">
        <v>0</v>
      </c>
      <c r="AP125" s="3">
        <v>0</v>
      </c>
      <c r="AQ125" s="3">
        <v>0</v>
      </c>
      <c r="AR125" s="3">
        <v>0</v>
      </c>
      <c r="AS125" s="3">
        <v>0</v>
      </c>
      <c r="AT125" s="3">
        <v>0</v>
      </c>
      <c r="AU125" s="80">
        <f t="shared" si="95"/>
        <v>0</v>
      </c>
      <c r="AW125" s="623"/>
      <c r="AX125" s="3" t="s">
        <v>71</v>
      </c>
      <c r="AY125" s="3">
        <v>0</v>
      </c>
      <c r="AZ125" s="3">
        <v>0</v>
      </c>
      <c r="BA125" s="3">
        <v>0</v>
      </c>
      <c r="BB125" s="3">
        <v>0</v>
      </c>
      <c r="BC125" s="3">
        <v>0</v>
      </c>
      <c r="BD125" s="3">
        <v>0</v>
      </c>
      <c r="BE125" s="3">
        <v>0</v>
      </c>
      <c r="BF125" s="3">
        <v>0</v>
      </c>
      <c r="BG125" s="3">
        <v>0</v>
      </c>
      <c r="BH125" s="3">
        <v>0</v>
      </c>
      <c r="BI125" s="3">
        <v>0</v>
      </c>
      <c r="BJ125" s="3">
        <v>0</v>
      </c>
      <c r="BK125" s="80">
        <f t="shared" si="96"/>
        <v>0</v>
      </c>
      <c r="BM125" s="427">
        <v>0</v>
      </c>
      <c r="BN125" s="427">
        <v>0</v>
      </c>
      <c r="BO125" s="427">
        <v>0</v>
      </c>
      <c r="BP125" s="427">
        <v>0</v>
      </c>
      <c r="BQ125" s="427">
        <v>0</v>
      </c>
      <c r="BR125" s="427">
        <v>0</v>
      </c>
      <c r="BS125" s="427">
        <v>0</v>
      </c>
      <c r="BT125" s="427">
        <v>0</v>
      </c>
      <c r="BU125" s="427">
        <v>0</v>
      </c>
      <c r="BV125" s="427">
        <v>0</v>
      </c>
      <c r="BW125" s="427">
        <v>0</v>
      </c>
      <c r="BX125" s="427">
        <v>0</v>
      </c>
      <c r="BY125" s="427">
        <v>0</v>
      </c>
      <c r="CA125" s="5">
        <v>0</v>
      </c>
      <c r="CB125" s="5">
        <v>0</v>
      </c>
      <c r="CC125" s="5">
        <v>0</v>
      </c>
      <c r="CD125" s="5">
        <v>0</v>
      </c>
      <c r="CE125" s="5">
        <v>0</v>
      </c>
      <c r="CF125" s="5">
        <v>0</v>
      </c>
      <c r="CG125" s="5">
        <v>0</v>
      </c>
      <c r="CH125" s="5">
        <v>0</v>
      </c>
      <c r="CI125" s="5">
        <v>0</v>
      </c>
      <c r="CJ125" s="5">
        <v>0</v>
      </c>
      <c r="CK125" s="5">
        <v>0</v>
      </c>
      <c r="CL125" s="5">
        <v>0</v>
      </c>
      <c r="CM125" s="5">
        <v>0</v>
      </c>
      <c r="CO125" s="5">
        <v>0</v>
      </c>
      <c r="CP125" s="5">
        <v>0</v>
      </c>
      <c r="CQ125" s="5">
        <v>0</v>
      </c>
      <c r="CR125" s="5">
        <v>0</v>
      </c>
      <c r="CS125" s="5">
        <v>0</v>
      </c>
      <c r="CT125" s="5">
        <v>0</v>
      </c>
      <c r="CU125" s="5">
        <v>0</v>
      </c>
      <c r="CV125" s="5">
        <v>0</v>
      </c>
      <c r="CW125" s="5">
        <v>0</v>
      </c>
      <c r="CX125" s="5">
        <v>0</v>
      </c>
      <c r="CY125" s="5">
        <v>0</v>
      </c>
      <c r="CZ125" s="5">
        <v>0</v>
      </c>
      <c r="DA125" s="5">
        <v>0</v>
      </c>
      <c r="DC125" s="5">
        <v>0</v>
      </c>
      <c r="DD125" s="5">
        <v>0</v>
      </c>
      <c r="DE125" s="5">
        <v>0</v>
      </c>
      <c r="DF125" s="5">
        <v>0</v>
      </c>
      <c r="DG125" s="5">
        <v>0</v>
      </c>
      <c r="DH125" s="5">
        <v>0</v>
      </c>
      <c r="DI125" s="5">
        <v>0</v>
      </c>
      <c r="DJ125" s="5">
        <v>0</v>
      </c>
      <c r="DK125" s="5">
        <v>0</v>
      </c>
      <c r="DL125" s="5">
        <v>0</v>
      </c>
      <c r="DM125" s="5">
        <v>0</v>
      </c>
      <c r="DN125" s="5">
        <v>0</v>
      </c>
      <c r="DO125" s="5">
        <v>0</v>
      </c>
    </row>
    <row r="126" spans="1:119" x14ac:dyDescent="0.35">
      <c r="A126" s="623"/>
      <c r="B126" s="3" t="s">
        <v>70</v>
      </c>
      <c r="C126" s="3">
        <v>0</v>
      </c>
      <c r="D126" s="3">
        <v>0</v>
      </c>
      <c r="E126" s="3">
        <v>0</v>
      </c>
      <c r="F126" s="3">
        <v>0</v>
      </c>
      <c r="G126" s="3">
        <v>0</v>
      </c>
      <c r="H126" s="3">
        <v>0</v>
      </c>
      <c r="I126" s="3">
        <v>0</v>
      </c>
      <c r="J126" s="3">
        <v>0</v>
      </c>
      <c r="K126" s="3">
        <v>0</v>
      </c>
      <c r="L126" s="3">
        <v>0</v>
      </c>
      <c r="M126" s="3">
        <v>0</v>
      </c>
      <c r="N126" s="3">
        <v>0</v>
      </c>
      <c r="O126" s="80">
        <f t="shared" si="93"/>
        <v>0</v>
      </c>
      <c r="Q126" s="623"/>
      <c r="R126" s="3" t="s">
        <v>70</v>
      </c>
      <c r="S126" s="3">
        <v>0</v>
      </c>
      <c r="T126" s="3">
        <v>0</v>
      </c>
      <c r="U126" s="3">
        <v>0</v>
      </c>
      <c r="V126" s="3">
        <v>0</v>
      </c>
      <c r="W126" s="3">
        <v>0</v>
      </c>
      <c r="X126" s="3">
        <v>0</v>
      </c>
      <c r="Y126" s="3">
        <v>0</v>
      </c>
      <c r="Z126" s="3">
        <v>0</v>
      </c>
      <c r="AA126" s="3">
        <v>0</v>
      </c>
      <c r="AB126" s="3">
        <v>0</v>
      </c>
      <c r="AC126" s="3">
        <v>0</v>
      </c>
      <c r="AD126" s="3">
        <v>0</v>
      </c>
      <c r="AE126" s="80">
        <f t="shared" si="94"/>
        <v>0</v>
      </c>
      <c r="AG126" s="623"/>
      <c r="AH126" s="3" t="s">
        <v>70</v>
      </c>
      <c r="AI126" s="3">
        <v>0</v>
      </c>
      <c r="AJ126" s="3">
        <v>0</v>
      </c>
      <c r="AK126" s="3">
        <v>0</v>
      </c>
      <c r="AL126" s="3">
        <v>0</v>
      </c>
      <c r="AM126" s="3">
        <v>0</v>
      </c>
      <c r="AN126" s="3">
        <v>0</v>
      </c>
      <c r="AO126" s="3">
        <v>0</v>
      </c>
      <c r="AP126" s="3">
        <v>0</v>
      </c>
      <c r="AQ126" s="3">
        <v>0</v>
      </c>
      <c r="AR126" s="3">
        <v>0</v>
      </c>
      <c r="AS126" s="3">
        <v>0</v>
      </c>
      <c r="AT126" s="3">
        <v>0</v>
      </c>
      <c r="AU126" s="80">
        <f t="shared" si="95"/>
        <v>0</v>
      </c>
      <c r="AW126" s="623"/>
      <c r="AX126" s="3" t="s">
        <v>70</v>
      </c>
      <c r="AY126" s="3">
        <v>0</v>
      </c>
      <c r="AZ126" s="3">
        <v>0</v>
      </c>
      <c r="BA126" s="3">
        <v>0</v>
      </c>
      <c r="BB126" s="3">
        <v>0</v>
      </c>
      <c r="BC126" s="3">
        <v>0</v>
      </c>
      <c r="BD126" s="3">
        <v>0</v>
      </c>
      <c r="BE126" s="3">
        <v>0</v>
      </c>
      <c r="BF126" s="3">
        <v>0</v>
      </c>
      <c r="BG126" s="3">
        <v>0</v>
      </c>
      <c r="BH126" s="3">
        <v>0</v>
      </c>
      <c r="BI126" s="3">
        <v>0</v>
      </c>
      <c r="BJ126" s="3">
        <v>0</v>
      </c>
      <c r="BK126" s="80">
        <f t="shared" si="96"/>
        <v>0</v>
      </c>
      <c r="BM126" s="427">
        <v>0</v>
      </c>
      <c r="BN126" s="427">
        <v>0</v>
      </c>
      <c r="BO126" s="427">
        <v>0</v>
      </c>
      <c r="BP126" s="427">
        <v>0</v>
      </c>
      <c r="BQ126" s="427">
        <v>0</v>
      </c>
      <c r="BR126" s="427">
        <v>0</v>
      </c>
      <c r="BS126" s="427">
        <v>0</v>
      </c>
      <c r="BT126" s="427">
        <v>0</v>
      </c>
      <c r="BU126" s="427">
        <v>0</v>
      </c>
      <c r="BV126" s="427">
        <v>0</v>
      </c>
      <c r="BW126" s="427">
        <v>0</v>
      </c>
      <c r="BX126" s="427">
        <v>0</v>
      </c>
      <c r="BY126" s="427">
        <v>0</v>
      </c>
      <c r="CA126" s="5">
        <v>0</v>
      </c>
      <c r="CB126" s="5">
        <v>0</v>
      </c>
      <c r="CC126" s="5">
        <v>0</v>
      </c>
      <c r="CD126" s="5">
        <v>0</v>
      </c>
      <c r="CE126" s="5">
        <v>0</v>
      </c>
      <c r="CF126" s="5">
        <v>0</v>
      </c>
      <c r="CG126" s="5">
        <v>0</v>
      </c>
      <c r="CH126" s="5">
        <v>0</v>
      </c>
      <c r="CI126" s="5">
        <v>0</v>
      </c>
      <c r="CJ126" s="5">
        <v>0</v>
      </c>
      <c r="CK126" s="5">
        <v>0</v>
      </c>
      <c r="CL126" s="5">
        <v>0</v>
      </c>
      <c r="CM126" s="5">
        <v>0</v>
      </c>
      <c r="CO126" s="5">
        <v>0</v>
      </c>
      <c r="CP126" s="5">
        <v>0</v>
      </c>
      <c r="CQ126" s="5">
        <v>0</v>
      </c>
      <c r="CR126" s="5">
        <v>0</v>
      </c>
      <c r="CS126" s="5">
        <v>0</v>
      </c>
      <c r="CT126" s="5">
        <v>0</v>
      </c>
      <c r="CU126" s="5">
        <v>0</v>
      </c>
      <c r="CV126" s="5">
        <v>0</v>
      </c>
      <c r="CW126" s="5">
        <v>0</v>
      </c>
      <c r="CX126" s="5">
        <v>0</v>
      </c>
      <c r="CY126" s="5">
        <v>0</v>
      </c>
      <c r="CZ126" s="5">
        <v>0</v>
      </c>
      <c r="DA126" s="5">
        <v>0</v>
      </c>
      <c r="DC126" s="5">
        <v>0</v>
      </c>
      <c r="DD126" s="5">
        <v>0</v>
      </c>
      <c r="DE126" s="5">
        <v>0</v>
      </c>
      <c r="DF126" s="5">
        <v>0</v>
      </c>
      <c r="DG126" s="5">
        <v>0</v>
      </c>
      <c r="DH126" s="5">
        <v>0</v>
      </c>
      <c r="DI126" s="5">
        <v>0</v>
      </c>
      <c r="DJ126" s="5">
        <v>0</v>
      </c>
      <c r="DK126" s="5">
        <v>0</v>
      </c>
      <c r="DL126" s="5">
        <v>0</v>
      </c>
      <c r="DM126" s="5">
        <v>0</v>
      </c>
      <c r="DN126" s="5">
        <v>0</v>
      </c>
      <c r="DO126" s="5">
        <v>0</v>
      </c>
    </row>
    <row r="127" spans="1:119" x14ac:dyDescent="0.35">
      <c r="A127" s="623"/>
      <c r="B127" s="3" t="s">
        <v>69</v>
      </c>
      <c r="C127" s="3">
        <v>0</v>
      </c>
      <c r="D127" s="3">
        <v>0</v>
      </c>
      <c r="E127" s="3">
        <v>0</v>
      </c>
      <c r="F127" s="3">
        <v>0</v>
      </c>
      <c r="G127" s="3">
        <v>0</v>
      </c>
      <c r="H127" s="3">
        <v>0</v>
      </c>
      <c r="I127" s="3">
        <v>0</v>
      </c>
      <c r="J127" s="3">
        <v>0</v>
      </c>
      <c r="K127" s="3">
        <v>0</v>
      </c>
      <c r="L127" s="3">
        <v>0</v>
      </c>
      <c r="M127" s="3">
        <v>0</v>
      </c>
      <c r="N127" s="3">
        <v>0</v>
      </c>
      <c r="O127" s="80">
        <f t="shared" si="93"/>
        <v>0</v>
      </c>
      <c r="Q127" s="623"/>
      <c r="R127" s="3" t="s">
        <v>69</v>
      </c>
      <c r="S127" s="3">
        <v>0</v>
      </c>
      <c r="T127" s="3">
        <v>0</v>
      </c>
      <c r="U127" s="3">
        <v>0</v>
      </c>
      <c r="V127" s="3">
        <v>0</v>
      </c>
      <c r="W127" s="3">
        <v>0</v>
      </c>
      <c r="X127" s="3">
        <v>0</v>
      </c>
      <c r="Y127" s="3">
        <v>0</v>
      </c>
      <c r="Z127" s="3">
        <v>0</v>
      </c>
      <c r="AA127" s="3">
        <v>0</v>
      </c>
      <c r="AB127" s="3">
        <v>0</v>
      </c>
      <c r="AC127" s="3">
        <v>0</v>
      </c>
      <c r="AD127" s="3">
        <v>0</v>
      </c>
      <c r="AE127" s="80">
        <f t="shared" si="94"/>
        <v>0</v>
      </c>
      <c r="AG127" s="623"/>
      <c r="AH127" s="3" t="s">
        <v>69</v>
      </c>
      <c r="AI127" s="3">
        <v>0</v>
      </c>
      <c r="AJ127" s="3">
        <v>0</v>
      </c>
      <c r="AK127" s="3">
        <v>0</v>
      </c>
      <c r="AL127" s="3">
        <v>0</v>
      </c>
      <c r="AM127" s="3">
        <v>0</v>
      </c>
      <c r="AN127" s="3">
        <v>0</v>
      </c>
      <c r="AO127" s="3">
        <v>0</v>
      </c>
      <c r="AP127" s="3">
        <v>0</v>
      </c>
      <c r="AQ127" s="3">
        <v>0</v>
      </c>
      <c r="AR127" s="3">
        <v>0</v>
      </c>
      <c r="AS127" s="3">
        <v>0</v>
      </c>
      <c r="AT127" s="3">
        <v>0</v>
      </c>
      <c r="AU127" s="80">
        <f t="shared" si="95"/>
        <v>0</v>
      </c>
      <c r="AW127" s="623"/>
      <c r="AX127" s="3" t="s">
        <v>69</v>
      </c>
      <c r="AY127" s="3">
        <v>0</v>
      </c>
      <c r="AZ127" s="3">
        <v>0</v>
      </c>
      <c r="BA127" s="3">
        <v>0</v>
      </c>
      <c r="BB127" s="3">
        <v>0</v>
      </c>
      <c r="BC127" s="3">
        <v>0</v>
      </c>
      <c r="BD127" s="3">
        <v>0</v>
      </c>
      <c r="BE127" s="3">
        <v>0</v>
      </c>
      <c r="BF127" s="3">
        <v>0</v>
      </c>
      <c r="BG127" s="3">
        <v>0</v>
      </c>
      <c r="BH127" s="3">
        <v>0</v>
      </c>
      <c r="BI127" s="3">
        <v>0</v>
      </c>
      <c r="BJ127" s="3">
        <v>0</v>
      </c>
      <c r="BK127" s="80">
        <f t="shared" si="96"/>
        <v>0</v>
      </c>
      <c r="BM127" s="427">
        <v>0</v>
      </c>
      <c r="BN127" s="427">
        <v>0</v>
      </c>
      <c r="BO127" s="427">
        <v>0</v>
      </c>
      <c r="BP127" s="427">
        <v>0</v>
      </c>
      <c r="BQ127" s="427">
        <v>0</v>
      </c>
      <c r="BR127" s="427">
        <v>0</v>
      </c>
      <c r="BS127" s="427">
        <v>0</v>
      </c>
      <c r="BT127" s="427">
        <v>0</v>
      </c>
      <c r="BU127" s="427">
        <v>0</v>
      </c>
      <c r="BV127" s="427">
        <v>0</v>
      </c>
      <c r="BW127" s="427">
        <v>0</v>
      </c>
      <c r="BX127" s="427">
        <v>0</v>
      </c>
      <c r="BY127" s="427">
        <v>0</v>
      </c>
      <c r="CA127" s="5">
        <v>0</v>
      </c>
      <c r="CB127" s="5">
        <v>0</v>
      </c>
      <c r="CC127" s="5">
        <v>0</v>
      </c>
      <c r="CD127" s="5">
        <v>0</v>
      </c>
      <c r="CE127" s="5">
        <v>0</v>
      </c>
      <c r="CF127" s="5">
        <v>0</v>
      </c>
      <c r="CG127" s="5">
        <v>0</v>
      </c>
      <c r="CH127" s="5">
        <v>0</v>
      </c>
      <c r="CI127" s="5">
        <v>0</v>
      </c>
      <c r="CJ127" s="5">
        <v>0</v>
      </c>
      <c r="CK127" s="5">
        <v>0</v>
      </c>
      <c r="CL127" s="5">
        <v>0</v>
      </c>
      <c r="CM127" s="5">
        <v>0</v>
      </c>
      <c r="CO127" s="5">
        <v>0</v>
      </c>
      <c r="CP127" s="5">
        <v>0</v>
      </c>
      <c r="CQ127" s="5">
        <v>0</v>
      </c>
      <c r="CR127" s="5">
        <v>0</v>
      </c>
      <c r="CS127" s="5">
        <v>0</v>
      </c>
      <c r="CT127" s="5">
        <v>0</v>
      </c>
      <c r="CU127" s="5">
        <v>0</v>
      </c>
      <c r="CV127" s="5">
        <v>0</v>
      </c>
      <c r="CW127" s="5">
        <v>0</v>
      </c>
      <c r="CX127" s="5">
        <v>0</v>
      </c>
      <c r="CY127" s="5">
        <v>0</v>
      </c>
      <c r="CZ127" s="5">
        <v>0</v>
      </c>
      <c r="DA127" s="5">
        <v>0</v>
      </c>
      <c r="DC127" s="5">
        <v>0</v>
      </c>
      <c r="DD127" s="5">
        <v>0</v>
      </c>
      <c r="DE127" s="5">
        <v>0</v>
      </c>
      <c r="DF127" s="5">
        <v>0</v>
      </c>
      <c r="DG127" s="5">
        <v>0</v>
      </c>
      <c r="DH127" s="5">
        <v>0</v>
      </c>
      <c r="DI127" s="5">
        <v>0</v>
      </c>
      <c r="DJ127" s="5">
        <v>0</v>
      </c>
      <c r="DK127" s="5">
        <v>0</v>
      </c>
      <c r="DL127" s="5">
        <v>0</v>
      </c>
      <c r="DM127" s="5">
        <v>0</v>
      </c>
      <c r="DN127" s="5">
        <v>0</v>
      </c>
      <c r="DO127" s="5">
        <v>0</v>
      </c>
    </row>
    <row r="128" spans="1:119" ht="15" thickBot="1" x14ac:dyDescent="0.4">
      <c r="A128" s="624"/>
      <c r="B128" s="3" t="s">
        <v>68</v>
      </c>
      <c r="C128" s="3">
        <v>0</v>
      </c>
      <c r="D128" s="3">
        <v>0</v>
      </c>
      <c r="E128" s="3">
        <v>0</v>
      </c>
      <c r="F128" s="3">
        <v>0</v>
      </c>
      <c r="G128" s="3">
        <v>0</v>
      </c>
      <c r="H128" s="3">
        <v>0</v>
      </c>
      <c r="I128" s="3">
        <v>0</v>
      </c>
      <c r="J128" s="3">
        <v>0</v>
      </c>
      <c r="K128" s="3">
        <v>0</v>
      </c>
      <c r="L128" s="3">
        <v>0</v>
      </c>
      <c r="M128" s="3">
        <v>0</v>
      </c>
      <c r="N128" s="3">
        <v>0</v>
      </c>
      <c r="O128" s="80">
        <f t="shared" si="93"/>
        <v>0</v>
      </c>
      <c r="Q128" s="624"/>
      <c r="R128" s="3" t="s">
        <v>68</v>
      </c>
      <c r="S128" s="3">
        <v>0</v>
      </c>
      <c r="T128" s="3">
        <v>0</v>
      </c>
      <c r="U128" s="3">
        <v>0</v>
      </c>
      <c r="V128" s="3">
        <v>0</v>
      </c>
      <c r="W128" s="3">
        <v>0</v>
      </c>
      <c r="X128" s="3">
        <v>0</v>
      </c>
      <c r="Y128" s="3">
        <v>0</v>
      </c>
      <c r="Z128" s="3">
        <v>0</v>
      </c>
      <c r="AA128" s="3">
        <v>0</v>
      </c>
      <c r="AB128" s="3">
        <v>0</v>
      </c>
      <c r="AC128" s="3">
        <v>0</v>
      </c>
      <c r="AD128" s="3">
        <v>0</v>
      </c>
      <c r="AE128" s="80">
        <f t="shared" si="94"/>
        <v>0</v>
      </c>
      <c r="AG128" s="624"/>
      <c r="AH128" s="3" t="s">
        <v>68</v>
      </c>
      <c r="AI128" s="3">
        <v>0</v>
      </c>
      <c r="AJ128" s="3">
        <v>0</v>
      </c>
      <c r="AK128" s="3">
        <v>0</v>
      </c>
      <c r="AL128" s="3">
        <v>0</v>
      </c>
      <c r="AM128" s="3">
        <v>0</v>
      </c>
      <c r="AN128" s="3">
        <v>0</v>
      </c>
      <c r="AO128" s="3">
        <v>0</v>
      </c>
      <c r="AP128" s="3">
        <v>0</v>
      </c>
      <c r="AQ128" s="3">
        <v>0</v>
      </c>
      <c r="AR128" s="3">
        <v>0</v>
      </c>
      <c r="AS128" s="3">
        <v>0</v>
      </c>
      <c r="AT128" s="3">
        <v>0</v>
      </c>
      <c r="AU128" s="80">
        <f t="shared" si="95"/>
        <v>0</v>
      </c>
      <c r="AW128" s="624"/>
      <c r="AX128" s="3" t="s">
        <v>68</v>
      </c>
      <c r="AY128" s="3">
        <v>0</v>
      </c>
      <c r="AZ128" s="3">
        <v>0</v>
      </c>
      <c r="BA128" s="3">
        <v>0</v>
      </c>
      <c r="BB128" s="3">
        <v>0</v>
      </c>
      <c r="BC128" s="3">
        <v>0</v>
      </c>
      <c r="BD128" s="3">
        <v>0</v>
      </c>
      <c r="BE128" s="3">
        <v>0</v>
      </c>
      <c r="BF128" s="3">
        <v>0</v>
      </c>
      <c r="BG128" s="3">
        <v>0</v>
      </c>
      <c r="BH128" s="3">
        <v>0</v>
      </c>
      <c r="BI128" s="3">
        <v>0</v>
      </c>
      <c r="BJ128" s="3">
        <v>0</v>
      </c>
      <c r="BK128" s="80">
        <f t="shared" si="96"/>
        <v>0</v>
      </c>
      <c r="BM128" s="427">
        <v>0</v>
      </c>
      <c r="BN128" s="427">
        <v>0</v>
      </c>
      <c r="BO128" s="427">
        <v>0</v>
      </c>
      <c r="BP128" s="427">
        <v>0</v>
      </c>
      <c r="BQ128" s="427">
        <v>0</v>
      </c>
      <c r="BR128" s="427">
        <v>0</v>
      </c>
      <c r="BS128" s="427">
        <v>0</v>
      </c>
      <c r="BT128" s="427">
        <v>0</v>
      </c>
      <c r="BU128" s="427">
        <v>0</v>
      </c>
      <c r="BV128" s="427">
        <v>0</v>
      </c>
      <c r="BW128" s="427">
        <v>0</v>
      </c>
      <c r="BX128" s="427">
        <v>0</v>
      </c>
      <c r="BY128" s="427">
        <v>0</v>
      </c>
      <c r="CA128" s="5">
        <v>0</v>
      </c>
      <c r="CB128" s="5">
        <v>0</v>
      </c>
      <c r="CC128" s="5">
        <v>0</v>
      </c>
      <c r="CD128" s="5">
        <v>0</v>
      </c>
      <c r="CE128" s="5">
        <v>0</v>
      </c>
      <c r="CF128" s="5">
        <v>0</v>
      </c>
      <c r="CG128" s="5">
        <v>0</v>
      </c>
      <c r="CH128" s="5">
        <v>0</v>
      </c>
      <c r="CI128" s="5">
        <v>0</v>
      </c>
      <c r="CJ128" s="5">
        <v>0</v>
      </c>
      <c r="CK128" s="5">
        <v>0</v>
      </c>
      <c r="CL128" s="5">
        <v>0</v>
      </c>
      <c r="CM128" s="5">
        <v>0</v>
      </c>
      <c r="CO128" s="5">
        <v>0</v>
      </c>
      <c r="CP128" s="5">
        <v>0</v>
      </c>
      <c r="CQ128" s="5">
        <v>0</v>
      </c>
      <c r="CR128" s="5">
        <v>0</v>
      </c>
      <c r="CS128" s="5">
        <v>0</v>
      </c>
      <c r="CT128" s="5">
        <v>0</v>
      </c>
      <c r="CU128" s="5">
        <v>0</v>
      </c>
      <c r="CV128" s="5">
        <v>0</v>
      </c>
      <c r="CW128" s="5">
        <v>0</v>
      </c>
      <c r="CX128" s="5">
        <v>0</v>
      </c>
      <c r="CY128" s="5">
        <v>0</v>
      </c>
      <c r="CZ128" s="5">
        <v>0</v>
      </c>
      <c r="DA128" s="5">
        <v>0</v>
      </c>
      <c r="DC128" s="5">
        <v>0</v>
      </c>
      <c r="DD128" s="5">
        <v>0</v>
      </c>
      <c r="DE128" s="5">
        <v>0</v>
      </c>
      <c r="DF128" s="5">
        <v>0</v>
      </c>
      <c r="DG128" s="5">
        <v>0</v>
      </c>
      <c r="DH128" s="5">
        <v>0</v>
      </c>
      <c r="DI128" s="5">
        <v>0</v>
      </c>
      <c r="DJ128" s="5">
        <v>0</v>
      </c>
      <c r="DK128" s="5">
        <v>0</v>
      </c>
      <c r="DL128" s="5">
        <v>0</v>
      </c>
      <c r="DM128" s="5">
        <v>0</v>
      </c>
      <c r="DN128" s="5">
        <v>0</v>
      </c>
      <c r="DO128" s="5">
        <v>0</v>
      </c>
    </row>
    <row r="129" spans="1:119" ht="21.5" thickBot="1" x14ac:dyDescent="0.4">
      <c r="A129" s="83"/>
      <c r="B129" s="47" t="s">
        <v>44</v>
      </c>
      <c r="C129" s="56">
        <f>SUM(C116:C128)</f>
        <v>0</v>
      </c>
      <c r="D129" s="56">
        <f t="shared" ref="D129:F129" si="97">SUM(D116:D128)</f>
        <v>0</v>
      </c>
      <c r="E129" s="56">
        <f t="shared" si="97"/>
        <v>0</v>
      </c>
      <c r="F129" s="56">
        <f t="shared" si="97"/>
        <v>0</v>
      </c>
      <c r="G129" s="56">
        <f>SUM(G116:G128)</f>
        <v>0</v>
      </c>
      <c r="H129" s="56">
        <f t="shared" ref="H129:O129" si="98">SUM(H116:H128)</f>
        <v>0</v>
      </c>
      <c r="I129" s="56">
        <f t="shared" si="98"/>
        <v>0</v>
      </c>
      <c r="J129" s="56">
        <f t="shared" si="98"/>
        <v>0</v>
      </c>
      <c r="K129" s="56">
        <f t="shared" si="98"/>
        <v>0</v>
      </c>
      <c r="L129" s="56">
        <f t="shared" si="98"/>
        <v>0</v>
      </c>
      <c r="M129" s="56">
        <f t="shared" si="98"/>
        <v>101609.02787237652</v>
      </c>
      <c r="N129" s="56">
        <f t="shared" si="98"/>
        <v>31674.803322778673</v>
      </c>
      <c r="O129" s="52">
        <f t="shared" si="98"/>
        <v>133283.83119515519</v>
      </c>
      <c r="Q129" s="83"/>
      <c r="R129" s="47" t="s">
        <v>44</v>
      </c>
      <c r="S129" s="56">
        <f>SUM(S116:S128)</f>
        <v>0</v>
      </c>
      <c r="T129" s="56">
        <f t="shared" ref="T129:V129" si="99">SUM(T116:T128)</f>
        <v>0</v>
      </c>
      <c r="U129" s="56">
        <f t="shared" si="99"/>
        <v>0</v>
      </c>
      <c r="V129" s="56">
        <f t="shared" si="99"/>
        <v>0</v>
      </c>
      <c r="W129" s="56">
        <f>SUM(W116:W128)</f>
        <v>0</v>
      </c>
      <c r="X129" s="56">
        <f t="shared" ref="X129:AE129" si="100">SUM(X116:X128)</f>
        <v>0</v>
      </c>
      <c r="Y129" s="56">
        <f t="shared" si="100"/>
        <v>0</v>
      </c>
      <c r="Z129" s="56">
        <f t="shared" si="100"/>
        <v>0</v>
      </c>
      <c r="AA129" s="56">
        <f t="shared" si="100"/>
        <v>0</v>
      </c>
      <c r="AB129" s="56">
        <f t="shared" si="100"/>
        <v>0</v>
      </c>
      <c r="AC129" s="56">
        <f t="shared" si="100"/>
        <v>0</v>
      </c>
      <c r="AD129" s="56">
        <f t="shared" si="100"/>
        <v>0</v>
      </c>
      <c r="AE129" s="52">
        <f t="shared" si="100"/>
        <v>0</v>
      </c>
      <c r="AG129" s="83"/>
      <c r="AH129" s="47" t="s">
        <v>44</v>
      </c>
      <c r="AI129" s="56">
        <f>SUM(AI116:AI128)</f>
        <v>0</v>
      </c>
      <c r="AJ129" s="56">
        <f t="shared" ref="AJ129:AL129" si="101">SUM(AJ116:AJ128)</f>
        <v>0</v>
      </c>
      <c r="AK129" s="56">
        <f t="shared" si="101"/>
        <v>0</v>
      </c>
      <c r="AL129" s="56">
        <f t="shared" si="101"/>
        <v>0</v>
      </c>
      <c r="AM129" s="56">
        <f>SUM(AM116:AM128)</f>
        <v>0</v>
      </c>
      <c r="AN129" s="56">
        <f t="shared" ref="AN129:AU129" si="102">SUM(AN116:AN128)</f>
        <v>0</v>
      </c>
      <c r="AO129" s="56">
        <f t="shared" si="102"/>
        <v>0</v>
      </c>
      <c r="AP129" s="56">
        <f t="shared" si="102"/>
        <v>0</v>
      </c>
      <c r="AQ129" s="56">
        <f t="shared" si="102"/>
        <v>0</v>
      </c>
      <c r="AR129" s="56">
        <f t="shared" si="102"/>
        <v>0</v>
      </c>
      <c r="AS129" s="56">
        <f t="shared" si="102"/>
        <v>0</v>
      </c>
      <c r="AT129" s="56">
        <f t="shared" si="102"/>
        <v>0</v>
      </c>
      <c r="AU129" s="52">
        <f t="shared" si="102"/>
        <v>0</v>
      </c>
      <c r="AW129" s="83"/>
      <c r="AX129" s="47" t="s">
        <v>44</v>
      </c>
      <c r="AY129" s="56">
        <f>SUM(AY116:AY128)</f>
        <v>0</v>
      </c>
      <c r="AZ129" s="56">
        <f t="shared" ref="AZ129:BB129" si="103">SUM(AZ116:AZ128)</f>
        <v>0</v>
      </c>
      <c r="BA129" s="56">
        <f t="shared" si="103"/>
        <v>0</v>
      </c>
      <c r="BB129" s="56">
        <f t="shared" si="103"/>
        <v>0</v>
      </c>
      <c r="BC129" s="56">
        <f>SUM(BC116:BC128)</f>
        <v>0</v>
      </c>
      <c r="BD129" s="56">
        <f t="shared" ref="BD129:BK129" si="104">SUM(BD116:BD128)</f>
        <v>0</v>
      </c>
      <c r="BE129" s="56">
        <f t="shared" si="104"/>
        <v>0</v>
      </c>
      <c r="BF129" s="56">
        <f t="shared" si="104"/>
        <v>0</v>
      </c>
      <c r="BG129" s="56">
        <f t="shared" si="104"/>
        <v>0</v>
      </c>
      <c r="BH129" s="56">
        <f t="shared" si="104"/>
        <v>0</v>
      </c>
      <c r="BI129" s="56">
        <f t="shared" si="104"/>
        <v>0</v>
      </c>
      <c r="BJ129" s="56">
        <f t="shared" si="104"/>
        <v>0</v>
      </c>
      <c r="BK129" s="52">
        <f t="shared" si="104"/>
        <v>0</v>
      </c>
      <c r="BM129" s="427">
        <v>0</v>
      </c>
      <c r="BN129" s="427">
        <v>0</v>
      </c>
      <c r="BO129" s="427">
        <v>0</v>
      </c>
      <c r="BP129" s="427">
        <v>0</v>
      </c>
      <c r="BQ129" s="427">
        <v>0</v>
      </c>
      <c r="BR129" s="427">
        <v>0</v>
      </c>
      <c r="BS129" s="427">
        <v>0</v>
      </c>
      <c r="BT129" s="427">
        <v>0</v>
      </c>
      <c r="BU129" s="427">
        <v>0</v>
      </c>
      <c r="BV129" s="427">
        <v>0</v>
      </c>
      <c r="BW129" s="427">
        <v>0</v>
      </c>
      <c r="BX129" s="427">
        <v>0</v>
      </c>
      <c r="BY129" s="427">
        <v>0</v>
      </c>
      <c r="CA129" s="5">
        <v>0</v>
      </c>
      <c r="CB129" s="5">
        <v>0</v>
      </c>
      <c r="CC129" s="5">
        <v>0</v>
      </c>
      <c r="CD129" s="5">
        <v>0</v>
      </c>
      <c r="CE129" s="5">
        <v>0</v>
      </c>
      <c r="CF129" s="5">
        <v>0</v>
      </c>
      <c r="CG129" s="5">
        <v>0</v>
      </c>
      <c r="CH129" s="5">
        <v>0</v>
      </c>
      <c r="CI129" s="5">
        <v>0</v>
      </c>
      <c r="CJ129" s="5">
        <v>0</v>
      </c>
      <c r="CK129" s="5">
        <v>0</v>
      </c>
      <c r="CL129" s="5">
        <v>0</v>
      </c>
      <c r="CM129" s="5">
        <v>0</v>
      </c>
      <c r="CO129" s="5">
        <v>0</v>
      </c>
      <c r="CP129" s="5">
        <v>0</v>
      </c>
      <c r="CQ129" s="5">
        <v>0</v>
      </c>
      <c r="CR129" s="5">
        <v>0</v>
      </c>
      <c r="CS129" s="5">
        <v>0</v>
      </c>
      <c r="CT129" s="5">
        <v>0</v>
      </c>
      <c r="CU129" s="5">
        <v>0</v>
      </c>
      <c r="CV129" s="5">
        <v>0</v>
      </c>
      <c r="CW129" s="5">
        <v>0</v>
      </c>
      <c r="CX129" s="5">
        <v>0</v>
      </c>
      <c r="CY129" s="5">
        <v>0</v>
      </c>
      <c r="CZ129" s="5">
        <v>0</v>
      </c>
      <c r="DA129" s="5">
        <v>0</v>
      </c>
      <c r="DC129" s="5">
        <v>0</v>
      </c>
      <c r="DD129" s="5">
        <v>0</v>
      </c>
      <c r="DE129" s="5">
        <v>0</v>
      </c>
      <c r="DF129" s="5">
        <v>0</v>
      </c>
      <c r="DG129" s="5">
        <v>0</v>
      </c>
      <c r="DH129" s="5">
        <v>0</v>
      </c>
      <c r="DI129" s="5">
        <v>0</v>
      </c>
      <c r="DJ129" s="5">
        <v>0</v>
      </c>
      <c r="DK129" s="5">
        <v>0</v>
      </c>
      <c r="DL129" s="5">
        <v>0</v>
      </c>
      <c r="DM129" s="5">
        <v>0</v>
      </c>
      <c r="DN129" s="5">
        <v>0</v>
      </c>
      <c r="DO129" s="5">
        <v>0</v>
      </c>
    </row>
    <row r="130" spans="1:119" ht="21.5" thickBot="1" x14ac:dyDescent="0.4">
      <c r="A130" s="83"/>
      <c r="O130" s="196"/>
      <c r="Q130" s="83"/>
      <c r="AE130" s="196"/>
      <c r="AG130" s="83"/>
      <c r="AU130" s="196"/>
      <c r="AV130" s="260"/>
      <c r="AW130" s="83"/>
      <c r="BK130" s="196"/>
    </row>
    <row r="131" spans="1:119" ht="21.5" thickBot="1" x14ac:dyDescent="0.4">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6" t="s">
        <v>46</v>
      </c>
      <c r="O131" s="82" t="s">
        <v>34</v>
      </c>
      <c r="P131" s="198"/>
      <c r="Q131" s="83"/>
      <c r="R131" s="67" t="s">
        <v>37</v>
      </c>
      <c r="S131" s="295" t="s">
        <v>57</v>
      </c>
      <c r="T131" s="295" t="s">
        <v>56</v>
      </c>
      <c r="U131" s="295" t="s">
        <v>55</v>
      </c>
      <c r="V131" s="295" t="s">
        <v>54</v>
      </c>
      <c r="W131" s="295" t="s">
        <v>53</v>
      </c>
      <c r="X131" s="295" t="s">
        <v>52</v>
      </c>
      <c r="Y131" s="295" t="s">
        <v>51</v>
      </c>
      <c r="Z131" s="295" t="s">
        <v>50</v>
      </c>
      <c r="AA131" s="295" t="s">
        <v>49</v>
      </c>
      <c r="AB131" s="295" t="s">
        <v>48</v>
      </c>
      <c r="AC131" s="295" t="s">
        <v>47</v>
      </c>
      <c r="AD131" s="296" t="s">
        <v>46</v>
      </c>
      <c r="AE131" s="82" t="s">
        <v>34</v>
      </c>
      <c r="AF131" s="198"/>
      <c r="AG131" s="83"/>
      <c r="AH131" s="67" t="s">
        <v>37</v>
      </c>
      <c r="AI131" s="295" t="s">
        <v>57</v>
      </c>
      <c r="AJ131" s="295" t="s">
        <v>56</v>
      </c>
      <c r="AK131" s="295" t="s">
        <v>55</v>
      </c>
      <c r="AL131" s="295" t="s">
        <v>54</v>
      </c>
      <c r="AM131" s="295" t="s">
        <v>53</v>
      </c>
      <c r="AN131" s="295" t="s">
        <v>52</v>
      </c>
      <c r="AO131" s="295" t="s">
        <v>51</v>
      </c>
      <c r="AP131" s="295" t="s">
        <v>50</v>
      </c>
      <c r="AQ131" s="295" t="s">
        <v>49</v>
      </c>
      <c r="AR131" s="295" t="s">
        <v>48</v>
      </c>
      <c r="AS131" s="295" t="s">
        <v>47</v>
      </c>
      <c r="AT131" s="296" t="s">
        <v>46</v>
      </c>
      <c r="AU131" s="82" t="s">
        <v>34</v>
      </c>
      <c r="AV131" s="195"/>
      <c r="AW131" s="83"/>
      <c r="AX131" s="67" t="s">
        <v>37</v>
      </c>
      <c r="AY131" s="295" t="s">
        <v>57</v>
      </c>
      <c r="AZ131" s="295" t="s">
        <v>56</v>
      </c>
      <c r="BA131" s="295" t="s">
        <v>55</v>
      </c>
      <c r="BB131" s="295" t="s">
        <v>54</v>
      </c>
      <c r="BC131" s="295" t="s">
        <v>53</v>
      </c>
      <c r="BD131" s="295" t="s">
        <v>52</v>
      </c>
      <c r="BE131" s="295" t="s">
        <v>51</v>
      </c>
      <c r="BF131" s="295" t="s">
        <v>50</v>
      </c>
      <c r="BG131" s="295" t="s">
        <v>49</v>
      </c>
      <c r="BH131" s="295" t="s">
        <v>48</v>
      </c>
      <c r="BI131" s="295" t="s">
        <v>47</v>
      </c>
      <c r="BJ131" s="296" t="s">
        <v>46</v>
      </c>
      <c r="BK131" s="82" t="s">
        <v>34</v>
      </c>
    </row>
    <row r="132" spans="1:119" ht="15" customHeight="1" x14ac:dyDescent="0.35">
      <c r="A132" s="625" t="s">
        <v>92</v>
      </c>
      <c r="B132" s="63" t="s">
        <v>80</v>
      </c>
      <c r="C132" s="63">
        <v>0</v>
      </c>
      <c r="D132" s="63">
        <v>0</v>
      </c>
      <c r="E132" s="63">
        <v>0</v>
      </c>
      <c r="F132" s="63">
        <v>0</v>
      </c>
      <c r="G132" s="63">
        <v>0</v>
      </c>
      <c r="H132" s="63">
        <v>0</v>
      </c>
      <c r="I132" s="63">
        <v>0</v>
      </c>
      <c r="J132" s="63">
        <v>0</v>
      </c>
      <c r="K132" s="63">
        <v>0</v>
      </c>
      <c r="L132" s="63">
        <v>0</v>
      </c>
      <c r="M132" s="63">
        <v>0</v>
      </c>
      <c r="N132" s="63">
        <v>0</v>
      </c>
      <c r="O132" s="81">
        <f t="shared" ref="O132:O144" si="105">SUM(C132:N132)</f>
        <v>0</v>
      </c>
      <c r="Q132" s="625" t="s">
        <v>92</v>
      </c>
      <c r="R132" s="63" t="s">
        <v>80</v>
      </c>
      <c r="S132" s="63">
        <v>0</v>
      </c>
      <c r="T132" s="63">
        <v>0</v>
      </c>
      <c r="U132" s="63">
        <v>0</v>
      </c>
      <c r="V132" s="63">
        <v>0</v>
      </c>
      <c r="W132" s="63">
        <v>0</v>
      </c>
      <c r="X132" s="63">
        <v>0</v>
      </c>
      <c r="Y132" s="63">
        <v>0</v>
      </c>
      <c r="Z132" s="63">
        <v>0</v>
      </c>
      <c r="AA132" s="63">
        <v>0</v>
      </c>
      <c r="AB132" s="63">
        <v>0</v>
      </c>
      <c r="AC132" s="63">
        <v>0</v>
      </c>
      <c r="AD132" s="63">
        <v>0</v>
      </c>
      <c r="AE132" s="81">
        <f t="shared" ref="AE132:AE144" si="106">SUM(S132:AD132)</f>
        <v>0</v>
      </c>
      <c r="AG132" s="625" t="s">
        <v>92</v>
      </c>
      <c r="AH132" s="63" t="s">
        <v>80</v>
      </c>
      <c r="AI132" s="63">
        <v>0</v>
      </c>
      <c r="AJ132" s="63">
        <v>0</v>
      </c>
      <c r="AK132" s="63">
        <v>0</v>
      </c>
      <c r="AL132" s="63">
        <v>0</v>
      </c>
      <c r="AM132" s="63">
        <v>0</v>
      </c>
      <c r="AN132" s="63">
        <v>0</v>
      </c>
      <c r="AO132" s="63">
        <v>0</v>
      </c>
      <c r="AP132" s="63">
        <v>0</v>
      </c>
      <c r="AQ132" s="63">
        <v>0</v>
      </c>
      <c r="AR132" s="63">
        <v>0</v>
      </c>
      <c r="AS132" s="63">
        <v>0</v>
      </c>
      <c r="AT132" s="63">
        <v>0</v>
      </c>
      <c r="AU132" s="81">
        <f t="shared" ref="AU132:AU144" si="107">SUM(AI132:AT132)</f>
        <v>0</v>
      </c>
      <c r="AW132" s="625" t="s">
        <v>92</v>
      </c>
      <c r="AX132" s="63" t="s">
        <v>80</v>
      </c>
      <c r="AY132" s="63">
        <v>0</v>
      </c>
      <c r="AZ132" s="63">
        <v>0</v>
      </c>
      <c r="BA132" s="63">
        <v>0</v>
      </c>
      <c r="BB132" s="63">
        <v>0</v>
      </c>
      <c r="BC132" s="63">
        <v>0</v>
      </c>
      <c r="BD132" s="63">
        <v>0</v>
      </c>
      <c r="BE132" s="63">
        <v>0</v>
      </c>
      <c r="BF132" s="63">
        <v>0</v>
      </c>
      <c r="BG132" s="63">
        <v>0</v>
      </c>
      <c r="BH132" s="63">
        <v>0</v>
      </c>
      <c r="BI132" s="63">
        <v>0</v>
      </c>
      <c r="BJ132" s="63">
        <v>0</v>
      </c>
      <c r="BK132" s="81">
        <f t="shared" ref="BK132:BK144" si="108">SUM(AY132:BJ132)</f>
        <v>0</v>
      </c>
      <c r="BM132" s="427">
        <v>0</v>
      </c>
      <c r="BN132" s="427">
        <v>0</v>
      </c>
      <c r="BO132" s="427">
        <v>0</v>
      </c>
      <c r="BP132" s="427">
        <v>0</v>
      </c>
      <c r="BQ132" s="427">
        <v>0</v>
      </c>
      <c r="BR132" s="427">
        <v>0</v>
      </c>
      <c r="BS132" s="427">
        <v>0</v>
      </c>
      <c r="BT132" s="427">
        <v>0</v>
      </c>
      <c r="BU132" s="427">
        <v>0</v>
      </c>
      <c r="BV132" s="427">
        <v>0</v>
      </c>
      <c r="BW132" s="427">
        <v>0</v>
      </c>
      <c r="BX132" s="427">
        <v>0</v>
      </c>
      <c r="BY132" s="427">
        <v>0</v>
      </c>
      <c r="CA132" s="5">
        <v>0</v>
      </c>
      <c r="CB132" s="5">
        <v>0</v>
      </c>
      <c r="CC132" s="5">
        <v>0</v>
      </c>
      <c r="CD132" s="5">
        <v>0</v>
      </c>
      <c r="CE132" s="5">
        <v>0</v>
      </c>
      <c r="CF132" s="5">
        <v>0</v>
      </c>
      <c r="CG132" s="5">
        <v>0</v>
      </c>
      <c r="CH132" s="5">
        <v>0</v>
      </c>
      <c r="CI132" s="5">
        <v>0</v>
      </c>
      <c r="CJ132" s="5">
        <v>0</v>
      </c>
      <c r="CK132" s="5">
        <v>0</v>
      </c>
      <c r="CL132" s="5">
        <v>0</v>
      </c>
      <c r="CM132" s="5">
        <v>0</v>
      </c>
      <c r="CO132" s="5">
        <v>0</v>
      </c>
      <c r="CP132" s="5">
        <v>0</v>
      </c>
      <c r="CQ132" s="5">
        <v>0</v>
      </c>
      <c r="CR132" s="5">
        <v>0</v>
      </c>
      <c r="CS132" s="5">
        <v>0</v>
      </c>
      <c r="CT132" s="5">
        <v>0</v>
      </c>
      <c r="CU132" s="5">
        <v>0</v>
      </c>
      <c r="CV132" s="5">
        <v>0</v>
      </c>
      <c r="CW132" s="5">
        <v>0</v>
      </c>
      <c r="CX132" s="5">
        <v>0</v>
      </c>
      <c r="CY132" s="5">
        <v>0</v>
      </c>
      <c r="CZ132" s="5">
        <v>0</v>
      </c>
      <c r="DA132" s="5">
        <v>0</v>
      </c>
      <c r="DC132" s="5">
        <v>0</v>
      </c>
      <c r="DD132" s="5">
        <v>0</v>
      </c>
      <c r="DE132" s="5">
        <v>0</v>
      </c>
      <c r="DF132" s="5">
        <v>0</v>
      </c>
      <c r="DG132" s="5">
        <v>0</v>
      </c>
      <c r="DH132" s="5">
        <v>0</v>
      </c>
      <c r="DI132" s="5">
        <v>0</v>
      </c>
      <c r="DJ132" s="5">
        <v>0</v>
      </c>
      <c r="DK132" s="5">
        <v>0</v>
      </c>
      <c r="DL132" s="5">
        <v>0</v>
      </c>
      <c r="DM132" s="5">
        <v>0</v>
      </c>
      <c r="DN132" s="5">
        <v>0</v>
      </c>
      <c r="DO132" s="5">
        <v>0</v>
      </c>
    </row>
    <row r="133" spans="1:119" x14ac:dyDescent="0.35">
      <c r="A133" s="626"/>
      <c r="B133" s="3" t="s">
        <v>79</v>
      </c>
      <c r="C133" s="3">
        <v>0</v>
      </c>
      <c r="D133" s="3">
        <v>0</v>
      </c>
      <c r="E133" s="3">
        <v>0</v>
      </c>
      <c r="F133" s="3">
        <v>0</v>
      </c>
      <c r="G133" s="3">
        <v>0</v>
      </c>
      <c r="H133" s="3">
        <v>0</v>
      </c>
      <c r="I133" s="3">
        <v>0</v>
      </c>
      <c r="J133" s="3">
        <v>0</v>
      </c>
      <c r="K133" s="3">
        <v>0</v>
      </c>
      <c r="L133" s="3">
        <v>0</v>
      </c>
      <c r="M133" s="3">
        <v>0</v>
      </c>
      <c r="N133" s="3">
        <v>0</v>
      </c>
      <c r="O133" s="80">
        <f t="shared" si="105"/>
        <v>0</v>
      </c>
      <c r="Q133" s="626"/>
      <c r="R133" s="3" t="s">
        <v>79</v>
      </c>
      <c r="S133" s="3">
        <v>0</v>
      </c>
      <c r="T133" s="3">
        <v>0</v>
      </c>
      <c r="U133" s="3">
        <v>0</v>
      </c>
      <c r="V133" s="3">
        <v>0</v>
      </c>
      <c r="W133" s="3">
        <v>0</v>
      </c>
      <c r="X133" s="3">
        <v>0</v>
      </c>
      <c r="Y133" s="3">
        <v>0</v>
      </c>
      <c r="Z133" s="3">
        <v>0</v>
      </c>
      <c r="AA133" s="3">
        <v>0</v>
      </c>
      <c r="AB133" s="3">
        <v>0</v>
      </c>
      <c r="AC133" s="3">
        <v>0</v>
      </c>
      <c r="AD133" s="3">
        <v>0</v>
      </c>
      <c r="AE133" s="80">
        <f t="shared" si="106"/>
        <v>0</v>
      </c>
      <c r="AG133" s="626"/>
      <c r="AH133" s="3" t="s">
        <v>79</v>
      </c>
      <c r="AI133" s="3">
        <v>0</v>
      </c>
      <c r="AJ133" s="3">
        <v>0</v>
      </c>
      <c r="AK133" s="3">
        <v>0</v>
      </c>
      <c r="AL133" s="3">
        <v>0</v>
      </c>
      <c r="AM133" s="3">
        <v>0</v>
      </c>
      <c r="AN133" s="3">
        <v>0</v>
      </c>
      <c r="AO133" s="3">
        <v>0</v>
      </c>
      <c r="AP133" s="3">
        <v>0</v>
      </c>
      <c r="AQ133" s="3">
        <v>0</v>
      </c>
      <c r="AR133" s="3">
        <v>0</v>
      </c>
      <c r="AS133" s="3">
        <v>0</v>
      </c>
      <c r="AT133" s="3">
        <v>0</v>
      </c>
      <c r="AU133" s="80">
        <f t="shared" si="107"/>
        <v>0</v>
      </c>
      <c r="AW133" s="626"/>
      <c r="AX133" s="3" t="s">
        <v>79</v>
      </c>
      <c r="AY133" s="3">
        <v>0</v>
      </c>
      <c r="AZ133" s="3">
        <v>0</v>
      </c>
      <c r="BA133" s="3">
        <v>0</v>
      </c>
      <c r="BB133" s="3">
        <v>0</v>
      </c>
      <c r="BC133" s="3">
        <v>0</v>
      </c>
      <c r="BD133" s="3">
        <v>0</v>
      </c>
      <c r="BE133" s="3">
        <v>0</v>
      </c>
      <c r="BF133" s="3">
        <v>0</v>
      </c>
      <c r="BG133" s="3">
        <v>0</v>
      </c>
      <c r="BH133" s="3">
        <v>0</v>
      </c>
      <c r="BI133" s="3">
        <v>0</v>
      </c>
      <c r="BJ133" s="3">
        <v>0</v>
      </c>
      <c r="BK133" s="80">
        <f t="shared" si="108"/>
        <v>0</v>
      </c>
      <c r="BM133" s="427">
        <v>0</v>
      </c>
      <c r="BN133" s="427">
        <v>0</v>
      </c>
      <c r="BO133" s="427">
        <v>0</v>
      </c>
      <c r="BP133" s="427">
        <v>0</v>
      </c>
      <c r="BQ133" s="427">
        <v>0</v>
      </c>
      <c r="BR133" s="427">
        <v>0</v>
      </c>
      <c r="BS133" s="427">
        <v>0</v>
      </c>
      <c r="BT133" s="427">
        <v>0</v>
      </c>
      <c r="BU133" s="427">
        <v>0</v>
      </c>
      <c r="BV133" s="427">
        <v>0</v>
      </c>
      <c r="BW133" s="427">
        <v>0</v>
      </c>
      <c r="BX133" s="427">
        <v>0</v>
      </c>
      <c r="BY133" s="427">
        <v>0</v>
      </c>
      <c r="CA133" s="5">
        <v>0</v>
      </c>
      <c r="CB133" s="5">
        <v>0</v>
      </c>
      <c r="CC133" s="5">
        <v>0</v>
      </c>
      <c r="CD133" s="5">
        <v>0</v>
      </c>
      <c r="CE133" s="5">
        <v>0</v>
      </c>
      <c r="CF133" s="5">
        <v>0</v>
      </c>
      <c r="CG133" s="5">
        <v>0</v>
      </c>
      <c r="CH133" s="5">
        <v>0</v>
      </c>
      <c r="CI133" s="5">
        <v>0</v>
      </c>
      <c r="CJ133" s="5">
        <v>0</v>
      </c>
      <c r="CK133" s="5">
        <v>0</v>
      </c>
      <c r="CL133" s="5">
        <v>0</v>
      </c>
      <c r="CM133" s="5">
        <v>0</v>
      </c>
      <c r="CO133" s="5">
        <v>0</v>
      </c>
      <c r="CP133" s="5">
        <v>0</v>
      </c>
      <c r="CQ133" s="5">
        <v>0</v>
      </c>
      <c r="CR133" s="5">
        <v>0</v>
      </c>
      <c r="CS133" s="5">
        <v>0</v>
      </c>
      <c r="CT133" s="5">
        <v>0</v>
      </c>
      <c r="CU133" s="5">
        <v>0</v>
      </c>
      <c r="CV133" s="5">
        <v>0</v>
      </c>
      <c r="CW133" s="5">
        <v>0</v>
      </c>
      <c r="CX133" s="5">
        <v>0</v>
      </c>
      <c r="CY133" s="5">
        <v>0</v>
      </c>
      <c r="CZ133" s="5">
        <v>0</v>
      </c>
      <c r="DA133" s="5">
        <v>0</v>
      </c>
      <c r="DC133" s="5">
        <v>0</v>
      </c>
      <c r="DD133" s="5">
        <v>0</v>
      </c>
      <c r="DE133" s="5">
        <v>0</v>
      </c>
      <c r="DF133" s="5">
        <v>0</v>
      </c>
      <c r="DG133" s="5">
        <v>0</v>
      </c>
      <c r="DH133" s="5">
        <v>0</v>
      </c>
      <c r="DI133" s="5">
        <v>0</v>
      </c>
      <c r="DJ133" s="5">
        <v>0</v>
      </c>
      <c r="DK133" s="5">
        <v>0</v>
      </c>
      <c r="DL133" s="5">
        <v>0</v>
      </c>
      <c r="DM133" s="5">
        <v>0</v>
      </c>
      <c r="DN133" s="5">
        <v>0</v>
      </c>
      <c r="DO133" s="5">
        <v>0</v>
      </c>
    </row>
    <row r="134" spans="1:119" x14ac:dyDescent="0.35">
      <c r="A134" s="626"/>
      <c r="B134" s="3" t="s">
        <v>78</v>
      </c>
      <c r="C134" s="3">
        <v>0</v>
      </c>
      <c r="D134" s="3">
        <v>0</v>
      </c>
      <c r="E134" s="3">
        <v>0</v>
      </c>
      <c r="F134" s="3">
        <v>0</v>
      </c>
      <c r="G134" s="3">
        <v>0</v>
      </c>
      <c r="H134" s="3">
        <v>0</v>
      </c>
      <c r="I134" s="3">
        <v>0</v>
      </c>
      <c r="J134" s="3">
        <v>0</v>
      </c>
      <c r="K134" s="3">
        <v>0</v>
      </c>
      <c r="L134" s="3">
        <v>0</v>
      </c>
      <c r="M134" s="3">
        <v>0</v>
      </c>
      <c r="N134" s="3">
        <v>0</v>
      </c>
      <c r="O134" s="80">
        <f t="shared" si="105"/>
        <v>0</v>
      </c>
      <c r="Q134" s="626"/>
      <c r="R134" s="3" t="s">
        <v>78</v>
      </c>
      <c r="S134" s="3">
        <v>0</v>
      </c>
      <c r="T134" s="3">
        <v>0</v>
      </c>
      <c r="U134" s="3">
        <v>0</v>
      </c>
      <c r="V134" s="3">
        <v>0</v>
      </c>
      <c r="W134" s="3">
        <v>0</v>
      </c>
      <c r="X134" s="3">
        <v>0</v>
      </c>
      <c r="Y134" s="3">
        <v>0</v>
      </c>
      <c r="Z134" s="3">
        <v>0</v>
      </c>
      <c r="AA134" s="3">
        <v>0</v>
      </c>
      <c r="AB134" s="3">
        <v>0</v>
      </c>
      <c r="AC134" s="3">
        <v>0</v>
      </c>
      <c r="AD134" s="3">
        <v>0</v>
      </c>
      <c r="AE134" s="80">
        <f t="shared" si="106"/>
        <v>0</v>
      </c>
      <c r="AG134" s="626"/>
      <c r="AH134" s="3" t="s">
        <v>78</v>
      </c>
      <c r="AI134" s="3">
        <v>0</v>
      </c>
      <c r="AJ134" s="3">
        <v>0</v>
      </c>
      <c r="AK134" s="3">
        <v>0</v>
      </c>
      <c r="AL134" s="3">
        <v>0</v>
      </c>
      <c r="AM134" s="3">
        <v>0</v>
      </c>
      <c r="AN134" s="3">
        <v>0</v>
      </c>
      <c r="AO134" s="3">
        <v>0</v>
      </c>
      <c r="AP134" s="3">
        <v>0</v>
      </c>
      <c r="AQ134" s="3">
        <v>0</v>
      </c>
      <c r="AR134" s="3">
        <v>0</v>
      </c>
      <c r="AS134" s="3">
        <v>0</v>
      </c>
      <c r="AT134" s="3">
        <v>0</v>
      </c>
      <c r="AU134" s="80">
        <f t="shared" si="107"/>
        <v>0</v>
      </c>
      <c r="AW134" s="626"/>
      <c r="AX134" s="3" t="s">
        <v>78</v>
      </c>
      <c r="AY134" s="3">
        <v>0</v>
      </c>
      <c r="AZ134" s="3">
        <v>0</v>
      </c>
      <c r="BA134" s="3">
        <v>0</v>
      </c>
      <c r="BB134" s="3">
        <v>0</v>
      </c>
      <c r="BC134" s="3">
        <v>0</v>
      </c>
      <c r="BD134" s="3">
        <v>0</v>
      </c>
      <c r="BE134" s="3">
        <v>0</v>
      </c>
      <c r="BF134" s="3">
        <v>0</v>
      </c>
      <c r="BG134" s="3">
        <v>0</v>
      </c>
      <c r="BH134" s="3">
        <v>0</v>
      </c>
      <c r="BI134" s="3">
        <v>0</v>
      </c>
      <c r="BJ134" s="3">
        <v>0</v>
      </c>
      <c r="BK134" s="80">
        <f t="shared" si="108"/>
        <v>0</v>
      </c>
      <c r="BM134" s="427">
        <v>0</v>
      </c>
      <c r="BN134" s="427">
        <v>0</v>
      </c>
      <c r="BO134" s="427">
        <v>0</v>
      </c>
      <c r="BP134" s="427">
        <v>0</v>
      </c>
      <c r="BQ134" s="427">
        <v>0</v>
      </c>
      <c r="BR134" s="427">
        <v>0</v>
      </c>
      <c r="BS134" s="427">
        <v>0</v>
      </c>
      <c r="BT134" s="427">
        <v>0</v>
      </c>
      <c r="BU134" s="427">
        <v>0</v>
      </c>
      <c r="BV134" s="427">
        <v>0</v>
      </c>
      <c r="BW134" s="427">
        <v>0</v>
      </c>
      <c r="BX134" s="427">
        <v>0</v>
      </c>
      <c r="BY134" s="427">
        <v>0</v>
      </c>
      <c r="CA134" s="5">
        <v>0</v>
      </c>
      <c r="CB134" s="5">
        <v>0</v>
      </c>
      <c r="CC134" s="5">
        <v>0</v>
      </c>
      <c r="CD134" s="5">
        <v>0</v>
      </c>
      <c r="CE134" s="5">
        <v>0</v>
      </c>
      <c r="CF134" s="5">
        <v>0</v>
      </c>
      <c r="CG134" s="5">
        <v>0</v>
      </c>
      <c r="CH134" s="5">
        <v>0</v>
      </c>
      <c r="CI134" s="5">
        <v>0</v>
      </c>
      <c r="CJ134" s="5">
        <v>0</v>
      </c>
      <c r="CK134" s="5">
        <v>0</v>
      </c>
      <c r="CL134" s="5">
        <v>0</v>
      </c>
      <c r="CM134" s="5">
        <v>0</v>
      </c>
      <c r="CO134" s="5">
        <v>0</v>
      </c>
      <c r="CP134" s="5">
        <v>0</v>
      </c>
      <c r="CQ134" s="5">
        <v>0</v>
      </c>
      <c r="CR134" s="5">
        <v>0</v>
      </c>
      <c r="CS134" s="5">
        <v>0</v>
      </c>
      <c r="CT134" s="5">
        <v>0</v>
      </c>
      <c r="CU134" s="5">
        <v>0</v>
      </c>
      <c r="CV134" s="5">
        <v>0</v>
      </c>
      <c r="CW134" s="5">
        <v>0</v>
      </c>
      <c r="CX134" s="5">
        <v>0</v>
      </c>
      <c r="CY134" s="5">
        <v>0</v>
      </c>
      <c r="CZ134" s="5">
        <v>0</v>
      </c>
      <c r="DA134" s="5">
        <v>0</v>
      </c>
      <c r="DC134" s="5">
        <v>0</v>
      </c>
      <c r="DD134" s="5">
        <v>0</v>
      </c>
      <c r="DE134" s="5">
        <v>0</v>
      </c>
      <c r="DF134" s="5">
        <v>0</v>
      </c>
      <c r="DG134" s="5">
        <v>0</v>
      </c>
      <c r="DH134" s="5">
        <v>0</v>
      </c>
      <c r="DI134" s="5">
        <v>0</v>
      </c>
      <c r="DJ134" s="5">
        <v>0</v>
      </c>
      <c r="DK134" s="5">
        <v>0</v>
      </c>
      <c r="DL134" s="5">
        <v>0</v>
      </c>
      <c r="DM134" s="5">
        <v>0</v>
      </c>
      <c r="DN134" s="5">
        <v>0</v>
      </c>
      <c r="DO134" s="5">
        <v>0</v>
      </c>
    </row>
    <row r="135" spans="1:119" x14ac:dyDescent="0.35">
      <c r="A135" s="626"/>
      <c r="B135" s="3" t="s">
        <v>77</v>
      </c>
      <c r="C135" s="3">
        <v>0</v>
      </c>
      <c r="D135" s="3">
        <v>0</v>
      </c>
      <c r="E135" s="3">
        <v>0</v>
      </c>
      <c r="F135" s="3">
        <v>0</v>
      </c>
      <c r="G135" s="3">
        <v>0</v>
      </c>
      <c r="H135" s="3">
        <v>0</v>
      </c>
      <c r="I135" s="3">
        <v>0</v>
      </c>
      <c r="J135" s="3">
        <v>0</v>
      </c>
      <c r="K135" s="3">
        <v>0</v>
      </c>
      <c r="L135" s="3">
        <v>0</v>
      </c>
      <c r="M135" s="3">
        <v>0</v>
      </c>
      <c r="N135" s="3">
        <v>834.23999999999751</v>
      </c>
      <c r="O135" s="80">
        <f t="shared" si="105"/>
        <v>834.23999999999751</v>
      </c>
      <c r="Q135" s="626"/>
      <c r="R135" s="3" t="s">
        <v>77</v>
      </c>
      <c r="S135" s="3">
        <v>0</v>
      </c>
      <c r="T135" s="3">
        <v>0</v>
      </c>
      <c r="U135" s="3">
        <v>0</v>
      </c>
      <c r="V135" s="3">
        <v>0</v>
      </c>
      <c r="W135" s="3">
        <v>0</v>
      </c>
      <c r="X135" s="3">
        <v>0</v>
      </c>
      <c r="Y135" s="3">
        <v>0</v>
      </c>
      <c r="Z135" s="3">
        <v>0</v>
      </c>
      <c r="AA135" s="3">
        <v>0</v>
      </c>
      <c r="AB135" s="3">
        <v>0</v>
      </c>
      <c r="AC135" s="3">
        <v>0</v>
      </c>
      <c r="AD135" s="3">
        <v>0</v>
      </c>
      <c r="AE135" s="80">
        <f t="shared" si="106"/>
        <v>0</v>
      </c>
      <c r="AG135" s="626"/>
      <c r="AH135" s="3" t="s">
        <v>77</v>
      </c>
      <c r="AI135" s="3">
        <v>0</v>
      </c>
      <c r="AJ135" s="3">
        <v>0</v>
      </c>
      <c r="AK135" s="3">
        <v>0</v>
      </c>
      <c r="AL135" s="3">
        <v>0</v>
      </c>
      <c r="AM135" s="3">
        <v>0</v>
      </c>
      <c r="AN135" s="3">
        <v>0</v>
      </c>
      <c r="AO135" s="3">
        <v>0</v>
      </c>
      <c r="AP135" s="3">
        <v>0</v>
      </c>
      <c r="AQ135" s="3">
        <v>0</v>
      </c>
      <c r="AR135" s="3">
        <v>0</v>
      </c>
      <c r="AS135" s="3">
        <v>0</v>
      </c>
      <c r="AT135" s="3">
        <v>0</v>
      </c>
      <c r="AU135" s="80">
        <f t="shared" si="107"/>
        <v>0</v>
      </c>
      <c r="AW135" s="626"/>
      <c r="AX135" s="3" t="s">
        <v>77</v>
      </c>
      <c r="AY135" s="3">
        <v>0</v>
      </c>
      <c r="AZ135" s="3">
        <v>0</v>
      </c>
      <c r="BA135" s="3">
        <v>0</v>
      </c>
      <c r="BB135" s="3">
        <v>0</v>
      </c>
      <c r="BC135" s="3">
        <v>0</v>
      </c>
      <c r="BD135" s="3">
        <v>0</v>
      </c>
      <c r="BE135" s="3">
        <v>0</v>
      </c>
      <c r="BF135" s="3">
        <v>0</v>
      </c>
      <c r="BG135" s="3">
        <v>0</v>
      </c>
      <c r="BH135" s="3">
        <v>0</v>
      </c>
      <c r="BI135" s="3">
        <v>0</v>
      </c>
      <c r="BJ135" s="3">
        <v>0</v>
      </c>
      <c r="BK135" s="80">
        <f t="shared" si="108"/>
        <v>0</v>
      </c>
      <c r="BM135" s="427">
        <v>0</v>
      </c>
      <c r="BN135" s="427">
        <v>0</v>
      </c>
      <c r="BO135" s="427">
        <v>0</v>
      </c>
      <c r="BP135" s="427">
        <v>0</v>
      </c>
      <c r="BQ135" s="427">
        <v>0</v>
      </c>
      <c r="BR135" s="427">
        <v>0</v>
      </c>
      <c r="BS135" s="427">
        <v>0</v>
      </c>
      <c r="BT135" s="427">
        <v>0</v>
      </c>
      <c r="BU135" s="427">
        <v>0</v>
      </c>
      <c r="BV135" s="427">
        <v>0</v>
      </c>
      <c r="BW135" s="427">
        <v>0</v>
      </c>
      <c r="BX135" s="427">
        <v>0</v>
      </c>
      <c r="BY135" s="427">
        <v>0</v>
      </c>
      <c r="CA135" s="5">
        <v>0</v>
      </c>
      <c r="CB135" s="5">
        <v>0</v>
      </c>
      <c r="CC135" s="5">
        <v>0</v>
      </c>
      <c r="CD135" s="5">
        <v>0</v>
      </c>
      <c r="CE135" s="5">
        <v>0</v>
      </c>
      <c r="CF135" s="5">
        <v>0</v>
      </c>
      <c r="CG135" s="5">
        <v>0</v>
      </c>
      <c r="CH135" s="5">
        <v>0</v>
      </c>
      <c r="CI135" s="5">
        <v>0</v>
      </c>
      <c r="CJ135" s="5">
        <v>0</v>
      </c>
      <c r="CK135" s="5">
        <v>0</v>
      </c>
      <c r="CL135" s="5">
        <v>0</v>
      </c>
      <c r="CM135" s="5">
        <v>0</v>
      </c>
      <c r="CO135" s="5">
        <v>0</v>
      </c>
      <c r="CP135" s="5">
        <v>0</v>
      </c>
      <c r="CQ135" s="5">
        <v>0</v>
      </c>
      <c r="CR135" s="5">
        <v>0</v>
      </c>
      <c r="CS135" s="5">
        <v>0</v>
      </c>
      <c r="CT135" s="5">
        <v>0</v>
      </c>
      <c r="CU135" s="5">
        <v>0</v>
      </c>
      <c r="CV135" s="5">
        <v>0</v>
      </c>
      <c r="CW135" s="5">
        <v>0</v>
      </c>
      <c r="CX135" s="5">
        <v>0</v>
      </c>
      <c r="CY135" s="5">
        <v>0</v>
      </c>
      <c r="CZ135" s="5">
        <v>0</v>
      </c>
      <c r="DA135" s="5">
        <v>0</v>
      </c>
      <c r="DC135" s="5">
        <v>0</v>
      </c>
      <c r="DD135" s="5">
        <v>0</v>
      </c>
      <c r="DE135" s="5">
        <v>0</v>
      </c>
      <c r="DF135" s="5">
        <v>0</v>
      </c>
      <c r="DG135" s="5">
        <v>0</v>
      </c>
      <c r="DH135" s="5">
        <v>0</v>
      </c>
      <c r="DI135" s="5">
        <v>0</v>
      </c>
      <c r="DJ135" s="5">
        <v>0</v>
      </c>
      <c r="DK135" s="5">
        <v>0</v>
      </c>
      <c r="DL135" s="5">
        <v>0</v>
      </c>
      <c r="DM135" s="5">
        <v>0</v>
      </c>
      <c r="DN135" s="5">
        <v>0</v>
      </c>
      <c r="DO135" s="5">
        <v>0</v>
      </c>
    </row>
    <row r="136" spans="1:119" x14ac:dyDescent="0.35">
      <c r="A136" s="626"/>
      <c r="B136" s="3" t="s">
        <v>76</v>
      </c>
      <c r="C136" s="3">
        <v>0</v>
      </c>
      <c r="D136" s="3">
        <v>0</v>
      </c>
      <c r="E136" s="3">
        <v>0</v>
      </c>
      <c r="F136" s="3">
        <v>0</v>
      </c>
      <c r="G136" s="3">
        <v>0</v>
      </c>
      <c r="H136" s="3">
        <v>0</v>
      </c>
      <c r="I136" s="3">
        <v>0</v>
      </c>
      <c r="J136" s="3">
        <v>0</v>
      </c>
      <c r="K136" s="3">
        <v>0</v>
      </c>
      <c r="L136" s="3">
        <v>22226.33196</v>
      </c>
      <c r="M136" s="3">
        <v>0</v>
      </c>
      <c r="N136" s="3">
        <v>29606.723160000001</v>
      </c>
      <c r="O136" s="80">
        <f t="shared" si="105"/>
        <v>51833.055120000005</v>
      </c>
      <c r="Q136" s="626"/>
      <c r="R136" s="3" t="s">
        <v>76</v>
      </c>
      <c r="S136" s="3">
        <v>0</v>
      </c>
      <c r="T136" s="3">
        <v>0</v>
      </c>
      <c r="U136" s="3">
        <v>0</v>
      </c>
      <c r="V136" s="3">
        <v>0</v>
      </c>
      <c r="W136" s="3">
        <v>0</v>
      </c>
      <c r="X136" s="3">
        <v>148788.68659199998</v>
      </c>
      <c r="Y136" s="3">
        <v>0</v>
      </c>
      <c r="Z136" s="3">
        <v>0</v>
      </c>
      <c r="AA136" s="3">
        <v>0</v>
      </c>
      <c r="AB136" s="3">
        <v>0</v>
      </c>
      <c r="AC136" s="3">
        <v>0</v>
      </c>
      <c r="AD136" s="3">
        <v>0</v>
      </c>
      <c r="AE136" s="80">
        <f t="shared" si="106"/>
        <v>148788.68659199998</v>
      </c>
      <c r="AG136" s="626"/>
      <c r="AH136" s="3" t="s">
        <v>76</v>
      </c>
      <c r="AI136" s="3">
        <v>0</v>
      </c>
      <c r="AJ136" s="3">
        <v>0</v>
      </c>
      <c r="AK136" s="3">
        <v>0</v>
      </c>
      <c r="AL136" s="3">
        <v>0</v>
      </c>
      <c r="AM136" s="3">
        <v>0</v>
      </c>
      <c r="AN136" s="3">
        <v>0</v>
      </c>
      <c r="AO136" s="3">
        <v>0</v>
      </c>
      <c r="AP136" s="3">
        <v>0</v>
      </c>
      <c r="AQ136" s="3">
        <v>0</v>
      </c>
      <c r="AR136" s="3">
        <v>0</v>
      </c>
      <c r="AS136" s="3">
        <v>0</v>
      </c>
      <c r="AT136" s="3">
        <v>0</v>
      </c>
      <c r="AU136" s="80">
        <f t="shared" si="107"/>
        <v>0</v>
      </c>
      <c r="AW136" s="626"/>
      <c r="AX136" s="3" t="s">
        <v>76</v>
      </c>
      <c r="AY136" s="3">
        <v>0</v>
      </c>
      <c r="AZ136" s="3">
        <v>0</v>
      </c>
      <c r="BA136" s="3">
        <v>0</v>
      </c>
      <c r="BB136" s="3">
        <v>0</v>
      </c>
      <c r="BC136" s="3">
        <v>0</v>
      </c>
      <c r="BD136" s="3">
        <v>0</v>
      </c>
      <c r="BE136" s="3">
        <v>0</v>
      </c>
      <c r="BF136" s="3">
        <v>0</v>
      </c>
      <c r="BG136" s="3">
        <v>0</v>
      </c>
      <c r="BH136" s="3">
        <v>0</v>
      </c>
      <c r="BI136" s="3">
        <v>0</v>
      </c>
      <c r="BJ136" s="3">
        <v>0</v>
      </c>
      <c r="BK136" s="80">
        <f t="shared" si="108"/>
        <v>0</v>
      </c>
      <c r="BM136" s="427">
        <v>0</v>
      </c>
      <c r="BN136" s="427">
        <v>0</v>
      </c>
      <c r="BO136" s="427">
        <v>0</v>
      </c>
      <c r="BP136" s="427">
        <v>0</v>
      </c>
      <c r="BQ136" s="427">
        <v>0</v>
      </c>
      <c r="BR136" s="427">
        <v>0</v>
      </c>
      <c r="BS136" s="427">
        <v>0</v>
      </c>
      <c r="BT136" s="427">
        <v>0</v>
      </c>
      <c r="BU136" s="427">
        <v>0</v>
      </c>
      <c r="BV136" s="427">
        <v>0</v>
      </c>
      <c r="BW136" s="427">
        <v>0</v>
      </c>
      <c r="BX136" s="427">
        <v>0</v>
      </c>
      <c r="BY136" s="427">
        <v>0</v>
      </c>
      <c r="CA136" s="5">
        <v>0</v>
      </c>
      <c r="CB136" s="5">
        <v>0</v>
      </c>
      <c r="CC136" s="5">
        <v>0</v>
      </c>
      <c r="CD136" s="5">
        <v>0</v>
      </c>
      <c r="CE136" s="5">
        <v>0</v>
      </c>
      <c r="CF136" s="5">
        <v>0</v>
      </c>
      <c r="CG136" s="5">
        <v>0</v>
      </c>
      <c r="CH136" s="5">
        <v>0</v>
      </c>
      <c r="CI136" s="5">
        <v>0</v>
      </c>
      <c r="CJ136" s="5">
        <v>0</v>
      </c>
      <c r="CK136" s="5">
        <v>0</v>
      </c>
      <c r="CL136" s="5">
        <v>0</v>
      </c>
      <c r="CM136" s="5">
        <v>0</v>
      </c>
      <c r="CO136" s="5">
        <v>0</v>
      </c>
      <c r="CP136" s="5">
        <v>0</v>
      </c>
      <c r="CQ136" s="5">
        <v>0</v>
      </c>
      <c r="CR136" s="5">
        <v>0</v>
      </c>
      <c r="CS136" s="5">
        <v>0</v>
      </c>
      <c r="CT136" s="5">
        <v>0</v>
      </c>
      <c r="CU136" s="5">
        <v>0</v>
      </c>
      <c r="CV136" s="5">
        <v>0</v>
      </c>
      <c r="CW136" s="5">
        <v>0</v>
      </c>
      <c r="CX136" s="5">
        <v>0</v>
      </c>
      <c r="CY136" s="5">
        <v>0</v>
      </c>
      <c r="CZ136" s="5">
        <v>0</v>
      </c>
      <c r="DA136" s="5">
        <v>0</v>
      </c>
      <c r="DC136" s="5">
        <v>0</v>
      </c>
      <c r="DD136" s="5">
        <v>0</v>
      </c>
      <c r="DE136" s="5">
        <v>0</v>
      </c>
      <c r="DF136" s="5">
        <v>0</v>
      </c>
      <c r="DG136" s="5">
        <v>0</v>
      </c>
      <c r="DH136" s="5">
        <v>0</v>
      </c>
      <c r="DI136" s="5">
        <v>0</v>
      </c>
      <c r="DJ136" s="5">
        <v>0</v>
      </c>
      <c r="DK136" s="5">
        <v>0</v>
      </c>
      <c r="DL136" s="5">
        <v>0</v>
      </c>
      <c r="DM136" s="5">
        <v>0</v>
      </c>
      <c r="DN136" s="5">
        <v>0</v>
      </c>
      <c r="DO136" s="5">
        <v>0</v>
      </c>
    </row>
    <row r="137" spans="1:119" x14ac:dyDescent="0.35">
      <c r="A137" s="626"/>
      <c r="B137" s="3" t="s">
        <v>75</v>
      </c>
      <c r="C137" s="3">
        <v>0</v>
      </c>
      <c r="D137" s="3">
        <v>0</v>
      </c>
      <c r="E137" s="3">
        <v>0</v>
      </c>
      <c r="F137" s="3">
        <v>0</v>
      </c>
      <c r="G137" s="3">
        <v>0</v>
      </c>
      <c r="H137" s="3">
        <v>0</v>
      </c>
      <c r="I137" s="3">
        <v>0</v>
      </c>
      <c r="J137" s="3">
        <v>0</v>
      </c>
      <c r="K137" s="3">
        <v>0</v>
      </c>
      <c r="L137" s="3">
        <v>0</v>
      </c>
      <c r="M137" s="3">
        <v>0</v>
      </c>
      <c r="N137" s="3">
        <v>2621.1327999999921</v>
      </c>
      <c r="O137" s="80">
        <f t="shared" si="105"/>
        <v>2621.1327999999921</v>
      </c>
      <c r="Q137" s="626"/>
      <c r="R137" s="3" t="s">
        <v>75</v>
      </c>
      <c r="S137" s="3">
        <v>0</v>
      </c>
      <c r="T137" s="3">
        <v>0</v>
      </c>
      <c r="U137" s="3">
        <v>0</v>
      </c>
      <c r="V137" s="3">
        <v>0</v>
      </c>
      <c r="W137" s="3">
        <v>0</v>
      </c>
      <c r="X137" s="3">
        <v>0</v>
      </c>
      <c r="Y137" s="3">
        <v>0</v>
      </c>
      <c r="Z137" s="3">
        <v>0</v>
      </c>
      <c r="AA137" s="3">
        <v>0</v>
      </c>
      <c r="AB137" s="3">
        <v>0</v>
      </c>
      <c r="AC137" s="3">
        <v>0</v>
      </c>
      <c r="AD137" s="3">
        <v>0</v>
      </c>
      <c r="AE137" s="80">
        <f t="shared" si="106"/>
        <v>0</v>
      </c>
      <c r="AG137" s="626"/>
      <c r="AH137" s="3" t="s">
        <v>75</v>
      </c>
      <c r="AI137" s="3">
        <v>0</v>
      </c>
      <c r="AJ137" s="3">
        <v>0</v>
      </c>
      <c r="AK137" s="3">
        <v>0</v>
      </c>
      <c r="AL137" s="3">
        <v>0</v>
      </c>
      <c r="AM137" s="3">
        <v>0</v>
      </c>
      <c r="AN137" s="3">
        <v>0</v>
      </c>
      <c r="AO137" s="3">
        <v>0</v>
      </c>
      <c r="AP137" s="3">
        <v>0</v>
      </c>
      <c r="AQ137" s="3">
        <v>0</v>
      </c>
      <c r="AR137" s="3">
        <v>0</v>
      </c>
      <c r="AS137" s="3">
        <v>0</v>
      </c>
      <c r="AT137" s="3">
        <v>0</v>
      </c>
      <c r="AU137" s="80">
        <f t="shared" si="107"/>
        <v>0</v>
      </c>
      <c r="AW137" s="626"/>
      <c r="AX137" s="3" t="s">
        <v>75</v>
      </c>
      <c r="AY137" s="3">
        <v>0</v>
      </c>
      <c r="AZ137" s="3">
        <v>0</v>
      </c>
      <c r="BA137" s="3">
        <v>0</v>
      </c>
      <c r="BB137" s="3">
        <v>0</v>
      </c>
      <c r="BC137" s="3">
        <v>0</v>
      </c>
      <c r="BD137" s="3">
        <v>0</v>
      </c>
      <c r="BE137" s="3">
        <v>0</v>
      </c>
      <c r="BF137" s="3">
        <v>0</v>
      </c>
      <c r="BG137" s="3">
        <v>0</v>
      </c>
      <c r="BH137" s="3">
        <v>0</v>
      </c>
      <c r="BI137" s="3">
        <v>0</v>
      </c>
      <c r="BJ137" s="3">
        <v>0</v>
      </c>
      <c r="BK137" s="80">
        <f t="shared" si="108"/>
        <v>0</v>
      </c>
      <c r="BM137" s="427">
        <v>0</v>
      </c>
      <c r="BN137" s="427">
        <v>0</v>
      </c>
      <c r="BO137" s="427">
        <v>0</v>
      </c>
      <c r="BP137" s="427">
        <v>0</v>
      </c>
      <c r="BQ137" s="427">
        <v>0</v>
      </c>
      <c r="BR137" s="427">
        <v>0</v>
      </c>
      <c r="BS137" s="427">
        <v>0</v>
      </c>
      <c r="BT137" s="427">
        <v>0</v>
      </c>
      <c r="BU137" s="427">
        <v>0</v>
      </c>
      <c r="BV137" s="427">
        <v>0</v>
      </c>
      <c r="BW137" s="427">
        <v>0</v>
      </c>
      <c r="BX137" s="427">
        <v>0</v>
      </c>
      <c r="BY137" s="427">
        <v>0</v>
      </c>
      <c r="CA137" s="5">
        <v>0</v>
      </c>
      <c r="CB137" s="5">
        <v>0</v>
      </c>
      <c r="CC137" s="5">
        <v>0</v>
      </c>
      <c r="CD137" s="5">
        <v>0</v>
      </c>
      <c r="CE137" s="5">
        <v>0</v>
      </c>
      <c r="CF137" s="5">
        <v>0</v>
      </c>
      <c r="CG137" s="5">
        <v>0</v>
      </c>
      <c r="CH137" s="5">
        <v>0</v>
      </c>
      <c r="CI137" s="5">
        <v>0</v>
      </c>
      <c r="CJ137" s="5">
        <v>0</v>
      </c>
      <c r="CK137" s="5">
        <v>0</v>
      </c>
      <c r="CL137" s="5">
        <v>0</v>
      </c>
      <c r="CM137" s="5">
        <v>0</v>
      </c>
      <c r="CO137" s="5">
        <v>0</v>
      </c>
      <c r="CP137" s="5">
        <v>0</v>
      </c>
      <c r="CQ137" s="5">
        <v>0</v>
      </c>
      <c r="CR137" s="5">
        <v>0</v>
      </c>
      <c r="CS137" s="5">
        <v>0</v>
      </c>
      <c r="CT137" s="5">
        <v>0</v>
      </c>
      <c r="CU137" s="5">
        <v>0</v>
      </c>
      <c r="CV137" s="5">
        <v>0</v>
      </c>
      <c r="CW137" s="5">
        <v>0</v>
      </c>
      <c r="CX137" s="5">
        <v>0</v>
      </c>
      <c r="CY137" s="5">
        <v>0</v>
      </c>
      <c r="CZ137" s="5">
        <v>0</v>
      </c>
      <c r="DA137" s="5">
        <v>0</v>
      </c>
      <c r="DC137" s="5">
        <v>0</v>
      </c>
      <c r="DD137" s="5">
        <v>0</v>
      </c>
      <c r="DE137" s="5">
        <v>0</v>
      </c>
      <c r="DF137" s="5">
        <v>0</v>
      </c>
      <c r="DG137" s="5">
        <v>0</v>
      </c>
      <c r="DH137" s="5">
        <v>0</v>
      </c>
      <c r="DI137" s="5">
        <v>0</v>
      </c>
      <c r="DJ137" s="5">
        <v>0</v>
      </c>
      <c r="DK137" s="5">
        <v>0</v>
      </c>
      <c r="DL137" s="5">
        <v>0</v>
      </c>
      <c r="DM137" s="5">
        <v>0</v>
      </c>
      <c r="DN137" s="5">
        <v>0</v>
      </c>
      <c r="DO137" s="5">
        <v>0</v>
      </c>
    </row>
    <row r="138" spans="1:119" x14ac:dyDescent="0.35">
      <c r="A138" s="626"/>
      <c r="B138" s="3" t="s">
        <v>74</v>
      </c>
      <c r="C138" s="3">
        <v>0</v>
      </c>
      <c r="D138" s="3">
        <v>0</v>
      </c>
      <c r="E138" s="3">
        <v>0</v>
      </c>
      <c r="F138" s="3">
        <v>0</v>
      </c>
      <c r="G138" s="3">
        <v>0</v>
      </c>
      <c r="H138" s="3">
        <v>0</v>
      </c>
      <c r="I138" s="3">
        <v>0</v>
      </c>
      <c r="J138" s="3">
        <v>0</v>
      </c>
      <c r="K138" s="3">
        <v>0</v>
      </c>
      <c r="L138" s="3">
        <v>0</v>
      </c>
      <c r="M138" s="3">
        <v>0</v>
      </c>
      <c r="N138" s="3">
        <v>0</v>
      </c>
      <c r="O138" s="80">
        <f t="shared" si="105"/>
        <v>0</v>
      </c>
      <c r="Q138" s="626"/>
      <c r="R138" s="3" t="s">
        <v>74</v>
      </c>
      <c r="S138" s="3">
        <v>0</v>
      </c>
      <c r="T138" s="3">
        <v>0</v>
      </c>
      <c r="U138" s="3">
        <v>0</v>
      </c>
      <c r="V138" s="3">
        <v>0</v>
      </c>
      <c r="W138" s="3">
        <v>0</v>
      </c>
      <c r="X138" s="3">
        <v>0</v>
      </c>
      <c r="Y138" s="3">
        <v>0</v>
      </c>
      <c r="Z138" s="3">
        <v>0</v>
      </c>
      <c r="AA138" s="3">
        <v>0</v>
      </c>
      <c r="AB138" s="3">
        <v>0</v>
      </c>
      <c r="AC138" s="3">
        <v>0</v>
      </c>
      <c r="AD138" s="3">
        <v>0</v>
      </c>
      <c r="AE138" s="80">
        <f t="shared" si="106"/>
        <v>0</v>
      </c>
      <c r="AG138" s="626"/>
      <c r="AH138" s="3" t="s">
        <v>74</v>
      </c>
      <c r="AI138" s="3">
        <v>0</v>
      </c>
      <c r="AJ138" s="3">
        <v>0</v>
      </c>
      <c r="AK138" s="3">
        <v>0</v>
      </c>
      <c r="AL138" s="3">
        <v>0</v>
      </c>
      <c r="AM138" s="3">
        <v>0</v>
      </c>
      <c r="AN138" s="3">
        <v>0</v>
      </c>
      <c r="AO138" s="3">
        <v>0</v>
      </c>
      <c r="AP138" s="3">
        <v>0</v>
      </c>
      <c r="AQ138" s="3">
        <v>0</v>
      </c>
      <c r="AR138" s="3">
        <v>0</v>
      </c>
      <c r="AS138" s="3">
        <v>0</v>
      </c>
      <c r="AT138" s="3">
        <v>0</v>
      </c>
      <c r="AU138" s="80">
        <f t="shared" si="107"/>
        <v>0</v>
      </c>
      <c r="AW138" s="626"/>
      <c r="AX138" s="3" t="s">
        <v>74</v>
      </c>
      <c r="AY138" s="3">
        <v>0</v>
      </c>
      <c r="AZ138" s="3">
        <v>0</v>
      </c>
      <c r="BA138" s="3">
        <v>0</v>
      </c>
      <c r="BB138" s="3">
        <v>0</v>
      </c>
      <c r="BC138" s="3">
        <v>0</v>
      </c>
      <c r="BD138" s="3">
        <v>0</v>
      </c>
      <c r="BE138" s="3">
        <v>0</v>
      </c>
      <c r="BF138" s="3">
        <v>0</v>
      </c>
      <c r="BG138" s="3">
        <v>0</v>
      </c>
      <c r="BH138" s="3">
        <v>0</v>
      </c>
      <c r="BI138" s="3">
        <v>0</v>
      </c>
      <c r="BJ138" s="3">
        <v>0</v>
      </c>
      <c r="BK138" s="80">
        <f t="shared" si="108"/>
        <v>0</v>
      </c>
      <c r="BM138" s="427">
        <v>0</v>
      </c>
      <c r="BN138" s="427">
        <v>0</v>
      </c>
      <c r="BO138" s="427">
        <v>0</v>
      </c>
      <c r="BP138" s="427">
        <v>0</v>
      </c>
      <c r="BQ138" s="427">
        <v>0</v>
      </c>
      <c r="BR138" s="427">
        <v>0</v>
      </c>
      <c r="BS138" s="427">
        <v>0</v>
      </c>
      <c r="BT138" s="427">
        <v>0</v>
      </c>
      <c r="BU138" s="427">
        <v>0</v>
      </c>
      <c r="BV138" s="427">
        <v>0</v>
      </c>
      <c r="BW138" s="427">
        <v>0</v>
      </c>
      <c r="BX138" s="427">
        <v>0</v>
      </c>
      <c r="BY138" s="427">
        <v>0</v>
      </c>
      <c r="CA138" s="5">
        <v>0</v>
      </c>
      <c r="CB138" s="5">
        <v>0</v>
      </c>
      <c r="CC138" s="5">
        <v>0</v>
      </c>
      <c r="CD138" s="5">
        <v>0</v>
      </c>
      <c r="CE138" s="5">
        <v>0</v>
      </c>
      <c r="CF138" s="5">
        <v>0</v>
      </c>
      <c r="CG138" s="5">
        <v>0</v>
      </c>
      <c r="CH138" s="5">
        <v>0</v>
      </c>
      <c r="CI138" s="5">
        <v>0</v>
      </c>
      <c r="CJ138" s="5">
        <v>0</v>
      </c>
      <c r="CK138" s="5">
        <v>0</v>
      </c>
      <c r="CL138" s="5">
        <v>0</v>
      </c>
      <c r="CM138" s="5">
        <v>0</v>
      </c>
      <c r="CO138" s="5">
        <v>0</v>
      </c>
      <c r="CP138" s="5">
        <v>0</v>
      </c>
      <c r="CQ138" s="5">
        <v>0</v>
      </c>
      <c r="CR138" s="5">
        <v>0</v>
      </c>
      <c r="CS138" s="5">
        <v>0</v>
      </c>
      <c r="CT138" s="5">
        <v>0</v>
      </c>
      <c r="CU138" s="5">
        <v>0</v>
      </c>
      <c r="CV138" s="5">
        <v>0</v>
      </c>
      <c r="CW138" s="5">
        <v>0</v>
      </c>
      <c r="CX138" s="5">
        <v>0</v>
      </c>
      <c r="CY138" s="5">
        <v>0</v>
      </c>
      <c r="CZ138" s="5">
        <v>0</v>
      </c>
      <c r="DA138" s="5">
        <v>0</v>
      </c>
      <c r="DC138" s="5">
        <v>0</v>
      </c>
      <c r="DD138" s="5">
        <v>0</v>
      </c>
      <c r="DE138" s="5">
        <v>0</v>
      </c>
      <c r="DF138" s="5">
        <v>0</v>
      </c>
      <c r="DG138" s="5">
        <v>0</v>
      </c>
      <c r="DH138" s="5">
        <v>0</v>
      </c>
      <c r="DI138" s="5">
        <v>0</v>
      </c>
      <c r="DJ138" s="5">
        <v>0</v>
      </c>
      <c r="DK138" s="5">
        <v>0</v>
      </c>
      <c r="DL138" s="5">
        <v>0</v>
      </c>
      <c r="DM138" s="5">
        <v>0</v>
      </c>
      <c r="DN138" s="5">
        <v>0</v>
      </c>
      <c r="DO138" s="5">
        <v>0</v>
      </c>
    </row>
    <row r="139" spans="1:119" x14ac:dyDescent="0.35">
      <c r="A139" s="626"/>
      <c r="B139" s="3" t="s">
        <v>73</v>
      </c>
      <c r="C139" s="3">
        <v>0</v>
      </c>
      <c r="D139" s="3">
        <v>0</v>
      </c>
      <c r="E139" s="3">
        <v>0</v>
      </c>
      <c r="F139" s="3">
        <v>0</v>
      </c>
      <c r="G139" s="3">
        <v>0</v>
      </c>
      <c r="H139" s="3">
        <v>0</v>
      </c>
      <c r="I139" s="3">
        <v>0</v>
      </c>
      <c r="J139" s="3">
        <v>0</v>
      </c>
      <c r="K139" s="3">
        <v>35965.100495520004</v>
      </c>
      <c r="L139" s="3">
        <v>10031.654807999999</v>
      </c>
      <c r="M139" s="3">
        <v>10316.42436384</v>
      </c>
      <c r="N139" s="3">
        <v>65717.355344759984</v>
      </c>
      <c r="O139" s="80">
        <f t="shared" si="105"/>
        <v>122030.53501211999</v>
      </c>
      <c r="Q139" s="626"/>
      <c r="R139" s="3" t="s">
        <v>73</v>
      </c>
      <c r="S139" s="3">
        <v>0</v>
      </c>
      <c r="T139" s="3">
        <v>0</v>
      </c>
      <c r="U139" s="3">
        <v>0</v>
      </c>
      <c r="V139" s="3">
        <v>0</v>
      </c>
      <c r="W139" s="3">
        <v>0</v>
      </c>
      <c r="X139" s="3">
        <v>0</v>
      </c>
      <c r="Y139" s="3">
        <v>0</v>
      </c>
      <c r="Z139" s="3">
        <v>0</v>
      </c>
      <c r="AA139" s="3">
        <v>0</v>
      </c>
      <c r="AB139" s="3">
        <v>0</v>
      </c>
      <c r="AC139" s="3">
        <v>0</v>
      </c>
      <c r="AD139" s="3">
        <v>0</v>
      </c>
      <c r="AE139" s="80">
        <f t="shared" si="106"/>
        <v>0</v>
      </c>
      <c r="AG139" s="626"/>
      <c r="AH139" s="3" t="s">
        <v>73</v>
      </c>
      <c r="AI139" s="3">
        <v>0</v>
      </c>
      <c r="AJ139" s="3">
        <v>0</v>
      </c>
      <c r="AK139" s="3">
        <v>0</v>
      </c>
      <c r="AL139" s="3">
        <v>0</v>
      </c>
      <c r="AM139" s="3">
        <v>0</v>
      </c>
      <c r="AN139" s="3">
        <v>0</v>
      </c>
      <c r="AO139" s="3">
        <v>0</v>
      </c>
      <c r="AP139" s="3">
        <v>0</v>
      </c>
      <c r="AQ139" s="3">
        <v>0</v>
      </c>
      <c r="AR139" s="3">
        <v>0</v>
      </c>
      <c r="AS139" s="3">
        <v>0</v>
      </c>
      <c r="AT139" s="3">
        <v>0</v>
      </c>
      <c r="AU139" s="80">
        <f t="shared" si="107"/>
        <v>0</v>
      </c>
      <c r="AW139" s="626"/>
      <c r="AX139" s="3" t="s">
        <v>73</v>
      </c>
      <c r="AY139" s="3">
        <v>0</v>
      </c>
      <c r="AZ139" s="3">
        <v>0</v>
      </c>
      <c r="BA139" s="3">
        <v>0</v>
      </c>
      <c r="BB139" s="3">
        <v>0</v>
      </c>
      <c r="BC139" s="3">
        <v>0</v>
      </c>
      <c r="BD139" s="3">
        <v>0</v>
      </c>
      <c r="BE139" s="3">
        <v>0</v>
      </c>
      <c r="BF139" s="3">
        <v>0</v>
      </c>
      <c r="BG139" s="3">
        <v>0</v>
      </c>
      <c r="BH139" s="3">
        <v>0</v>
      </c>
      <c r="BI139" s="3">
        <v>0</v>
      </c>
      <c r="BJ139" s="3">
        <v>0</v>
      </c>
      <c r="BK139" s="80">
        <f t="shared" si="108"/>
        <v>0</v>
      </c>
      <c r="BM139" s="427">
        <v>0</v>
      </c>
      <c r="BN139" s="427">
        <v>0</v>
      </c>
      <c r="BO139" s="427">
        <v>0</v>
      </c>
      <c r="BP139" s="427">
        <v>0</v>
      </c>
      <c r="BQ139" s="427">
        <v>0</v>
      </c>
      <c r="BR139" s="427">
        <v>0</v>
      </c>
      <c r="BS139" s="427">
        <v>0</v>
      </c>
      <c r="BT139" s="427">
        <v>0</v>
      </c>
      <c r="BU139" s="427">
        <v>0</v>
      </c>
      <c r="BV139" s="427">
        <v>0</v>
      </c>
      <c r="BW139" s="427">
        <v>0</v>
      </c>
      <c r="BX139" s="427">
        <v>0</v>
      </c>
      <c r="BY139" s="427">
        <v>0</v>
      </c>
      <c r="CA139" s="5">
        <v>0</v>
      </c>
      <c r="CB139" s="5">
        <v>0</v>
      </c>
      <c r="CC139" s="5">
        <v>0</v>
      </c>
      <c r="CD139" s="5">
        <v>0</v>
      </c>
      <c r="CE139" s="5">
        <v>0</v>
      </c>
      <c r="CF139" s="5">
        <v>0</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C139" s="5">
        <v>0</v>
      </c>
      <c r="DD139" s="5">
        <v>0</v>
      </c>
      <c r="DE139" s="5">
        <v>0</v>
      </c>
      <c r="DF139" s="5">
        <v>0</v>
      </c>
      <c r="DG139" s="5">
        <v>0</v>
      </c>
      <c r="DH139" s="5">
        <v>0</v>
      </c>
      <c r="DI139" s="5">
        <v>0</v>
      </c>
      <c r="DJ139" s="5">
        <v>0</v>
      </c>
      <c r="DK139" s="5">
        <v>0</v>
      </c>
      <c r="DL139" s="5">
        <v>0</v>
      </c>
      <c r="DM139" s="5">
        <v>0</v>
      </c>
      <c r="DN139" s="5">
        <v>0</v>
      </c>
      <c r="DO139" s="5">
        <v>0</v>
      </c>
    </row>
    <row r="140" spans="1:119" x14ac:dyDescent="0.35">
      <c r="A140" s="626"/>
      <c r="B140" s="3" t="s">
        <v>72</v>
      </c>
      <c r="C140" s="3">
        <v>0</v>
      </c>
      <c r="D140" s="3">
        <v>0</v>
      </c>
      <c r="E140" s="3">
        <v>0</v>
      </c>
      <c r="F140" s="3">
        <v>0</v>
      </c>
      <c r="G140" s="3">
        <v>0</v>
      </c>
      <c r="H140" s="3">
        <v>0</v>
      </c>
      <c r="I140" s="3">
        <v>0</v>
      </c>
      <c r="J140" s="3">
        <v>0</v>
      </c>
      <c r="K140" s="3">
        <v>0</v>
      </c>
      <c r="L140" s="3">
        <v>0</v>
      </c>
      <c r="M140" s="3">
        <v>0</v>
      </c>
      <c r="N140" s="3">
        <v>0</v>
      </c>
      <c r="O140" s="80">
        <f t="shared" si="105"/>
        <v>0</v>
      </c>
      <c r="Q140" s="626"/>
      <c r="R140" s="3" t="s">
        <v>72</v>
      </c>
      <c r="S140" s="3">
        <v>0</v>
      </c>
      <c r="T140" s="3">
        <v>0</v>
      </c>
      <c r="U140" s="3">
        <v>0</v>
      </c>
      <c r="V140" s="3">
        <v>0</v>
      </c>
      <c r="W140" s="3">
        <v>0</v>
      </c>
      <c r="X140" s="3">
        <v>0</v>
      </c>
      <c r="Y140" s="3">
        <v>0</v>
      </c>
      <c r="Z140" s="3">
        <v>0</v>
      </c>
      <c r="AA140" s="3">
        <v>0</v>
      </c>
      <c r="AB140" s="3">
        <v>0</v>
      </c>
      <c r="AC140" s="3">
        <v>0</v>
      </c>
      <c r="AD140" s="3">
        <v>0</v>
      </c>
      <c r="AE140" s="80">
        <f t="shared" si="106"/>
        <v>0</v>
      </c>
      <c r="AG140" s="626"/>
      <c r="AH140" s="3" t="s">
        <v>72</v>
      </c>
      <c r="AI140" s="3">
        <v>0</v>
      </c>
      <c r="AJ140" s="3">
        <v>0</v>
      </c>
      <c r="AK140" s="3">
        <v>0</v>
      </c>
      <c r="AL140" s="3">
        <v>0</v>
      </c>
      <c r="AM140" s="3">
        <v>0</v>
      </c>
      <c r="AN140" s="3">
        <v>0</v>
      </c>
      <c r="AO140" s="3">
        <v>0</v>
      </c>
      <c r="AP140" s="3">
        <v>0</v>
      </c>
      <c r="AQ140" s="3">
        <v>0</v>
      </c>
      <c r="AR140" s="3">
        <v>0</v>
      </c>
      <c r="AS140" s="3">
        <v>0</v>
      </c>
      <c r="AT140" s="3">
        <v>0</v>
      </c>
      <c r="AU140" s="80">
        <f t="shared" si="107"/>
        <v>0</v>
      </c>
      <c r="AW140" s="626"/>
      <c r="AX140" s="3" t="s">
        <v>72</v>
      </c>
      <c r="AY140" s="3">
        <v>0</v>
      </c>
      <c r="AZ140" s="3">
        <v>0</v>
      </c>
      <c r="BA140" s="3">
        <v>0</v>
      </c>
      <c r="BB140" s="3">
        <v>0</v>
      </c>
      <c r="BC140" s="3">
        <v>0</v>
      </c>
      <c r="BD140" s="3">
        <v>0</v>
      </c>
      <c r="BE140" s="3">
        <v>0</v>
      </c>
      <c r="BF140" s="3">
        <v>0</v>
      </c>
      <c r="BG140" s="3">
        <v>0</v>
      </c>
      <c r="BH140" s="3">
        <v>0</v>
      </c>
      <c r="BI140" s="3">
        <v>0</v>
      </c>
      <c r="BJ140" s="3">
        <v>0</v>
      </c>
      <c r="BK140" s="80">
        <f t="shared" si="108"/>
        <v>0</v>
      </c>
      <c r="BM140" s="427">
        <v>0</v>
      </c>
      <c r="BN140" s="427">
        <v>0</v>
      </c>
      <c r="BO140" s="427">
        <v>0</v>
      </c>
      <c r="BP140" s="427">
        <v>0</v>
      </c>
      <c r="BQ140" s="427">
        <v>0</v>
      </c>
      <c r="BR140" s="427">
        <v>0</v>
      </c>
      <c r="BS140" s="427">
        <v>0</v>
      </c>
      <c r="BT140" s="427">
        <v>0</v>
      </c>
      <c r="BU140" s="427">
        <v>0</v>
      </c>
      <c r="BV140" s="427">
        <v>0</v>
      </c>
      <c r="BW140" s="427">
        <v>0</v>
      </c>
      <c r="BX140" s="427">
        <v>0</v>
      </c>
      <c r="BY140" s="427">
        <v>0</v>
      </c>
      <c r="CA140" s="5">
        <v>0</v>
      </c>
      <c r="CB140" s="5">
        <v>0</v>
      </c>
      <c r="CC140" s="5">
        <v>0</v>
      </c>
      <c r="CD140" s="5">
        <v>0</v>
      </c>
      <c r="CE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C140" s="5">
        <v>0</v>
      </c>
      <c r="DD140" s="5">
        <v>0</v>
      </c>
      <c r="DE140" s="5">
        <v>0</v>
      </c>
      <c r="DF140" s="5">
        <v>0</v>
      </c>
      <c r="DG140" s="5">
        <v>0</v>
      </c>
      <c r="DH140" s="5">
        <v>0</v>
      </c>
      <c r="DI140" s="5">
        <v>0</v>
      </c>
      <c r="DJ140" s="5">
        <v>0</v>
      </c>
      <c r="DK140" s="5">
        <v>0</v>
      </c>
      <c r="DL140" s="5">
        <v>0</v>
      </c>
      <c r="DM140" s="5">
        <v>0</v>
      </c>
      <c r="DN140" s="5">
        <v>0</v>
      </c>
      <c r="DO140" s="5">
        <v>0</v>
      </c>
    </row>
    <row r="141" spans="1:119" x14ac:dyDescent="0.35">
      <c r="A141" s="626"/>
      <c r="B141" s="3" t="s">
        <v>71</v>
      </c>
      <c r="C141" s="3">
        <v>0</v>
      </c>
      <c r="D141" s="3">
        <v>0</v>
      </c>
      <c r="E141" s="3">
        <v>0</v>
      </c>
      <c r="F141" s="3">
        <v>0</v>
      </c>
      <c r="G141" s="3">
        <v>0</v>
      </c>
      <c r="H141" s="3">
        <v>0</v>
      </c>
      <c r="I141" s="3">
        <v>0</v>
      </c>
      <c r="J141" s="3">
        <v>0</v>
      </c>
      <c r="K141" s="3">
        <v>0</v>
      </c>
      <c r="L141" s="3">
        <v>0</v>
      </c>
      <c r="M141" s="3">
        <v>0</v>
      </c>
      <c r="N141" s="3">
        <v>0</v>
      </c>
      <c r="O141" s="80">
        <f t="shared" si="105"/>
        <v>0</v>
      </c>
      <c r="Q141" s="626"/>
      <c r="R141" s="3" t="s">
        <v>71</v>
      </c>
      <c r="S141" s="3">
        <v>0</v>
      </c>
      <c r="T141" s="3">
        <v>0</v>
      </c>
      <c r="U141" s="3">
        <v>0</v>
      </c>
      <c r="V141" s="3">
        <v>0</v>
      </c>
      <c r="W141" s="3">
        <v>0</v>
      </c>
      <c r="X141" s="3">
        <v>0</v>
      </c>
      <c r="Y141" s="3">
        <v>0</v>
      </c>
      <c r="Z141" s="3">
        <v>0</v>
      </c>
      <c r="AA141" s="3">
        <v>0</v>
      </c>
      <c r="AB141" s="3">
        <v>0</v>
      </c>
      <c r="AC141" s="3">
        <v>0</v>
      </c>
      <c r="AD141" s="3">
        <v>0</v>
      </c>
      <c r="AE141" s="80">
        <f t="shared" si="106"/>
        <v>0</v>
      </c>
      <c r="AG141" s="626"/>
      <c r="AH141" s="3" t="s">
        <v>71</v>
      </c>
      <c r="AI141" s="3">
        <v>0</v>
      </c>
      <c r="AJ141" s="3">
        <v>0</v>
      </c>
      <c r="AK141" s="3">
        <v>0</v>
      </c>
      <c r="AL141" s="3">
        <v>0</v>
      </c>
      <c r="AM141" s="3">
        <v>0</v>
      </c>
      <c r="AN141" s="3">
        <v>0</v>
      </c>
      <c r="AO141" s="3">
        <v>0</v>
      </c>
      <c r="AP141" s="3">
        <v>0</v>
      </c>
      <c r="AQ141" s="3">
        <v>0</v>
      </c>
      <c r="AR141" s="3">
        <v>0</v>
      </c>
      <c r="AS141" s="3">
        <v>0</v>
      </c>
      <c r="AT141" s="3">
        <v>0</v>
      </c>
      <c r="AU141" s="80">
        <f t="shared" si="107"/>
        <v>0</v>
      </c>
      <c r="AW141" s="626"/>
      <c r="AX141" s="3" t="s">
        <v>71</v>
      </c>
      <c r="AY141" s="3">
        <v>0</v>
      </c>
      <c r="AZ141" s="3">
        <v>0</v>
      </c>
      <c r="BA141" s="3">
        <v>0</v>
      </c>
      <c r="BB141" s="3">
        <v>0</v>
      </c>
      <c r="BC141" s="3">
        <v>0</v>
      </c>
      <c r="BD141" s="3">
        <v>0</v>
      </c>
      <c r="BE141" s="3">
        <v>0</v>
      </c>
      <c r="BF141" s="3">
        <v>0</v>
      </c>
      <c r="BG141" s="3">
        <v>0</v>
      </c>
      <c r="BH141" s="3">
        <v>0</v>
      </c>
      <c r="BI141" s="3">
        <v>0</v>
      </c>
      <c r="BJ141" s="3">
        <v>0</v>
      </c>
      <c r="BK141" s="80">
        <f t="shared" si="108"/>
        <v>0</v>
      </c>
      <c r="BM141" s="427">
        <v>0</v>
      </c>
      <c r="BN141" s="427">
        <v>0</v>
      </c>
      <c r="BO141" s="427">
        <v>0</v>
      </c>
      <c r="BP141" s="427">
        <v>0</v>
      </c>
      <c r="BQ141" s="427">
        <v>0</v>
      </c>
      <c r="BR141" s="427">
        <v>0</v>
      </c>
      <c r="BS141" s="427">
        <v>0</v>
      </c>
      <c r="BT141" s="427">
        <v>0</v>
      </c>
      <c r="BU141" s="427">
        <v>0</v>
      </c>
      <c r="BV141" s="427">
        <v>0</v>
      </c>
      <c r="BW141" s="427">
        <v>0</v>
      </c>
      <c r="BX141" s="427">
        <v>0</v>
      </c>
      <c r="BY141" s="427">
        <v>0</v>
      </c>
      <c r="CA141" s="5">
        <v>0</v>
      </c>
      <c r="CB141" s="5">
        <v>0</v>
      </c>
      <c r="CC141" s="5">
        <v>0</v>
      </c>
      <c r="CD141" s="5">
        <v>0</v>
      </c>
      <c r="CE141" s="5">
        <v>0</v>
      </c>
      <c r="CF141" s="5">
        <v>0</v>
      </c>
      <c r="CG141" s="5">
        <v>0</v>
      </c>
      <c r="CH141" s="5">
        <v>0</v>
      </c>
      <c r="CI141" s="5">
        <v>0</v>
      </c>
      <c r="CJ141" s="5">
        <v>0</v>
      </c>
      <c r="CK141" s="5">
        <v>0</v>
      </c>
      <c r="CL141" s="5">
        <v>0</v>
      </c>
      <c r="CM141" s="5">
        <v>0</v>
      </c>
      <c r="CO141" s="5">
        <v>0</v>
      </c>
      <c r="CP141" s="5">
        <v>0</v>
      </c>
      <c r="CQ141" s="5">
        <v>0</v>
      </c>
      <c r="CR141" s="5">
        <v>0</v>
      </c>
      <c r="CS141" s="5">
        <v>0</v>
      </c>
      <c r="CT141" s="5">
        <v>0</v>
      </c>
      <c r="CU141" s="5">
        <v>0</v>
      </c>
      <c r="CV141" s="5">
        <v>0</v>
      </c>
      <c r="CW141" s="5">
        <v>0</v>
      </c>
      <c r="CX141" s="5">
        <v>0</v>
      </c>
      <c r="CY141" s="5">
        <v>0</v>
      </c>
      <c r="CZ141" s="5">
        <v>0</v>
      </c>
      <c r="DA141" s="5">
        <v>0</v>
      </c>
      <c r="DC141" s="5">
        <v>0</v>
      </c>
      <c r="DD141" s="5">
        <v>0</v>
      </c>
      <c r="DE141" s="5">
        <v>0</v>
      </c>
      <c r="DF141" s="5">
        <v>0</v>
      </c>
      <c r="DG141" s="5">
        <v>0</v>
      </c>
      <c r="DH141" s="5">
        <v>0</v>
      </c>
      <c r="DI141" s="5">
        <v>0</v>
      </c>
      <c r="DJ141" s="5">
        <v>0</v>
      </c>
      <c r="DK141" s="5">
        <v>0</v>
      </c>
      <c r="DL141" s="5">
        <v>0</v>
      </c>
      <c r="DM141" s="5">
        <v>0</v>
      </c>
      <c r="DN141" s="5">
        <v>0</v>
      </c>
      <c r="DO141" s="5">
        <v>0</v>
      </c>
    </row>
    <row r="142" spans="1:119" x14ac:dyDescent="0.35">
      <c r="A142" s="626"/>
      <c r="B142" s="3" t="s">
        <v>70</v>
      </c>
      <c r="C142" s="3">
        <v>0</v>
      </c>
      <c r="D142" s="3">
        <v>0</v>
      </c>
      <c r="E142" s="3">
        <v>0</v>
      </c>
      <c r="F142" s="3">
        <v>0</v>
      </c>
      <c r="G142" s="3">
        <v>0</v>
      </c>
      <c r="H142" s="3">
        <v>0</v>
      </c>
      <c r="I142" s="3">
        <v>0</v>
      </c>
      <c r="J142" s="3">
        <v>0</v>
      </c>
      <c r="K142" s="3">
        <v>0</v>
      </c>
      <c r="L142" s="3">
        <v>0</v>
      </c>
      <c r="M142" s="3">
        <v>0</v>
      </c>
      <c r="N142" s="3">
        <v>0</v>
      </c>
      <c r="O142" s="80">
        <f t="shared" si="105"/>
        <v>0</v>
      </c>
      <c r="Q142" s="626"/>
      <c r="R142" s="3" t="s">
        <v>70</v>
      </c>
      <c r="S142" s="3">
        <v>0</v>
      </c>
      <c r="T142" s="3">
        <v>0</v>
      </c>
      <c r="U142" s="3">
        <v>0</v>
      </c>
      <c r="V142" s="3">
        <v>0</v>
      </c>
      <c r="W142" s="3">
        <v>0</v>
      </c>
      <c r="X142" s="3">
        <v>0</v>
      </c>
      <c r="Y142" s="3">
        <v>0</v>
      </c>
      <c r="Z142" s="3">
        <v>0</v>
      </c>
      <c r="AA142" s="3">
        <v>0</v>
      </c>
      <c r="AB142" s="3">
        <v>0</v>
      </c>
      <c r="AC142" s="3">
        <v>0</v>
      </c>
      <c r="AD142" s="3">
        <v>0</v>
      </c>
      <c r="AE142" s="80">
        <f t="shared" si="106"/>
        <v>0</v>
      </c>
      <c r="AG142" s="626"/>
      <c r="AH142" s="3" t="s">
        <v>70</v>
      </c>
      <c r="AI142" s="3">
        <v>0</v>
      </c>
      <c r="AJ142" s="3">
        <v>0</v>
      </c>
      <c r="AK142" s="3">
        <v>0</v>
      </c>
      <c r="AL142" s="3">
        <v>0</v>
      </c>
      <c r="AM142" s="3">
        <v>0</v>
      </c>
      <c r="AN142" s="3">
        <v>0</v>
      </c>
      <c r="AO142" s="3">
        <v>0</v>
      </c>
      <c r="AP142" s="3">
        <v>0</v>
      </c>
      <c r="AQ142" s="3">
        <v>0</v>
      </c>
      <c r="AR142" s="3">
        <v>0</v>
      </c>
      <c r="AS142" s="3">
        <v>0</v>
      </c>
      <c r="AT142" s="3">
        <v>0</v>
      </c>
      <c r="AU142" s="80">
        <f t="shared" si="107"/>
        <v>0</v>
      </c>
      <c r="AW142" s="626"/>
      <c r="AX142" s="3" t="s">
        <v>70</v>
      </c>
      <c r="AY142" s="3">
        <v>0</v>
      </c>
      <c r="AZ142" s="3">
        <v>0</v>
      </c>
      <c r="BA142" s="3">
        <v>0</v>
      </c>
      <c r="BB142" s="3">
        <v>0</v>
      </c>
      <c r="BC142" s="3">
        <v>0</v>
      </c>
      <c r="BD142" s="3">
        <v>0</v>
      </c>
      <c r="BE142" s="3">
        <v>0</v>
      </c>
      <c r="BF142" s="3">
        <v>0</v>
      </c>
      <c r="BG142" s="3">
        <v>0</v>
      </c>
      <c r="BH142" s="3">
        <v>0</v>
      </c>
      <c r="BI142" s="3">
        <v>0</v>
      </c>
      <c r="BJ142" s="3">
        <v>0</v>
      </c>
      <c r="BK142" s="80">
        <f t="shared" si="108"/>
        <v>0</v>
      </c>
      <c r="BM142" s="427">
        <v>0</v>
      </c>
      <c r="BN142" s="427">
        <v>0</v>
      </c>
      <c r="BO142" s="427">
        <v>0</v>
      </c>
      <c r="BP142" s="427">
        <v>0</v>
      </c>
      <c r="BQ142" s="427">
        <v>0</v>
      </c>
      <c r="BR142" s="427">
        <v>0</v>
      </c>
      <c r="BS142" s="427">
        <v>0</v>
      </c>
      <c r="BT142" s="427">
        <v>0</v>
      </c>
      <c r="BU142" s="427">
        <v>0</v>
      </c>
      <c r="BV142" s="427">
        <v>0</v>
      </c>
      <c r="BW142" s="427">
        <v>0</v>
      </c>
      <c r="BX142" s="427">
        <v>0</v>
      </c>
      <c r="BY142" s="427">
        <v>0</v>
      </c>
      <c r="CA142" s="5">
        <v>0</v>
      </c>
      <c r="CB142" s="5">
        <v>0</v>
      </c>
      <c r="CC142" s="5">
        <v>0</v>
      </c>
      <c r="CD142" s="5">
        <v>0</v>
      </c>
      <c r="CE142" s="5">
        <v>0</v>
      </c>
      <c r="CF142" s="5">
        <v>0</v>
      </c>
      <c r="CG142" s="5">
        <v>0</v>
      </c>
      <c r="CH142" s="5">
        <v>0</v>
      </c>
      <c r="CI142" s="5">
        <v>0</v>
      </c>
      <c r="CJ142" s="5">
        <v>0</v>
      </c>
      <c r="CK142" s="5">
        <v>0</v>
      </c>
      <c r="CL142" s="5">
        <v>0</v>
      </c>
      <c r="CM142" s="5">
        <v>0</v>
      </c>
      <c r="CO142" s="5">
        <v>0</v>
      </c>
      <c r="CP142" s="5">
        <v>0</v>
      </c>
      <c r="CQ142" s="5">
        <v>0</v>
      </c>
      <c r="CR142" s="5">
        <v>0</v>
      </c>
      <c r="CS142" s="5">
        <v>0</v>
      </c>
      <c r="CT142" s="5">
        <v>0</v>
      </c>
      <c r="CU142" s="5">
        <v>0</v>
      </c>
      <c r="CV142" s="5">
        <v>0</v>
      </c>
      <c r="CW142" s="5">
        <v>0</v>
      </c>
      <c r="CX142" s="5">
        <v>0</v>
      </c>
      <c r="CY142" s="5">
        <v>0</v>
      </c>
      <c r="CZ142" s="5">
        <v>0</v>
      </c>
      <c r="DA142" s="5">
        <v>0</v>
      </c>
      <c r="DC142" s="5">
        <v>0</v>
      </c>
      <c r="DD142" s="5">
        <v>0</v>
      </c>
      <c r="DE142" s="5">
        <v>0</v>
      </c>
      <c r="DF142" s="5">
        <v>0</v>
      </c>
      <c r="DG142" s="5">
        <v>0</v>
      </c>
      <c r="DH142" s="5">
        <v>0</v>
      </c>
      <c r="DI142" s="5">
        <v>0</v>
      </c>
      <c r="DJ142" s="5">
        <v>0</v>
      </c>
      <c r="DK142" s="5">
        <v>0</v>
      </c>
      <c r="DL142" s="5">
        <v>0</v>
      </c>
      <c r="DM142" s="5">
        <v>0</v>
      </c>
      <c r="DN142" s="5">
        <v>0</v>
      </c>
      <c r="DO142" s="5">
        <v>0</v>
      </c>
    </row>
    <row r="143" spans="1:119" x14ac:dyDescent="0.35">
      <c r="A143" s="626"/>
      <c r="B143" s="3" t="s">
        <v>69</v>
      </c>
      <c r="C143" s="3">
        <v>0</v>
      </c>
      <c r="D143" s="3">
        <v>0</v>
      </c>
      <c r="E143" s="3">
        <v>0</v>
      </c>
      <c r="F143" s="3">
        <v>0</v>
      </c>
      <c r="G143" s="3">
        <v>0</v>
      </c>
      <c r="H143" s="3">
        <v>0</v>
      </c>
      <c r="I143" s="3">
        <v>0</v>
      </c>
      <c r="J143" s="3">
        <v>0</v>
      </c>
      <c r="K143" s="3">
        <v>0</v>
      </c>
      <c r="L143" s="3">
        <v>0</v>
      </c>
      <c r="M143" s="3">
        <v>0</v>
      </c>
      <c r="N143" s="3">
        <v>0</v>
      </c>
      <c r="O143" s="80">
        <f t="shared" si="105"/>
        <v>0</v>
      </c>
      <c r="Q143" s="626"/>
      <c r="R143" s="3" t="s">
        <v>69</v>
      </c>
      <c r="S143" s="3">
        <v>0</v>
      </c>
      <c r="T143" s="3">
        <v>0</v>
      </c>
      <c r="U143" s="3">
        <v>0</v>
      </c>
      <c r="V143" s="3">
        <v>0</v>
      </c>
      <c r="W143" s="3">
        <v>0</v>
      </c>
      <c r="X143" s="3">
        <v>0</v>
      </c>
      <c r="Y143" s="3">
        <v>0</v>
      </c>
      <c r="Z143" s="3">
        <v>0</v>
      </c>
      <c r="AA143" s="3">
        <v>0</v>
      </c>
      <c r="AB143" s="3">
        <v>0</v>
      </c>
      <c r="AC143" s="3">
        <v>0</v>
      </c>
      <c r="AD143" s="3">
        <v>0</v>
      </c>
      <c r="AE143" s="80">
        <f t="shared" si="106"/>
        <v>0</v>
      </c>
      <c r="AG143" s="626"/>
      <c r="AH143" s="3" t="s">
        <v>69</v>
      </c>
      <c r="AI143" s="3">
        <v>0</v>
      </c>
      <c r="AJ143" s="3">
        <v>0</v>
      </c>
      <c r="AK143" s="3">
        <v>0</v>
      </c>
      <c r="AL143" s="3">
        <v>0</v>
      </c>
      <c r="AM143" s="3">
        <v>0</v>
      </c>
      <c r="AN143" s="3">
        <v>0</v>
      </c>
      <c r="AO143" s="3">
        <v>0</v>
      </c>
      <c r="AP143" s="3">
        <v>0</v>
      </c>
      <c r="AQ143" s="3">
        <v>0</v>
      </c>
      <c r="AR143" s="3">
        <v>0</v>
      </c>
      <c r="AS143" s="3">
        <v>0</v>
      </c>
      <c r="AT143" s="3">
        <v>0</v>
      </c>
      <c r="AU143" s="80">
        <f t="shared" si="107"/>
        <v>0</v>
      </c>
      <c r="AW143" s="626"/>
      <c r="AX143" s="3" t="s">
        <v>69</v>
      </c>
      <c r="AY143" s="3">
        <v>0</v>
      </c>
      <c r="AZ143" s="3">
        <v>0</v>
      </c>
      <c r="BA143" s="3">
        <v>0</v>
      </c>
      <c r="BB143" s="3">
        <v>0</v>
      </c>
      <c r="BC143" s="3">
        <v>0</v>
      </c>
      <c r="BD143" s="3">
        <v>0</v>
      </c>
      <c r="BE143" s="3">
        <v>0</v>
      </c>
      <c r="BF143" s="3">
        <v>0</v>
      </c>
      <c r="BG143" s="3">
        <v>0</v>
      </c>
      <c r="BH143" s="3">
        <v>0</v>
      </c>
      <c r="BI143" s="3">
        <v>0</v>
      </c>
      <c r="BJ143" s="3">
        <v>0</v>
      </c>
      <c r="BK143" s="80">
        <f t="shared" si="108"/>
        <v>0</v>
      </c>
      <c r="BM143" s="427">
        <v>0</v>
      </c>
      <c r="BN143" s="427">
        <v>0</v>
      </c>
      <c r="BO143" s="427">
        <v>0</v>
      </c>
      <c r="BP143" s="427">
        <v>0</v>
      </c>
      <c r="BQ143" s="427">
        <v>0</v>
      </c>
      <c r="BR143" s="427">
        <v>0</v>
      </c>
      <c r="BS143" s="427">
        <v>0</v>
      </c>
      <c r="BT143" s="427">
        <v>0</v>
      </c>
      <c r="BU143" s="427">
        <v>0</v>
      </c>
      <c r="BV143" s="427">
        <v>0</v>
      </c>
      <c r="BW143" s="427">
        <v>0</v>
      </c>
      <c r="BX143" s="427">
        <v>0</v>
      </c>
      <c r="BY143" s="427">
        <v>0</v>
      </c>
      <c r="CA143" s="5">
        <v>0</v>
      </c>
      <c r="CB143" s="5">
        <v>0</v>
      </c>
      <c r="CC143" s="5">
        <v>0</v>
      </c>
      <c r="CD143" s="5">
        <v>0</v>
      </c>
      <c r="CE143" s="5">
        <v>0</v>
      </c>
      <c r="CF143" s="5">
        <v>0</v>
      </c>
      <c r="CG143" s="5">
        <v>0</v>
      </c>
      <c r="CH143" s="5">
        <v>0</v>
      </c>
      <c r="CI143" s="5">
        <v>0</v>
      </c>
      <c r="CJ143" s="5">
        <v>0</v>
      </c>
      <c r="CK143" s="5">
        <v>0</v>
      </c>
      <c r="CL143" s="5">
        <v>0</v>
      </c>
      <c r="CM143" s="5">
        <v>0</v>
      </c>
      <c r="CO143" s="5">
        <v>0</v>
      </c>
      <c r="CP143" s="5">
        <v>0</v>
      </c>
      <c r="CQ143" s="5">
        <v>0</v>
      </c>
      <c r="CR143" s="5">
        <v>0</v>
      </c>
      <c r="CS143" s="5">
        <v>0</v>
      </c>
      <c r="CT143" s="5">
        <v>0</v>
      </c>
      <c r="CU143" s="5">
        <v>0</v>
      </c>
      <c r="CV143" s="5">
        <v>0</v>
      </c>
      <c r="CW143" s="5">
        <v>0</v>
      </c>
      <c r="CX143" s="5">
        <v>0</v>
      </c>
      <c r="CY143" s="5">
        <v>0</v>
      </c>
      <c r="CZ143" s="5">
        <v>0</v>
      </c>
      <c r="DA143" s="5">
        <v>0</v>
      </c>
      <c r="DC143" s="5">
        <v>0</v>
      </c>
      <c r="DD143" s="5">
        <v>0</v>
      </c>
      <c r="DE143" s="5">
        <v>0</v>
      </c>
      <c r="DF143" s="5">
        <v>0</v>
      </c>
      <c r="DG143" s="5">
        <v>0</v>
      </c>
      <c r="DH143" s="5">
        <v>0</v>
      </c>
      <c r="DI143" s="5">
        <v>0</v>
      </c>
      <c r="DJ143" s="5">
        <v>0</v>
      </c>
      <c r="DK143" s="5">
        <v>0</v>
      </c>
      <c r="DL143" s="5">
        <v>0</v>
      </c>
      <c r="DM143" s="5">
        <v>0</v>
      </c>
      <c r="DN143" s="5">
        <v>0</v>
      </c>
      <c r="DO143" s="5">
        <v>0</v>
      </c>
    </row>
    <row r="144" spans="1:119" ht="15" thickBot="1" x14ac:dyDescent="0.4">
      <c r="A144" s="627"/>
      <c r="B144" s="3" t="s">
        <v>68</v>
      </c>
      <c r="C144" s="3">
        <v>0</v>
      </c>
      <c r="D144" s="3">
        <v>0</v>
      </c>
      <c r="E144" s="3">
        <v>0</v>
      </c>
      <c r="F144" s="3">
        <v>0</v>
      </c>
      <c r="G144" s="3">
        <v>0</v>
      </c>
      <c r="H144" s="3">
        <v>0</v>
      </c>
      <c r="I144" s="3">
        <v>0</v>
      </c>
      <c r="J144" s="3">
        <v>0</v>
      </c>
      <c r="K144" s="3">
        <v>0</v>
      </c>
      <c r="L144" s="3">
        <v>0</v>
      </c>
      <c r="M144" s="3">
        <v>0</v>
      </c>
      <c r="N144" s="3">
        <v>0</v>
      </c>
      <c r="O144" s="80">
        <f t="shared" si="105"/>
        <v>0</v>
      </c>
      <c r="Q144" s="627"/>
      <c r="R144" s="3" t="s">
        <v>68</v>
      </c>
      <c r="S144" s="3">
        <v>0</v>
      </c>
      <c r="T144" s="3">
        <v>0</v>
      </c>
      <c r="U144" s="3">
        <v>0</v>
      </c>
      <c r="V144" s="3">
        <v>0</v>
      </c>
      <c r="W144" s="3">
        <v>0</v>
      </c>
      <c r="X144" s="3">
        <v>0</v>
      </c>
      <c r="Y144" s="3">
        <v>0</v>
      </c>
      <c r="Z144" s="3">
        <v>0</v>
      </c>
      <c r="AA144" s="3">
        <v>0</v>
      </c>
      <c r="AB144" s="3">
        <v>0</v>
      </c>
      <c r="AC144" s="3">
        <v>0</v>
      </c>
      <c r="AD144" s="3">
        <v>0</v>
      </c>
      <c r="AE144" s="80">
        <f t="shared" si="106"/>
        <v>0</v>
      </c>
      <c r="AG144" s="627"/>
      <c r="AH144" s="3" t="s">
        <v>68</v>
      </c>
      <c r="AI144" s="3">
        <v>0</v>
      </c>
      <c r="AJ144" s="3">
        <v>0</v>
      </c>
      <c r="AK144" s="3">
        <v>0</v>
      </c>
      <c r="AL144" s="3">
        <v>0</v>
      </c>
      <c r="AM144" s="3">
        <v>0</v>
      </c>
      <c r="AN144" s="3">
        <v>0</v>
      </c>
      <c r="AO144" s="3">
        <v>0</v>
      </c>
      <c r="AP144" s="3">
        <v>0</v>
      </c>
      <c r="AQ144" s="3">
        <v>0</v>
      </c>
      <c r="AR144" s="3">
        <v>0</v>
      </c>
      <c r="AS144" s="3">
        <v>0</v>
      </c>
      <c r="AT144" s="3">
        <v>0</v>
      </c>
      <c r="AU144" s="80">
        <f t="shared" si="107"/>
        <v>0</v>
      </c>
      <c r="AW144" s="627"/>
      <c r="AX144" s="3" t="s">
        <v>68</v>
      </c>
      <c r="AY144" s="3">
        <v>0</v>
      </c>
      <c r="AZ144" s="3">
        <v>0</v>
      </c>
      <c r="BA144" s="3">
        <v>0</v>
      </c>
      <c r="BB144" s="3">
        <v>0</v>
      </c>
      <c r="BC144" s="3">
        <v>0</v>
      </c>
      <c r="BD144" s="3">
        <v>0</v>
      </c>
      <c r="BE144" s="3">
        <v>0</v>
      </c>
      <c r="BF144" s="3">
        <v>0</v>
      </c>
      <c r="BG144" s="3">
        <v>0</v>
      </c>
      <c r="BH144" s="3">
        <v>0</v>
      </c>
      <c r="BI144" s="3">
        <v>0</v>
      </c>
      <c r="BJ144" s="3">
        <v>0</v>
      </c>
      <c r="BK144" s="80">
        <f t="shared" si="108"/>
        <v>0</v>
      </c>
      <c r="BM144" s="427">
        <v>0</v>
      </c>
      <c r="BN144" s="427">
        <v>0</v>
      </c>
      <c r="BO144" s="427">
        <v>0</v>
      </c>
      <c r="BP144" s="427">
        <v>0</v>
      </c>
      <c r="BQ144" s="427">
        <v>0</v>
      </c>
      <c r="BR144" s="427">
        <v>0</v>
      </c>
      <c r="BS144" s="427">
        <v>0</v>
      </c>
      <c r="BT144" s="427">
        <v>0</v>
      </c>
      <c r="BU144" s="427">
        <v>0</v>
      </c>
      <c r="BV144" s="427">
        <v>0</v>
      </c>
      <c r="BW144" s="427">
        <v>0</v>
      </c>
      <c r="BX144" s="427">
        <v>0</v>
      </c>
      <c r="BY144" s="427">
        <v>0</v>
      </c>
      <c r="CA144" s="5">
        <v>0</v>
      </c>
      <c r="CB144" s="5">
        <v>0</v>
      </c>
      <c r="CC144" s="5">
        <v>0</v>
      </c>
      <c r="CD144" s="5">
        <v>0</v>
      </c>
      <c r="CE144" s="5">
        <v>0</v>
      </c>
      <c r="CF144" s="5">
        <v>0</v>
      </c>
      <c r="CG144" s="5">
        <v>0</v>
      </c>
      <c r="CH144" s="5">
        <v>0</v>
      </c>
      <c r="CI144" s="5">
        <v>0</v>
      </c>
      <c r="CJ144" s="5">
        <v>0</v>
      </c>
      <c r="CK144" s="5">
        <v>0</v>
      </c>
      <c r="CL144" s="5">
        <v>0</v>
      </c>
      <c r="CM144" s="5">
        <v>0</v>
      </c>
      <c r="CO144" s="5">
        <v>0</v>
      </c>
      <c r="CP144" s="5">
        <v>0</v>
      </c>
      <c r="CQ144" s="5">
        <v>0</v>
      </c>
      <c r="CR144" s="5">
        <v>0</v>
      </c>
      <c r="CS144" s="5">
        <v>0</v>
      </c>
      <c r="CT144" s="5">
        <v>0</v>
      </c>
      <c r="CU144" s="5">
        <v>0</v>
      </c>
      <c r="CV144" s="5">
        <v>0</v>
      </c>
      <c r="CW144" s="5">
        <v>0</v>
      </c>
      <c r="CX144" s="5">
        <v>0</v>
      </c>
      <c r="CY144" s="5">
        <v>0</v>
      </c>
      <c r="CZ144" s="5">
        <v>0</v>
      </c>
      <c r="DA144" s="5">
        <v>0</v>
      </c>
      <c r="DC144" s="5">
        <v>0</v>
      </c>
      <c r="DD144" s="5">
        <v>0</v>
      </c>
      <c r="DE144" s="5">
        <v>0</v>
      </c>
      <c r="DF144" s="5">
        <v>0</v>
      </c>
      <c r="DG144" s="5">
        <v>0</v>
      </c>
      <c r="DH144" s="5">
        <v>0</v>
      </c>
      <c r="DI144" s="5">
        <v>0</v>
      </c>
      <c r="DJ144" s="5">
        <v>0</v>
      </c>
      <c r="DK144" s="5">
        <v>0</v>
      </c>
      <c r="DL144" s="5">
        <v>0</v>
      </c>
      <c r="DM144" s="5">
        <v>0</v>
      </c>
      <c r="DN144" s="5">
        <v>0</v>
      </c>
      <c r="DO144" s="5">
        <v>0</v>
      </c>
    </row>
    <row r="145" spans="1:119" ht="21.5" thickBot="1" x14ac:dyDescent="0.4">
      <c r="A145" s="83"/>
      <c r="B145" s="47" t="s">
        <v>44</v>
      </c>
      <c r="C145" s="56">
        <f>SUM(C132:C144)</f>
        <v>0</v>
      </c>
      <c r="D145" s="56">
        <f t="shared" ref="D145:F145" si="109">SUM(D132:D144)</f>
        <v>0</v>
      </c>
      <c r="E145" s="56">
        <f t="shared" si="109"/>
        <v>0</v>
      </c>
      <c r="F145" s="56">
        <f t="shared" si="109"/>
        <v>0</v>
      </c>
      <c r="G145" s="56">
        <f>SUM(G132:G144)</f>
        <v>0</v>
      </c>
      <c r="H145" s="56">
        <f t="shared" ref="H145:O145" si="110">SUM(H132:H144)</f>
        <v>0</v>
      </c>
      <c r="I145" s="56">
        <f t="shared" si="110"/>
        <v>0</v>
      </c>
      <c r="J145" s="56">
        <f t="shared" si="110"/>
        <v>0</v>
      </c>
      <c r="K145" s="56">
        <f t="shared" si="110"/>
        <v>35965.100495520004</v>
      </c>
      <c r="L145" s="56">
        <f t="shared" si="110"/>
        <v>32257.986767999999</v>
      </c>
      <c r="M145" s="56">
        <f t="shared" si="110"/>
        <v>10316.42436384</v>
      </c>
      <c r="N145" s="56">
        <f t="shared" si="110"/>
        <v>98779.451304759976</v>
      </c>
      <c r="O145" s="52">
        <f t="shared" si="110"/>
        <v>177318.96293211999</v>
      </c>
      <c r="Q145" s="83"/>
      <c r="R145" s="47" t="s">
        <v>44</v>
      </c>
      <c r="S145" s="56">
        <f>SUM(S132:S144)</f>
        <v>0</v>
      </c>
      <c r="T145" s="56">
        <f t="shared" ref="T145:V145" si="111">SUM(T132:T144)</f>
        <v>0</v>
      </c>
      <c r="U145" s="56">
        <f t="shared" si="111"/>
        <v>0</v>
      </c>
      <c r="V145" s="56">
        <f t="shared" si="111"/>
        <v>0</v>
      </c>
      <c r="W145" s="56">
        <f>SUM(W132:W144)</f>
        <v>0</v>
      </c>
      <c r="X145" s="56">
        <f t="shared" ref="X145:AE145" si="112">SUM(X132:X144)</f>
        <v>148788.68659199998</v>
      </c>
      <c r="Y145" s="56">
        <f t="shared" si="112"/>
        <v>0</v>
      </c>
      <c r="Z145" s="56">
        <f t="shared" si="112"/>
        <v>0</v>
      </c>
      <c r="AA145" s="56">
        <f t="shared" si="112"/>
        <v>0</v>
      </c>
      <c r="AB145" s="56">
        <f t="shared" si="112"/>
        <v>0</v>
      </c>
      <c r="AC145" s="56">
        <f t="shared" si="112"/>
        <v>0</v>
      </c>
      <c r="AD145" s="56">
        <f t="shared" si="112"/>
        <v>0</v>
      </c>
      <c r="AE145" s="52">
        <f t="shared" si="112"/>
        <v>148788.68659199998</v>
      </c>
      <c r="AG145" s="83"/>
      <c r="AH145" s="47" t="s">
        <v>44</v>
      </c>
      <c r="AI145" s="56">
        <f>SUM(AI132:AI144)</f>
        <v>0</v>
      </c>
      <c r="AJ145" s="56">
        <f t="shared" ref="AJ145:AL145" si="113">SUM(AJ132:AJ144)</f>
        <v>0</v>
      </c>
      <c r="AK145" s="56">
        <f t="shared" si="113"/>
        <v>0</v>
      </c>
      <c r="AL145" s="56">
        <f t="shared" si="113"/>
        <v>0</v>
      </c>
      <c r="AM145" s="56">
        <f>SUM(AM132:AM144)</f>
        <v>0</v>
      </c>
      <c r="AN145" s="56">
        <f t="shared" ref="AN145:AU145" si="114">SUM(AN132:AN144)</f>
        <v>0</v>
      </c>
      <c r="AO145" s="56">
        <f t="shared" si="114"/>
        <v>0</v>
      </c>
      <c r="AP145" s="56">
        <f t="shared" si="114"/>
        <v>0</v>
      </c>
      <c r="AQ145" s="56">
        <f t="shared" si="114"/>
        <v>0</v>
      </c>
      <c r="AR145" s="56">
        <f t="shared" si="114"/>
        <v>0</v>
      </c>
      <c r="AS145" s="56">
        <f t="shared" si="114"/>
        <v>0</v>
      </c>
      <c r="AT145" s="56">
        <f t="shared" si="114"/>
        <v>0</v>
      </c>
      <c r="AU145" s="52">
        <f t="shared" si="114"/>
        <v>0</v>
      </c>
      <c r="AW145" s="83"/>
      <c r="AX145" s="47" t="s">
        <v>44</v>
      </c>
      <c r="AY145" s="56">
        <f>SUM(AY132:AY144)</f>
        <v>0</v>
      </c>
      <c r="AZ145" s="56">
        <f t="shared" ref="AZ145:BB145" si="115">SUM(AZ132:AZ144)</f>
        <v>0</v>
      </c>
      <c r="BA145" s="56">
        <f t="shared" si="115"/>
        <v>0</v>
      </c>
      <c r="BB145" s="56">
        <f t="shared" si="115"/>
        <v>0</v>
      </c>
      <c r="BC145" s="56">
        <f>SUM(BC132:BC144)</f>
        <v>0</v>
      </c>
      <c r="BD145" s="56">
        <f t="shared" ref="BD145:BK145" si="116">SUM(BD132:BD144)</f>
        <v>0</v>
      </c>
      <c r="BE145" s="56">
        <f t="shared" si="116"/>
        <v>0</v>
      </c>
      <c r="BF145" s="56">
        <f t="shared" si="116"/>
        <v>0</v>
      </c>
      <c r="BG145" s="56">
        <f t="shared" si="116"/>
        <v>0</v>
      </c>
      <c r="BH145" s="56">
        <f t="shared" si="116"/>
        <v>0</v>
      </c>
      <c r="BI145" s="56">
        <f t="shared" si="116"/>
        <v>0</v>
      </c>
      <c r="BJ145" s="56">
        <f t="shared" si="116"/>
        <v>0</v>
      </c>
      <c r="BK145" s="52">
        <f t="shared" si="116"/>
        <v>0</v>
      </c>
      <c r="BM145" s="427">
        <v>0</v>
      </c>
      <c r="BN145" s="427">
        <v>0</v>
      </c>
      <c r="BO145" s="427">
        <v>0</v>
      </c>
      <c r="BP145" s="427">
        <v>0</v>
      </c>
      <c r="BQ145" s="427">
        <v>0</v>
      </c>
      <c r="BR145" s="427">
        <v>0</v>
      </c>
      <c r="BS145" s="427">
        <v>0</v>
      </c>
      <c r="BT145" s="427">
        <v>0</v>
      </c>
      <c r="BU145" s="427">
        <v>0</v>
      </c>
      <c r="BV145" s="427">
        <v>0</v>
      </c>
      <c r="BW145" s="427">
        <v>0</v>
      </c>
      <c r="BX145" s="427">
        <v>0</v>
      </c>
      <c r="BY145" s="427">
        <v>0</v>
      </c>
      <c r="CA145" s="5">
        <v>0</v>
      </c>
      <c r="CB145" s="5">
        <v>0</v>
      </c>
      <c r="CC145" s="5">
        <v>0</v>
      </c>
      <c r="CD145" s="5">
        <v>0</v>
      </c>
      <c r="CE145" s="5">
        <v>0</v>
      </c>
      <c r="CF145" s="5">
        <v>0</v>
      </c>
      <c r="CG145" s="5">
        <v>0</v>
      </c>
      <c r="CH145" s="5">
        <v>0</v>
      </c>
      <c r="CI145" s="5">
        <v>0</v>
      </c>
      <c r="CJ145" s="5">
        <v>0</v>
      </c>
      <c r="CK145" s="5">
        <v>0</v>
      </c>
      <c r="CL145" s="5">
        <v>0</v>
      </c>
      <c r="CM145" s="5">
        <v>0</v>
      </c>
      <c r="CO145" s="5">
        <v>0</v>
      </c>
      <c r="CP145" s="5">
        <v>0</v>
      </c>
      <c r="CQ145" s="5">
        <v>0</v>
      </c>
      <c r="CR145" s="5">
        <v>0</v>
      </c>
      <c r="CS145" s="5">
        <v>0</v>
      </c>
      <c r="CT145" s="5">
        <v>0</v>
      </c>
      <c r="CU145" s="5">
        <v>0</v>
      </c>
      <c r="CV145" s="5">
        <v>0</v>
      </c>
      <c r="CW145" s="5">
        <v>0</v>
      </c>
      <c r="CX145" s="5">
        <v>0</v>
      </c>
      <c r="CY145" s="5">
        <v>0</v>
      </c>
      <c r="CZ145" s="5">
        <v>0</v>
      </c>
      <c r="DA145" s="5">
        <v>0</v>
      </c>
      <c r="DC145" s="5">
        <v>0</v>
      </c>
      <c r="DD145" s="5">
        <v>0</v>
      </c>
      <c r="DE145" s="5">
        <v>0</v>
      </c>
      <c r="DF145" s="5">
        <v>0</v>
      </c>
      <c r="DG145" s="5">
        <v>0</v>
      </c>
      <c r="DH145" s="5">
        <v>0</v>
      </c>
      <c r="DI145" s="5">
        <v>0</v>
      </c>
      <c r="DJ145" s="5">
        <v>0</v>
      </c>
      <c r="DK145" s="5">
        <v>0</v>
      </c>
      <c r="DL145" s="5">
        <v>0</v>
      </c>
      <c r="DM145" s="5">
        <v>0</v>
      </c>
      <c r="DN145" s="5">
        <v>0</v>
      </c>
      <c r="DO145" s="5">
        <v>0</v>
      </c>
    </row>
    <row r="146" spans="1:119" ht="21.5" thickBot="1" x14ac:dyDescent="0.4">
      <c r="A146" s="83"/>
      <c r="O146" s="196"/>
      <c r="Q146" s="83"/>
      <c r="AE146" s="196"/>
      <c r="AG146" s="83"/>
      <c r="AU146" s="196"/>
      <c r="AV146" s="260"/>
      <c r="AW146" s="83"/>
      <c r="BK146" s="196"/>
    </row>
    <row r="147" spans="1:119" ht="21.5" thickBot="1" x14ac:dyDescent="0.4">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6" t="s">
        <v>46</v>
      </c>
      <c r="O147" s="82" t="s">
        <v>34</v>
      </c>
      <c r="P147" s="198"/>
      <c r="Q147" s="83"/>
      <c r="R147" s="67" t="s">
        <v>37</v>
      </c>
      <c r="S147" s="295" t="s">
        <v>57</v>
      </c>
      <c r="T147" s="295" t="s">
        <v>56</v>
      </c>
      <c r="U147" s="295" t="s">
        <v>55</v>
      </c>
      <c r="V147" s="295" t="s">
        <v>54</v>
      </c>
      <c r="W147" s="295" t="s">
        <v>53</v>
      </c>
      <c r="X147" s="295" t="s">
        <v>52</v>
      </c>
      <c r="Y147" s="295" t="s">
        <v>51</v>
      </c>
      <c r="Z147" s="295" t="s">
        <v>50</v>
      </c>
      <c r="AA147" s="295" t="s">
        <v>49</v>
      </c>
      <c r="AB147" s="295" t="s">
        <v>48</v>
      </c>
      <c r="AC147" s="295" t="s">
        <v>47</v>
      </c>
      <c r="AD147" s="296" t="s">
        <v>46</v>
      </c>
      <c r="AE147" s="82" t="s">
        <v>34</v>
      </c>
      <c r="AF147" s="198"/>
      <c r="AG147" s="83"/>
      <c r="AH147" s="67" t="s">
        <v>37</v>
      </c>
      <c r="AI147" s="295" t="s">
        <v>57</v>
      </c>
      <c r="AJ147" s="295" t="s">
        <v>56</v>
      </c>
      <c r="AK147" s="295" t="s">
        <v>55</v>
      </c>
      <c r="AL147" s="295" t="s">
        <v>54</v>
      </c>
      <c r="AM147" s="295" t="s">
        <v>53</v>
      </c>
      <c r="AN147" s="295" t="s">
        <v>52</v>
      </c>
      <c r="AO147" s="295" t="s">
        <v>51</v>
      </c>
      <c r="AP147" s="295" t="s">
        <v>50</v>
      </c>
      <c r="AQ147" s="295" t="s">
        <v>49</v>
      </c>
      <c r="AR147" s="295" t="s">
        <v>48</v>
      </c>
      <c r="AS147" s="295" t="s">
        <v>47</v>
      </c>
      <c r="AT147" s="296" t="s">
        <v>46</v>
      </c>
      <c r="AU147" s="82" t="s">
        <v>34</v>
      </c>
      <c r="AV147" s="195"/>
      <c r="AW147" s="83"/>
      <c r="AX147" s="67" t="s">
        <v>37</v>
      </c>
      <c r="AY147" s="295" t="s">
        <v>57</v>
      </c>
      <c r="AZ147" s="295" t="s">
        <v>56</v>
      </c>
      <c r="BA147" s="295" t="s">
        <v>55</v>
      </c>
      <c r="BB147" s="295" t="s">
        <v>54</v>
      </c>
      <c r="BC147" s="295" t="s">
        <v>53</v>
      </c>
      <c r="BD147" s="295" t="s">
        <v>52</v>
      </c>
      <c r="BE147" s="295" t="s">
        <v>51</v>
      </c>
      <c r="BF147" s="295" t="s">
        <v>50</v>
      </c>
      <c r="BG147" s="295" t="s">
        <v>49</v>
      </c>
      <c r="BH147" s="295" t="s">
        <v>48</v>
      </c>
      <c r="BI147" s="295" t="s">
        <v>47</v>
      </c>
      <c r="BJ147" s="296" t="s">
        <v>46</v>
      </c>
      <c r="BK147" s="82" t="s">
        <v>34</v>
      </c>
    </row>
    <row r="148" spans="1:119" ht="15" customHeight="1" x14ac:dyDescent="0.35">
      <c r="A148" s="625" t="s">
        <v>83</v>
      </c>
      <c r="B148" s="63" t="s">
        <v>80</v>
      </c>
      <c r="C148" s="63">
        <v>0</v>
      </c>
      <c r="D148" s="63">
        <v>0</v>
      </c>
      <c r="E148" s="63">
        <v>0</v>
      </c>
      <c r="F148" s="63">
        <v>0</v>
      </c>
      <c r="G148" s="63">
        <v>0</v>
      </c>
      <c r="H148" s="63">
        <v>0</v>
      </c>
      <c r="I148" s="63">
        <v>0</v>
      </c>
      <c r="J148" s="63">
        <v>0</v>
      </c>
      <c r="K148" s="63">
        <v>0</v>
      </c>
      <c r="L148" s="63">
        <v>0</v>
      </c>
      <c r="M148" s="63">
        <v>0</v>
      </c>
      <c r="N148" s="63">
        <v>0</v>
      </c>
      <c r="O148" s="81">
        <f t="shared" ref="O148:O160" si="117">SUM(C148:N148)</f>
        <v>0</v>
      </c>
      <c r="Q148" s="625" t="s">
        <v>83</v>
      </c>
      <c r="R148" s="63" t="s">
        <v>80</v>
      </c>
      <c r="S148" s="63">
        <v>0</v>
      </c>
      <c r="T148" s="63">
        <v>0</v>
      </c>
      <c r="U148" s="63">
        <v>0</v>
      </c>
      <c r="V148" s="63">
        <v>0</v>
      </c>
      <c r="W148" s="63">
        <v>0</v>
      </c>
      <c r="X148" s="63">
        <v>0</v>
      </c>
      <c r="Y148" s="63">
        <v>0</v>
      </c>
      <c r="Z148" s="63">
        <v>0</v>
      </c>
      <c r="AA148" s="63">
        <v>0</v>
      </c>
      <c r="AB148" s="63">
        <v>0</v>
      </c>
      <c r="AC148" s="63">
        <v>0</v>
      </c>
      <c r="AD148" s="63">
        <v>0</v>
      </c>
      <c r="AE148" s="81">
        <f t="shared" ref="AE148:AE160" si="118">SUM(S148:AD148)</f>
        <v>0</v>
      </c>
      <c r="AG148" s="625" t="s">
        <v>83</v>
      </c>
      <c r="AH148" s="63" t="s">
        <v>80</v>
      </c>
      <c r="AI148" s="63">
        <v>0</v>
      </c>
      <c r="AJ148" s="63">
        <v>0</v>
      </c>
      <c r="AK148" s="63">
        <v>0</v>
      </c>
      <c r="AL148" s="63">
        <v>0</v>
      </c>
      <c r="AM148" s="63">
        <v>0</v>
      </c>
      <c r="AN148" s="63">
        <v>0</v>
      </c>
      <c r="AO148" s="63">
        <v>0</v>
      </c>
      <c r="AP148" s="63">
        <v>0</v>
      </c>
      <c r="AQ148" s="63">
        <v>0</v>
      </c>
      <c r="AR148" s="63">
        <v>0</v>
      </c>
      <c r="AS148" s="63">
        <v>0</v>
      </c>
      <c r="AT148" s="63">
        <v>0</v>
      </c>
      <c r="AU148" s="81">
        <f t="shared" ref="AU148:AU160" si="119">SUM(AI148:AT148)</f>
        <v>0</v>
      </c>
      <c r="AW148" s="625" t="s">
        <v>83</v>
      </c>
      <c r="AX148" s="63" t="s">
        <v>80</v>
      </c>
      <c r="AY148" s="63">
        <v>0</v>
      </c>
      <c r="AZ148" s="63">
        <v>0</v>
      </c>
      <c r="BA148" s="63">
        <v>0</v>
      </c>
      <c r="BB148" s="63">
        <v>0</v>
      </c>
      <c r="BC148" s="63">
        <v>0</v>
      </c>
      <c r="BD148" s="63">
        <v>0</v>
      </c>
      <c r="BE148" s="63">
        <v>0</v>
      </c>
      <c r="BF148" s="63">
        <v>0</v>
      </c>
      <c r="BG148" s="63">
        <v>0</v>
      </c>
      <c r="BH148" s="63">
        <v>0</v>
      </c>
      <c r="BI148" s="63">
        <v>0</v>
      </c>
      <c r="BJ148" s="63">
        <v>0</v>
      </c>
      <c r="BK148" s="81">
        <f t="shared" ref="BK148:BK160" si="120">SUM(AY148:BJ148)</f>
        <v>0</v>
      </c>
      <c r="BM148" s="427">
        <v>0</v>
      </c>
      <c r="BN148" s="427">
        <v>0</v>
      </c>
      <c r="BO148" s="427">
        <v>0</v>
      </c>
      <c r="BP148" s="427">
        <v>0</v>
      </c>
      <c r="BQ148" s="427">
        <v>0</v>
      </c>
      <c r="BR148" s="427">
        <v>0</v>
      </c>
      <c r="BS148" s="427">
        <v>0</v>
      </c>
      <c r="BT148" s="427">
        <v>0</v>
      </c>
      <c r="BU148" s="427">
        <v>0</v>
      </c>
      <c r="BV148" s="427">
        <v>0</v>
      </c>
      <c r="BW148" s="427">
        <v>0</v>
      </c>
      <c r="BX148" s="427">
        <v>0</v>
      </c>
      <c r="BY148" s="427">
        <v>0</v>
      </c>
      <c r="CA148" s="5">
        <v>0</v>
      </c>
      <c r="CB148" s="5">
        <v>0</v>
      </c>
      <c r="CC148" s="5">
        <v>0</v>
      </c>
      <c r="CD148" s="5">
        <v>0</v>
      </c>
      <c r="CE148" s="5">
        <v>0</v>
      </c>
      <c r="CF148" s="5">
        <v>0</v>
      </c>
      <c r="CG148" s="5">
        <v>0</v>
      </c>
      <c r="CH148" s="5">
        <v>0</v>
      </c>
      <c r="CI148" s="5">
        <v>0</v>
      </c>
      <c r="CJ148" s="5">
        <v>0</v>
      </c>
      <c r="CK148" s="5">
        <v>0</v>
      </c>
      <c r="CL148" s="5">
        <v>0</v>
      </c>
      <c r="CM148" s="5">
        <v>0</v>
      </c>
      <c r="CO148" s="5">
        <v>0</v>
      </c>
      <c r="CP148" s="5">
        <v>0</v>
      </c>
      <c r="CQ148" s="5">
        <v>0</v>
      </c>
      <c r="CR148" s="5">
        <v>0</v>
      </c>
      <c r="CS148" s="5">
        <v>0</v>
      </c>
      <c r="CT148" s="5">
        <v>0</v>
      </c>
      <c r="CU148" s="5">
        <v>0</v>
      </c>
      <c r="CV148" s="5">
        <v>0</v>
      </c>
      <c r="CW148" s="5">
        <v>0</v>
      </c>
      <c r="CX148" s="5">
        <v>0</v>
      </c>
      <c r="CY148" s="5">
        <v>0</v>
      </c>
      <c r="CZ148" s="5">
        <v>0</v>
      </c>
      <c r="DA148" s="5">
        <v>0</v>
      </c>
      <c r="DC148" s="5">
        <v>0</v>
      </c>
      <c r="DD148" s="5">
        <v>0</v>
      </c>
      <c r="DE148" s="5">
        <v>0</v>
      </c>
      <c r="DF148" s="5">
        <v>0</v>
      </c>
      <c r="DG148" s="5">
        <v>0</v>
      </c>
      <c r="DH148" s="5">
        <v>0</v>
      </c>
      <c r="DI148" s="5">
        <v>0</v>
      </c>
      <c r="DJ148" s="5">
        <v>0</v>
      </c>
      <c r="DK148" s="5">
        <v>0</v>
      </c>
      <c r="DL148" s="5">
        <v>0</v>
      </c>
      <c r="DM148" s="5">
        <v>0</v>
      </c>
      <c r="DN148" s="5">
        <v>0</v>
      </c>
      <c r="DO148" s="5">
        <v>0</v>
      </c>
    </row>
    <row r="149" spans="1:119" x14ac:dyDescent="0.35">
      <c r="A149" s="626"/>
      <c r="B149" s="3" t="s">
        <v>79</v>
      </c>
      <c r="C149" s="3">
        <v>0</v>
      </c>
      <c r="D149" s="3">
        <v>0</v>
      </c>
      <c r="E149" s="3">
        <v>0</v>
      </c>
      <c r="F149" s="3">
        <v>0</v>
      </c>
      <c r="G149" s="3">
        <v>0</v>
      </c>
      <c r="H149" s="3">
        <v>0</v>
      </c>
      <c r="I149" s="3">
        <v>0</v>
      </c>
      <c r="J149" s="3">
        <v>0</v>
      </c>
      <c r="K149" s="3">
        <v>0</v>
      </c>
      <c r="L149" s="3">
        <v>0</v>
      </c>
      <c r="M149" s="3">
        <v>0</v>
      </c>
      <c r="N149" s="3">
        <v>0</v>
      </c>
      <c r="O149" s="80">
        <f t="shared" si="117"/>
        <v>0</v>
      </c>
      <c r="Q149" s="626"/>
      <c r="R149" s="3" t="s">
        <v>79</v>
      </c>
      <c r="S149" s="3">
        <v>0</v>
      </c>
      <c r="T149" s="3">
        <v>0</v>
      </c>
      <c r="U149" s="3">
        <v>0</v>
      </c>
      <c r="V149" s="3">
        <v>0</v>
      </c>
      <c r="W149" s="3">
        <v>0</v>
      </c>
      <c r="X149" s="3">
        <v>0</v>
      </c>
      <c r="Y149" s="3">
        <v>0</v>
      </c>
      <c r="Z149" s="3">
        <v>0</v>
      </c>
      <c r="AA149" s="3">
        <v>0</v>
      </c>
      <c r="AB149" s="3">
        <v>0</v>
      </c>
      <c r="AC149" s="3">
        <v>0</v>
      </c>
      <c r="AD149" s="3">
        <v>0</v>
      </c>
      <c r="AE149" s="80">
        <f t="shared" si="118"/>
        <v>0</v>
      </c>
      <c r="AG149" s="626"/>
      <c r="AH149" s="3" t="s">
        <v>79</v>
      </c>
      <c r="AI149" s="3">
        <v>0</v>
      </c>
      <c r="AJ149" s="3">
        <v>0</v>
      </c>
      <c r="AK149" s="3">
        <v>0</v>
      </c>
      <c r="AL149" s="3">
        <v>0</v>
      </c>
      <c r="AM149" s="3">
        <v>0</v>
      </c>
      <c r="AN149" s="3">
        <v>0</v>
      </c>
      <c r="AO149" s="3">
        <v>0</v>
      </c>
      <c r="AP149" s="3">
        <v>0</v>
      </c>
      <c r="AQ149" s="3">
        <v>0</v>
      </c>
      <c r="AR149" s="3">
        <v>0</v>
      </c>
      <c r="AS149" s="3">
        <v>0</v>
      </c>
      <c r="AT149" s="3">
        <v>0</v>
      </c>
      <c r="AU149" s="80">
        <f t="shared" si="119"/>
        <v>0</v>
      </c>
      <c r="AW149" s="626"/>
      <c r="AX149" s="3" t="s">
        <v>79</v>
      </c>
      <c r="AY149" s="3">
        <v>0</v>
      </c>
      <c r="AZ149" s="3">
        <v>0</v>
      </c>
      <c r="BA149" s="3">
        <v>0</v>
      </c>
      <c r="BB149" s="3">
        <v>0</v>
      </c>
      <c r="BC149" s="3">
        <v>0</v>
      </c>
      <c r="BD149" s="3">
        <v>0</v>
      </c>
      <c r="BE149" s="3">
        <v>0</v>
      </c>
      <c r="BF149" s="3">
        <v>0</v>
      </c>
      <c r="BG149" s="3">
        <v>0</v>
      </c>
      <c r="BH149" s="3">
        <v>0</v>
      </c>
      <c r="BI149" s="3">
        <v>0</v>
      </c>
      <c r="BJ149" s="3">
        <v>0</v>
      </c>
      <c r="BK149" s="80">
        <f t="shared" si="120"/>
        <v>0</v>
      </c>
      <c r="BM149" s="427">
        <v>0</v>
      </c>
      <c r="BN149" s="427">
        <v>0</v>
      </c>
      <c r="BO149" s="427">
        <v>0</v>
      </c>
      <c r="BP149" s="427">
        <v>0</v>
      </c>
      <c r="BQ149" s="427">
        <v>0</v>
      </c>
      <c r="BR149" s="427">
        <v>0</v>
      </c>
      <c r="BS149" s="427">
        <v>0</v>
      </c>
      <c r="BT149" s="427">
        <v>0</v>
      </c>
      <c r="BU149" s="427">
        <v>0</v>
      </c>
      <c r="BV149" s="427">
        <v>0</v>
      </c>
      <c r="BW149" s="427">
        <v>0</v>
      </c>
      <c r="BX149" s="427">
        <v>0</v>
      </c>
      <c r="BY149" s="427">
        <v>0</v>
      </c>
      <c r="CA149" s="5">
        <v>0</v>
      </c>
      <c r="CB149" s="5">
        <v>0</v>
      </c>
      <c r="CC149" s="5">
        <v>0</v>
      </c>
      <c r="CD149" s="5">
        <v>0</v>
      </c>
      <c r="CE149" s="5">
        <v>0</v>
      </c>
      <c r="CF149" s="5">
        <v>0</v>
      </c>
      <c r="CG149" s="5">
        <v>0</v>
      </c>
      <c r="CH149" s="5">
        <v>0</v>
      </c>
      <c r="CI149" s="5">
        <v>0</v>
      </c>
      <c r="CJ149" s="5">
        <v>0</v>
      </c>
      <c r="CK149" s="5">
        <v>0</v>
      </c>
      <c r="CL149" s="5">
        <v>0</v>
      </c>
      <c r="CM149" s="5">
        <v>0</v>
      </c>
      <c r="CO149" s="5">
        <v>0</v>
      </c>
      <c r="CP149" s="5">
        <v>0</v>
      </c>
      <c r="CQ149" s="5">
        <v>0</v>
      </c>
      <c r="CR149" s="5">
        <v>0</v>
      </c>
      <c r="CS149" s="5">
        <v>0</v>
      </c>
      <c r="CT149" s="5">
        <v>0</v>
      </c>
      <c r="CU149" s="5">
        <v>0</v>
      </c>
      <c r="CV149" s="5">
        <v>0</v>
      </c>
      <c r="CW149" s="5">
        <v>0</v>
      </c>
      <c r="CX149" s="5">
        <v>0</v>
      </c>
      <c r="CY149" s="5">
        <v>0</v>
      </c>
      <c r="CZ149" s="5">
        <v>0</v>
      </c>
      <c r="DA149" s="5">
        <v>0</v>
      </c>
      <c r="DC149" s="5">
        <v>0</v>
      </c>
      <c r="DD149" s="5">
        <v>0</v>
      </c>
      <c r="DE149" s="5">
        <v>0</v>
      </c>
      <c r="DF149" s="5">
        <v>0</v>
      </c>
      <c r="DG149" s="5">
        <v>0</v>
      </c>
      <c r="DH149" s="5">
        <v>0</v>
      </c>
      <c r="DI149" s="5">
        <v>0</v>
      </c>
      <c r="DJ149" s="5">
        <v>0</v>
      </c>
      <c r="DK149" s="5">
        <v>0</v>
      </c>
      <c r="DL149" s="5">
        <v>0</v>
      </c>
      <c r="DM149" s="5">
        <v>0</v>
      </c>
      <c r="DN149" s="5">
        <v>0</v>
      </c>
      <c r="DO149" s="5">
        <v>0</v>
      </c>
    </row>
    <row r="150" spans="1:119" x14ac:dyDescent="0.35">
      <c r="A150" s="626"/>
      <c r="B150" s="3" t="s">
        <v>78</v>
      </c>
      <c r="C150" s="3">
        <v>0</v>
      </c>
      <c r="D150" s="3">
        <v>0</v>
      </c>
      <c r="E150" s="3">
        <v>0</v>
      </c>
      <c r="F150" s="3">
        <v>0</v>
      </c>
      <c r="G150" s="3">
        <v>0</v>
      </c>
      <c r="H150" s="3">
        <v>0</v>
      </c>
      <c r="I150" s="3">
        <v>0</v>
      </c>
      <c r="J150" s="3">
        <v>0</v>
      </c>
      <c r="K150" s="3">
        <v>0</v>
      </c>
      <c r="L150" s="3">
        <v>0</v>
      </c>
      <c r="M150" s="3">
        <v>0</v>
      </c>
      <c r="N150" s="3">
        <v>0</v>
      </c>
      <c r="O150" s="80">
        <f t="shared" si="117"/>
        <v>0</v>
      </c>
      <c r="Q150" s="626"/>
      <c r="R150" s="3" t="s">
        <v>78</v>
      </c>
      <c r="S150" s="3">
        <v>0</v>
      </c>
      <c r="T150" s="3">
        <v>0</v>
      </c>
      <c r="U150" s="3">
        <v>0</v>
      </c>
      <c r="V150" s="3">
        <v>0</v>
      </c>
      <c r="W150" s="3">
        <v>0</v>
      </c>
      <c r="X150" s="3">
        <v>0</v>
      </c>
      <c r="Y150" s="3">
        <v>0</v>
      </c>
      <c r="Z150" s="3">
        <v>0</v>
      </c>
      <c r="AA150" s="3">
        <v>0</v>
      </c>
      <c r="AB150" s="3">
        <v>0</v>
      </c>
      <c r="AC150" s="3">
        <v>0</v>
      </c>
      <c r="AD150" s="3">
        <v>0</v>
      </c>
      <c r="AE150" s="80">
        <f t="shared" si="118"/>
        <v>0</v>
      </c>
      <c r="AG150" s="626"/>
      <c r="AH150" s="3" t="s">
        <v>78</v>
      </c>
      <c r="AI150" s="3">
        <v>0</v>
      </c>
      <c r="AJ150" s="3">
        <v>0</v>
      </c>
      <c r="AK150" s="3">
        <v>0</v>
      </c>
      <c r="AL150" s="3">
        <v>0</v>
      </c>
      <c r="AM150" s="3">
        <v>0</v>
      </c>
      <c r="AN150" s="3">
        <v>0</v>
      </c>
      <c r="AO150" s="3">
        <v>0</v>
      </c>
      <c r="AP150" s="3">
        <v>0</v>
      </c>
      <c r="AQ150" s="3">
        <v>0</v>
      </c>
      <c r="AR150" s="3">
        <v>0</v>
      </c>
      <c r="AS150" s="3">
        <v>0</v>
      </c>
      <c r="AT150" s="3">
        <v>0</v>
      </c>
      <c r="AU150" s="80">
        <f t="shared" si="119"/>
        <v>0</v>
      </c>
      <c r="AW150" s="626"/>
      <c r="AX150" s="3" t="s">
        <v>78</v>
      </c>
      <c r="AY150" s="3">
        <v>0</v>
      </c>
      <c r="AZ150" s="3">
        <v>0</v>
      </c>
      <c r="BA150" s="3">
        <v>0</v>
      </c>
      <c r="BB150" s="3">
        <v>0</v>
      </c>
      <c r="BC150" s="3">
        <v>0</v>
      </c>
      <c r="BD150" s="3">
        <v>0</v>
      </c>
      <c r="BE150" s="3">
        <v>0</v>
      </c>
      <c r="BF150" s="3">
        <v>0</v>
      </c>
      <c r="BG150" s="3">
        <v>0</v>
      </c>
      <c r="BH150" s="3">
        <v>0</v>
      </c>
      <c r="BI150" s="3">
        <v>0</v>
      </c>
      <c r="BJ150" s="3">
        <v>0</v>
      </c>
      <c r="BK150" s="80">
        <f t="shared" si="120"/>
        <v>0</v>
      </c>
      <c r="BM150" s="427">
        <v>0</v>
      </c>
      <c r="BN150" s="427">
        <v>0</v>
      </c>
      <c r="BO150" s="427">
        <v>0</v>
      </c>
      <c r="BP150" s="427">
        <v>0</v>
      </c>
      <c r="BQ150" s="427">
        <v>0</v>
      </c>
      <c r="BR150" s="427">
        <v>0</v>
      </c>
      <c r="BS150" s="427">
        <v>0</v>
      </c>
      <c r="BT150" s="427">
        <v>0</v>
      </c>
      <c r="BU150" s="427">
        <v>0</v>
      </c>
      <c r="BV150" s="427">
        <v>0</v>
      </c>
      <c r="BW150" s="427">
        <v>0</v>
      </c>
      <c r="BX150" s="427">
        <v>0</v>
      </c>
      <c r="BY150" s="427">
        <v>0</v>
      </c>
      <c r="CA150" s="5">
        <v>0</v>
      </c>
      <c r="CB150" s="5">
        <v>0</v>
      </c>
      <c r="CC150" s="5">
        <v>0</v>
      </c>
      <c r="CD150" s="5">
        <v>0</v>
      </c>
      <c r="CE150" s="5">
        <v>0</v>
      </c>
      <c r="CF150" s="5">
        <v>0</v>
      </c>
      <c r="CG150" s="5">
        <v>0</v>
      </c>
      <c r="CH150" s="5">
        <v>0</v>
      </c>
      <c r="CI150" s="5">
        <v>0</v>
      </c>
      <c r="CJ150" s="5">
        <v>0</v>
      </c>
      <c r="CK150" s="5">
        <v>0</v>
      </c>
      <c r="CL150" s="5">
        <v>0</v>
      </c>
      <c r="CM150" s="5">
        <v>0</v>
      </c>
      <c r="CO150" s="5">
        <v>0</v>
      </c>
      <c r="CP150" s="5">
        <v>0</v>
      </c>
      <c r="CQ150" s="5">
        <v>0</v>
      </c>
      <c r="CR150" s="5">
        <v>0</v>
      </c>
      <c r="CS150" s="5">
        <v>0</v>
      </c>
      <c r="CT150" s="5">
        <v>0</v>
      </c>
      <c r="CU150" s="5">
        <v>0</v>
      </c>
      <c r="CV150" s="5">
        <v>0</v>
      </c>
      <c r="CW150" s="5">
        <v>0</v>
      </c>
      <c r="CX150" s="5">
        <v>0</v>
      </c>
      <c r="CY150" s="5">
        <v>0</v>
      </c>
      <c r="CZ150" s="5">
        <v>0</v>
      </c>
      <c r="DA150" s="5">
        <v>0</v>
      </c>
      <c r="DC150" s="5">
        <v>0</v>
      </c>
      <c r="DD150" s="5">
        <v>0</v>
      </c>
      <c r="DE150" s="5">
        <v>0</v>
      </c>
      <c r="DF150" s="5">
        <v>0</v>
      </c>
      <c r="DG150" s="5">
        <v>0</v>
      </c>
      <c r="DH150" s="5">
        <v>0</v>
      </c>
      <c r="DI150" s="5">
        <v>0</v>
      </c>
      <c r="DJ150" s="5">
        <v>0</v>
      </c>
      <c r="DK150" s="5">
        <v>0</v>
      </c>
      <c r="DL150" s="5">
        <v>0</v>
      </c>
      <c r="DM150" s="5">
        <v>0</v>
      </c>
      <c r="DN150" s="5">
        <v>0</v>
      </c>
      <c r="DO150" s="5">
        <v>0</v>
      </c>
    </row>
    <row r="151" spans="1:119" x14ac:dyDescent="0.35">
      <c r="A151" s="626"/>
      <c r="B151" s="3" t="s">
        <v>77</v>
      </c>
      <c r="C151" s="3">
        <v>0</v>
      </c>
      <c r="D151" s="3">
        <v>0</v>
      </c>
      <c r="E151" s="3">
        <v>0</v>
      </c>
      <c r="F151" s="3">
        <v>0</v>
      </c>
      <c r="G151" s="3">
        <v>0</v>
      </c>
      <c r="H151" s="3">
        <v>0</v>
      </c>
      <c r="I151" s="3">
        <v>0</v>
      </c>
      <c r="J151" s="3">
        <v>0</v>
      </c>
      <c r="K151" s="3">
        <v>0</v>
      </c>
      <c r="L151" s="3">
        <v>0</v>
      </c>
      <c r="M151" s="3">
        <v>0</v>
      </c>
      <c r="N151" s="3">
        <v>0</v>
      </c>
      <c r="O151" s="80">
        <f t="shared" si="117"/>
        <v>0</v>
      </c>
      <c r="Q151" s="626"/>
      <c r="R151" s="3" t="s">
        <v>77</v>
      </c>
      <c r="S151" s="3">
        <v>0</v>
      </c>
      <c r="T151" s="3">
        <v>0</v>
      </c>
      <c r="U151" s="3">
        <v>0</v>
      </c>
      <c r="V151" s="3">
        <v>0</v>
      </c>
      <c r="W151" s="3">
        <v>0</v>
      </c>
      <c r="X151" s="3">
        <v>0</v>
      </c>
      <c r="Y151" s="3">
        <v>0</v>
      </c>
      <c r="Z151" s="3">
        <v>0</v>
      </c>
      <c r="AA151" s="3">
        <v>0</v>
      </c>
      <c r="AB151" s="3">
        <v>0</v>
      </c>
      <c r="AC151" s="3">
        <v>0</v>
      </c>
      <c r="AD151" s="3">
        <v>0</v>
      </c>
      <c r="AE151" s="80">
        <f t="shared" si="118"/>
        <v>0</v>
      </c>
      <c r="AG151" s="626"/>
      <c r="AH151" s="3" t="s">
        <v>77</v>
      </c>
      <c r="AI151" s="3">
        <v>0</v>
      </c>
      <c r="AJ151" s="3">
        <v>0</v>
      </c>
      <c r="AK151" s="3">
        <v>0</v>
      </c>
      <c r="AL151" s="3">
        <v>0</v>
      </c>
      <c r="AM151" s="3">
        <v>0</v>
      </c>
      <c r="AN151" s="3">
        <v>0</v>
      </c>
      <c r="AO151" s="3">
        <v>0</v>
      </c>
      <c r="AP151" s="3">
        <v>0</v>
      </c>
      <c r="AQ151" s="3">
        <v>0</v>
      </c>
      <c r="AR151" s="3">
        <v>0</v>
      </c>
      <c r="AS151" s="3">
        <v>0</v>
      </c>
      <c r="AT151" s="3">
        <v>0</v>
      </c>
      <c r="AU151" s="80">
        <f t="shared" si="119"/>
        <v>0</v>
      </c>
      <c r="AW151" s="626"/>
      <c r="AX151" s="3" t="s">
        <v>77</v>
      </c>
      <c r="AY151" s="3">
        <v>0</v>
      </c>
      <c r="AZ151" s="3">
        <v>0</v>
      </c>
      <c r="BA151" s="3">
        <v>0</v>
      </c>
      <c r="BB151" s="3">
        <v>0</v>
      </c>
      <c r="BC151" s="3">
        <v>0</v>
      </c>
      <c r="BD151" s="3">
        <v>0</v>
      </c>
      <c r="BE151" s="3">
        <v>0</v>
      </c>
      <c r="BF151" s="3">
        <v>0</v>
      </c>
      <c r="BG151" s="3">
        <v>0</v>
      </c>
      <c r="BH151" s="3">
        <v>0</v>
      </c>
      <c r="BI151" s="3">
        <v>0</v>
      </c>
      <c r="BJ151" s="3">
        <v>0</v>
      </c>
      <c r="BK151" s="80">
        <f t="shared" si="120"/>
        <v>0</v>
      </c>
      <c r="BM151" s="427">
        <v>0</v>
      </c>
      <c r="BN151" s="427">
        <v>0</v>
      </c>
      <c r="BO151" s="427">
        <v>0</v>
      </c>
      <c r="BP151" s="427">
        <v>0</v>
      </c>
      <c r="BQ151" s="427">
        <v>0</v>
      </c>
      <c r="BR151" s="427">
        <v>0</v>
      </c>
      <c r="BS151" s="427">
        <v>0</v>
      </c>
      <c r="BT151" s="427">
        <v>0</v>
      </c>
      <c r="BU151" s="427">
        <v>0</v>
      </c>
      <c r="BV151" s="427">
        <v>0</v>
      </c>
      <c r="BW151" s="427">
        <v>0</v>
      </c>
      <c r="BX151" s="427">
        <v>0</v>
      </c>
      <c r="BY151" s="427">
        <v>0</v>
      </c>
      <c r="CA151" s="5">
        <v>0</v>
      </c>
      <c r="CB151" s="5">
        <v>0</v>
      </c>
      <c r="CC151" s="5">
        <v>0</v>
      </c>
      <c r="CD151" s="5">
        <v>0</v>
      </c>
      <c r="CE151" s="5">
        <v>0</v>
      </c>
      <c r="CF151" s="5">
        <v>0</v>
      </c>
      <c r="CG151" s="5">
        <v>0</v>
      </c>
      <c r="CH151" s="5">
        <v>0</v>
      </c>
      <c r="CI151" s="5">
        <v>0</v>
      </c>
      <c r="CJ151" s="5">
        <v>0</v>
      </c>
      <c r="CK151" s="5">
        <v>0</v>
      </c>
      <c r="CL151" s="5">
        <v>0</v>
      </c>
      <c r="CM151" s="5">
        <v>0</v>
      </c>
      <c r="CO151" s="5">
        <v>0</v>
      </c>
      <c r="CP151" s="5">
        <v>0</v>
      </c>
      <c r="CQ151" s="5">
        <v>0</v>
      </c>
      <c r="CR151" s="5">
        <v>0</v>
      </c>
      <c r="CS151" s="5">
        <v>0</v>
      </c>
      <c r="CT151" s="5">
        <v>0</v>
      </c>
      <c r="CU151" s="5">
        <v>0</v>
      </c>
      <c r="CV151" s="5">
        <v>0</v>
      </c>
      <c r="CW151" s="5">
        <v>0</v>
      </c>
      <c r="CX151" s="5">
        <v>0</v>
      </c>
      <c r="CY151" s="5">
        <v>0</v>
      </c>
      <c r="CZ151" s="5">
        <v>0</v>
      </c>
      <c r="DA151" s="5">
        <v>0</v>
      </c>
      <c r="DC151" s="5">
        <v>0</v>
      </c>
      <c r="DD151" s="5">
        <v>0</v>
      </c>
      <c r="DE151" s="5">
        <v>0</v>
      </c>
      <c r="DF151" s="5">
        <v>0</v>
      </c>
      <c r="DG151" s="5">
        <v>0</v>
      </c>
      <c r="DH151" s="5">
        <v>0</v>
      </c>
      <c r="DI151" s="5">
        <v>0</v>
      </c>
      <c r="DJ151" s="5">
        <v>0</v>
      </c>
      <c r="DK151" s="5">
        <v>0</v>
      </c>
      <c r="DL151" s="5">
        <v>0</v>
      </c>
      <c r="DM151" s="5">
        <v>0</v>
      </c>
      <c r="DN151" s="5">
        <v>0</v>
      </c>
      <c r="DO151" s="5">
        <v>0</v>
      </c>
    </row>
    <row r="152" spans="1:119" ht="15" customHeight="1" x14ac:dyDescent="0.35">
      <c r="A152" s="626"/>
      <c r="B152" s="3" t="s">
        <v>76</v>
      </c>
      <c r="C152" s="3">
        <v>0</v>
      </c>
      <c r="D152" s="3">
        <v>0</v>
      </c>
      <c r="E152" s="3">
        <v>0</v>
      </c>
      <c r="F152" s="3">
        <v>0</v>
      </c>
      <c r="G152" s="3">
        <v>0</v>
      </c>
      <c r="H152" s="3">
        <v>0</v>
      </c>
      <c r="I152" s="3">
        <v>0</v>
      </c>
      <c r="J152" s="3">
        <v>0</v>
      </c>
      <c r="K152" s="3">
        <v>0</v>
      </c>
      <c r="L152" s="3">
        <v>0</v>
      </c>
      <c r="M152" s="3">
        <v>0</v>
      </c>
      <c r="N152" s="3">
        <v>0</v>
      </c>
      <c r="O152" s="80">
        <f t="shared" si="117"/>
        <v>0</v>
      </c>
      <c r="Q152" s="626"/>
      <c r="R152" s="3" t="s">
        <v>76</v>
      </c>
      <c r="S152" s="3">
        <v>0</v>
      </c>
      <c r="T152" s="3">
        <v>0</v>
      </c>
      <c r="U152" s="3">
        <v>0</v>
      </c>
      <c r="V152" s="3">
        <v>0</v>
      </c>
      <c r="W152" s="3">
        <v>0</v>
      </c>
      <c r="X152" s="3">
        <v>0</v>
      </c>
      <c r="Y152" s="3">
        <v>0</v>
      </c>
      <c r="Z152" s="3">
        <v>0</v>
      </c>
      <c r="AA152" s="3">
        <v>0</v>
      </c>
      <c r="AB152" s="3">
        <v>0</v>
      </c>
      <c r="AC152" s="3">
        <v>0</v>
      </c>
      <c r="AD152" s="3">
        <v>0</v>
      </c>
      <c r="AE152" s="80">
        <f t="shared" si="118"/>
        <v>0</v>
      </c>
      <c r="AG152" s="626"/>
      <c r="AH152" s="3" t="s">
        <v>76</v>
      </c>
      <c r="AI152" s="3">
        <v>0</v>
      </c>
      <c r="AJ152" s="3">
        <v>0</v>
      </c>
      <c r="AK152" s="3">
        <v>0</v>
      </c>
      <c r="AL152" s="3">
        <v>0</v>
      </c>
      <c r="AM152" s="3">
        <v>0</v>
      </c>
      <c r="AN152" s="3">
        <v>0</v>
      </c>
      <c r="AO152" s="3">
        <v>0</v>
      </c>
      <c r="AP152" s="3">
        <v>0</v>
      </c>
      <c r="AQ152" s="3">
        <v>0</v>
      </c>
      <c r="AR152" s="3">
        <v>0</v>
      </c>
      <c r="AS152" s="3">
        <v>0</v>
      </c>
      <c r="AT152" s="3">
        <v>0</v>
      </c>
      <c r="AU152" s="80">
        <f t="shared" si="119"/>
        <v>0</v>
      </c>
      <c r="AW152" s="626"/>
      <c r="AX152" s="3" t="s">
        <v>76</v>
      </c>
      <c r="AY152" s="3">
        <v>0</v>
      </c>
      <c r="AZ152" s="3">
        <v>0</v>
      </c>
      <c r="BA152" s="3">
        <v>0</v>
      </c>
      <c r="BB152" s="3">
        <v>0</v>
      </c>
      <c r="BC152" s="3">
        <v>0</v>
      </c>
      <c r="BD152" s="3">
        <v>0</v>
      </c>
      <c r="BE152" s="3">
        <v>0</v>
      </c>
      <c r="BF152" s="3">
        <v>0</v>
      </c>
      <c r="BG152" s="3">
        <v>0</v>
      </c>
      <c r="BH152" s="3">
        <v>0</v>
      </c>
      <c r="BI152" s="3">
        <v>0</v>
      </c>
      <c r="BJ152" s="3">
        <v>0</v>
      </c>
      <c r="BK152" s="80">
        <f t="shared" si="120"/>
        <v>0</v>
      </c>
      <c r="BM152" s="427">
        <v>0</v>
      </c>
      <c r="BN152" s="427">
        <v>0</v>
      </c>
      <c r="BO152" s="427">
        <v>0</v>
      </c>
      <c r="BP152" s="427">
        <v>0</v>
      </c>
      <c r="BQ152" s="427">
        <v>0</v>
      </c>
      <c r="BR152" s="427">
        <v>0</v>
      </c>
      <c r="BS152" s="427">
        <v>0</v>
      </c>
      <c r="BT152" s="427">
        <v>0</v>
      </c>
      <c r="BU152" s="427">
        <v>0</v>
      </c>
      <c r="BV152" s="427">
        <v>0</v>
      </c>
      <c r="BW152" s="427">
        <v>0</v>
      </c>
      <c r="BX152" s="427">
        <v>0</v>
      </c>
      <c r="BY152" s="427">
        <v>0</v>
      </c>
      <c r="CA152" s="5">
        <v>0</v>
      </c>
      <c r="CB152" s="5">
        <v>0</v>
      </c>
      <c r="CC152" s="5">
        <v>0</v>
      </c>
      <c r="CD152" s="5">
        <v>0</v>
      </c>
      <c r="CE152" s="5">
        <v>0</v>
      </c>
      <c r="CF152" s="5">
        <v>0</v>
      </c>
      <c r="CG152" s="5">
        <v>0</v>
      </c>
      <c r="CH152" s="5">
        <v>0</v>
      </c>
      <c r="CI152" s="5">
        <v>0</v>
      </c>
      <c r="CJ152" s="5">
        <v>0</v>
      </c>
      <c r="CK152" s="5">
        <v>0</v>
      </c>
      <c r="CL152" s="5">
        <v>0</v>
      </c>
      <c r="CM152" s="5">
        <v>0</v>
      </c>
      <c r="CO152" s="5">
        <v>0</v>
      </c>
      <c r="CP152" s="5">
        <v>0</v>
      </c>
      <c r="CQ152" s="5">
        <v>0</v>
      </c>
      <c r="CR152" s="5">
        <v>0</v>
      </c>
      <c r="CS152" s="5">
        <v>0</v>
      </c>
      <c r="CT152" s="5">
        <v>0</v>
      </c>
      <c r="CU152" s="5">
        <v>0</v>
      </c>
      <c r="CV152" s="5">
        <v>0</v>
      </c>
      <c r="CW152" s="5">
        <v>0</v>
      </c>
      <c r="CX152" s="5">
        <v>0</v>
      </c>
      <c r="CY152" s="5">
        <v>0</v>
      </c>
      <c r="CZ152" s="5">
        <v>0</v>
      </c>
      <c r="DA152" s="5">
        <v>0</v>
      </c>
      <c r="DC152" s="5">
        <v>0</v>
      </c>
      <c r="DD152" s="5">
        <v>0</v>
      </c>
      <c r="DE152" s="5">
        <v>0</v>
      </c>
      <c r="DF152" s="5">
        <v>0</v>
      </c>
      <c r="DG152" s="5">
        <v>0</v>
      </c>
      <c r="DH152" s="5">
        <v>0</v>
      </c>
      <c r="DI152" s="5">
        <v>0</v>
      </c>
      <c r="DJ152" s="5">
        <v>0</v>
      </c>
      <c r="DK152" s="5">
        <v>0</v>
      </c>
      <c r="DL152" s="5">
        <v>0</v>
      </c>
      <c r="DM152" s="5">
        <v>0</v>
      </c>
      <c r="DN152" s="5">
        <v>0</v>
      </c>
      <c r="DO152" s="5">
        <v>0</v>
      </c>
    </row>
    <row r="153" spans="1:119" x14ac:dyDescent="0.35">
      <c r="A153" s="626"/>
      <c r="B153" s="3" t="s">
        <v>75</v>
      </c>
      <c r="C153" s="3">
        <v>0</v>
      </c>
      <c r="D153" s="3">
        <v>0</v>
      </c>
      <c r="E153" s="3">
        <v>0</v>
      </c>
      <c r="F153" s="3">
        <v>0</v>
      </c>
      <c r="G153" s="3">
        <v>0</v>
      </c>
      <c r="H153" s="3">
        <v>0</v>
      </c>
      <c r="I153" s="3">
        <v>0</v>
      </c>
      <c r="J153" s="3">
        <v>0</v>
      </c>
      <c r="K153" s="3">
        <v>0</v>
      </c>
      <c r="L153" s="3">
        <v>0</v>
      </c>
      <c r="M153" s="3">
        <v>0</v>
      </c>
      <c r="N153" s="3">
        <v>0</v>
      </c>
      <c r="O153" s="80">
        <f t="shared" si="117"/>
        <v>0</v>
      </c>
      <c r="Q153" s="626"/>
      <c r="R153" s="3" t="s">
        <v>75</v>
      </c>
      <c r="S153" s="3">
        <v>0</v>
      </c>
      <c r="T153" s="3">
        <v>0</v>
      </c>
      <c r="U153" s="3">
        <v>0</v>
      </c>
      <c r="V153" s="3">
        <v>0</v>
      </c>
      <c r="W153" s="3">
        <v>0</v>
      </c>
      <c r="X153" s="3">
        <v>0</v>
      </c>
      <c r="Y153" s="3">
        <v>0</v>
      </c>
      <c r="Z153" s="3">
        <v>0</v>
      </c>
      <c r="AA153" s="3">
        <v>0</v>
      </c>
      <c r="AB153" s="3">
        <v>0</v>
      </c>
      <c r="AC153" s="3">
        <v>0</v>
      </c>
      <c r="AD153" s="3">
        <v>0</v>
      </c>
      <c r="AE153" s="80">
        <f t="shared" si="118"/>
        <v>0</v>
      </c>
      <c r="AG153" s="626"/>
      <c r="AH153" s="3" t="s">
        <v>75</v>
      </c>
      <c r="AI153" s="3">
        <v>0</v>
      </c>
      <c r="AJ153" s="3">
        <v>0</v>
      </c>
      <c r="AK153" s="3">
        <v>0</v>
      </c>
      <c r="AL153" s="3">
        <v>0</v>
      </c>
      <c r="AM153" s="3">
        <v>0</v>
      </c>
      <c r="AN153" s="3">
        <v>0</v>
      </c>
      <c r="AO153" s="3">
        <v>0</v>
      </c>
      <c r="AP153" s="3">
        <v>0</v>
      </c>
      <c r="AQ153" s="3">
        <v>0</v>
      </c>
      <c r="AR153" s="3">
        <v>0</v>
      </c>
      <c r="AS153" s="3">
        <v>0</v>
      </c>
      <c r="AT153" s="3">
        <v>0</v>
      </c>
      <c r="AU153" s="80">
        <f t="shared" si="119"/>
        <v>0</v>
      </c>
      <c r="AW153" s="626"/>
      <c r="AX153" s="3" t="s">
        <v>75</v>
      </c>
      <c r="AY153" s="3">
        <v>0</v>
      </c>
      <c r="AZ153" s="3">
        <v>0</v>
      </c>
      <c r="BA153" s="3">
        <v>0</v>
      </c>
      <c r="BB153" s="3">
        <v>0</v>
      </c>
      <c r="BC153" s="3">
        <v>0</v>
      </c>
      <c r="BD153" s="3">
        <v>0</v>
      </c>
      <c r="BE153" s="3">
        <v>0</v>
      </c>
      <c r="BF153" s="3">
        <v>0</v>
      </c>
      <c r="BG153" s="3">
        <v>0</v>
      </c>
      <c r="BH153" s="3">
        <v>0</v>
      </c>
      <c r="BI153" s="3">
        <v>0</v>
      </c>
      <c r="BJ153" s="3">
        <v>0</v>
      </c>
      <c r="BK153" s="80">
        <f t="shared" si="120"/>
        <v>0</v>
      </c>
      <c r="BM153" s="427">
        <v>0</v>
      </c>
      <c r="BN153" s="427">
        <v>0</v>
      </c>
      <c r="BO153" s="427">
        <v>0</v>
      </c>
      <c r="BP153" s="427">
        <v>0</v>
      </c>
      <c r="BQ153" s="427">
        <v>0</v>
      </c>
      <c r="BR153" s="427">
        <v>0</v>
      </c>
      <c r="BS153" s="427">
        <v>0</v>
      </c>
      <c r="BT153" s="427">
        <v>0</v>
      </c>
      <c r="BU153" s="427">
        <v>0</v>
      </c>
      <c r="BV153" s="427">
        <v>0</v>
      </c>
      <c r="BW153" s="427">
        <v>0</v>
      </c>
      <c r="BX153" s="427">
        <v>0</v>
      </c>
      <c r="BY153" s="427">
        <v>0</v>
      </c>
      <c r="CA153" s="5">
        <v>0</v>
      </c>
      <c r="CB153" s="5">
        <v>0</v>
      </c>
      <c r="CC153" s="5">
        <v>0</v>
      </c>
      <c r="CD153" s="5">
        <v>0</v>
      </c>
      <c r="CE153" s="5">
        <v>0</v>
      </c>
      <c r="CF153" s="5">
        <v>0</v>
      </c>
      <c r="CG153" s="5">
        <v>0</v>
      </c>
      <c r="CH153" s="5">
        <v>0</v>
      </c>
      <c r="CI153" s="5">
        <v>0</v>
      </c>
      <c r="CJ153" s="5">
        <v>0</v>
      </c>
      <c r="CK153" s="5">
        <v>0</v>
      </c>
      <c r="CL153" s="5">
        <v>0</v>
      </c>
      <c r="CM153" s="5">
        <v>0</v>
      </c>
      <c r="CO153" s="5">
        <v>0</v>
      </c>
      <c r="CP153" s="5">
        <v>0</v>
      </c>
      <c r="CQ153" s="5">
        <v>0</v>
      </c>
      <c r="CR153" s="5">
        <v>0</v>
      </c>
      <c r="CS153" s="5">
        <v>0</v>
      </c>
      <c r="CT153" s="5">
        <v>0</v>
      </c>
      <c r="CU153" s="5">
        <v>0</v>
      </c>
      <c r="CV153" s="5">
        <v>0</v>
      </c>
      <c r="CW153" s="5">
        <v>0</v>
      </c>
      <c r="CX153" s="5">
        <v>0</v>
      </c>
      <c r="CY153" s="5">
        <v>0</v>
      </c>
      <c r="CZ153" s="5">
        <v>0</v>
      </c>
      <c r="DA153" s="5">
        <v>0</v>
      </c>
      <c r="DC153" s="5">
        <v>0</v>
      </c>
      <c r="DD153" s="5">
        <v>0</v>
      </c>
      <c r="DE153" s="5">
        <v>0</v>
      </c>
      <c r="DF153" s="5">
        <v>0</v>
      </c>
      <c r="DG153" s="5">
        <v>0</v>
      </c>
      <c r="DH153" s="5">
        <v>0</v>
      </c>
      <c r="DI153" s="5">
        <v>0</v>
      </c>
      <c r="DJ153" s="5">
        <v>0</v>
      </c>
      <c r="DK153" s="5">
        <v>0</v>
      </c>
      <c r="DL153" s="5">
        <v>0</v>
      </c>
      <c r="DM153" s="5">
        <v>0</v>
      </c>
      <c r="DN153" s="5">
        <v>0</v>
      </c>
      <c r="DO153" s="5">
        <v>0</v>
      </c>
    </row>
    <row r="154" spans="1:119" x14ac:dyDescent="0.35">
      <c r="A154" s="626"/>
      <c r="B154" s="3" t="s">
        <v>74</v>
      </c>
      <c r="C154" s="3">
        <v>0</v>
      </c>
      <c r="D154" s="3">
        <v>0</v>
      </c>
      <c r="E154" s="3">
        <v>0</v>
      </c>
      <c r="F154" s="3">
        <v>0</v>
      </c>
      <c r="G154" s="3">
        <v>0</v>
      </c>
      <c r="H154" s="3">
        <v>0</v>
      </c>
      <c r="I154" s="3">
        <v>0</v>
      </c>
      <c r="J154" s="3">
        <v>0</v>
      </c>
      <c r="K154" s="3">
        <v>0</v>
      </c>
      <c r="L154" s="3">
        <v>0</v>
      </c>
      <c r="M154" s="3">
        <v>0</v>
      </c>
      <c r="N154" s="3">
        <v>0</v>
      </c>
      <c r="O154" s="80">
        <f t="shared" si="117"/>
        <v>0</v>
      </c>
      <c r="Q154" s="626"/>
      <c r="R154" s="3" t="s">
        <v>74</v>
      </c>
      <c r="S154" s="3">
        <v>0</v>
      </c>
      <c r="T154" s="3">
        <v>0</v>
      </c>
      <c r="U154" s="3">
        <v>0</v>
      </c>
      <c r="V154" s="3">
        <v>0</v>
      </c>
      <c r="W154" s="3">
        <v>0</v>
      </c>
      <c r="X154" s="3">
        <v>0</v>
      </c>
      <c r="Y154" s="3">
        <v>0</v>
      </c>
      <c r="Z154" s="3">
        <v>0</v>
      </c>
      <c r="AA154" s="3">
        <v>0</v>
      </c>
      <c r="AB154" s="3">
        <v>0</v>
      </c>
      <c r="AC154" s="3">
        <v>0</v>
      </c>
      <c r="AD154" s="3">
        <v>0</v>
      </c>
      <c r="AE154" s="80">
        <f t="shared" si="118"/>
        <v>0</v>
      </c>
      <c r="AG154" s="626"/>
      <c r="AH154" s="3" t="s">
        <v>74</v>
      </c>
      <c r="AI154" s="3">
        <v>0</v>
      </c>
      <c r="AJ154" s="3">
        <v>0</v>
      </c>
      <c r="AK154" s="3">
        <v>0</v>
      </c>
      <c r="AL154" s="3">
        <v>0</v>
      </c>
      <c r="AM154" s="3">
        <v>0</v>
      </c>
      <c r="AN154" s="3">
        <v>0</v>
      </c>
      <c r="AO154" s="3">
        <v>0</v>
      </c>
      <c r="AP154" s="3">
        <v>0</v>
      </c>
      <c r="AQ154" s="3">
        <v>0</v>
      </c>
      <c r="AR154" s="3">
        <v>0</v>
      </c>
      <c r="AS154" s="3">
        <v>0</v>
      </c>
      <c r="AT154" s="3">
        <v>0</v>
      </c>
      <c r="AU154" s="80">
        <f t="shared" si="119"/>
        <v>0</v>
      </c>
      <c r="AW154" s="626"/>
      <c r="AX154" s="3" t="s">
        <v>74</v>
      </c>
      <c r="AY154" s="3">
        <v>0</v>
      </c>
      <c r="AZ154" s="3">
        <v>0</v>
      </c>
      <c r="BA154" s="3">
        <v>0</v>
      </c>
      <c r="BB154" s="3">
        <v>0</v>
      </c>
      <c r="BC154" s="3">
        <v>0</v>
      </c>
      <c r="BD154" s="3">
        <v>0</v>
      </c>
      <c r="BE154" s="3">
        <v>0</v>
      </c>
      <c r="BF154" s="3">
        <v>0</v>
      </c>
      <c r="BG154" s="3">
        <v>0</v>
      </c>
      <c r="BH154" s="3">
        <v>0</v>
      </c>
      <c r="BI154" s="3">
        <v>0</v>
      </c>
      <c r="BJ154" s="3">
        <v>0</v>
      </c>
      <c r="BK154" s="80">
        <f t="shared" si="120"/>
        <v>0</v>
      </c>
      <c r="BM154" s="427">
        <v>0</v>
      </c>
      <c r="BN154" s="427">
        <v>0</v>
      </c>
      <c r="BO154" s="427">
        <v>0</v>
      </c>
      <c r="BP154" s="427">
        <v>0</v>
      </c>
      <c r="BQ154" s="427">
        <v>0</v>
      </c>
      <c r="BR154" s="427">
        <v>0</v>
      </c>
      <c r="BS154" s="427">
        <v>0</v>
      </c>
      <c r="BT154" s="427">
        <v>0</v>
      </c>
      <c r="BU154" s="427">
        <v>0</v>
      </c>
      <c r="BV154" s="427">
        <v>0</v>
      </c>
      <c r="BW154" s="427">
        <v>0</v>
      </c>
      <c r="BX154" s="427">
        <v>0</v>
      </c>
      <c r="BY154" s="427">
        <v>0</v>
      </c>
      <c r="CA154" s="5">
        <v>0</v>
      </c>
      <c r="CB154" s="5">
        <v>0</v>
      </c>
      <c r="CC154" s="5">
        <v>0</v>
      </c>
      <c r="CD154" s="5">
        <v>0</v>
      </c>
      <c r="CE154" s="5">
        <v>0</v>
      </c>
      <c r="CF154" s="5">
        <v>0</v>
      </c>
      <c r="CG154" s="5">
        <v>0</v>
      </c>
      <c r="CH154" s="5">
        <v>0</v>
      </c>
      <c r="CI154" s="5">
        <v>0</v>
      </c>
      <c r="CJ154" s="5">
        <v>0</v>
      </c>
      <c r="CK154" s="5">
        <v>0</v>
      </c>
      <c r="CL154" s="5">
        <v>0</v>
      </c>
      <c r="CM154" s="5">
        <v>0</v>
      </c>
      <c r="CO154" s="5">
        <v>0</v>
      </c>
      <c r="CP154" s="5">
        <v>0</v>
      </c>
      <c r="CQ154" s="5">
        <v>0</v>
      </c>
      <c r="CR154" s="5">
        <v>0</v>
      </c>
      <c r="CS154" s="5">
        <v>0</v>
      </c>
      <c r="CT154" s="5">
        <v>0</v>
      </c>
      <c r="CU154" s="5">
        <v>0</v>
      </c>
      <c r="CV154" s="5">
        <v>0</v>
      </c>
      <c r="CW154" s="5">
        <v>0</v>
      </c>
      <c r="CX154" s="5">
        <v>0</v>
      </c>
      <c r="CY154" s="5">
        <v>0</v>
      </c>
      <c r="CZ154" s="5">
        <v>0</v>
      </c>
      <c r="DA154" s="5">
        <v>0</v>
      </c>
      <c r="DC154" s="5">
        <v>0</v>
      </c>
      <c r="DD154" s="5">
        <v>0</v>
      </c>
      <c r="DE154" s="5">
        <v>0</v>
      </c>
      <c r="DF154" s="5">
        <v>0</v>
      </c>
      <c r="DG154" s="5">
        <v>0</v>
      </c>
      <c r="DH154" s="5">
        <v>0</v>
      </c>
      <c r="DI154" s="5">
        <v>0</v>
      </c>
      <c r="DJ154" s="5">
        <v>0</v>
      </c>
      <c r="DK154" s="5">
        <v>0</v>
      </c>
      <c r="DL154" s="5">
        <v>0</v>
      </c>
      <c r="DM154" s="5">
        <v>0</v>
      </c>
      <c r="DN154" s="5">
        <v>0</v>
      </c>
      <c r="DO154" s="5">
        <v>0</v>
      </c>
    </row>
    <row r="155" spans="1:119" x14ac:dyDescent="0.35">
      <c r="A155" s="626"/>
      <c r="B155" s="3" t="s">
        <v>73</v>
      </c>
      <c r="C155" s="3">
        <v>0</v>
      </c>
      <c r="D155" s="3">
        <v>0</v>
      </c>
      <c r="E155" s="3">
        <v>0</v>
      </c>
      <c r="F155" s="3">
        <v>0</v>
      </c>
      <c r="G155" s="3">
        <v>0</v>
      </c>
      <c r="H155" s="3">
        <v>0</v>
      </c>
      <c r="I155" s="3">
        <v>0</v>
      </c>
      <c r="J155" s="3">
        <v>0</v>
      </c>
      <c r="K155" s="3">
        <v>0</v>
      </c>
      <c r="L155" s="3">
        <v>0</v>
      </c>
      <c r="M155" s="3">
        <v>0</v>
      </c>
      <c r="N155" s="3">
        <v>0</v>
      </c>
      <c r="O155" s="80">
        <f t="shared" si="117"/>
        <v>0</v>
      </c>
      <c r="Q155" s="626"/>
      <c r="R155" s="3" t="s">
        <v>73</v>
      </c>
      <c r="S155" s="3">
        <v>0</v>
      </c>
      <c r="T155" s="3">
        <v>0</v>
      </c>
      <c r="U155" s="3">
        <v>0</v>
      </c>
      <c r="V155" s="3">
        <v>0</v>
      </c>
      <c r="W155" s="3">
        <v>0</v>
      </c>
      <c r="X155" s="3">
        <v>0</v>
      </c>
      <c r="Y155" s="3">
        <v>0</v>
      </c>
      <c r="Z155" s="3">
        <v>0</v>
      </c>
      <c r="AA155" s="3">
        <v>0</v>
      </c>
      <c r="AB155" s="3">
        <v>0</v>
      </c>
      <c r="AC155" s="3">
        <v>0</v>
      </c>
      <c r="AD155" s="3">
        <v>0</v>
      </c>
      <c r="AE155" s="80">
        <f t="shared" si="118"/>
        <v>0</v>
      </c>
      <c r="AG155" s="626"/>
      <c r="AH155" s="3" t="s">
        <v>73</v>
      </c>
      <c r="AI155" s="3">
        <v>0</v>
      </c>
      <c r="AJ155" s="3">
        <v>0</v>
      </c>
      <c r="AK155" s="3">
        <v>0</v>
      </c>
      <c r="AL155" s="3">
        <v>0</v>
      </c>
      <c r="AM155" s="3">
        <v>0</v>
      </c>
      <c r="AN155" s="3">
        <v>0</v>
      </c>
      <c r="AO155" s="3">
        <v>0</v>
      </c>
      <c r="AP155" s="3">
        <v>0</v>
      </c>
      <c r="AQ155" s="3">
        <v>0</v>
      </c>
      <c r="AR155" s="3">
        <v>0</v>
      </c>
      <c r="AS155" s="3">
        <v>0</v>
      </c>
      <c r="AT155" s="3">
        <v>0</v>
      </c>
      <c r="AU155" s="80">
        <f t="shared" si="119"/>
        <v>0</v>
      </c>
      <c r="AW155" s="626"/>
      <c r="AX155" s="3" t="s">
        <v>73</v>
      </c>
      <c r="AY155" s="3">
        <v>0</v>
      </c>
      <c r="AZ155" s="3">
        <v>0</v>
      </c>
      <c r="BA155" s="3">
        <v>0</v>
      </c>
      <c r="BB155" s="3">
        <v>0</v>
      </c>
      <c r="BC155" s="3">
        <v>0</v>
      </c>
      <c r="BD155" s="3">
        <v>0</v>
      </c>
      <c r="BE155" s="3">
        <v>0</v>
      </c>
      <c r="BF155" s="3">
        <v>0</v>
      </c>
      <c r="BG155" s="3">
        <v>0</v>
      </c>
      <c r="BH155" s="3">
        <v>0</v>
      </c>
      <c r="BI155" s="3">
        <v>0</v>
      </c>
      <c r="BJ155" s="3">
        <v>0</v>
      </c>
      <c r="BK155" s="80">
        <f t="shared" si="120"/>
        <v>0</v>
      </c>
      <c r="BM155" s="427">
        <v>0</v>
      </c>
      <c r="BN155" s="427">
        <v>0</v>
      </c>
      <c r="BO155" s="427">
        <v>0</v>
      </c>
      <c r="BP155" s="427">
        <v>0</v>
      </c>
      <c r="BQ155" s="427">
        <v>0</v>
      </c>
      <c r="BR155" s="427">
        <v>0</v>
      </c>
      <c r="BS155" s="427">
        <v>0</v>
      </c>
      <c r="BT155" s="427">
        <v>0</v>
      </c>
      <c r="BU155" s="427">
        <v>0</v>
      </c>
      <c r="BV155" s="427">
        <v>0</v>
      </c>
      <c r="BW155" s="427">
        <v>0</v>
      </c>
      <c r="BX155" s="427">
        <v>0</v>
      </c>
      <c r="BY155" s="427">
        <v>0</v>
      </c>
      <c r="CA155" s="5">
        <v>0</v>
      </c>
      <c r="CB155" s="5">
        <v>0</v>
      </c>
      <c r="CC155" s="5">
        <v>0</v>
      </c>
      <c r="CD155" s="5">
        <v>0</v>
      </c>
      <c r="CE155" s="5">
        <v>0</v>
      </c>
      <c r="CF155" s="5">
        <v>0</v>
      </c>
      <c r="CG155" s="5">
        <v>0</v>
      </c>
      <c r="CH155" s="5">
        <v>0</v>
      </c>
      <c r="CI155" s="5">
        <v>0</v>
      </c>
      <c r="CJ155" s="5">
        <v>0</v>
      </c>
      <c r="CK155" s="5">
        <v>0</v>
      </c>
      <c r="CL155" s="5">
        <v>0</v>
      </c>
      <c r="CM155" s="5">
        <v>0</v>
      </c>
      <c r="CO155" s="5">
        <v>0</v>
      </c>
      <c r="CP155" s="5">
        <v>0</v>
      </c>
      <c r="CQ155" s="5">
        <v>0</v>
      </c>
      <c r="CR155" s="5">
        <v>0</v>
      </c>
      <c r="CS155" s="5">
        <v>0</v>
      </c>
      <c r="CT155" s="5">
        <v>0</v>
      </c>
      <c r="CU155" s="5">
        <v>0</v>
      </c>
      <c r="CV155" s="5">
        <v>0</v>
      </c>
      <c r="CW155" s="5">
        <v>0</v>
      </c>
      <c r="CX155" s="5">
        <v>0</v>
      </c>
      <c r="CY155" s="5">
        <v>0</v>
      </c>
      <c r="CZ155" s="5">
        <v>0</v>
      </c>
      <c r="DA155" s="5">
        <v>0</v>
      </c>
      <c r="DC155" s="5">
        <v>0</v>
      </c>
      <c r="DD155" s="5">
        <v>0</v>
      </c>
      <c r="DE155" s="5">
        <v>0</v>
      </c>
      <c r="DF155" s="5">
        <v>0</v>
      </c>
      <c r="DG155" s="5">
        <v>0</v>
      </c>
      <c r="DH155" s="5">
        <v>0</v>
      </c>
      <c r="DI155" s="5">
        <v>0</v>
      </c>
      <c r="DJ155" s="5">
        <v>0</v>
      </c>
      <c r="DK155" s="5">
        <v>0</v>
      </c>
      <c r="DL155" s="5">
        <v>0</v>
      </c>
      <c r="DM155" s="5">
        <v>0</v>
      </c>
      <c r="DN155" s="5">
        <v>0</v>
      </c>
      <c r="DO155" s="5">
        <v>0</v>
      </c>
    </row>
    <row r="156" spans="1:119" x14ac:dyDescent="0.35">
      <c r="A156" s="626"/>
      <c r="B156" s="3" t="s">
        <v>72</v>
      </c>
      <c r="C156" s="3">
        <v>0</v>
      </c>
      <c r="D156" s="3">
        <v>0</v>
      </c>
      <c r="E156" s="3">
        <v>0</v>
      </c>
      <c r="F156" s="3">
        <v>0</v>
      </c>
      <c r="G156" s="3">
        <v>0</v>
      </c>
      <c r="H156" s="3">
        <v>0</v>
      </c>
      <c r="I156" s="3">
        <v>0</v>
      </c>
      <c r="J156" s="3">
        <v>0</v>
      </c>
      <c r="K156" s="3">
        <v>0</v>
      </c>
      <c r="L156" s="3">
        <v>0</v>
      </c>
      <c r="M156" s="3">
        <v>0</v>
      </c>
      <c r="N156" s="3">
        <v>0</v>
      </c>
      <c r="O156" s="80">
        <f t="shared" si="117"/>
        <v>0</v>
      </c>
      <c r="Q156" s="626"/>
      <c r="R156" s="3" t="s">
        <v>72</v>
      </c>
      <c r="S156" s="3">
        <v>0</v>
      </c>
      <c r="T156" s="3">
        <v>0</v>
      </c>
      <c r="U156" s="3">
        <v>0</v>
      </c>
      <c r="V156" s="3">
        <v>0</v>
      </c>
      <c r="W156" s="3">
        <v>0</v>
      </c>
      <c r="X156" s="3">
        <v>0</v>
      </c>
      <c r="Y156" s="3">
        <v>0</v>
      </c>
      <c r="Z156" s="3">
        <v>0</v>
      </c>
      <c r="AA156" s="3">
        <v>0</v>
      </c>
      <c r="AB156" s="3">
        <v>0</v>
      </c>
      <c r="AC156" s="3">
        <v>0</v>
      </c>
      <c r="AD156" s="3">
        <v>0</v>
      </c>
      <c r="AE156" s="80">
        <f t="shared" si="118"/>
        <v>0</v>
      </c>
      <c r="AG156" s="626"/>
      <c r="AH156" s="3" t="s">
        <v>72</v>
      </c>
      <c r="AI156" s="3">
        <v>0</v>
      </c>
      <c r="AJ156" s="3">
        <v>0</v>
      </c>
      <c r="AK156" s="3">
        <v>0</v>
      </c>
      <c r="AL156" s="3">
        <v>0</v>
      </c>
      <c r="AM156" s="3">
        <v>0</v>
      </c>
      <c r="AN156" s="3">
        <v>0</v>
      </c>
      <c r="AO156" s="3">
        <v>0</v>
      </c>
      <c r="AP156" s="3">
        <v>0</v>
      </c>
      <c r="AQ156" s="3">
        <v>0</v>
      </c>
      <c r="AR156" s="3">
        <v>0</v>
      </c>
      <c r="AS156" s="3">
        <v>0</v>
      </c>
      <c r="AT156" s="3">
        <v>0</v>
      </c>
      <c r="AU156" s="80">
        <f t="shared" si="119"/>
        <v>0</v>
      </c>
      <c r="AW156" s="626"/>
      <c r="AX156" s="3" t="s">
        <v>72</v>
      </c>
      <c r="AY156" s="3">
        <v>0</v>
      </c>
      <c r="AZ156" s="3">
        <v>0</v>
      </c>
      <c r="BA156" s="3">
        <v>0</v>
      </c>
      <c r="BB156" s="3">
        <v>0</v>
      </c>
      <c r="BC156" s="3">
        <v>0</v>
      </c>
      <c r="BD156" s="3">
        <v>0</v>
      </c>
      <c r="BE156" s="3">
        <v>0</v>
      </c>
      <c r="BF156" s="3">
        <v>0</v>
      </c>
      <c r="BG156" s="3">
        <v>0</v>
      </c>
      <c r="BH156" s="3">
        <v>0</v>
      </c>
      <c r="BI156" s="3">
        <v>0</v>
      </c>
      <c r="BJ156" s="3">
        <v>0</v>
      </c>
      <c r="BK156" s="80">
        <f t="shared" si="120"/>
        <v>0</v>
      </c>
      <c r="BM156" s="427">
        <v>0</v>
      </c>
      <c r="BN156" s="427">
        <v>0</v>
      </c>
      <c r="BO156" s="427">
        <v>0</v>
      </c>
      <c r="BP156" s="427">
        <v>0</v>
      </c>
      <c r="BQ156" s="427">
        <v>0</v>
      </c>
      <c r="BR156" s="427">
        <v>0</v>
      </c>
      <c r="BS156" s="427">
        <v>0</v>
      </c>
      <c r="BT156" s="427">
        <v>0</v>
      </c>
      <c r="BU156" s="427">
        <v>0</v>
      </c>
      <c r="BV156" s="427">
        <v>0</v>
      </c>
      <c r="BW156" s="427">
        <v>0</v>
      </c>
      <c r="BX156" s="427">
        <v>0</v>
      </c>
      <c r="BY156" s="427">
        <v>0</v>
      </c>
      <c r="CA156" s="5">
        <v>0</v>
      </c>
      <c r="CB156" s="5">
        <v>0</v>
      </c>
      <c r="CC156" s="5">
        <v>0</v>
      </c>
      <c r="CD156" s="5">
        <v>0</v>
      </c>
      <c r="CE156" s="5">
        <v>0</v>
      </c>
      <c r="CF156" s="5">
        <v>0</v>
      </c>
      <c r="CG156" s="5">
        <v>0</v>
      </c>
      <c r="CH156" s="5">
        <v>0</v>
      </c>
      <c r="CI156" s="5">
        <v>0</v>
      </c>
      <c r="CJ156" s="5">
        <v>0</v>
      </c>
      <c r="CK156" s="5">
        <v>0</v>
      </c>
      <c r="CL156" s="5">
        <v>0</v>
      </c>
      <c r="CM156" s="5">
        <v>0</v>
      </c>
      <c r="CO156" s="5">
        <v>0</v>
      </c>
      <c r="CP156" s="5">
        <v>0</v>
      </c>
      <c r="CQ156" s="5">
        <v>0</v>
      </c>
      <c r="CR156" s="5">
        <v>0</v>
      </c>
      <c r="CS156" s="5">
        <v>0</v>
      </c>
      <c r="CT156" s="5">
        <v>0</v>
      </c>
      <c r="CU156" s="5">
        <v>0</v>
      </c>
      <c r="CV156" s="5">
        <v>0</v>
      </c>
      <c r="CW156" s="5">
        <v>0</v>
      </c>
      <c r="CX156" s="5">
        <v>0</v>
      </c>
      <c r="CY156" s="5">
        <v>0</v>
      </c>
      <c r="CZ156" s="5">
        <v>0</v>
      </c>
      <c r="DA156" s="5">
        <v>0</v>
      </c>
      <c r="DC156" s="5">
        <v>0</v>
      </c>
      <c r="DD156" s="5">
        <v>0</v>
      </c>
      <c r="DE156" s="5">
        <v>0</v>
      </c>
      <c r="DF156" s="5">
        <v>0</v>
      </c>
      <c r="DG156" s="5">
        <v>0</v>
      </c>
      <c r="DH156" s="5">
        <v>0</v>
      </c>
      <c r="DI156" s="5">
        <v>0</v>
      </c>
      <c r="DJ156" s="5">
        <v>0</v>
      </c>
      <c r="DK156" s="5">
        <v>0</v>
      </c>
      <c r="DL156" s="5">
        <v>0</v>
      </c>
      <c r="DM156" s="5">
        <v>0</v>
      </c>
      <c r="DN156" s="5">
        <v>0</v>
      </c>
      <c r="DO156" s="5">
        <v>0</v>
      </c>
    </row>
    <row r="157" spans="1:119" x14ac:dyDescent="0.35">
      <c r="A157" s="626"/>
      <c r="B157" s="3" t="s">
        <v>71</v>
      </c>
      <c r="C157" s="3">
        <v>0</v>
      </c>
      <c r="D157" s="3">
        <v>0</v>
      </c>
      <c r="E157" s="3">
        <v>0</v>
      </c>
      <c r="F157" s="3">
        <v>0</v>
      </c>
      <c r="G157" s="3">
        <v>0</v>
      </c>
      <c r="H157" s="3">
        <v>0</v>
      </c>
      <c r="I157" s="3">
        <v>0</v>
      </c>
      <c r="J157" s="3">
        <v>0</v>
      </c>
      <c r="K157" s="3">
        <v>0</v>
      </c>
      <c r="L157" s="3">
        <v>0</v>
      </c>
      <c r="M157" s="3">
        <v>0</v>
      </c>
      <c r="N157" s="3">
        <v>0</v>
      </c>
      <c r="O157" s="80">
        <f t="shared" si="117"/>
        <v>0</v>
      </c>
      <c r="Q157" s="626"/>
      <c r="R157" s="3" t="s">
        <v>71</v>
      </c>
      <c r="S157" s="3">
        <v>0</v>
      </c>
      <c r="T157" s="3">
        <v>0</v>
      </c>
      <c r="U157" s="3">
        <v>0</v>
      </c>
      <c r="V157" s="3">
        <v>0</v>
      </c>
      <c r="W157" s="3">
        <v>0</v>
      </c>
      <c r="X157" s="3">
        <v>0</v>
      </c>
      <c r="Y157" s="3">
        <v>0</v>
      </c>
      <c r="Z157" s="3">
        <v>0</v>
      </c>
      <c r="AA157" s="3">
        <v>0</v>
      </c>
      <c r="AB157" s="3">
        <v>0</v>
      </c>
      <c r="AC157" s="3">
        <v>0</v>
      </c>
      <c r="AD157" s="3">
        <v>0</v>
      </c>
      <c r="AE157" s="80">
        <f t="shared" si="118"/>
        <v>0</v>
      </c>
      <c r="AG157" s="626"/>
      <c r="AH157" s="3" t="s">
        <v>71</v>
      </c>
      <c r="AI157" s="3">
        <v>0</v>
      </c>
      <c r="AJ157" s="3">
        <v>0</v>
      </c>
      <c r="AK157" s="3">
        <v>0</v>
      </c>
      <c r="AL157" s="3">
        <v>0</v>
      </c>
      <c r="AM157" s="3">
        <v>0</v>
      </c>
      <c r="AN157" s="3">
        <v>0</v>
      </c>
      <c r="AO157" s="3">
        <v>0</v>
      </c>
      <c r="AP157" s="3">
        <v>0</v>
      </c>
      <c r="AQ157" s="3">
        <v>0</v>
      </c>
      <c r="AR157" s="3">
        <v>0</v>
      </c>
      <c r="AS157" s="3">
        <v>0</v>
      </c>
      <c r="AT157" s="3">
        <v>0</v>
      </c>
      <c r="AU157" s="80">
        <f t="shared" si="119"/>
        <v>0</v>
      </c>
      <c r="AW157" s="626"/>
      <c r="AX157" s="3" t="s">
        <v>71</v>
      </c>
      <c r="AY157" s="3">
        <v>0</v>
      </c>
      <c r="AZ157" s="3">
        <v>0</v>
      </c>
      <c r="BA157" s="3">
        <v>0</v>
      </c>
      <c r="BB157" s="3">
        <v>0</v>
      </c>
      <c r="BC157" s="3">
        <v>0</v>
      </c>
      <c r="BD157" s="3">
        <v>0</v>
      </c>
      <c r="BE157" s="3">
        <v>0</v>
      </c>
      <c r="BF157" s="3">
        <v>0</v>
      </c>
      <c r="BG157" s="3">
        <v>0</v>
      </c>
      <c r="BH157" s="3">
        <v>0</v>
      </c>
      <c r="BI157" s="3">
        <v>0</v>
      </c>
      <c r="BJ157" s="3">
        <v>0</v>
      </c>
      <c r="BK157" s="80">
        <f t="shared" si="120"/>
        <v>0</v>
      </c>
      <c r="BM157" s="427">
        <v>0</v>
      </c>
      <c r="BN157" s="427">
        <v>0</v>
      </c>
      <c r="BO157" s="427">
        <v>0</v>
      </c>
      <c r="BP157" s="427">
        <v>0</v>
      </c>
      <c r="BQ157" s="427">
        <v>0</v>
      </c>
      <c r="BR157" s="427">
        <v>0</v>
      </c>
      <c r="BS157" s="427">
        <v>0</v>
      </c>
      <c r="BT157" s="427">
        <v>0</v>
      </c>
      <c r="BU157" s="427">
        <v>0</v>
      </c>
      <c r="BV157" s="427">
        <v>0</v>
      </c>
      <c r="BW157" s="427">
        <v>0</v>
      </c>
      <c r="BX157" s="427">
        <v>0</v>
      </c>
      <c r="BY157" s="427">
        <v>0</v>
      </c>
      <c r="CA157" s="5">
        <v>0</v>
      </c>
      <c r="CB157" s="5">
        <v>0</v>
      </c>
      <c r="CC157" s="5">
        <v>0</v>
      </c>
      <c r="CD157" s="5">
        <v>0</v>
      </c>
      <c r="CE157" s="5">
        <v>0</v>
      </c>
      <c r="CF157" s="5">
        <v>0</v>
      </c>
      <c r="CG157" s="5">
        <v>0</v>
      </c>
      <c r="CH157" s="5">
        <v>0</v>
      </c>
      <c r="CI157" s="5">
        <v>0</v>
      </c>
      <c r="CJ157" s="5">
        <v>0</v>
      </c>
      <c r="CK157" s="5">
        <v>0</v>
      </c>
      <c r="CL157" s="5">
        <v>0</v>
      </c>
      <c r="CM157" s="5">
        <v>0</v>
      </c>
      <c r="CO157" s="5">
        <v>0</v>
      </c>
      <c r="CP157" s="5">
        <v>0</v>
      </c>
      <c r="CQ157" s="5">
        <v>0</v>
      </c>
      <c r="CR157" s="5">
        <v>0</v>
      </c>
      <c r="CS157" s="5">
        <v>0</v>
      </c>
      <c r="CT157" s="5">
        <v>0</v>
      </c>
      <c r="CU157" s="5">
        <v>0</v>
      </c>
      <c r="CV157" s="5">
        <v>0</v>
      </c>
      <c r="CW157" s="5">
        <v>0</v>
      </c>
      <c r="CX157" s="5">
        <v>0</v>
      </c>
      <c r="CY157" s="5">
        <v>0</v>
      </c>
      <c r="CZ157" s="5">
        <v>0</v>
      </c>
      <c r="DA157" s="5">
        <v>0</v>
      </c>
      <c r="DC157" s="5">
        <v>0</v>
      </c>
      <c r="DD157" s="5">
        <v>0</v>
      </c>
      <c r="DE157" s="5">
        <v>0</v>
      </c>
      <c r="DF157" s="5">
        <v>0</v>
      </c>
      <c r="DG157" s="5">
        <v>0</v>
      </c>
      <c r="DH157" s="5">
        <v>0</v>
      </c>
      <c r="DI157" s="5">
        <v>0</v>
      </c>
      <c r="DJ157" s="5">
        <v>0</v>
      </c>
      <c r="DK157" s="5">
        <v>0</v>
      </c>
      <c r="DL157" s="5">
        <v>0</v>
      </c>
      <c r="DM157" s="5">
        <v>0</v>
      </c>
      <c r="DN157" s="5">
        <v>0</v>
      </c>
      <c r="DO157" s="5">
        <v>0</v>
      </c>
    </row>
    <row r="158" spans="1:119" x14ac:dyDescent="0.35">
      <c r="A158" s="626"/>
      <c r="B158" s="3" t="s">
        <v>70</v>
      </c>
      <c r="C158" s="3">
        <v>0</v>
      </c>
      <c r="D158" s="3">
        <v>0</v>
      </c>
      <c r="E158" s="3">
        <v>0</v>
      </c>
      <c r="F158" s="3">
        <v>0</v>
      </c>
      <c r="G158" s="3">
        <v>0</v>
      </c>
      <c r="H158" s="3">
        <v>0</v>
      </c>
      <c r="I158" s="3">
        <v>0</v>
      </c>
      <c r="J158" s="3">
        <v>0</v>
      </c>
      <c r="K158" s="3">
        <v>0</v>
      </c>
      <c r="L158" s="3">
        <v>0</v>
      </c>
      <c r="M158" s="3">
        <v>0</v>
      </c>
      <c r="N158" s="3">
        <v>0</v>
      </c>
      <c r="O158" s="80">
        <f t="shared" si="117"/>
        <v>0</v>
      </c>
      <c r="Q158" s="626"/>
      <c r="R158" s="3" t="s">
        <v>70</v>
      </c>
      <c r="S158" s="3">
        <v>0</v>
      </c>
      <c r="T158" s="3">
        <v>0</v>
      </c>
      <c r="U158" s="3">
        <v>0</v>
      </c>
      <c r="V158" s="3">
        <v>0</v>
      </c>
      <c r="W158" s="3">
        <v>0</v>
      </c>
      <c r="X158" s="3">
        <v>0</v>
      </c>
      <c r="Y158" s="3">
        <v>0</v>
      </c>
      <c r="Z158" s="3">
        <v>0</v>
      </c>
      <c r="AA158" s="3">
        <v>0</v>
      </c>
      <c r="AB158" s="3">
        <v>0</v>
      </c>
      <c r="AC158" s="3">
        <v>0</v>
      </c>
      <c r="AD158" s="3">
        <v>0</v>
      </c>
      <c r="AE158" s="80">
        <f t="shared" si="118"/>
        <v>0</v>
      </c>
      <c r="AG158" s="626"/>
      <c r="AH158" s="3" t="s">
        <v>70</v>
      </c>
      <c r="AI158" s="3">
        <v>0</v>
      </c>
      <c r="AJ158" s="3">
        <v>0</v>
      </c>
      <c r="AK158" s="3">
        <v>0</v>
      </c>
      <c r="AL158" s="3">
        <v>0</v>
      </c>
      <c r="AM158" s="3">
        <v>0</v>
      </c>
      <c r="AN158" s="3">
        <v>0</v>
      </c>
      <c r="AO158" s="3">
        <v>0</v>
      </c>
      <c r="AP158" s="3">
        <v>0</v>
      </c>
      <c r="AQ158" s="3">
        <v>0</v>
      </c>
      <c r="AR158" s="3">
        <v>0</v>
      </c>
      <c r="AS158" s="3">
        <v>0</v>
      </c>
      <c r="AT158" s="3">
        <v>0</v>
      </c>
      <c r="AU158" s="80">
        <f t="shared" si="119"/>
        <v>0</v>
      </c>
      <c r="AW158" s="626"/>
      <c r="AX158" s="3" t="s">
        <v>70</v>
      </c>
      <c r="AY158" s="3">
        <v>0</v>
      </c>
      <c r="AZ158" s="3">
        <v>0</v>
      </c>
      <c r="BA158" s="3">
        <v>0</v>
      </c>
      <c r="BB158" s="3">
        <v>0</v>
      </c>
      <c r="BC158" s="3">
        <v>0</v>
      </c>
      <c r="BD158" s="3">
        <v>0</v>
      </c>
      <c r="BE158" s="3">
        <v>0</v>
      </c>
      <c r="BF158" s="3">
        <v>0</v>
      </c>
      <c r="BG158" s="3">
        <v>0</v>
      </c>
      <c r="BH158" s="3">
        <v>0</v>
      </c>
      <c r="BI158" s="3">
        <v>0</v>
      </c>
      <c r="BJ158" s="3">
        <v>0</v>
      </c>
      <c r="BK158" s="80">
        <f t="shared" si="120"/>
        <v>0</v>
      </c>
      <c r="BM158" s="427">
        <v>0</v>
      </c>
      <c r="BN158" s="427">
        <v>0</v>
      </c>
      <c r="BO158" s="427">
        <v>0</v>
      </c>
      <c r="BP158" s="427">
        <v>0</v>
      </c>
      <c r="BQ158" s="427">
        <v>0</v>
      </c>
      <c r="BR158" s="427">
        <v>0</v>
      </c>
      <c r="BS158" s="427">
        <v>0</v>
      </c>
      <c r="BT158" s="427">
        <v>0</v>
      </c>
      <c r="BU158" s="427">
        <v>0</v>
      </c>
      <c r="BV158" s="427">
        <v>0</v>
      </c>
      <c r="BW158" s="427">
        <v>0</v>
      </c>
      <c r="BX158" s="427">
        <v>0</v>
      </c>
      <c r="BY158" s="427">
        <v>0</v>
      </c>
      <c r="CA158" s="5">
        <v>0</v>
      </c>
      <c r="CB158" s="5">
        <v>0</v>
      </c>
      <c r="CC158" s="5">
        <v>0</v>
      </c>
      <c r="CD158" s="5">
        <v>0</v>
      </c>
      <c r="CE158" s="5">
        <v>0</v>
      </c>
      <c r="CF158" s="5">
        <v>0</v>
      </c>
      <c r="CG158" s="5">
        <v>0</v>
      </c>
      <c r="CH158" s="5">
        <v>0</v>
      </c>
      <c r="CI158" s="5">
        <v>0</v>
      </c>
      <c r="CJ158" s="5">
        <v>0</v>
      </c>
      <c r="CK158" s="5">
        <v>0</v>
      </c>
      <c r="CL158" s="5">
        <v>0</v>
      </c>
      <c r="CM158" s="5">
        <v>0</v>
      </c>
      <c r="CO158" s="5">
        <v>0</v>
      </c>
      <c r="CP158" s="5">
        <v>0</v>
      </c>
      <c r="CQ158" s="5">
        <v>0</v>
      </c>
      <c r="CR158" s="5">
        <v>0</v>
      </c>
      <c r="CS158" s="5">
        <v>0</v>
      </c>
      <c r="CT158" s="5">
        <v>0</v>
      </c>
      <c r="CU158" s="5">
        <v>0</v>
      </c>
      <c r="CV158" s="5">
        <v>0</v>
      </c>
      <c r="CW158" s="5">
        <v>0</v>
      </c>
      <c r="CX158" s="5">
        <v>0</v>
      </c>
      <c r="CY158" s="5">
        <v>0</v>
      </c>
      <c r="CZ158" s="5">
        <v>0</v>
      </c>
      <c r="DA158" s="5">
        <v>0</v>
      </c>
      <c r="DC158" s="5">
        <v>0</v>
      </c>
      <c r="DD158" s="5">
        <v>0</v>
      </c>
      <c r="DE158" s="5">
        <v>0</v>
      </c>
      <c r="DF158" s="5">
        <v>0</v>
      </c>
      <c r="DG158" s="5">
        <v>0</v>
      </c>
      <c r="DH158" s="5">
        <v>0</v>
      </c>
      <c r="DI158" s="5">
        <v>0</v>
      </c>
      <c r="DJ158" s="5">
        <v>0</v>
      </c>
      <c r="DK158" s="5">
        <v>0</v>
      </c>
      <c r="DL158" s="5">
        <v>0</v>
      </c>
      <c r="DM158" s="5">
        <v>0</v>
      </c>
      <c r="DN158" s="5">
        <v>0</v>
      </c>
      <c r="DO158" s="5">
        <v>0</v>
      </c>
    </row>
    <row r="159" spans="1:119" x14ac:dyDescent="0.35">
      <c r="A159" s="626"/>
      <c r="B159" s="3" t="s">
        <v>69</v>
      </c>
      <c r="C159" s="3">
        <v>0</v>
      </c>
      <c r="D159" s="3">
        <v>0</v>
      </c>
      <c r="E159" s="3">
        <v>0</v>
      </c>
      <c r="F159" s="3">
        <v>0</v>
      </c>
      <c r="G159" s="3">
        <v>0</v>
      </c>
      <c r="H159" s="3">
        <v>0</v>
      </c>
      <c r="I159" s="3">
        <v>0</v>
      </c>
      <c r="J159" s="3">
        <v>0</v>
      </c>
      <c r="K159" s="3">
        <v>0</v>
      </c>
      <c r="L159" s="3">
        <v>0</v>
      </c>
      <c r="M159" s="3">
        <v>0</v>
      </c>
      <c r="N159" s="3">
        <v>0</v>
      </c>
      <c r="O159" s="80">
        <f t="shared" si="117"/>
        <v>0</v>
      </c>
      <c r="Q159" s="626"/>
      <c r="R159" s="3" t="s">
        <v>69</v>
      </c>
      <c r="S159" s="3">
        <v>0</v>
      </c>
      <c r="T159" s="3">
        <v>0</v>
      </c>
      <c r="U159" s="3">
        <v>0</v>
      </c>
      <c r="V159" s="3">
        <v>0</v>
      </c>
      <c r="W159" s="3">
        <v>0</v>
      </c>
      <c r="X159" s="3">
        <v>0</v>
      </c>
      <c r="Y159" s="3">
        <v>0</v>
      </c>
      <c r="Z159" s="3">
        <v>0</v>
      </c>
      <c r="AA159" s="3">
        <v>0</v>
      </c>
      <c r="AB159" s="3">
        <v>0</v>
      </c>
      <c r="AC159" s="3">
        <v>0</v>
      </c>
      <c r="AD159" s="3">
        <v>0</v>
      </c>
      <c r="AE159" s="80">
        <f t="shared" si="118"/>
        <v>0</v>
      </c>
      <c r="AG159" s="626"/>
      <c r="AH159" s="3" t="s">
        <v>69</v>
      </c>
      <c r="AI159" s="3">
        <v>0</v>
      </c>
      <c r="AJ159" s="3">
        <v>0</v>
      </c>
      <c r="AK159" s="3">
        <v>0</v>
      </c>
      <c r="AL159" s="3">
        <v>0</v>
      </c>
      <c r="AM159" s="3">
        <v>0</v>
      </c>
      <c r="AN159" s="3">
        <v>0</v>
      </c>
      <c r="AO159" s="3">
        <v>0</v>
      </c>
      <c r="AP159" s="3">
        <v>0</v>
      </c>
      <c r="AQ159" s="3">
        <v>0</v>
      </c>
      <c r="AR159" s="3">
        <v>0</v>
      </c>
      <c r="AS159" s="3">
        <v>0</v>
      </c>
      <c r="AT159" s="3">
        <v>0</v>
      </c>
      <c r="AU159" s="80">
        <f t="shared" si="119"/>
        <v>0</v>
      </c>
      <c r="AW159" s="626"/>
      <c r="AX159" s="3" t="s">
        <v>69</v>
      </c>
      <c r="AY159" s="3">
        <v>0</v>
      </c>
      <c r="AZ159" s="3">
        <v>0</v>
      </c>
      <c r="BA159" s="3">
        <v>0</v>
      </c>
      <c r="BB159" s="3">
        <v>0</v>
      </c>
      <c r="BC159" s="3">
        <v>0</v>
      </c>
      <c r="BD159" s="3">
        <v>0</v>
      </c>
      <c r="BE159" s="3">
        <v>0</v>
      </c>
      <c r="BF159" s="3">
        <v>0</v>
      </c>
      <c r="BG159" s="3">
        <v>0</v>
      </c>
      <c r="BH159" s="3">
        <v>0</v>
      </c>
      <c r="BI159" s="3">
        <v>0</v>
      </c>
      <c r="BJ159" s="3">
        <v>0</v>
      </c>
      <c r="BK159" s="80">
        <f t="shared" si="120"/>
        <v>0</v>
      </c>
      <c r="BM159" s="427">
        <v>0</v>
      </c>
      <c r="BN159" s="427">
        <v>0</v>
      </c>
      <c r="BO159" s="427">
        <v>0</v>
      </c>
      <c r="BP159" s="427">
        <v>0</v>
      </c>
      <c r="BQ159" s="427">
        <v>0</v>
      </c>
      <c r="BR159" s="427">
        <v>0</v>
      </c>
      <c r="BS159" s="427">
        <v>0</v>
      </c>
      <c r="BT159" s="427">
        <v>0</v>
      </c>
      <c r="BU159" s="427">
        <v>0</v>
      </c>
      <c r="BV159" s="427">
        <v>0</v>
      </c>
      <c r="BW159" s="427">
        <v>0</v>
      </c>
      <c r="BX159" s="427">
        <v>0</v>
      </c>
      <c r="BY159" s="427">
        <v>0</v>
      </c>
      <c r="CA159" s="5">
        <v>0</v>
      </c>
      <c r="CB159" s="5">
        <v>0</v>
      </c>
      <c r="CC159" s="5">
        <v>0</v>
      </c>
      <c r="CD159" s="5">
        <v>0</v>
      </c>
      <c r="CE159" s="5">
        <v>0</v>
      </c>
      <c r="CF159" s="5">
        <v>0</v>
      </c>
      <c r="CG159" s="5">
        <v>0</v>
      </c>
      <c r="CH159" s="5">
        <v>0</v>
      </c>
      <c r="CI159" s="5">
        <v>0</v>
      </c>
      <c r="CJ159" s="5">
        <v>0</v>
      </c>
      <c r="CK159" s="5">
        <v>0</v>
      </c>
      <c r="CL159" s="5">
        <v>0</v>
      </c>
      <c r="CM159" s="5">
        <v>0</v>
      </c>
      <c r="CO159" s="5">
        <v>0</v>
      </c>
      <c r="CP159" s="5">
        <v>0</v>
      </c>
      <c r="CQ159" s="5">
        <v>0</v>
      </c>
      <c r="CR159" s="5">
        <v>0</v>
      </c>
      <c r="CS159" s="5">
        <v>0</v>
      </c>
      <c r="CT159" s="5">
        <v>0</v>
      </c>
      <c r="CU159" s="5">
        <v>0</v>
      </c>
      <c r="CV159" s="5">
        <v>0</v>
      </c>
      <c r="CW159" s="5">
        <v>0</v>
      </c>
      <c r="CX159" s="5">
        <v>0</v>
      </c>
      <c r="CY159" s="5">
        <v>0</v>
      </c>
      <c r="CZ159" s="5">
        <v>0</v>
      </c>
      <c r="DA159" s="5">
        <v>0</v>
      </c>
      <c r="DC159" s="5">
        <v>0</v>
      </c>
      <c r="DD159" s="5">
        <v>0</v>
      </c>
      <c r="DE159" s="5">
        <v>0</v>
      </c>
      <c r="DF159" s="5">
        <v>0</v>
      </c>
      <c r="DG159" s="5">
        <v>0</v>
      </c>
      <c r="DH159" s="5">
        <v>0</v>
      </c>
      <c r="DI159" s="5">
        <v>0</v>
      </c>
      <c r="DJ159" s="5">
        <v>0</v>
      </c>
      <c r="DK159" s="5">
        <v>0</v>
      </c>
      <c r="DL159" s="5">
        <v>0</v>
      </c>
      <c r="DM159" s="5">
        <v>0</v>
      </c>
      <c r="DN159" s="5">
        <v>0</v>
      </c>
      <c r="DO159" s="5">
        <v>0</v>
      </c>
    </row>
    <row r="160" spans="1:119" ht="15" thickBot="1" x14ac:dyDescent="0.4">
      <c r="A160" s="627"/>
      <c r="B160" s="3" t="s">
        <v>68</v>
      </c>
      <c r="C160" s="3">
        <v>0</v>
      </c>
      <c r="D160" s="3">
        <v>0</v>
      </c>
      <c r="E160" s="3">
        <v>0</v>
      </c>
      <c r="F160" s="3">
        <v>0</v>
      </c>
      <c r="G160" s="3">
        <v>0</v>
      </c>
      <c r="H160" s="3">
        <v>0</v>
      </c>
      <c r="I160" s="3">
        <v>0</v>
      </c>
      <c r="J160" s="3">
        <v>0</v>
      </c>
      <c r="K160" s="3">
        <v>0</v>
      </c>
      <c r="L160" s="3">
        <v>0</v>
      </c>
      <c r="M160" s="3">
        <v>0</v>
      </c>
      <c r="N160" s="3">
        <v>0</v>
      </c>
      <c r="O160" s="80">
        <f t="shared" si="117"/>
        <v>0</v>
      </c>
      <c r="Q160" s="627"/>
      <c r="R160" s="3" t="s">
        <v>68</v>
      </c>
      <c r="S160" s="3">
        <v>0</v>
      </c>
      <c r="T160" s="3">
        <v>0</v>
      </c>
      <c r="U160" s="3">
        <v>0</v>
      </c>
      <c r="V160" s="3">
        <v>0</v>
      </c>
      <c r="W160" s="3">
        <v>0</v>
      </c>
      <c r="X160" s="3">
        <v>0</v>
      </c>
      <c r="Y160" s="3">
        <v>0</v>
      </c>
      <c r="Z160" s="3">
        <v>0</v>
      </c>
      <c r="AA160" s="3">
        <v>0</v>
      </c>
      <c r="AB160" s="3">
        <v>0</v>
      </c>
      <c r="AC160" s="3">
        <v>0</v>
      </c>
      <c r="AD160" s="3">
        <v>0</v>
      </c>
      <c r="AE160" s="80">
        <f t="shared" si="118"/>
        <v>0</v>
      </c>
      <c r="AG160" s="627"/>
      <c r="AH160" s="3" t="s">
        <v>68</v>
      </c>
      <c r="AI160" s="3">
        <v>0</v>
      </c>
      <c r="AJ160" s="3">
        <v>0</v>
      </c>
      <c r="AK160" s="3">
        <v>0</v>
      </c>
      <c r="AL160" s="3">
        <v>0</v>
      </c>
      <c r="AM160" s="3">
        <v>0</v>
      </c>
      <c r="AN160" s="3">
        <v>0</v>
      </c>
      <c r="AO160" s="3">
        <v>0</v>
      </c>
      <c r="AP160" s="3">
        <v>0</v>
      </c>
      <c r="AQ160" s="3">
        <v>0</v>
      </c>
      <c r="AR160" s="3">
        <v>0</v>
      </c>
      <c r="AS160" s="3">
        <v>0</v>
      </c>
      <c r="AT160" s="3">
        <v>0</v>
      </c>
      <c r="AU160" s="80">
        <f t="shared" si="119"/>
        <v>0</v>
      </c>
      <c r="AW160" s="627"/>
      <c r="AX160" s="3" t="s">
        <v>68</v>
      </c>
      <c r="AY160" s="3">
        <v>0</v>
      </c>
      <c r="AZ160" s="3">
        <v>0</v>
      </c>
      <c r="BA160" s="3">
        <v>0</v>
      </c>
      <c r="BB160" s="3">
        <v>0</v>
      </c>
      <c r="BC160" s="3">
        <v>0</v>
      </c>
      <c r="BD160" s="3">
        <v>0</v>
      </c>
      <c r="BE160" s="3">
        <v>0</v>
      </c>
      <c r="BF160" s="3">
        <v>0</v>
      </c>
      <c r="BG160" s="3">
        <v>0</v>
      </c>
      <c r="BH160" s="3">
        <v>0</v>
      </c>
      <c r="BI160" s="3">
        <v>0</v>
      </c>
      <c r="BJ160" s="3">
        <v>0</v>
      </c>
      <c r="BK160" s="80">
        <f t="shared" si="120"/>
        <v>0</v>
      </c>
      <c r="BM160" s="427">
        <v>0</v>
      </c>
      <c r="BN160" s="427">
        <v>0</v>
      </c>
      <c r="BO160" s="427">
        <v>0</v>
      </c>
      <c r="BP160" s="427">
        <v>0</v>
      </c>
      <c r="BQ160" s="427">
        <v>0</v>
      </c>
      <c r="BR160" s="427">
        <v>0</v>
      </c>
      <c r="BS160" s="427">
        <v>0</v>
      </c>
      <c r="BT160" s="427">
        <v>0</v>
      </c>
      <c r="BU160" s="427">
        <v>0</v>
      </c>
      <c r="BV160" s="427">
        <v>0</v>
      </c>
      <c r="BW160" s="427">
        <v>0</v>
      </c>
      <c r="BX160" s="427">
        <v>0</v>
      </c>
      <c r="BY160" s="427">
        <v>0</v>
      </c>
      <c r="CA160" s="5">
        <v>0</v>
      </c>
      <c r="CB160" s="5">
        <v>0</v>
      </c>
      <c r="CC160" s="5">
        <v>0</v>
      </c>
      <c r="CD160" s="5">
        <v>0</v>
      </c>
      <c r="CE160" s="5">
        <v>0</v>
      </c>
      <c r="CF160" s="5">
        <v>0</v>
      </c>
      <c r="CG160" s="5">
        <v>0</v>
      </c>
      <c r="CH160" s="5">
        <v>0</v>
      </c>
      <c r="CI160" s="5">
        <v>0</v>
      </c>
      <c r="CJ160" s="5">
        <v>0</v>
      </c>
      <c r="CK160" s="5">
        <v>0</v>
      </c>
      <c r="CL160" s="5">
        <v>0</v>
      </c>
      <c r="CM160" s="5">
        <v>0</v>
      </c>
      <c r="CO160" s="5">
        <v>0</v>
      </c>
      <c r="CP160" s="5">
        <v>0</v>
      </c>
      <c r="CQ160" s="5">
        <v>0</v>
      </c>
      <c r="CR160" s="5">
        <v>0</v>
      </c>
      <c r="CS160" s="5">
        <v>0</v>
      </c>
      <c r="CT160" s="5">
        <v>0</v>
      </c>
      <c r="CU160" s="5">
        <v>0</v>
      </c>
      <c r="CV160" s="5">
        <v>0</v>
      </c>
      <c r="CW160" s="5">
        <v>0</v>
      </c>
      <c r="CX160" s="5">
        <v>0</v>
      </c>
      <c r="CY160" s="5">
        <v>0</v>
      </c>
      <c r="CZ160" s="5">
        <v>0</v>
      </c>
      <c r="DA160" s="5">
        <v>0</v>
      </c>
      <c r="DC160" s="5">
        <v>0</v>
      </c>
      <c r="DD160" s="5">
        <v>0</v>
      </c>
      <c r="DE160" s="5">
        <v>0</v>
      </c>
      <c r="DF160" s="5">
        <v>0</v>
      </c>
      <c r="DG160" s="5">
        <v>0</v>
      </c>
      <c r="DH160" s="5">
        <v>0</v>
      </c>
      <c r="DI160" s="5">
        <v>0</v>
      </c>
      <c r="DJ160" s="5">
        <v>0</v>
      </c>
      <c r="DK160" s="5">
        <v>0</v>
      </c>
      <c r="DL160" s="5">
        <v>0</v>
      </c>
      <c r="DM160" s="5">
        <v>0</v>
      </c>
      <c r="DN160" s="5">
        <v>0</v>
      </c>
      <c r="DO160" s="5">
        <v>0</v>
      </c>
    </row>
    <row r="161" spans="1:119" ht="21.65" customHeight="1" thickBot="1" x14ac:dyDescent="0.4">
      <c r="A161" s="297"/>
      <c r="B161" s="47" t="s">
        <v>44</v>
      </c>
      <c r="C161" s="56">
        <f>SUM(C148:C160)</f>
        <v>0</v>
      </c>
      <c r="D161" s="56">
        <f t="shared" ref="D161:F161" si="121">SUM(D148:D160)</f>
        <v>0</v>
      </c>
      <c r="E161" s="56">
        <f t="shared" si="121"/>
        <v>0</v>
      </c>
      <c r="F161" s="56">
        <f t="shared" si="121"/>
        <v>0</v>
      </c>
      <c r="G161" s="56">
        <f>SUM(G148:G160)</f>
        <v>0</v>
      </c>
      <c r="H161" s="56">
        <f t="shared" ref="H161:O161" si="122">SUM(H148:H160)</f>
        <v>0</v>
      </c>
      <c r="I161" s="56">
        <f t="shared" si="122"/>
        <v>0</v>
      </c>
      <c r="J161" s="56">
        <f t="shared" si="122"/>
        <v>0</v>
      </c>
      <c r="K161" s="56">
        <f t="shared" si="122"/>
        <v>0</v>
      </c>
      <c r="L161" s="56">
        <f t="shared" si="122"/>
        <v>0</v>
      </c>
      <c r="M161" s="56">
        <f t="shared" si="122"/>
        <v>0</v>
      </c>
      <c r="N161" s="56">
        <f t="shared" si="122"/>
        <v>0</v>
      </c>
      <c r="O161" s="52">
        <f t="shared" si="122"/>
        <v>0</v>
      </c>
      <c r="Q161" s="297"/>
      <c r="R161" s="47" t="s">
        <v>44</v>
      </c>
      <c r="S161" s="56">
        <f>SUM(S148:S160)</f>
        <v>0</v>
      </c>
      <c r="T161" s="56">
        <f t="shared" ref="T161:V161" si="123">SUM(T148:T160)</f>
        <v>0</v>
      </c>
      <c r="U161" s="56">
        <f t="shared" si="123"/>
        <v>0</v>
      </c>
      <c r="V161" s="56">
        <f t="shared" si="123"/>
        <v>0</v>
      </c>
      <c r="W161" s="56">
        <f>SUM(W148:W160)</f>
        <v>0</v>
      </c>
      <c r="X161" s="56">
        <f t="shared" ref="X161:AE161" si="124">SUM(X148:X160)</f>
        <v>0</v>
      </c>
      <c r="Y161" s="56">
        <f t="shared" si="124"/>
        <v>0</v>
      </c>
      <c r="Z161" s="56">
        <f t="shared" si="124"/>
        <v>0</v>
      </c>
      <c r="AA161" s="56">
        <f t="shared" si="124"/>
        <v>0</v>
      </c>
      <c r="AB161" s="56">
        <f t="shared" si="124"/>
        <v>0</v>
      </c>
      <c r="AC161" s="56">
        <f t="shared" si="124"/>
        <v>0</v>
      </c>
      <c r="AD161" s="56">
        <f t="shared" si="124"/>
        <v>0</v>
      </c>
      <c r="AE161" s="52">
        <f t="shared" si="124"/>
        <v>0</v>
      </c>
      <c r="AG161" s="297"/>
      <c r="AH161" s="47" t="s">
        <v>44</v>
      </c>
      <c r="AI161" s="56">
        <f>SUM(AI148:AI160)</f>
        <v>0</v>
      </c>
      <c r="AJ161" s="56">
        <f t="shared" ref="AJ161:AL161" si="125">SUM(AJ148:AJ160)</f>
        <v>0</v>
      </c>
      <c r="AK161" s="56">
        <f t="shared" si="125"/>
        <v>0</v>
      </c>
      <c r="AL161" s="56">
        <f t="shared" si="125"/>
        <v>0</v>
      </c>
      <c r="AM161" s="56">
        <f>SUM(AM148:AM160)</f>
        <v>0</v>
      </c>
      <c r="AN161" s="56">
        <f t="shared" ref="AN161:AU161" si="126">SUM(AN148:AN160)</f>
        <v>0</v>
      </c>
      <c r="AO161" s="56">
        <f t="shared" si="126"/>
        <v>0</v>
      </c>
      <c r="AP161" s="56">
        <f t="shared" si="126"/>
        <v>0</v>
      </c>
      <c r="AQ161" s="56">
        <f t="shared" si="126"/>
        <v>0</v>
      </c>
      <c r="AR161" s="56">
        <f t="shared" si="126"/>
        <v>0</v>
      </c>
      <c r="AS161" s="56">
        <f t="shared" si="126"/>
        <v>0</v>
      </c>
      <c r="AT161" s="56">
        <f t="shared" si="126"/>
        <v>0</v>
      </c>
      <c r="AU161" s="52">
        <f t="shared" si="126"/>
        <v>0</v>
      </c>
      <c r="AW161" s="297"/>
      <c r="AX161" s="47" t="s">
        <v>44</v>
      </c>
      <c r="AY161" s="56">
        <f>SUM(AY148:AY160)</f>
        <v>0</v>
      </c>
      <c r="AZ161" s="56">
        <f t="shared" ref="AZ161:BB161" si="127">SUM(AZ148:AZ160)</f>
        <v>0</v>
      </c>
      <c r="BA161" s="56">
        <f t="shared" si="127"/>
        <v>0</v>
      </c>
      <c r="BB161" s="56">
        <f t="shared" si="127"/>
        <v>0</v>
      </c>
      <c r="BC161" s="56">
        <f>SUM(BC148:BC160)</f>
        <v>0</v>
      </c>
      <c r="BD161" s="56">
        <f t="shared" ref="BD161:BK161" si="128">SUM(BD148:BD160)</f>
        <v>0</v>
      </c>
      <c r="BE161" s="56">
        <f t="shared" si="128"/>
        <v>0</v>
      </c>
      <c r="BF161" s="56">
        <f t="shared" si="128"/>
        <v>0</v>
      </c>
      <c r="BG161" s="56">
        <f t="shared" si="128"/>
        <v>0</v>
      </c>
      <c r="BH161" s="56">
        <f t="shared" si="128"/>
        <v>0</v>
      </c>
      <c r="BI161" s="56">
        <f t="shared" si="128"/>
        <v>0</v>
      </c>
      <c r="BJ161" s="56">
        <f t="shared" si="128"/>
        <v>0</v>
      </c>
      <c r="BK161" s="52">
        <f t="shared" si="128"/>
        <v>0</v>
      </c>
      <c r="BM161" s="427">
        <v>0</v>
      </c>
      <c r="BN161" s="427">
        <v>0</v>
      </c>
      <c r="BO161" s="427">
        <v>0</v>
      </c>
      <c r="BP161" s="427">
        <v>0</v>
      </c>
      <c r="BQ161" s="427">
        <v>0</v>
      </c>
      <c r="BR161" s="427">
        <v>0</v>
      </c>
      <c r="BS161" s="427">
        <v>0</v>
      </c>
      <c r="BT161" s="427">
        <v>0</v>
      </c>
      <c r="BU161" s="427">
        <v>0</v>
      </c>
      <c r="BV161" s="427">
        <v>0</v>
      </c>
      <c r="BW161" s="427">
        <v>0</v>
      </c>
      <c r="BX161" s="427">
        <v>0</v>
      </c>
      <c r="BY161" s="427">
        <v>0</v>
      </c>
      <c r="CA161" s="5">
        <v>0</v>
      </c>
      <c r="CB161" s="5">
        <v>0</v>
      </c>
      <c r="CC161" s="5">
        <v>0</v>
      </c>
      <c r="CD161" s="5">
        <v>0</v>
      </c>
      <c r="CE161" s="5">
        <v>0</v>
      </c>
      <c r="CF161" s="5">
        <v>0</v>
      </c>
      <c r="CG161" s="5">
        <v>0</v>
      </c>
      <c r="CH161" s="5">
        <v>0</v>
      </c>
      <c r="CI161" s="5">
        <v>0</v>
      </c>
      <c r="CJ161" s="5">
        <v>0</v>
      </c>
      <c r="CK161" s="5">
        <v>0</v>
      </c>
      <c r="CL161" s="5">
        <v>0</v>
      </c>
      <c r="CM161" s="5">
        <v>0</v>
      </c>
      <c r="CO161" s="5">
        <v>0</v>
      </c>
      <c r="CP161" s="5">
        <v>0</v>
      </c>
      <c r="CQ161" s="5">
        <v>0</v>
      </c>
      <c r="CR161" s="5">
        <v>0</v>
      </c>
      <c r="CS161" s="5">
        <v>0</v>
      </c>
      <c r="CT161" s="5">
        <v>0</v>
      </c>
      <c r="CU161" s="5">
        <v>0</v>
      </c>
      <c r="CV161" s="5">
        <v>0</v>
      </c>
      <c r="CW161" s="5">
        <v>0</v>
      </c>
      <c r="CX161" s="5">
        <v>0</v>
      </c>
      <c r="CY161" s="5">
        <v>0</v>
      </c>
      <c r="CZ161" s="5">
        <v>0</v>
      </c>
      <c r="DA161" s="5">
        <v>0</v>
      </c>
      <c r="DC161" s="5">
        <v>0</v>
      </c>
      <c r="DD161" s="5">
        <v>0</v>
      </c>
      <c r="DE161" s="5">
        <v>0</v>
      </c>
      <c r="DF161" s="5">
        <v>0</v>
      </c>
      <c r="DG161" s="5">
        <v>0</v>
      </c>
      <c r="DH161" s="5">
        <v>0</v>
      </c>
      <c r="DI161" s="5">
        <v>0</v>
      </c>
      <c r="DJ161" s="5">
        <v>0</v>
      </c>
      <c r="DK161" s="5">
        <v>0</v>
      </c>
      <c r="DL161" s="5">
        <v>0</v>
      </c>
      <c r="DM161" s="5">
        <v>0</v>
      </c>
      <c r="DN161" s="5">
        <v>0</v>
      </c>
      <c r="DO161" s="5">
        <v>0</v>
      </c>
    </row>
    <row r="162" spans="1:119" ht="21.65" customHeight="1" thickBot="1" x14ac:dyDescent="0.4">
      <c r="O162" s="196"/>
      <c r="AE162" s="196"/>
      <c r="AU162" s="196"/>
      <c r="AV162" s="260"/>
      <c r="BK162" s="196"/>
    </row>
    <row r="163" spans="1:119" ht="21.65" customHeight="1" thickBot="1" x14ac:dyDescent="0.4">
      <c r="B163" s="67" t="s">
        <v>37</v>
      </c>
      <c r="C163" s="295" t="s">
        <v>57</v>
      </c>
      <c r="D163" s="295" t="s">
        <v>56</v>
      </c>
      <c r="E163" s="295" t="s">
        <v>55</v>
      </c>
      <c r="F163" s="295" t="s">
        <v>54</v>
      </c>
      <c r="G163" s="295" t="s">
        <v>53</v>
      </c>
      <c r="H163" s="295" t="s">
        <v>52</v>
      </c>
      <c r="I163" s="295" t="s">
        <v>51</v>
      </c>
      <c r="J163" s="295" t="s">
        <v>50</v>
      </c>
      <c r="K163" s="295" t="s">
        <v>49</v>
      </c>
      <c r="L163" s="295" t="s">
        <v>48</v>
      </c>
      <c r="M163" s="295" t="s">
        <v>47</v>
      </c>
      <c r="N163" s="296" t="s">
        <v>46</v>
      </c>
      <c r="O163" s="82" t="s">
        <v>34</v>
      </c>
      <c r="P163" s="198"/>
      <c r="R163" s="67" t="s">
        <v>37</v>
      </c>
      <c r="S163" s="66" t="s">
        <v>57</v>
      </c>
      <c r="T163" s="66" t="s">
        <v>56</v>
      </c>
      <c r="U163" s="66" t="s">
        <v>55</v>
      </c>
      <c r="V163" s="66" t="s">
        <v>54</v>
      </c>
      <c r="W163" s="66" t="s">
        <v>53</v>
      </c>
      <c r="X163" s="66" t="s">
        <v>52</v>
      </c>
      <c r="Y163" s="66" t="s">
        <v>51</v>
      </c>
      <c r="Z163" s="66" t="s">
        <v>50</v>
      </c>
      <c r="AA163" s="66" t="s">
        <v>49</v>
      </c>
      <c r="AB163" s="66" t="s">
        <v>48</v>
      </c>
      <c r="AC163" s="66" t="s">
        <v>47</v>
      </c>
      <c r="AD163" s="66" t="s">
        <v>46</v>
      </c>
      <c r="AE163" s="82" t="s">
        <v>34</v>
      </c>
      <c r="AF163" s="198"/>
      <c r="AH163" s="67" t="s">
        <v>37</v>
      </c>
      <c r="AI163" s="66" t="s">
        <v>57</v>
      </c>
      <c r="AJ163" s="66" t="s">
        <v>56</v>
      </c>
      <c r="AK163" s="66" t="s">
        <v>55</v>
      </c>
      <c r="AL163" s="66" t="s">
        <v>54</v>
      </c>
      <c r="AM163" s="66" t="s">
        <v>53</v>
      </c>
      <c r="AN163" s="66" t="s">
        <v>52</v>
      </c>
      <c r="AO163" s="66" t="s">
        <v>51</v>
      </c>
      <c r="AP163" s="66" t="s">
        <v>50</v>
      </c>
      <c r="AQ163" s="66" t="s">
        <v>49</v>
      </c>
      <c r="AR163" s="66" t="s">
        <v>48</v>
      </c>
      <c r="AS163" s="66" t="s">
        <v>47</v>
      </c>
      <c r="AT163" s="66" t="s">
        <v>46</v>
      </c>
      <c r="AU163" s="82" t="s">
        <v>34</v>
      </c>
      <c r="AV163" s="195"/>
      <c r="AX163" s="67" t="s">
        <v>37</v>
      </c>
      <c r="AY163" s="66" t="s">
        <v>57</v>
      </c>
      <c r="AZ163" s="66" t="s">
        <v>56</v>
      </c>
      <c r="BA163" s="66" t="s">
        <v>55</v>
      </c>
      <c r="BB163" s="66" t="s">
        <v>54</v>
      </c>
      <c r="BC163" s="66" t="s">
        <v>53</v>
      </c>
      <c r="BD163" s="66" t="s">
        <v>52</v>
      </c>
      <c r="BE163" s="66" t="s">
        <v>51</v>
      </c>
      <c r="BF163" s="66" t="s">
        <v>50</v>
      </c>
      <c r="BG163" s="66" t="s">
        <v>49</v>
      </c>
      <c r="BH163" s="66" t="s">
        <v>48</v>
      </c>
      <c r="BI163" s="66" t="s">
        <v>47</v>
      </c>
      <c r="BJ163" s="66" t="s">
        <v>46</v>
      </c>
      <c r="BK163" s="82" t="s">
        <v>34</v>
      </c>
    </row>
    <row r="164" spans="1:119" ht="15" customHeight="1" x14ac:dyDescent="0.35">
      <c r="A164" s="625" t="s">
        <v>82</v>
      </c>
      <c r="B164" s="63" t="s">
        <v>80</v>
      </c>
      <c r="C164" s="202">
        <f>SUM(C20,C36,C52,C68,C84,C132,C148)</f>
        <v>0</v>
      </c>
      <c r="D164" s="202">
        <f t="shared" ref="D164:N164" si="129">SUM(D20,D36,D52,D68,D84,D132,D148)</f>
        <v>0</v>
      </c>
      <c r="E164" s="202">
        <f t="shared" si="129"/>
        <v>0</v>
      </c>
      <c r="F164" s="202">
        <f t="shared" si="129"/>
        <v>0</v>
      </c>
      <c r="G164" s="202">
        <f t="shared" si="129"/>
        <v>0</v>
      </c>
      <c r="H164" s="202">
        <f t="shared" si="129"/>
        <v>0</v>
      </c>
      <c r="I164" s="202">
        <f t="shared" si="129"/>
        <v>0</v>
      </c>
      <c r="J164" s="202">
        <f t="shared" si="129"/>
        <v>0</v>
      </c>
      <c r="K164" s="202">
        <f t="shared" si="129"/>
        <v>0</v>
      </c>
      <c r="L164" s="112">
        <f t="shared" si="129"/>
        <v>0</v>
      </c>
      <c r="M164" s="112">
        <f t="shared" si="129"/>
        <v>0</v>
      </c>
      <c r="N164" s="112">
        <f t="shared" si="129"/>
        <v>0</v>
      </c>
      <c r="O164" s="81">
        <f t="shared" ref="O164:O176" si="130">SUM(C164:N164)</f>
        <v>0</v>
      </c>
      <c r="Q164" s="625" t="s">
        <v>82</v>
      </c>
      <c r="R164" s="63" t="s">
        <v>80</v>
      </c>
      <c r="S164" s="202">
        <f>SUM(S20,S36,S52,S68,S84,S132,S148)</f>
        <v>0</v>
      </c>
      <c r="T164" s="202">
        <f t="shared" ref="T164:AD164" si="131">SUM(T20,T36,T52,T68,T84,T132,T148)</f>
        <v>0</v>
      </c>
      <c r="U164" s="202">
        <f t="shared" si="131"/>
        <v>0</v>
      </c>
      <c r="V164" s="202">
        <f t="shared" si="131"/>
        <v>0</v>
      </c>
      <c r="W164" s="202">
        <f t="shared" si="131"/>
        <v>0</v>
      </c>
      <c r="X164" s="202">
        <f t="shared" si="131"/>
        <v>0</v>
      </c>
      <c r="Y164" s="202">
        <f t="shared" si="131"/>
        <v>417621.45797280443</v>
      </c>
      <c r="Z164" s="202">
        <f t="shared" si="131"/>
        <v>155964.82319083848</v>
      </c>
      <c r="AA164" s="202">
        <f t="shared" si="131"/>
        <v>90226.425786884807</v>
      </c>
      <c r="AB164" s="112">
        <f t="shared" si="131"/>
        <v>212888.73126104235</v>
      </c>
      <c r="AC164" s="112">
        <f t="shared" si="131"/>
        <v>672138.33235395583</v>
      </c>
      <c r="AD164" s="112">
        <f t="shared" si="131"/>
        <v>320924.26833123906</v>
      </c>
      <c r="AE164" s="81">
        <f t="shared" ref="AE164:AE176" si="132">SUM(S164:AD164)</f>
        <v>1869764.0388967649</v>
      </c>
      <c r="AG164" s="625" t="s">
        <v>82</v>
      </c>
      <c r="AH164" s="63" t="s">
        <v>80</v>
      </c>
      <c r="AI164" s="202">
        <f>SUM(AI20,AI36,AI52,AI68,AI84,AI132,AI148)</f>
        <v>0</v>
      </c>
      <c r="AJ164" s="202">
        <f t="shared" ref="AJ164:AT164" si="133">SUM(AJ20,AJ36,AJ52,AJ68,AJ84,AJ132,AJ148)</f>
        <v>0</v>
      </c>
      <c r="AK164" s="202">
        <f t="shared" si="133"/>
        <v>0</v>
      </c>
      <c r="AL164" s="202">
        <f t="shared" si="133"/>
        <v>0</v>
      </c>
      <c r="AM164" s="202">
        <f t="shared" si="133"/>
        <v>0</v>
      </c>
      <c r="AN164" s="202">
        <f t="shared" si="133"/>
        <v>0</v>
      </c>
      <c r="AO164" s="202">
        <f t="shared" si="133"/>
        <v>0</v>
      </c>
      <c r="AP164" s="202">
        <f t="shared" si="133"/>
        <v>0</v>
      </c>
      <c r="AQ164" s="202">
        <f t="shared" si="133"/>
        <v>0</v>
      </c>
      <c r="AR164" s="112">
        <f t="shared" si="133"/>
        <v>0</v>
      </c>
      <c r="AS164" s="112">
        <f t="shared" si="133"/>
        <v>67137.51399577118</v>
      </c>
      <c r="AT164" s="112">
        <f t="shared" si="133"/>
        <v>0</v>
      </c>
      <c r="AU164" s="81">
        <f t="shared" ref="AU164:AU176" si="134">SUM(AI164:AT164)</f>
        <v>67137.51399577118</v>
      </c>
      <c r="AW164" s="625" t="s">
        <v>82</v>
      </c>
      <c r="AX164" s="63" t="s">
        <v>80</v>
      </c>
      <c r="AY164" s="202">
        <f>SUM(AY20,AY36,AY52,AY68,AY84,AY132,AY148)</f>
        <v>0</v>
      </c>
      <c r="AZ164" s="202">
        <f t="shared" ref="AZ164:BJ164" si="135">SUM(AZ20,AZ36,AZ52,AZ68,AZ84,AZ132,AZ148)</f>
        <v>0</v>
      </c>
      <c r="BA164" s="202">
        <f t="shared" si="135"/>
        <v>0</v>
      </c>
      <c r="BB164" s="202">
        <f t="shared" si="135"/>
        <v>0</v>
      </c>
      <c r="BC164" s="202">
        <f t="shared" si="135"/>
        <v>0</v>
      </c>
      <c r="BD164" s="202">
        <f t="shared" si="135"/>
        <v>0</v>
      </c>
      <c r="BE164" s="202">
        <f t="shared" si="135"/>
        <v>0</v>
      </c>
      <c r="BF164" s="202">
        <f t="shared" si="135"/>
        <v>0</v>
      </c>
      <c r="BG164" s="202">
        <f t="shared" si="135"/>
        <v>0</v>
      </c>
      <c r="BH164" s="112">
        <f t="shared" si="135"/>
        <v>0</v>
      </c>
      <c r="BI164" s="112">
        <f t="shared" si="135"/>
        <v>338254.02670913929</v>
      </c>
      <c r="BJ164" s="112">
        <f t="shared" si="135"/>
        <v>421090.0115639462</v>
      </c>
      <c r="BK164" s="81">
        <f t="shared" ref="BK164:BK176" si="136">SUM(AY164:BJ164)</f>
        <v>759344.03827308549</v>
      </c>
      <c r="BM164" s="427">
        <v>0</v>
      </c>
      <c r="BN164" s="427">
        <v>0</v>
      </c>
      <c r="BO164" s="427">
        <v>0</v>
      </c>
      <c r="BP164" s="427">
        <v>0</v>
      </c>
      <c r="BQ164" s="427">
        <v>0</v>
      </c>
      <c r="BR164" s="427">
        <v>0</v>
      </c>
      <c r="BS164" s="427">
        <v>0</v>
      </c>
      <c r="BT164" s="427">
        <v>0</v>
      </c>
      <c r="BU164" s="427">
        <v>0</v>
      </c>
      <c r="BV164" s="427">
        <v>0</v>
      </c>
      <c r="BW164" s="427">
        <v>0</v>
      </c>
      <c r="BX164" s="427">
        <v>0</v>
      </c>
      <c r="BY164" s="427">
        <v>0</v>
      </c>
      <c r="CA164" s="5">
        <v>0</v>
      </c>
      <c r="CB164" s="5">
        <v>0</v>
      </c>
      <c r="CC164" s="5">
        <v>0</v>
      </c>
      <c r="CD164" s="5">
        <v>0</v>
      </c>
      <c r="CE164" s="5">
        <v>0</v>
      </c>
      <c r="CF164" s="5">
        <v>0</v>
      </c>
      <c r="CG164" s="5">
        <v>0</v>
      </c>
      <c r="CH164" s="5">
        <v>0</v>
      </c>
      <c r="CI164" s="5">
        <v>0</v>
      </c>
      <c r="CJ164" s="5">
        <v>0</v>
      </c>
      <c r="CK164" s="5">
        <v>0</v>
      </c>
      <c r="CL164" s="5">
        <v>0</v>
      </c>
      <c r="CM164" s="5">
        <v>0</v>
      </c>
      <c r="CO164" s="5">
        <v>0</v>
      </c>
      <c r="CP164" s="5">
        <v>0</v>
      </c>
      <c r="CQ164" s="5">
        <v>0</v>
      </c>
      <c r="CR164" s="5">
        <v>0</v>
      </c>
      <c r="CS164" s="5">
        <v>0</v>
      </c>
      <c r="CT164" s="5">
        <v>0</v>
      </c>
      <c r="CU164" s="5">
        <v>0</v>
      </c>
      <c r="CV164" s="5">
        <v>0</v>
      </c>
      <c r="CW164" s="5">
        <v>0</v>
      </c>
      <c r="CX164" s="5">
        <v>0</v>
      </c>
      <c r="CY164" s="5">
        <v>0</v>
      </c>
      <c r="CZ164" s="5">
        <v>0</v>
      </c>
      <c r="DA164" s="5">
        <v>0</v>
      </c>
      <c r="DC164" s="5">
        <v>0</v>
      </c>
      <c r="DD164" s="5">
        <v>0</v>
      </c>
      <c r="DE164" s="5">
        <v>0</v>
      </c>
      <c r="DF164" s="5">
        <v>0</v>
      </c>
      <c r="DG164" s="5">
        <v>0</v>
      </c>
      <c r="DH164" s="5">
        <v>0</v>
      </c>
      <c r="DI164" s="5">
        <v>0</v>
      </c>
      <c r="DJ164" s="5">
        <v>0</v>
      </c>
      <c r="DK164" s="5">
        <v>0</v>
      </c>
      <c r="DL164" s="5">
        <v>0</v>
      </c>
      <c r="DM164" s="5">
        <v>0</v>
      </c>
      <c r="DN164" s="5">
        <v>0</v>
      </c>
      <c r="DO164" s="5">
        <v>0</v>
      </c>
    </row>
    <row r="165" spans="1:119" x14ac:dyDescent="0.35">
      <c r="A165" s="626"/>
      <c r="B165" s="3" t="s">
        <v>79</v>
      </c>
      <c r="C165" s="112">
        <f t="shared" ref="C165:N165" si="137">SUM(C21,C37,C53,C69,C85,C133,C149)</f>
        <v>0</v>
      </c>
      <c r="D165" s="112">
        <f t="shared" si="137"/>
        <v>0</v>
      </c>
      <c r="E165" s="112">
        <f t="shared" si="137"/>
        <v>0</v>
      </c>
      <c r="F165" s="112">
        <f t="shared" si="137"/>
        <v>0</v>
      </c>
      <c r="G165" s="112">
        <f t="shared" si="137"/>
        <v>0</v>
      </c>
      <c r="H165" s="112">
        <f t="shared" si="137"/>
        <v>0</v>
      </c>
      <c r="I165" s="112">
        <f t="shared" si="137"/>
        <v>0</v>
      </c>
      <c r="J165" s="112">
        <f t="shared" si="137"/>
        <v>0</v>
      </c>
      <c r="K165" s="112">
        <f t="shared" si="137"/>
        <v>0</v>
      </c>
      <c r="L165" s="112">
        <f t="shared" si="137"/>
        <v>0</v>
      </c>
      <c r="M165" s="112">
        <f t="shared" si="137"/>
        <v>2592.8823018323387</v>
      </c>
      <c r="N165" s="112">
        <f t="shared" si="137"/>
        <v>0</v>
      </c>
      <c r="O165" s="80">
        <f t="shared" si="130"/>
        <v>2592.8823018323387</v>
      </c>
      <c r="Q165" s="626"/>
      <c r="R165" s="3" t="s">
        <v>79</v>
      </c>
      <c r="S165" s="112">
        <f t="shared" ref="S165:AD165" si="138">SUM(S21,S37,S53,S69,S85,S133,S149)</f>
        <v>0</v>
      </c>
      <c r="T165" s="112">
        <f t="shared" si="138"/>
        <v>0</v>
      </c>
      <c r="U165" s="112">
        <f t="shared" si="138"/>
        <v>0</v>
      </c>
      <c r="V165" s="112">
        <f t="shared" si="138"/>
        <v>0</v>
      </c>
      <c r="W165" s="112">
        <f t="shared" si="138"/>
        <v>0</v>
      </c>
      <c r="X165" s="112">
        <f t="shared" si="138"/>
        <v>0</v>
      </c>
      <c r="Y165" s="112">
        <f t="shared" si="138"/>
        <v>0</v>
      </c>
      <c r="Z165" s="112">
        <f t="shared" si="138"/>
        <v>0</v>
      </c>
      <c r="AA165" s="112">
        <f t="shared" si="138"/>
        <v>4592.477975279312</v>
      </c>
      <c r="AB165" s="112">
        <f t="shared" si="138"/>
        <v>0</v>
      </c>
      <c r="AC165" s="112">
        <f t="shared" si="138"/>
        <v>31517.343944518307</v>
      </c>
      <c r="AD165" s="112">
        <f t="shared" si="138"/>
        <v>83697.361759994732</v>
      </c>
      <c r="AE165" s="80">
        <f t="shared" si="132"/>
        <v>119807.18367979236</v>
      </c>
      <c r="AG165" s="626"/>
      <c r="AH165" s="3" t="s">
        <v>79</v>
      </c>
      <c r="AI165" s="112">
        <f t="shared" ref="AI165:AT165" si="139">SUM(AI21,AI37,AI53,AI69,AI85,AI133,AI149)</f>
        <v>0</v>
      </c>
      <c r="AJ165" s="112">
        <f t="shared" si="139"/>
        <v>0</v>
      </c>
      <c r="AK165" s="112">
        <f t="shared" si="139"/>
        <v>0</v>
      </c>
      <c r="AL165" s="112">
        <f t="shared" si="139"/>
        <v>0</v>
      </c>
      <c r="AM165" s="112">
        <f t="shared" si="139"/>
        <v>0</v>
      </c>
      <c r="AN165" s="112">
        <f t="shared" si="139"/>
        <v>0</v>
      </c>
      <c r="AO165" s="112">
        <f t="shared" si="139"/>
        <v>0</v>
      </c>
      <c r="AP165" s="112">
        <f t="shared" si="139"/>
        <v>0</v>
      </c>
      <c r="AQ165" s="112">
        <f t="shared" si="139"/>
        <v>0</v>
      </c>
      <c r="AR165" s="112">
        <f t="shared" si="139"/>
        <v>0</v>
      </c>
      <c r="AS165" s="112">
        <f t="shared" si="139"/>
        <v>0</v>
      </c>
      <c r="AT165" s="112">
        <f t="shared" si="139"/>
        <v>0</v>
      </c>
      <c r="AU165" s="80">
        <f t="shared" si="134"/>
        <v>0</v>
      </c>
      <c r="AW165" s="626"/>
      <c r="AX165" s="3" t="s">
        <v>79</v>
      </c>
      <c r="AY165" s="112">
        <f t="shared" ref="AY165:BJ165" si="140">SUM(AY21,AY37,AY53,AY69,AY85,AY133,AY149)</f>
        <v>0</v>
      </c>
      <c r="AZ165" s="112">
        <f t="shared" si="140"/>
        <v>0</v>
      </c>
      <c r="BA165" s="112">
        <f t="shared" si="140"/>
        <v>0</v>
      </c>
      <c r="BB165" s="112">
        <f t="shared" si="140"/>
        <v>0</v>
      </c>
      <c r="BC165" s="112">
        <f t="shared" si="140"/>
        <v>0</v>
      </c>
      <c r="BD165" s="112">
        <f t="shared" si="140"/>
        <v>0</v>
      </c>
      <c r="BE165" s="112">
        <f t="shared" si="140"/>
        <v>0</v>
      </c>
      <c r="BF165" s="112">
        <f t="shared" si="140"/>
        <v>0</v>
      </c>
      <c r="BG165" s="112">
        <f t="shared" si="140"/>
        <v>0</v>
      </c>
      <c r="BH165" s="112">
        <f t="shared" si="140"/>
        <v>0</v>
      </c>
      <c r="BI165" s="112">
        <f t="shared" si="140"/>
        <v>0</v>
      </c>
      <c r="BJ165" s="112">
        <f t="shared" si="140"/>
        <v>0</v>
      </c>
      <c r="BK165" s="80">
        <f t="shared" si="136"/>
        <v>0</v>
      </c>
      <c r="BM165" s="427">
        <v>0</v>
      </c>
      <c r="BN165" s="427">
        <v>0</v>
      </c>
      <c r="BO165" s="427">
        <v>0</v>
      </c>
      <c r="BP165" s="427">
        <v>0</v>
      </c>
      <c r="BQ165" s="427">
        <v>0</v>
      </c>
      <c r="BR165" s="427">
        <v>0</v>
      </c>
      <c r="BS165" s="427">
        <v>0</v>
      </c>
      <c r="BT165" s="427">
        <v>0</v>
      </c>
      <c r="BU165" s="427">
        <v>0</v>
      </c>
      <c r="BV165" s="427">
        <v>0</v>
      </c>
      <c r="BW165" s="427">
        <v>0</v>
      </c>
      <c r="BX165" s="427">
        <v>0</v>
      </c>
      <c r="BY165" s="427">
        <v>0</v>
      </c>
      <c r="CA165" s="5">
        <v>0</v>
      </c>
      <c r="CB165" s="5">
        <v>0</v>
      </c>
      <c r="CC165" s="5">
        <v>0</v>
      </c>
      <c r="CD165" s="5">
        <v>0</v>
      </c>
      <c r="CE165" s="5">
        <v>0</v>
      </c>
      <c r="CF165" s="5">
        <v>0</v>
      </c>
      <c r="CG165" s="5">
        <v>0</v>
      </c>
      <c r="CH165" s="5">
        <v>0</v>
      </c>
      <c r="CI165" s="5">
        <v>0</v>
      </c>
      <c r="CJ165" s="5">
        <v>0</v>
      </c>
      <c r="CK165" s="5">
        <v>0</v>
      </c>
      <c r="CL165" s="5">
        <v>0</v>
      </c>
      <c r="CM165" s="5">
        <v>0</v>
      </c>
      <c r="CO165" s="5">
        <v>0</v>
      </c>
      <c r="CP165" s="5">
        <v>0</v>
      </c>
      <c r="CQ165" s="5">
        <v>0</v>
      </c>
      <c r="CR165" s="5">
        <v>0</v>
      </c>
      <c r="CS165" s="5">
        <v>0</v>
      </c>
      <c r="CT165" s="5">
        <v>0</v>
      </c>
      <c r="CU165" s="5">
        <v>0</v>
      </c>
      <c r="CV165" s="5">
        <v>0</v>
      </c>
      <c r="CW165" s="5">
        <v>0</v>
      </c>
      <c r="CX165" s="5">
        <v>0</v>
      </c>
      <c r="CY165" s="5">
        <v>0</v>
      </c>
      <c r="CZ165" s="5">
        <v>0</v>
      </c>
      <c r="DA165" s="5">
        <v>0</v>
      </c>
      <c r="DC165" s="5">
        <v>0</v>
      </c>
      <c r="DD165" s="5">
        <v>0</v>
      </c>
      <c r="DE165" s="5">
        <v>0</v>
      </c>
      <c r="DF165" s="5">
        <v>0</v>
      </c>
      <c r="DG165" s="5">
        <v>0</v>
      </c>
      <c r="DH165" s="5">
        <v>0</v>
      </c>
      <c r="DI165" s="5">
        <v>0</v>
      </c>
      <c r="DJ165" s="5">
        <v>0</v>
      </c>
      <c r="DK165" s="5">
        <v>0</v>
      </c>
      <c r="DL165" s="5">
        <v>0</v>
      </c>
      <c r="DM165" s="5">
        <v>0</v>
      </c>
      <c r="DN165" s="5">
        <v>0</v>
      </c>
      <c r="DO165" s="5">
        <v>0</v>
      </c>
    </row>
    <row r="166" spans="1:119" x14ac:dyDescent="0.35">
      <c r="A166" s="626"/>
      <c r="B166" s="3" t="s">
        <v>78</v>
      </c>
      <c r="C166" s="112">
        <f t="shared" ref="C166:N166" si="141">SUM(C22,C38,C54,C70,C86,C134,C150)</f>
        <v>0</v>
      </c>
      <c r="D166" s="112">
        <f t="shared" si="141"/>
        <v>0</v>
      </c>
      <c r="E166" s="112">
        <f t="shared" si="141"/>
        <v>0</v>
      </c>
      <c r="F166" s="112">
        <f t="shared" si="141"/>
        <v>0</v>
      </c>
      <c r="G166" s="112">
        <f t="shared" si="141"/>
        <v>0</v>
      </c>
      <c r="H166" s="112">
        <f t="shared" si="141"/>
        <v>0</v>
      </c>
      <c r="I166" s="112">
        <f t="shared" si="141"/>
        <v>0</v>
      </c>
      <c r="J166" s="112">
        <f t="shared" si="141"/>
        <v>0</v>
      </c>
      <c r="K166" s="112">
        <f t="shared" si="141"/>
        <v>0</v>
      </c>
      <c r="L166" s="112">
        <f t="shared" si="141"/>
        <v>0</v>
      </c>
      <c r="M166" s="112">
        <f t="shared" si="141"/>
        <v>0</v>
      </c>
      <c r="N166" s="112">
        <f t="shared" si="141"/>
        <v>0</v>
      </c>
      <c r="O166" s="80">
        <f t="shared" si="130"/>
        <v>0</v>
      </c>
      <c r="Q166" s="626"/>
      <c r="R166" s="3" t="s">
        <v>78</v>
      </c>
      <c r="S166" s="112">
        <f t="shared" ref="S166:AD166" si="142">SUM(S22,S38,S54,S70,S86,S134,S150)</f>
        <v>0</v>
      </c>
      <c r="T166" s="112">
        <f t="shared" si="142"/>
        <v>0</v>
      </c>
      <c r="U166" s="112">
        <f t="shared" si="142"/>
        <v>0</v>
      </c>
      <c r="V166" s="112">
        <f t="shared" si="142"/>
        <v>0</v>
      </c>
      <c r="W166" s="112">
        <f t="shared" si="142"/>
        <v>0</v>
      </c>
      <c r="X166" s="112">
        <f t="shared" si="142"/>
        <v>0</v>
      </c>
      <c r="Y166" s="112">
        <f t="shared" si="142"/>
        <v>0</v>
      </c>
      <c r="Z166" s="112">
        <f t="shared" si="142"/>
        <v>7192.3005138034296</v>
      </c>
      <c r="AA166" s="112">
        <f t="shared" si="142"/>
        <v>0</v>
      </c>
      <c r="AB166" s="112">
        <f t="shared" si="142"/>
        <v>0</v>
      </c>
      <c r="AC166" s="112">
        <f t="shared" si="142"/>
        <v>9624.8288316720282</v>
      </c>
      <c r="AD166" s="112">
        <f t="shared" si="142"/>
        <v>0</v>
      </c>
      <c r="AE166" s="80">
        <f t="shared" si="132"/>
        <v>16817.129345475456</v>
      </c>
      <c r="AG166" s="626"/>
      <c r="AH166" s="3" t="s">
        <v>78</v>
      </c>
      <c r="AI166" s="112">
        <f t="shared" ref="AI166:AT166" si="143">SUM(AI22,AI38,AI54,AI70,AI86,AI134,AI150)</f>
        <v>0</v>
      </c>
      <c r="AJ166" s="112">
        <f t="shared" si="143"/>
        <v>0</v>
      </c>
      <c r="AK166" s="112">
        <f t="shared" si="143"/>
        <v>0</v>
      </c>
      <c r="AL166" s="112">
        <f t="shared" si="143"/>
        <v>0</v>
      </c>
      <c r="AM166" s="112">
        <f t="shared" si="143"/>
        <v>0</v>
      </c>
      <c r="AN166" s="112">
        <f t="shared" si="143"/>
        <v>0</v>
      </c>
      <c r="AO166" s="112">
        <f t="shared" si="143"/>
        <v>0</v>
      </c>
      <c r="AP166" s="112">
        <f t="shared" si="143"/>
        <v>0</v>
      </c>
      <c r="AQ166" s="112">
        <f t="shared" si="143"/>
        <v>0</v>
      </c>
      <c r="AR166" s="112">
        <f t="shared" si="143"/>
        <v>0</v>
      </c>
      <c r="AS166" s="112">
        <f t="shared" si="143"/>
        <v>0</v>
      </c>
      <c r="AT166" s="112">
        <f t="shared" si="143"/>
        <v>0</v>
      </c>
      <c r="AU166" s="80">
        <f t="shared" si="134"/>
        <v>0</v>
      </c>
      <c r="AW166" s="626"/>
      <c r="AX166" s="3" t="s">
        <v>78</v>
      </c>
      <c r="AY166" s="112">
        <f t="shared" ref="AY166:BJ166" si="144">SUM(AY22,AY38,AY54,AY70,AY86,AY134,AY150)</f>
        <v>0</v>
      </c>
      <c r="AZ166" s="112">
        <f t="shared" si="144"/>
        <v>0</v>
      </c>
      <c r="BA166" s="112">
        <f t="shared" si="144"/>
        <v>0</v>
      </c>
      <c r="BB166" s="112">
        <f t="shared" si="144"/>
        <v>0</v>
      </c>
      <c r="BC166" s="112">
        <f t="shared" si="144"/>
        <v>0</v>
      </c>
      <c r="BD166" s="112">
        <f t="shared" si="144"/>
        <v>0</v>
      </c>
      <c r="BE166" s="112">
        <f t="shared" si="144"/>
        <v>0</v>
      </c>
      <c r="BF166" s="112">
        <f t="shared" si="144"/>
        <v>0</v>
      </c>
      <c r="BG166" s="112">
        <f t="shared" si="144"/>
        <v>0</v>
      </c>
      <c r="BH166" s="112">
        <f t="shared" si="144"/>
        <v>0</v>
      </c>
      <c r="BI166" s="112">
        <f t="shared" si="144"/>
        <v>0</v>
      </c>
      <c r="BJ166" s="112">
        <f t="shared" si="144"/>
        <v>0</v>
      </c>
      <c r="BK166" s="80">
        <f t="shared" si="136"/>
        <v>0</v>
      </c>
      <c r="BM166" s="427">
        <v>0</v>
      </c>
      <c r="BN166" s="427">
        <v>0</v>
      </c>
      <c r="BO166" s="427">
        <v>0</v>
      </c>
      <c r="BP166" s="427">
        <v>0</v>
      </c>
      <c r="BQ166" s="427">
        <v>0</v>
      </c>
      <c r="BR166" s="427">
        <v>0</v>
      </c>
      <c r="BS166" s="427">
        <v>0</v>
      </c>
      <c r="BT166" s="427">
        <v>0</v>
      </c>
      <c r="BU166" s="427">
        <v>0</v>
      </c>
      <c r="BV166" s="427">
        <v>0</v>
      </c>
      <c r="BW166" s="427">
        <v>0</v>
      </c>
      <c r="BX166" s="427">
        <v>0</v>
      </c>
      <c r="BY166" s="427">
        <v>0</v>
      </c>
      <c r="CA166" s="5">
        <v>0</v>
      </c>
      <c r="CB166" s="5">
        <v>0</v>
      </c>
      <c r="CC166" s="5">
        <v>0</v>
      </c>
      <c r="CD166" s="5">
        <v>0</v>
      </c>
      <c r="CE166" s="5">
        <v>0</v>
      </c>
      <c r="CF166" s="5">
        <v>0</v>
      </c>
      <c r="CG166" s="5">
        <v>0</v>
      </c>
      <c r="CH166" s="5">
        <v>0</v>
      </c>
      <c r="CI166" s="5">
        <v>0</v>
      </c>
      <c r="CJ166" s="5">
        <v>0</v>
      </c>
      <c r="CK166" s="5">
        <v>0</v>
      </c>
      <c r="CL166" s="5">
        <v>0</v>
      </c>
      <c r="CM166" s="5">
        <v>0</v>
      </c>
      <c r="CO166" s="5">
        <v>0</v>
      </c>
      <c r="CP166" s="5">
        <v>0</v>
      </c>
      <c r="CQ166" s="5">
        <v>0</v>
      </c>
      <c r="CR166" s="5">
        <v>0</v>
      </c>
      <c r="CS166" s="5">
        <v>0</v>
      </c>
      <c r="CT166" s="5">
        <v>0</v>
      </c>
      <c r="CU166" s="5">
        <v>0</v>
      </c>
      <c r="CV166" s="5">
        <v>0</v>
      </c>
      <c r="CW166" s="5">
        <v>0</v>
      </c>
      <c r="CX166" s="5">
        <v>0</v>
      </c>
      <c r="CY166" s="5">
        <v>0</v>
      </c>
      <c r="CZ166" s="5">
        <v>0</v>
      </c>
      <c r="DA166" s="5">
        <v>0</v>
      </c>
      <c r="DC166" s="5">
        <v>0</v>
      </c>
      <c r="DD166" s="5">
        <v>0</v>
      </c>
      <c r="DE166" s="5">
        <v>0</v>
      </c>
      <c r="DF166" s="5">
        <v>0</v>
      </c>
      <c r="DG166" s="5">
        <v>0</v>
      </c>
      <c r="DH166" s="5">
        <v>0</v>
      </c>
      <c r="DI166" s="5">
        <v>0</v>
      </c>
      <c r="DJ166" s="5">
        <v>0</v>
      </c>
      <c r="DK166" s="5">
        <v>0</v>
      </c>
      <c r="DL166" s="5">
        <v>0</v>
      </c>
      <c r="DM166" s="5">
        <v>0</v>
      </c>
      <c r="DN166" s="5">
        <v>0</v>
      </c>
      <c r="DO166" s="5">
        <v>0</v>
      </c>
    </row>
    <row r="167" spans="1:119" x14ac:dyDescent="0.35">
      <c r="A167" s="626"/>
      <c r="B167" s="3" t="s">
        <v>77</v>
      </c>
      <c r="C167" s="112">
        <f t="shared" ref="C167:N167" si="145">SUM(C23,C39,C55,C71,C87,C135,C151)</f>
        <v>0</v>
      </c>
      <c r="D167" s="112">
        <f t="shared" si="145"/>
        <v>0</v>
      </c>
      <c r="E167" s="112">
        <f t="shared" si="145"/>
        <v>0</v>
      </c>
      <c r="F167" s="112">
        <f t="shared" si="145"/>
        <v>4699.3480826569503</v>
      </c>
      <c r="G167" s="112">
        <f t="shared" si="145"/>
        <v>0</v>
      </c>
      <c r="H167" s="112">
        <f t="shared" si="145"/>
        <v>0</v>
      </c>
      <c r="I167" s="112">
        <f t="shared" si="145"/>
        <v>12518.556700654619</v>
      </c>
      <c r="J167" s="112">
        <f t="shared" si="145"/>
        <v>3925.7363293265157</v>
      </c>
      <c r="K167" s="112">
        <f t="shared" si="145"/>
        <v>12085.369416357062</v>
      </c>
      <c r="L167" s="112">
        <f t="shared" si="145"/>
        <v>5262.3909563826519</v>
      </c>
      <c r="M167" s="112">
        <f t="shared" si="145"/>
        <v>1001.5754534242556</v>
      </c>
      <c r="N167" s="112">
        <f t="shared" si="145"/>
        <v>21699.784935093427</v>
      </c>
      <c r="O167" s="80">
        <f t="shared" si="130"/>
        <v>61192.761873895484</v>
      </c>
      <c r="Q167" s="626"/>
      <c r="R167" s="3" t="s">
        <v>77</v>
      </c>
      <c r="S167" s="112">
        <f t="shared" ref="S167:AD167" si="146">SUM(S23,S39,S55,S71,S87,S135,S151)</f>
        <v>0</v>
      </c>
      <c r="T167" s="112">
        <f t="shared" si="146"/>
        <v>0</v>
      </c>
      <c r="U167" s="112">
        <f t="shared" si="146"/>
        <v>0</v>
      </c>
      <c r="V167" s="112">
        <f t="shared" si="146"/>
        <v>6427.8439291514624</v>
      </c>
      <c r="W167" s="112">
        <f t="shared" si="146"/>
        <v>19033.595682532243</v>
      </c>
      <c r="X167" s="112">
        <f t="shared" si="146"/>
        <v>185492.10311964841</v>
      </c>
      <c r="Y167" s="112">
        <f t="shared" si="146"/>
        <v>219022.48346688438</v>
      </c>
      <c r="Z167" s="112">
        <f t="shared" si="146"/>
        <v>27822.34333525016</v>
      </c>
      <c r="AA167" s="112">
        <f t="shared" si="146"/>
        <v>182330.24238930893</v>
      </c>
      <c r="AB167" s="112">
        <f t="shared" si="146"/>
        <v>172991.3850466157</v>
      </c>
      <c r="AC167" s="112">
        <f t="shared" si="146"/>
        <v>487355.38619300089</v>
      </c>
      <c r="AD167" s="112">
        <f t="shared" si="146"/>
        <v>734416.15286638157</v>
      </c>
      <c r="AE167" s="80">
        <f t="shared" si="132"/>
        <v>2034891.536028774</v>
      </c>
      <c r="AG167" s="626"/>
      <c r="AH167" s="3" t="s">
        <v>77</v>
      </c>
      <c r="AI167" s="112">
        <f t="shared" ref="AI167:AT167" si="147">SUM(AI23,AI39,AI55,AI71,AI87,AI135,AI151)</f>
        <v>0</v>
      </c>
      <c r="AJ167" s="112">
        <f t="shared" si="147"/>
        <v>0</v>
      </c>
      <c r="AK167" s="112">
        <f t="shared" si="147"/>
        <v>0</v>
      </c>
      <c r="AL167" s="112">
        <f t="shared" si="147"/>
        <v>0</v>
      </c>
      <c r="AM167" s="112">
        <f t="shared" si="147"/>
        <v>0</v>
      </c>
      <c r="AN167" s="112">
        <f t="shared" si="147"/>
        <v>235709.60488346813</v>
      </c>
      <c r="AO167" s="112">
        <f t="shared" si="147"/>
        <v>137695.55319744235</v>
      </c>
      <c r="AP167" s="112">
        <f t="shared" si="147"/>
        <v>10280.120957185074</v>
      </c>
      <c r="AQ167" s="112">
        <f t="shared" si="147"/>
        <v>0</v>
      </c>
      <c r="AR167" s="112">
        <f t="shared" si="147"/>
        <v>52620.247496355129</v>
      </c>
      <c r="AS167" s="112">
        <f t="shared" si="147"/>
        <v>141824.80680367566</v>
      </c>
      <c r="AT167" s="112">
        <f t="shared" si="147"/>
        <v>1682165.7518578593</v>
      </c>
      <c r="AU167" s="80">
        <f t="shared" si="134"/>
        <v>2260296.0851959856</v>
      </c>
      <c r="AV167" s="260"/>
      <c r="AW167" s="626"/>
      <c r="AX167" s="3" t="s">
        <v>77</v>
      </c>
      <c r="AY167" s="112">
        <f t="shared" ref="AY167:BJ167" si="148">SUM(AY23,AY39,AY55,AY71,AY87,AY135,AY151)</f>
        <v>0</v>
      </c>
      <c r="AZ167" s="112">
        <f t="shared" si="148"/>
        <v>0</v>
      </c>
      <c r="BA167" s="112">
        <f t="shared" si="148"/>
        <v>0</v>
      </c>
      <c r="BB167" s="112">
        <f t="shared" si="148"/>
        <v>0</v>
      </c>
      <c r="BC167" s="112">
        <f t="shared" si="148"/>
        <v>0</v>
      </c>
      <c r="BD167" s="112">
        <f t="shared" si="148"/>
        <v>0</v>
      </c>
      <c r="BE167" s="112">
        <f t="shared" si="148"/>
        <v>0</v>
      </c>
      <c r="BF167" s="112">
        <f t="shared" si="148"/>
        <v>0</v>
      </c>
      <c r="BG167" s="112">
        <f t="shared" si="148"/>
        <v>0</v>
      </c>
      <c r="BH167" s="112">
        <f t="shared" si="148"/>
        <v>355675.9574647533</v>
      </c>
      <c r="BI167" s="112">
        <f t="shared" si="148"/>
        <v>163302.98648704513</v>
      </c>
      <c r="BJ167" s="112">
        <f t="shared" si="148"/>
        <v>1792336.9463922041</v>
      </c>
      <c r="BK167" s="80">
        <f t="shared" si="136"/>
        <v>2311315.8903440027</v>
      </c>
      <c r="BM167" s="427">
        <v>0</v>
      </c>
      <c r="BN167" s="427">
        <v>0</v>
      </c>
      <c r="BO167" s="427">
        <v>0</v>
      </c>
      <c r="BP167" s="427">
        <v>0</v>
      </c>
      <c r="BQ167" s="427">
        <v>0</v>
      </c>
      <c r="BR167" s="427">
        <v>0</v>
      </c>
      <c r="BS167" s="427">
        <v>0</v>
      </c>
      <c r="BT167" s="427">
        <v>0</v>
      </c>
      <c r="BU167" s="427">
        <v>0</v>
      </c>
      <c r="BV167" s="427">
        <v>0</v>
      </c>
      <c r="BW167" s="427">
        <v>0</v>
      </c>
      <c r="BX167" s="427">
        <v>0</v>
      </c>
      <c r="BY167" s="427">
        <v>0</v>
      </c>
      <c r="CA167" s="5">
        <v>0</v>
      </c>
      <c r="CB167" s="5">
        <v>0</v>
      </c>
      <c r="CC167" s="5">
        <v>0</v>
      </c>
      <c r="CD167" s="5">
        <v>0</v>
      </c>
      <c r="CE167" s="5">
        <v>0</v>
      </c>
      <c r="CF167" s="5">
        <v>0</v>
      </c>
      <c r="CG167" s="5">
        <v>0</v>
      </c>
      <c r="CH167" s="5">
        <v>0</v>
      </c>
      <c r="CI167" s="5">
        <v>0</v>
      </c>
      <c r="CJ167" s="5">
        <v>0</v>
      </c>
      <c r="CK167" s="5">
        <v>0</v>
      </c>
      <c r="CL167" s="5">
        <v>0</v>
      </c>
      <c r="CM167" s="5">
        <v>0</v>
      </c>
      <c r="CO167" s="5">
        <v>0</v>
      </c>
      <c r="CP167" s="5">
        <v>0</v>
      </c>
      <c r="CQ167" s="5">
        <v>0</v>
      </c>
      <c r="CR167" s="5">
        <v>0</v>
      </c>
      <c r="CS167" s="5">
        <v>0</v>
      </c>
      <c r="CT167" s="5">
        <v>0</v>
      </c>
      <c r="CU167" s="5">
        <v>0</v>
      </c>
      <c r="CV167" s="5">
        <v>0</v>
      </c>
      <c r="CW167" s="5">
        <v>0</v>
      </c>
      <c r="CX167" s="5">
        <v>0</v>
      </c>
      <c r="CY167" s="5">
        <v>0</v>
      </c>
      <c r="CZ167" s="5">
        <v>0</v>
      </c>
      <c r="DA167" s="5">
        <v>0</v>
      </c>
      <c r="DC167" s="5">
        <v>0</v>
      </c>
      <c r="DD167" s="5">
        <v>0</v>
      </c>
      <c r="DE167" s="5">
        <v>0</v>
      </c>
      <c r="DF167" s="5">
        <v>0</v>
      </c>
      <c r="DG167" s="5">
        <v>0</v>
      </c>
      <c r="DH167" s="5">
        <v>0</v>
      </c>
      <c r="DI167" s="5">
        <v>0</v>
      </c>
      <c r="DJ167" s="5">
        <v>0</v>
      </c>
      <c r="DK167" s="5">
        <v>0</v>
      </c>
      <c r="DL167" s="5">
        <v>0</v>
      </c>
      <c r="DM167" s="5">
        <v>0</v>
      </c>
      <c r="DN167" s="5">
        <v>0</v>
      </c>
      <c r="DO167" s="5">
        <v>0</v>
      </c>
    </row>
    <row r="168" spans="1:119" x14ac:dyDescent="0.35">
      <c r="A168" s="626"/>
      <c r="B168" s="3" t="s">
        <v>76</v>
      </c>
      <c r="C168" s="112">
        <f t="shared" ref="C168:N168" si="149">SUM(C24,C40,C56,C72,C88,C136,C152)</f>
        <v>0</v>
      </c>
      <c r="D168" s="112">
        <f t="shared" si="149"/>
        <v>0</v>
      </c>
      <c r="E168" s="112">
        <f t="shared" si="149"/>
        <v>0</v>
      </c>
      <c r="F168" s="112">
        <f t="shared" si="149"/>
        <v>0</v>
      </c>
      <c r="G168" s="112">
        <f t="shared" si="149"/>
        <v>0</v>
      </c>
      <c r="H168" s="112">
        <f t="shared" si="149"/>
        <v>0</v>
      </c>
      <c r="I168" s="112">
        <f t="shared" si="149"/>
        <v>0</v>
      </c>
      <c r="J168" s="112">
        <f t="shared" si="149"/>
        <v>0</v>
      </c>
      <c r="K168" s="112">
        <f t="shared" si="149"/>
        <v>0</v>
      </c>
      <c r="L168" s="112">
        <f t="shared" si="149"/>
        <v>22226.33196</v>
      </c>
      <c r="M168" s="112">
        <f t="shared" si="149"/>
        <v>0</v>
      </c>
      <c r="N168" s="112">
        <f t="shared" si="149"/>
        <v>29606.723160000001</v>
      </c>
      <c r="O168" s="80">
        <f t="shared" si="130"/>
        <v>51833.055120000005</v>
      </c>
      <c r="Q168" s="626"/>
      <c r="R168" s="3" t="s">
        <v>76</v>
      </c>
      <c r="S168" s="112">
        <f t="shared" ref="S168:AD168" si="150">SUM(S24,S40,S56,S72,S88,S136,S152)</f>
        <v>0</v>
      </c>
      <c r="T168" s="112">
        <f t="shared" si="150"/>
        <v>0</v>
      </c>
      <c r="U168" s="112">
        <f t="shared" si="150"/>
        <v>0</v>
      </c>
      <c r="V168" s="112">
        <f t="shared" si="150"/>
        <v>0</v>
      </c>
      <c r="W168" s="112">
        <f t="shared" si="150"/>
        <v>0</v>
      </c>
      <c r="X168" s="112">
        <f t="shared" si="150"/>
        <v>148788.68659199998</v>
      </c>
      <c r="Y168" s="112">
        <f t="shared" si="150"/>
        <v>0</v>
      </c>
      <c r="Z168" s="112">
        <f t="shared" si="150"/>
        <v>0</v>
      </c>
      <c r="AA168" s="112">
        <f t="shared" si="150"/>
        <v>0</v>
      </c>
      <c r="AB168" s="112">
        <f t="shared" si="150"/>
        <v>0</v>
      </c>
      <c r="AC168" s="112">
        <f t="shared" si="150"/>
        <v>0</v>
      </c>
      <c r="AD168" s="112">
        <f t="shared" si="150"/>
        <v>0</v>
      </c>
      <c r="AE168" s="80">
        <f t="shared" si="132"/>
        <v>148788.68659199998</v>
      </c>
      <c r="AG168" s="626"/>
      <c r="AH168" s="3" t="s">
        <v>76</v>
      </c>
      <c r="AI168" s="112">
        <f t="shared" ref="AI168:AT168" si="151">SUM(AI24,AI40,AI56,AI72,AI88,AI136,AI152)</f>
        <v>0</v>
      </c>
      <c r="AJ168" s="112">
        <f t="shared" si="151"/>
        <v>0</v>
      </c>
      <c r="AK168" s="112">
        <f t="shared" si="151"/>
        <v>0</v>
      </c>
      <c r="AL168" s="112">
        <f t="shared" si="151"/>
        <v>0</v>
      </c>
      <c r="AM168" s="112">
        <f t="shared" si="151"/>
        <v>0</v>
      </c>
      <c r="AN168" s="112">
        <f t="shared" si="151"/>
        <v>0</v>
      </c>
      <c r="AO168" s="112">
        <f t="shared" si="151"/>
        <v>0</v>
      </c>
      <c r="AP168" s="112">
        <f t="shared" si="151"/>
        <v>0</v>
      </c>
      <c r="AQ168" s="112">
        <f t="shared" si="151"/>
        <v>0</v>
      </c>
      <c r="AR168" s="112">
        <f t="shared" si="151"/>
        <v>0</v>
      </c>
      <c r="AS168" s="112">
        <f t="shared" si="151"/>
        <v>0</v>
      </c>
      <c r="AT168" s="112">
        <f t="shared" si="151"/>
        <v>0</v>
      </c>
      <c r="AU168" s="80">
        <f t="shared" si="134"/>
        <v>0</v>
      </c>
      <c r="AW168" s="626"/>
      <c r="AX168" s="3" t="s">
        <v>76</v>
      </c>
      <c r="AY168" s="112">
        <f t="shared" ref="AY168:BJ168" si="152">SUM(AY24,AY40,AY56,AY72,AY88,AY136,AY152)</f>
        <v>0</v>
      </c>
      <c r="AZ168" s="112">
        <f t="shared" si="152"/>
        <v>0</v>
      </c>
      <c r="BA168" s="112">
        <f t="shared" si="152"/>
        <v>0</v>
      </c>
      <c r="BB168" s="112">
        <f t="shared" si="152"/>
        <v>0</v>
      </c>
      <c r="BC168" s="112">
        <f t="shared" si="152"/>
        <v>0</v>
      </c>
      <c r="BD168" s="112">
        <f t="shared" si="152"/>
        <v>0</v>
      </c>
      <c r="BE168" s="112">
        <f t="shared" si="152"/>
        <v>0</v>
      </c>
      <c r="BF168" s="112">
        <f t="shared" si="152"/>
        <v>0</v>
      </c>
      <c r="BG168" s="112">
        <f t="shared" si="152"/>
        <v>0</v>
      </c>
      <c r="BH168" s="112">
        <f t="shared" si="152"/>
        <v>0</v>
      </c>
      <c r="BI168" s="112">
        <f t="shared" si="152"/>
        <v>0</v>
      </c>
      <c r="BJ168" s="112">
        <f t="shared" si="152"/>
        <v>0</v>
      </c>
      <c r="BK168" s="80">
        <f t="shared" si="136"/>
        <v>0</v>
      </c>
      <c r="BM168" s="427">
        <v>0</v>
      </c>
      <c r="BN168" s="427">
        <v>0</v>
      </c>
      <c r="BO168" s="427">
        <v>0</v>
      </c>
      <c r="BP168" s="427">
        <v>0</v>
      </c>
      <c r="BQ168" s="427">
        <v>0</v>
      </c>
      <c r="BR168" s="427">
        <v>0</v>
      </c>
      <c r="BS168" s="427">
        <v>0</v>
      </c>
      <c r="BT168" s="427">
        <v>0</v>
      </c>
      <c r="BU168" s="427">
        <v>0</v>
      </c>
      <c r="BV168" s="427">
        <v>0</v>
      </c>
      <c r="BW168" s="427">
        <v>0</v>
      </c>
      <c r="BX168" s="427">
        <v>0</v>
      </c>
      <c r="BY168" s="427">
        <v>0</v>
      </c>
      <c r="CA168" s="5">
        <v>0</v>
      </c>
      <c r="CB168" s="5">
        <v>0</v>
      </c>
      <c r="CC168" s="5">
        <v>0</v>
      </c>
      <c r="CD168" s="5">
        <v>0</v>
      </c>
      <c r="CE168" s="5">
        <v>0</v>
      </c>
      <c r="CF168" s="5">
        <v>0</v>
      </c>
      <c r="CG168" s="5">
        <v>0</v>
      </c>
      <c r="CH168" s="5">
        <v>0</v>
      </c>
      <c r="CI168" s="5">
        <v>0</v>
      </c>
      <c r="CJ168" s="5">
        <v>0</v>
      </c>
      <c r="CK168" s="5">
        <v>0</v>
      </c>
      <c r="CL168" s="5">
        <v>0</v>
      </c>
      <c r="CM168" s="5">
        <v>0</v>
      </c>
      <c r="CO168" s="5">
        <v>0</v>
      </c>
      <c r="CP168" s="5">
        <v>0</v>
      </c>
      <c r="CQ168" s="5">
        <v>0</v>
      </c>
      <c r="CR168" s="5">
        <v>0</v>
      </c>
      <c r="CS168" s="5">
        <v>0</v>
      </c>
      <c r="CT168" s="5">
        <v>0</v>
      </c>
      <c r="CU168" s="5">
        <v>0</v>
      </c>
      <c r="CV168" s="5">
        <v>0</v>
      </c>
      <c r="CW168" s="5">
        <v>0</v>
      </c>
      <c r="CX168" s="5">
        <v>0</v>
      </c>
      <c r="CY168" s="5">
        <v>0</v>
      </c>
      <c r="CZ168" s="5">
        <v>0</v>
      </c>
      <c r="DA168" s="5">
        <v>0</v>
      </c>
      <c r="DC168" s="5">
        <v>0</v>
      </c>
      <c r="DD168" s="5">
        <v>0</v>
      </c>
      <c r="DE168" s="5">
        <v>0</v>
      </c>
      <c r="DF168" s="5">
        <v>0</v>
      </c>
      <c r="DG168" s="5">
        <v>0</v>
      </c>
      <c r="DH168" s="5">
        <v>0</v>
      </c>
      <c r="DI168" s="5">
        <v>0</v>
      </c>
      <c r="DJ168" s="5">
        <v>0</v>
      </c>
      <c r="DK168" s="5">
        <v>0</v>
      </c>
      <c r="DL168" s="5">
        <v>0</v>
      </c>
      <c r="DM168" s="5">
        <v>0</v>
      </c>
      <c r="DN168" s="5">
        <v>0</v>
      </c>
      <c r="DO168" s="5">
        <v>0</v>
      </c>
    </row>
    <row r="169" spans="1:119" ht="15" customHeight="1" x14ac:dyDescent="0.35">
      <c r="A169" s="626"/>
      <c r="B169" s="3" t="s">
        <v>75</v>
      </c>
      <c r="C169" s="112">
        <f t="shared" ref="C169:N169" si="153">SUM(C25,C41,C57,C73,C89,C137,C153)</f>
        <v>0</v>
      </c>
      <c r="D169" s="112">
        <f t="shared" si="153"/>
        <v>0</v>
      </c>
      <c r="E169" s="112">
        <f t="shared" si="153"/>
        <v>0</v>
      </c>
      <c r="F169" s="112">
        <f t="shared" si="153"/>
        <v>0</v>
      </c>
      <c r="G169" s="112">
        <f t="shared" si="153"/>
        <v>0</v>
      </c>
      <c r="H169" s="112">
        <f t="shared" si="153"/>
        <v>0</v>
      </c>
      <c r="I169" s="112">
        <f t="shared" si="153"/>
        <v>0</v>
      </c>
      <c r="J169" s="112">
        <f t="shared" si="153"/>
        <v>0</v>
      </c>
      <c r="K169" s="112">
        <f t="shared" si="153"/>
        <v>0</v>
      </c>
      <c r="L169" s="112">
        <f t="shared" si="153"/>
        <v>0</v>
      </c>
      <c r="M169" s="112">
        <f t="shared" si="153"/>
        <v>0</v>
      </c>
      <c r="N169" s="112">
        <f t="shared" si="153"/>
        <v>2621.1327999999921</v>
      </c>
      <c r="O169" s="80">
        <f t="shared" si="130"/>
        <v>2621.1327999999921</v>
      </c>
      <c r="Q169" s="626"/>
      <c r="R169" s="3" t="s">
        <v>75</v>
      </c>
      <c r="S169" s="112">
        <f t="shared" ref="S169:AD169" si="154">SUM(S25,S41,S57,S73,S89,S137,S153)</f>
        <v>0</v>
      </c>
      <c r="T169" s="112">
        <f t="shared" si="154"/>
        <v>0</v>
      </c>
      <c r="U169" s="112">
        <f t="shared" si="154"/>
        <v>0</v>
      </c>
      <c r="V169" s="112">
        <f t="shared" si="154"/>
        <v>0</v>
      </c>
      <c r="W169" s="112">
        <f t="shared" si="154"/>
        <v>0</v>
      </c>
      <c r="X169" s="112">
        <f t="shared" si="154"/>
        <v>0</v>
      </c>
      <c r="Y169" s="112">
        <f t="shared" si="154"/>
        <v>0</v>
      </c>
      <c r="Z169" s="112">
        <f t="shared" si="154"/>
        <v>0</v>
      </c>
      <c r="AA169" s="112">
        <f t="shared" si="154"/>
        <v>0</v>
      </c>
      <c r="AB169" s="112">
        <f t="shared" si="154"/>
        <v>0</v>
      </c>
      <c r="AC169" s="112">
        <f t="shared" si="154"/>
        <v>0</v>
      </c>
      <c r="AD169" s="112">
        <f t="shared" si="154"/>
        <v>0</v>
      </c>
      <c r="AE169" s="80">
        <f t="shared" si="132"/>
        <v>0</v>
      </c>
      <c r="AG169" s="626"/>
      <c r="AH169" s="3" t="s">
        <v>75</v>
      </c>
      <c r="AI169" s="112">
        <f t="shared" ref="AI169:AT169" si="155">SUM(AI25,AI41,AI57,AI73,AI89,AI137,AI153)</f>
        <v>0</v>
      </c>
      <c r="AJ169" s="112">
        <f t="shared" si="155"/>
        <v>0</v>
      </c>
      <c r="AK169" s="112">
        <f t="shared" si="155"/>
        <v>0</v>
      </c>
      <c r="AL169" s="112">
        <f t="shared" si="155"/>
        <v>0</v>
      </c>
      <c r="AM169" s="112">
        <f t="shared" si="155"/>
        <v>0</v>
      </c>
      <c r="AN169" s="112">
        <f t="shared" si="155"/>
        <v>0</v>
      </c>
      <c r="AO169" s="112">
        <f t="shared" si="155"/>
        <v>0</v>
      </c>
      <c r="AP169" s="112">
        <f t="shared" si="155"/>
        <v>0</v>
      </c>
      <c r="AQ169" s="112">
        <f t="shared" si="155"/>
        <v>0</v>
      </c>
      <c r="AR169" s="112">
        <f t="shared" si="155"/>
        <v>0</v>
      </c>
      <c r="AS169" s="112">
        <f t="shared" si="155"/>
        <v>0</v>
      </c>
      <c r="AT169" s="112">
        <f t="shared" si="155"/>
        <v>0</v>
      </c>
      <c r="AU169" s="80">
        <f t="shared" si="134"/>
        <v>0</v>
      </c>
      <c r="AW169" s="626"/>
      <c r="AX169" s="3" t="s">
        <v>75</v>
      </c>
      <c r="AY169" s="112">
        <f t="shared" ref="AY169:BJ169" si="156">SUM(AY25,AY41,AY57,AY73,AY89,AY137,AY153)</f>
        <v>0</v>
      </c>
      <c r="AZ169" s="112">
        <f t="shared" si="156"/>
        <v>0</v>
      </c>
      <c r="BA169" s="112">
        <f t="shared" si="156"/>
        <v>0</v>
      </c>
      <c r="BB169" s="112">
        <f t="shared" si="156"/>
        <v>0</v>
      </c>
      <c r="BC169" s="112">
        <f t="shared" si="156"/>
        <v>0</v>
      </c>
      <c r="BD169" s="112">
        <f t="shared" si="156"/>
        <v>0</v>
      </c>
      <c r="BE169" s="112">
        <f t="shared" si="156"/>
        <v>0</v>
      </c>
      <c r="BF169" s="112">
        <f t="shared" si="156"/>
        <v>0</v>
      </c>
      <c r="BG169" s="112">
        <f t="shared" si="156"/>
        <v>0</v>
      </c>
      <c r="BH169" s="112">
        <f t="shared" si="156"/>
        <v>0</v>
      </c>
      <c r="BI169" s="112">
        <f t="shared" si="156"/>
        <v>0</v>
      </c>
      <c r="BJ169" s="112">
        <f t="shared" si="156"/>
        <v>0</v>
      </c>
      <c r="BK169" s="80">
        <f t="shared" si="136"/>
        <v>0</v>
      </c>
      <c r="BM169" s="427">
        <v>0</v>
      </c>
      <c r="BN169" s="427">
        <v>0</v>
      </c>
      <c r="BO169" s="427">
        <v>0</v>
      </c>
      <c r="BP169" s="427">
        <v>0</v>
      </c>
      <c r="BQ169" s="427">
        <v>0</v>
      </c>
      <c r="BR169" s="427">
        <v>0</v>
      </c>
      <c r="BS169" s="427">
        <v>0</v>
      </c>
      <c r="BT169" s="427">
        <v>0</v>
      </c>
      <c r="BU169" s="427">
        <v>0</v>
      </c>
      <c r="BV169" s="427">
        <v>0</v>
      </c>
      <c r="BW169" s="427">
        <v>0</v>
      </c>
      <c r="BX169" s="427">
        <v>0</v>
      </c>
      <c r="BY169" s="427">
        <v>0</v>
      </c>
      <c r="CA169" s="5">
        <v>0</v>
      </c>
      <c r="CB169" s="5">
        <v>0</v>
      </c>
      <c r="CC169" s="5">
        <v>0</v>
      </c>
      <c r="CD169" s="5">
        <v>0</v>
      </c>
      <c r="CE169" s="5">
        <v>0</v>
      </c>
      <c r="CF169" s="5">
        <v>0</v>
      </c>
      <c r="CG169" s="5">
        <v>0</v>
      </c>
      <c r="CH169" s="5">
        <v>0</v>
      </c>
      <c r="CI169" s="5">
        <v>0</v>
      </c>
      <c r="CJ169" s="5">
        <v>0</v>
      </c>
      <c r="CK169" s="5">
        <v>0</v>
      </c>
      <c r="CL169" s="5">
        <v>0</v>
      </c>
      <c r="CM169" s="5">
        <v>0</v>
      </c>
      <c r="CO169" s="5">
        <v>0</v>
      </c>
      <c r="CP169" s="5">
        <v>0</v>
      </c>
      <c r="CQ169" s="5">
        <v>0</v>
      </c>
      <c r="CR169" s="5">
        <v>0</v>
      </c>
      <c r="CS169" s="5">
        <v>0</v>
      </c>
      <c r="CT169" s="5">
        <v>0</v>
      </c>
      <c r="CU169" s="5">
        <v>0</v>
      </c>
      <c r="CV169" s="5">
        <v>0</v>
      </c>
      <c r="CW169" s="5">
        <v>0</v>
      </c>
      <c r="CX169" s="5">
        <v>0</v>
      </c>
      <c r="CY169" s="5">
        <v>0</v>
      </c>
      <c r="CZ169" s="5">
        <v>0</v>
      </c>
      <c r="DA169" s="5">
        <v>0</v>
      </c>
      <c r="DC169" s="5">
        <v>0</v>
      </c>
      <c r="DD169" s="5">
        <v>0</v>
      </c>
      <c r="DE169" s="5">
        <v>0</v>
      </c>
      <c r="DF169" s="5">
        <v>0</v>
      </c>
      <c r="DG169" s="5">
        <v>0</v>
      </c>
      <c r="DH169" s="5">
        <v>0</v>
      </c>
      <c r="DI169" s="5">
        <v>0</v>
      </c>
      <c r="DJ169" s="5">
        <v>0</v>
      </c>
      <c r="DK169" s="5">
        <v>0</v>
      </c>
      <c r="DL169" s="5">
        <v>0</v>
      </c>
      <c r="DM169" s="5">
        <v>0</v>
      </c>
      <c r="DN169" s="5">
        <v>0</v>
      </c>
      <c r="DO169" s="5">
        <v>0</v>
      </c>
    </row>
    <row r="170" spans="1:119" x14ac:dyDescent="0.35">
      <c r="A170" s="626"/>
      <c r="B170" s="3" t="s">
        <v>74</v>
      </c>
      <c r="C170" s="112">
        <f t="shared" ref="C170:N170" si="157">SUM(C26,C42,C58,C74,C90,C138,C154)</f>
        <v>0</v>
      </c>
      <c r="D170" s="112">
        <f t="shared" si="157"/>
        <v>0</v>
      </c>
      <c r="E170" s="112">
        <f t="shared" si="157"/>
        <v>0</v>
      </c>
      <c r="F170" s="112">
        <f t="shared" si="157"/>
        <v>0</v>
      </c>
      <c r="G170" s="112">
        <f t="shared" si="157"/>
        <v>17403.669969643008</v>
      </c>
      <c r="H170" s="112">
        <f t="shared" si="157"/>
        <v>0</v>
      </c>
      <c r="I170" s="112">
        <f t="shared" si="157"/>
        <v>0</v>
      </c>
      <c r="J170" s="112">
        <f t="shared" si="157"/>
        <v>0</v>
      </c>
      <c r="K170" s="112">
        <f t="shared" si="157"/>
        <v>174925.31038015784</v>
      </c>
      <c r="L170" s="112">
        <f t="shared" si="157"/>
        <v>0</v>
      </c>
      <c r="M170" s="112">
        <f t="shared" si="157"/>
        <v>0</v>
      </c>
      <c r="N170" s="112">
        <f t="shared" si="157"/>
        <v>193420.92549141133</v>
      </c>
      <c r="O170" s="80">
        <f t="shared" si="130"/>
        <v>385749.90584121214</v>
      </c>
      <c r="Q170" s="626"/>
      <c r="R170" s="3" t="s">
        <v>74</v>
      </c>
      <c r="S170" s="112">
        <f t="shared" ref="S170:AD170" si="158">SUM(S26,S42,S58,S74,S90,S138,S154)</f>
        <v>0</v>
      </c>
      <c r="T170" s="112">
        <f t="shared" si="158"/>
        <v>0</v>
      </c>
      <c r="U170" s="112">
        <f t="shared" si="158"/>
        <v>0</v>
      </c>
      <c r="V170" s="112">
        <f t="shared" si="158"/>
        <v>0</v>
      </c>
      <c r="W170" s="112">
        <f t="shared" si="158"/>
        <v>0</v>
      </c>
      <c r="X170" s="112">
        <f t="shared" si="158"/>
        <v>203914.15660156962</v>
      </c>
      <c r="Y170" s="112">
        <f t="shared" si="158"/>
        <v>190192.99097252346</v>
      </c>
      <c r="Z170" s="112">
        <f t="shared" si="158"/>
        <v>173096.27782872258</v>
      </c>
      <c r="AA170" s="112">
        <f t="shared" si="158"/>
        <v>1011717.4480323327</v>
      </c>
      <c r="AB170" s="112">
        <f t="shared" si="158"/>
        <v>162060.24447377917</v>
      </c>
      <c r="AC170" s="112">
        <f t="shared" si="158"/>
        <v>576762.10006232071</v>
      </c>
      <c r="AD170" s="112">
        <f t="shared" si="158"/>
        <v>3503849.9638652918</v>
      </c>
      <c r="AE170" s="80">
        <f t="shared" si="132"/>
        <v>5821593.1818365399</v>
      </c>
      <c r="AG170" s="626"/>
      <c r="AH170" s="3" t="s">
        <v>74</v>
      </c>
      <c r="AI170" s="112">
        <f t="shared" ref="AI170:AT170" si="159">SUM(AI26,AI42,AI58,AI74,AI90,AI138,AI154)</f>
        <v>0</v>
      </c>
      <c r="AJ170" s="112">
        <f t="shared" si="159"/>
        <v>0</v>
      </c>
      <c r="AK170" s="112">
        <f t="shared" si="159"/>
        <v>0</v>
      </c>
      <c r="AL170" s="112">
        <f t="shared" si="159"/>
        <v>0</v>
      </c>
      <c r="AM170" s="112">
        <f t="shared" si="159"/>
        <v>0</v>
      </c>
      <c r="AN170" s="112">
        <f t="shared" si="159"/>
        <v>0</v>
      </c>
      <c r="AO170" s="112">
        <f t="shared" si="159"/>
        <v>0</v>
      </c>
      <c r="AP170" s="112">
        <f t="shared" si="159"/>
        <v>5322.8659767851586</v>
      </c>
      <c r="AQ170" s="112">
        <f t="shared" si="159"/>
        <v>0</v>
      </c>
      <c r="AR170" s="112">
        <f t="shared" si="159"/>
        <v>0</v>
      </c>
      <c r="AS170" s="112">
        <f t="shared" si="159"/>
        <v>0</v>
      </c>
      <c r="AT170" s="112">
        <f t="shared" si="159"/>
        <v>114968.03968150512</v>
      </c>
      <c r="AU170" s="80">
        <f t="shared" si="134"/>
        <v>120290.90565829028</v>
      </c>
      <c r="AV170" s="260"/>
      <c r="AW170" s="626"/>
      <c r="AX170" s="3" t="s">
        <v>74</v>
      </c>
      <c r="AY170" s="112">
        <f t="shared" ref="AY170:BJ170" si="160">SUM(AY26,AY42,AY58,AY74,AY90,AY138,AY154)</f>
        <v>0</v>
      </c>
      <c r="AZ170" s="112">
        <f t="shared" si="160"/>
        <v>0</v>
      </c>
      <c r="BA170" s="112">
        <f t="shared" si="160"/>
        <v>0</v>
      </c>
      <c r="BB170" s="112">
        <f t="shared" si="160"/>
        <v>0</v>
      </c>
      <c r="BC170" s="112">
        <f t="shared" si="160"/>
        <v>0</v>
      </c>
      <c r="BD170" s="112">
        <f t="shared" si="160"/>
        <v>0</v>
      </c>
      <c r="BE170" s="112">
        <f t="shared" si="160"/>
        <v>0</v>
      </c>
      <c r="BF170" s="112">
        <f t="shared" si="160"/>
        <v>0</v>
      </c>
      <c r="BG170" s="112">
        <f t="shared" si="160"/>
        <v>0</v>
      </c>
      <c r="BH170" s="112">
        <f t="shared" si="160"/>
        <v>0</v>
      </c>
      <c r="BI170" s="112">
        <f t="shared" si="160"/>
        <v>0</v>
      </c>
      <c r="BJ170" s="112">
        <f t="shared" si="160"/>
        <v>462078.80433866009</v>
      </c>
      <c r="BK170" s="80">
        <f t="shared" si="136"/>
        <v>462078.80433866009</v>
      </c>
      <c r="BM170" s="427">
        <v>0</v>
      </c>
      <c r="BN170" s="427">
        <v>0</v>
      </c>
      <c r="BO170" s="427">
        <v>0</v>
      </c>
      <c r="BP170" s="427">
        <v>0</v>
      </c>
      <c r="BQ170" s="427">
        <v>0</v>
      </c>
      <c r="BR170" s="427">
        <v>0</v>
      </c>
      <c r="BS170" s="427">
        <v>0</v>
      </c>
      <c r="BT170" s="427">
        <v>0</v>
      </c>
      <c r="BU170" s="427">
        <v>0</v>
      </c>
      <c r="BV170" s="427">
        <v>0</v>
      </c>
      <c r="BW170" s="427">
        <v>0</v>
      </c>
      <c r="BX170" s="427">
        <v>0</v>
      </c>
      <c r="BY170" s="427">
        <v>0</v>
      </c>
      <c r="CA170" s="5">
        <v>0</v>
      </c>
      <c r="CB170" s="5">
        <v>0</v>
      </c>
      <c r="CC170" s="5">
        <v>0</v>
      </c>
      <c r="CD170" s="5">
        <v>0</v>
      </c>
      <c r="CE170" s="5">
        <v>0</v>
      </c>
      <c r="CF170" s="5">
        <v>0</v>
      </c>
      <c r="CG170" s="5">
        <v>0</v>
      </c>
      <c r="CH170" s="5">
        <v>0</v>
      </c>
      <c r="CI170" s="5">
        <v>0</v>
      </c>
      <c r="CJ170" s="5">
        <v>0</v>
      </c>
      <c r="CK170" s="5">
        <v>0</v>
      </c>
      <c r="CL170" s="5">
        <v>0</v>
      </c>
      <c r="CM170" s="5">
        <v>0</v>
      </c>
      <c r="CO170" s="5">
        <v>0</v>
      </c>
      <c r="CP170" s="5">
        <v>0</v>
      </c>
      <c r="CQ170" s="5">
        <v>0</v>
      </c>
      <c r="CR170" s="5">
        <v>0</v>
      </c>
      <c r="CS170" s="5">
        <v>0</v>
      </c>
      <c r="CT170" s="5">
        <v>0</v>
      </c>
      <c r="CU170" s="5">
        <v>0</v>
      </c>
      <c r="CV170" s="5">
        <v>0</v>
      </c>
      <c r="CW170" s="5">
        <v>0</v>
      </c>
      <c r="CX170" s="5">
        <v>0</v>
      </c>
      <c r="CY170" s="5">
        <v>0</v>
      </c>
      <c r="CZ170" s="5">
        <v>0</v>
      </c>
      <c r="DA170" s="5">
        <v>0</v>
      </c>
      <c r="DC170" s="5">
        <v>0</v>
      </c>
      <c r="DD170" s="5">
        <v>0</v>
      </c>
      <c r="DE170" s="5">
        <v>0</v>
      </c>
      <c r="DF170" s="5">
        <v>0</v>
      </c>
      <c r="DG170" s="5">
        <v>0</v>
      </c>
      <c r="DH170" s="5">
        <v>0</v>
      </c>
      <c r="DI170" s="5">
        <v>0</v>
      </c>
      <c r="DJ170" s="5">
        <v>0</v>
      </c>
      <c r="DK170" s="5">
        <v>0</v>
      </c>
      <c r="DL170" s="5">
        <v>0</v>
      </c>
      <c r="DM170" s="5">
        <v>0</v>
      </c>
      <c r="DN170" s="5">
        <v>0</v>
      </c>
      <c r="DO170" s="5">
        <v>0</v>
      </c>
    </row>
    <row r="171" spans="1:119" x14ac:dyDescent="0.35">
      <c r="A171" s="626"/>
      <c r="B171" s="3" t="s">
        <v>73</v>
      </c>
      <c r="C171" s="112">
        <f t="shared" ref="C171:N171" si="161">SUM(C27,C43,C59,C75,C91,C139,C155)</f>
        <v>0</v>
      </c>
      <c r="D171" s="112">
        <f t="shared" si="161"/>
        <v>0</v>
      </c>
      <c r="E171" s="112">
        <f t="shared" si="161"/>
        <v>59008.869203788563</v>
      </c>
      <c r="F171" s="112">
        <f t="shared" si="161"/>
        <v>980252.04939194978</v>
      </c>
      <c r="G171" s="112">
        <f t="shared" si="161"/>
        <v>1854452.6575574479</v>
      </c>
      <c r="H171" s="112">
        <f t="shared" si="161"/>
        <v>1982056.3489849328</v>
      </c>
      <c r="I171" s="112">
        <f t="shared" si="161"/>
        <v>2310303.0720153828</v>
      </c>
      <c r="J171" s="112">
        <f t="shared" si="161"/>
        <v>2312913.4044152368</v>
      </c>
      <c r="K171" s="112">
        <f t="shared" si="161"/>
        <v>2579152.7080091443</v>
      </c>
      <c r="L171" s="112">
        <f t="shared" si="161"/>
        <v>2334934.0810501678</v>
      </c>
      <c r="M171" s="112">
        <f t="shared" si="161"/>
        <v>3925408.6752223219</v>
      </c>
      <c r="N171" s="112">
        <f t="shared" si="161"/>
        <v>5492219.2920426782</v>
      </c>
      <c r="O171" s="80">
        <f t="shared" si="130"/>
        <v>23830701.157893054</v>
      </c>
      <c r="Q171" s="626"/>
      <c r="R171" s="3" t="s">
        <v>73</v>
      </c>
      <c r="S171" s="112">
        <f t="shared" ref="S171:AD171" si="162">SUM(S27,S43,S59,S75,S91,S139,S155)</f>
        <v>0</v>
      </c>
      <c r="T171" s="112">
        <f t="shared" si="162"/>
        <v>0</v>
      </c>
      <c r="U171" s="112">
        <f t="shared" si="162"/>
        <v>131130.40232611424</v>
      </c>
      <c r="V171" s="112">
        <f t="shared" si="162"/>
        <v>649128.90805155423</v>
      </c>
      <c r="W171" s="112">
        <f t="shared" si="162"/>
        <v>1267147.2401766535</v>
      </c>
      <c r="X171" s="112">
        <f t="shared" si="162"/>
        <v>2526591.3082058239</v>
      </c>
      <c r="Y171" s="112">
        <f t="shared" si="162"/>
        <v>2182772.520191737</v>
      </c>
      <c r="Z171" s="112">
        <f t="shared" si="162"/>
        <v>4573655.0615593949</v>
      </c>
      <c r="AA171" s="112">
        <f t="shared" si="162"/>
        <v>6052039.7184292655</v>
      </c>
      <c r="AB171" s="112">
        <f t="shared" si="162"/>
        <v>3588139.7469437844</v>
      </c>
      <c r="AC171" s="112">
        <f t="shared" si="162"/>
        <v>7133285.8972632159</v>
      </c>
      <c r="AD171" s="112">
        <f t="shared" si="162"/>
        <v>14531022.152254781</v>
      </c>
      <c r="AE171" s="80">
        <f t="shared" si="132"/>
        <v>42634912.95540233</v>
      </c>
      <c r="AG171" s="626"/>
      <c r="AH171" s="3" t="s">
        <v>73</v>
      </c>
      <c r="AI171" s="112">
        <f t="shared" ref="AI171:AT171" si="163">SUM(AI27,AI43,AI59,AI75,AI91,AI139,AI155)</f>
        <v>0</v>
      </c>
      <c r="AJ171" s="112">
        <f t="shared" si="163"/>
        <v>0</v>
      </c>
      <c r="AK171" s="112">
        <f t="shared" si="163"/>
        <v>0</v>
      </c>
      <c r="AL171" s="112">
        <f t="shared" si="163"/>
        <v>195685.20019971029</v>
      </c>
      <c r="AM171" s="112">
        <f t="shared" si="163"/>
        <v>516212.59454419586</v>
      </c>
      <c r="AN171" s="112">
        <f t="shared" si="163"/>
        <v>818367.3949967951</v>
      </c>
      <c r="AO171" s="112">
        <f t="shared" si="163"/>
        <v>540385.12910603348</v>
      </c>
      <c r="AP171" s="112">
        <f t="shared" si="163"/>
        <v>590438.50657385902</v>
      </c>
      <c r="AQ171" s="112">
        <f t="shared" si="163"/>
        <v>1825344.049698181</v>
      </c>
      <c r="AR171" s="112">
        <f t="shared" si="163"/>
        <v>352059.954224015</v>
      </c>
      <c r="AS171" s="112">
        <f t="shared" si="163"/>
        <v>772773.48335674533</v>
      </c>
      <c r="AT171" s="112">
        <f t="shared" si="163"/>
        <v>5688833.6709417254</v>
      </c>
      <c r="AU171" s="80">
        <f t="shared" si="134"/>
        <v>11300099.983641259</v>
      </c>
      <c r="AV171" s="260"/>
      <c r="AW171" s="626"/>
      <c r="AX171" s="3" t="s">
        <v>73</v>
      </c>
      <c r="AY171" s="112">
        <f t="shared" ref="AY171:BJ171" si="164">SUM(AY27,AY43,AY59,AY75,AY91,AY139,AY155)</f>
        <v>0</v>
      </c>
      <c r="AZ171" s="112">
        <f t="shared" si="164"/>
        <v>0</v>
      </c>
      <c r="BA171" s="112">
        <f t="shared" si="164"/>
        <v>0</v>
      </c>
      <c r="BB171" s="112">
        <f t="shared" si="164"/>
        <v>105817.63611918641</v>
      </c>
      <c r="BC171" s="112">
        <f t="shared" si="164"/>
        <v>61021.208716039313</v>
      </c>
      <c r="BD171" s="112">
        <f t="shared" si="164"/>
        <v>32256.701662712214</v>
      </c>
      <c r="BE171" s="112">
        <f t="shared" si="164"/>
        <v>0</v>
      </c>
      <c r="BF171" s="112">
        <f t="shared" si="164"/>
        <v>99714.495996913887</v>
      </c>
      <c r="BG171" s="112">
        <f t="shared" si="164"/>
        <v>44090.838513858624</v>
      </c>
      <c r="BH171" s="112">
        <f t="shared" si="164"/>
        <v>52637.871926106433</v>
      </c>
      <c r="BI171" s="112">
        <f t="shared" si="164"/>
        <v>115333.67827272373</v>
      </c>
      <c r="BJ171" s="112">
        <f t="shared" si="164"/>
        <v>467241.80757547606</v>
      </c>
      <c r="BK171" s="80">
        <f t="shared" si="136"/>
        <v>978114.23878301668</v>
      </c>
      <c r="BM171" s="427">
        <v>0</v>
      </c>
      <c r="BN171" s="427">
        <v>0</v>
      </c>
      <c r="BO171" s="427">
        <v>0</v>
      </c>
      <c r="BP171" s="427">
        <v>0</v>
      </c>
      <c r="BQ171" s="427">
        <v>0</v>
      </c>
      <c r="BR171" s="427">
        <v>0</v>
      </c>
      <c r="BS171" s="427">
        <v>0</v>
      </c>
      <c r="BT171" s="427">
        <v>0</v>
      </c>
      <c r="BU171" s="427">
        <v>0</v>
      </c>
      <c r="BV171" s="427">
        <v>0</v>
      </c>
      <c r="BW171" s="427">
        <v>0</v>
      </c>
      <c r="BX171" s="427">
        <v>0</v>
      </c>
      <c r="BY171" s="427">
        <v>0</v>
      </c>
      <c r="CA171" s="5">
        <v>0</v>
      </c>
      <c r="CB171" s="5">
        <v>0</v>
      </c>
      <c r="CC171" s="5">
        <v>0</v>
      </c>
      <c r="CD171" s="5">
        <v>0</v>
      </c>
      <c r="CE171" s="5">
        <v>0</v>
      </c>
      <c r="CF171" s="5">
        <v>0</v>
      </c>
      <c r="CG171" s="5">
        <v>0</v>
      </c>
      <c r="CH171" s="5">
        <v>0</v>
      </c>
      <c r="CI171" s="5">
        <v>0</v>
      </c>
      <c r="CJ171" s="5">
        <v>0</v>
      </c>
      <c r="CK171" s="5">
        <v>0</v>
      </c>
      <c r="CL171" s="5">
        <v>0</v>
      </c>
      <c r="CM171" s="5">
        <v>0</v>
      </c>
      <c r="CO171" s="5">
        <v>0</v>
      </c>
      <c r="CP171" s="5">
        <v>0</v>
      </c>
      <c r="CQ171" s="5">
        <v>0</v>
      </c>
      <c r="CR171" s="5">
        <v>0</v>
      </c>
      <c r="CS171" s="5">
        <v>0</v>
      </c>
      <c r="CT171" s="5">
        <v>0</v>
      </c>
      <c r="CU171" s="5">
        <v>0</v>
      </c>
      <c r="CV171" s="5">
        <v>0</v>
      </c>
      <c r="CW171" s="5">
        <v>0</v>
      </c>
      <c r="CX171" s="5">
        <v>0</v>
      </c>
      <c r="CY171" s="5">
        <v>0</v>
      </c>
      <c r="CZ171" s="5">
        <v>0</v>
      </c>
      <c r="DA171" s="5">
        <v>0</v>
      </c>
      <c r="DC171" s="5">
        <v>0</v>
      </c>
      <c r="DD171" s="5">
        <v>0</v>
      </c>
      <c r="DE171" s="5">
        <v>0</v>
      </c>
      <c r="DF171" s="5">
        <v>0</v>
      </c>
      <c r="DG171" s="5">
        <v>0</v>
      </c>
      <c r="DH171" s="5">
        <v>0</v>
      </c>
      <c r="DI171" s="5">
        <v>0</v>
      </c>
      <c r="DJ171" s="5">
        <v>0</v>
      </c>
      <c r="DK171" s="5">
        <v>0</v>
      </c>
      <c r="DL171" s="5">
        <v>0</v>
      </c>
      <c r="DM171" s="5">
        <v>0</v>
      </c>
      <c r="DN171" s="5">
        <v>0</v>
      </c>
      <c r="DO171" s="5">
        <v>0</v>
      </c>
    </row>
    <row r="172" spans="1:119" x14ac:dyDescent="0.35">
      <c r="A172" s="626"/>
      <c r="B172" s="3" t="s">
        <v>72</v>
      </c>
      <c r="C172" s="112">
        <f t="shared" ref="C172:N172" si="165">SUM(C28,C44,C60,C76,C92,C140,C156)</f>
        <v>0</v>
      </c>
      <c r="D172" s="112">
        <f t="shared" si="165"/>
        <v>0</v>
      </c>
      <c r="E172" s="112">
        <f t="shared" si="165"/>
        <v>0</v>
      </c>
      <c r="F172" s="112">
        <f t="shared" si="165"/>
        <v>0</v>
      </c>
      <c r="G172" s="112">
        <f t="shared" si="165"/>
        <v>0</v>
      </c>
      <c r="H172" s="112">
        <f t="shared" si="165"/>
        <v>0</v>
      </c>
      <c r="I172" s="112">
        <f t="shared" si="165"/>
        <v>0</v>
      </c>
      <c r="J172" s="112">
        <f t="shared" si="165"/>
        <v>0</v>
      </c>
      <c r="K172" s="112">
        <f t="shared" si="165"/>
        <v>0</v>
      </c>
      <c r="L172" s="112">
        <f t="shared" si="165"/>
        <v>0</v>
      </c>
      <c r="M172" s="112">
        <f t="shared" si="165"/>
        <v>0</v>
      </c>
      <c r="N172" s="112">
        <f t="shared" si="165"/>
        <v>0</v>
      </c>
      <c r="O172" s="80">
        <f t="shared" si="130"/>
        <v>0</v>
      </c>
      <c r="Q172" s="626"/>
      <c r="R172" s="3" t="s">
        <v>72</v>
      </c>
      <c r="S172" s="112">
        <f t="shared" ref="S172:AD172" si="166">SUM(S28,S44,S60,S76,S92,S140,S156)</f>
        <v>0</v>
      </c>
      <c r="T172" s="112">
        <f t="shared" si="166"/>
        <v>0</v>
      </c>
      <c r="U172" s="112">
        <f t="shared" si="166"/>
        <v>0</v>
      </c>
      <c r="V172" s="112">
        <f t="shared" si="166"/>
        <v>0</v>
      </c>
      <c r="W172" s="112">
        <f t="shared" si="166"/>
        <v>0</v>
      </c>
      <c r="X172" s="112">
        <f t="shared" si="166"/>
        <v>3598.7372749977403</v>
      </c>
      <c r="Y172" s="112">
        <f t="shared" si="166"/>
        <v>34485.875723979385</v>
      </c>
      <c r="Z172" s="112">
        <f t="shared" si="166"/>
        <v>0</v>
      </c>
      <c r="AA172" s="112">
        <f t="shared" si="166"/>
        <v>0</v>
      </c>
      <c r="AB172" s="112">
        <f t="shared" si="166"/>
        <v>12604.918130564218</v>
      </c>
      <c r="AC172" s="112">
        <f t="shared" si="166"/>
        <v>129084.85719589065</v>
      </c>
      <c r="AD172" s="112">
        <f t="shared" si="166"/>
        <v>124152.70092019319</v>
      </c>
      <c r="AE172" s="80">
        <f t="shared" si="132"/>
        <v>303927.08924562519</v>
      </c>
      <c r="AG172" s="626"/>
      <c r="AH172" s="3" t="s">
        <v>72</v>
      </c>
      <c r="AI172" s="112">
        <f t="shared" ref="AI172:AT172" si="167">SUM(AI28,AI44,AI60,AI76,AI92,AI140,AI156)</f>
        <v>0</v>
      </c>
      <c r="AJ172" s="112">
        <f t="shared" si="167"/>
        <v>0</v>
      </c>
      <c r="AK172" s="112">
        <f t="shared" si="167"/>
        <v>0</v>
      </c>
      <c r="AL172" s="112">
        <f t="shared" si="167"/>
        <v>0</v>
      </c>
      <c r="AM172" s="112">
        <f t="shared" si="167"/>
        <v>15803.069445267711</v>
      </c>
      <c r="AN172" s="112">
        <f t="shared" si="167"/>
        <v>0</v>
      </c>
      <c r="AO172" s="112">
        <f t="shared" si="167"/>
        <v>0</v>
      </c>
      <c r="AP172" s="112">
        <f t="shared" si="167"/>
        <v>0</v>
      </c>
      <c r="AQ172" s="112">
        <f t="shared" si="167"/>
        <v>0</v>
      </c>
      <c r="AR172" s="112">
        <f t="shared" si="167"/>
        <v>0</v>
      </c>
      <c r="AS172" s="112">
        <f t="shared" si="167"/>
        <v>9554.3019714003312</v>
      </c>
      <c r="AT172" s="112">
        <f t="shared" si="167"/>
        <v>68096.811949600466</v>
      </c>
      <c r="AU172" s="80">
        <f t="shared" si="134"/>
        <v>93454.183366268509</v>
      </c>
      <c r="AV172" s="260"/>
      <c r="AW172" s="626"/>
      <c r="AX172" s="3" t="s">
        <v>72</v>
      </c>
      <c r="AY172" s="112">
        <f t="shared" ref="AY172:BJ172" si="168">SUM(AY28,AY44,AY60,AY76,AY92,AY140,AY156)</f>
        <v>0</v>
      </c>
      <c r="AZ172" s="112">
        <f t="shared" si="168"/>
        <v>0</v>
      </c>
      <c r="BA172" s="112">
        <f t="shared" si="168"/>
        <v>0</v>
      </c>
      <c r="BB172" s="112">
        <f t="shared" si="168"/>
        <v>0</v>
      </c>
      <c r="BC172" s="112">
        <f t="shared" si="168"/>
        <v>0</v>
      </c>
      <c r="BD172" s="112">
        <f t="shared" si="168"/>
        <v>0</v>
      </c>
      <c r="BE172" s="112">
        <f t="shared" si="168"/>
        <v>0</v>
      </c>
      <c r="BF172" s="112">
        <f t="shared" si="168"/>
        <v>0</v>
      </c>
      <c r="BG172" s="112">
        <f t="shared" si="168"/>
        <v>0</v>
      </c>
      <c r="BH172" s="112">
        <f t="shared" si="168"/>
        <v>0</v>
      </c>
      <c r="BI172" s="112">
        <f t="shared" si="168"/>
        <v>82043.552982129331</v>
      </c>
      <c r="BJ172" s="112">
        <f t="shared" si="168"/>
        <v>0</v>
      </c>
      <c r="BK172" s="80">
        <f t="shared" si="136"/>
        <v>82043.552982129331</v>
      </c>
      <c r="BM172" s="427">
        <v>0</v>
      </c>
      <c r="BN172" s="427">
        <v>0</v>
      </c>
      <c r="BO172" s="427">
        <v>0</v>
      </c>
      <c r="BP172" s="427">
        <v>0</v>
      </c>
      <c r="BQ172" s="427">
        <v>0</v>
      </c>
      <c r="BR172" s="427">
        <v>0</v>
      </c>
      <c r="BS172" s="427">
        <v>0</v>
      </c>
      <c r="BT172" s="427">
        <v>0</v>
      </c>
      <c r="BU172" s="427">
        <v>0</v>
      </c>
      <c r="BV172" s="427">
        <v>0</v>
      </c>
      <c r="BW172" s="427">
        <v>0</v>
      </c>
      <c r="BX172" s="427">
        <v>0</v>
      </c>
      <c r="BY172" s="427">
        <v>0</v>
      </c>
      <c r="CA172" s="5">
        <v>0</v>
      </c>
      <c r="CB172" s="5">
        <v>0</v>
      </c>
      <c r="CC172" s="5">
        <v>0</v>
      </c>
      <c r="CD172" s="5">
        <v>0</v>
      </c>
      <c r="CE172" s="5">
        <v>0</v>
      </c>
      <c r="CF172" s="5">
        <v>0</v>
      </c>
      <c r="CG172" s="5">
        <v>0</v>
      </c>
      <c r="CH172" s="5">
        <v>0</v>
      </c>
      <c r="CI172" s="5">
        <v>0</v>
      </c>
      <c r="CJ172" s="5">
        <v>0</v>
      </c>
      <c r="CK172" s="5">
        <v>0</v>
      </c>
      <c r="CL172" s="5">
        <v>0</v>
      </c>
      <c r="CM172" s="5">
        <v>0</v>
      </c>
      <c r="CO172" s="5">
        <v>0</v>
      </c>
      <c r="CP172" s="5">
        <v>0</v>
      </c>
      <c r="CQ172" s="5">
        <v>0</v>
      </c>
      <c r="CR172" s="5">
        <v>0</v>
      </c>
      <c r="CS172" s="5">
        <v>0</v>
      </c>
      <c r="CT172" s="5">
        <v>0</v>
      </c>
      <c r="CU172" s="5">
        <v>0</v>
      </c>
      <c r="CV172" s="5">
        <v>0</v>
      </c>
      <c r="CW172" s="5">
        <v>0</v>
      </c>
      <c r="CX172" s="5">
        <v>0</v>
      </c>
      <c r="CY172" s="5">
        <v>0</v>
      </c>
      <c r="CZ172" s="5">
        <v>0</v>
      </c>
      <c r="DA172" s="5">
        <v>0</v>
      </c>
      <c r="DC172" s="5">
        <v>0</v>
      </c>
      <c r="DD172" s="5">
        <v>0</v>
      </c>
      <c r="DE172" s="5">
        <v>0</v>
      </c>
      <c r="DF172" s="5">
        <v>0</v>
      </c>
      <c r="DG172" s="5">
        <v>0</v>
      </c>
      <c r="DH172" s="5">
        <v>0</v>
      </c>
      <c r="DI172" s="5">
        <v>0</v>
      </c>
      <c r="DJ172" s="5">
        <v>0</v>
      </c>
      <c r="DK172" s="5">
        <v>0</v>
      </c>
      <c r="DL172" s="5">
        <v>0</v>
      </c>
      <c r="DM172" s="5">
        <v>0</v>
      </c>
      <c r="DN172" s="5">
        <v>0</v>
      </c>
      <c r="DO172" s="5">
        <v>0</v>
      </c>
    </row>
    <row r="173" spans="1:119" x14ac:dyDescent="0.35">
      <c r="A173" s="626"/>
      <c r="B173" s="3" t="s">
        <v>71</v>
      </c>
      <c r="C173" s="112">
        <f t="shared" ref="C173:N173" si="169">SUM(C29,C45,C61,C77,C93,C141,C157)</f>
        <v>0</v>
      </c>
      <c r="D173" s="112">
        <f t="shared" si="169"/>
        <v>0</v>
      </c>
      <c r="E173" s="112">
        <f t="shared" si="169"/>
        <v>0</v>
      </c>
      <c r="F173" s="112">
        <f t="shared" si="169"/>
        <v>0</v>
      </c>
      <c r="G173" s="112">
        <f t="shared" si="169"/>
        <v>0</v>
      </c>
      <c r="H173" s="112">
        <f t="shared" si="169"/>
        <v>0</v>
      </c>
      <c r="I173" s="112">
        <f t="shared" si="169"/>
        <v>62802.626100545793</v>
      </c>
      <c r="J173" s="112">
        <f t="shared" si="169"/>
        <v>10323.368201839037</v>
      </c>
      <c r="K173" s="112">
        <f t="shared" si="169"/>
        <v>0</v>
      </c>
      <c r="L173" s="112">
        <f t="shared" si="169"/>
        <v>0</v>
      </c>
      <c r="M173" s="112">
        <f t="shared" si="169"/>
        <v>0</v>
      </c>
      <c r="N173" s="112">
        <f t="shared" si="169"/>
        <v>94452.044222005119</v>
      </c>
      <c r="O173" s="80">
        <f t="shared" si="130"/>
        <v>167578.03852438997</v>
      </c>
      <c r="Q173" s="626"/>
      <c r="R173" s="3" t="s">
        <v>71</v>
      </c>
      <c r="S173" s="112">
        <f t="shared" ref="S173:AD173" si="170">SUM(S29,S45,S61,S77,S93,S141,S157)</f>
        <v>0</v>
      </c>
      <c r="T173" s="112">
        <f t="shared" si="170"/>
        <v>0</v>
      </c>
      <c r="U173" s="112">
        <f t="shared" si="170"/>
        <v>0</v>
      </c>
      <c r="V173" s="112">
        <f t="shared" si="170"/>
        <v>0</v>
      </c>
      <c r="W173" s="112">
        <f t="shared" si="170"/>
        <v>17205.308497442446</v>
      </c>
      <c r="X173" s="112">
        <f t="shared" si="170"/>
        <v>37852.960417988368</v>
      </c>
      <c r="Y173" s="112">
        <f t="shared" si="170"/>
        <v>2580.8420504597593</v>
      </c>
      <c r="Z173" s="112">
        <f t="shared" si="170"/>
        <v>14625.381963850534</v>
      </c>
      <c r="AA173" s="112">
        <f t="shared" si="170"/>
        <v>0</v>
      </c>
      <c r="AB173" s="112">
        <f t="shared" si="170"/>
        <v>113829.0127907678</v>
      </c>
      <c r="AC173" s="112">
        <f t="shared" si="170"/>
        <v>30111.349783476937</v>
      </c>
      <c r="AD173" s="112">
        <f t="shared" si="170"/>
        <v>548498.972763089</v>
      </c>
      <c r="AE173" s="80">
        <f t="shared" si="132"/>
        <v>764703.82826707489</v>
      </c>
      <c r="AG173" s="626"/>
      <c r="AH173" s="3" t="s">
        <v>71</v>
      </c>
      <c r="AI173" s="112">
        <f t="shared" ref="AI173:AT173" si="171">SUM(AI29,AI45,AI61,AI77,AI93,AI141,AI157)</f>
        <v>0</v>
      </c>
      <c r="AJ173" s="112">
        <f t="shared" si="171"/>
        <v>0</v>
      </c>
      <c r="AK173" s="112">
        <f t="shared" si="171"/>
        <v>0</v>
      </c>
      <c r="AL173" s="112">
        <f t="shared" si="171"/>
        <v>0</v>
      </c>
      <c r="AM173" s="112">
        <f t="shared" si="171"/>
        <v>0</v>
      </c>
      <c r="AN173" s="112">
        <f t="shared" si="171"/>
        <v>141678.06633300768</v>
      </c>
      <c r="AO173" s="112">
        <f t="shared" si="171"/>
        <v>0</v>
      </c>
      <c r="AP173" s="112">
        <f t="shared" si="171"/>
        <v>0</v>
      </c>
      <c r="AQ173" s="112">
        <f t="shared" si="171"/>
        <v>0</v>
      </c>
      <c r="AR173" s="112">
        <f t="shared" si="171"/>
        <v>0</v>
      </c>
      <c r="AS173" s="112">
        <f t="shared" si="171"/>
        <v>0</v>
      </c>
      <c r="AT173" s="112">
        <f t="shared" si="171"/>
        <v>397924.16477676795</v>
      </c>
      <c r="AU173" s="80">
        <f t="shared" si="134"/>
        <v>539602.2311097756</v>
      </c>
      <c r="AV173" s="260"/>
      <c r="AW173" s="626"/>
      <c r="AX173" s="3" t="s">
        <v>71</v>
      </c>
      <c r="AY173" s="112">
        <f t="shared" ref="AY173:BJ173" si="172">SUM(AY29,AY45,AY61,AY77,AY93,AY141,AY157)</f>
        <v>0</v>
      </c>
      <c r="AZ173" s="112">
        <f t="shared" si="172"/>
        <v>0</v>
      </c>
      <c r="BA173" s="112">
        <f t="shared" si="172"/>
        <v>0</v>
      </c>
      <c r="BB173" s="112">
        <f t="shared" si="172"/>
        <v>0</v>
      </c>
      <c r="BC173" s="112">
        <f t="shared" si="172"/>
        <v>0</v>
      </c>
      <c r="BD173" s="112">
        <f t="shared" si="172"/>
        <v>0</v>
      </c>
      <c r="BE173" s="112">
        <f t="shared" si="172"/>
        <v>0</v>
      </c>
      <c r="BF173" s="112">
        <f t="shared" si="172"/>
        <v>0</v>
      </c>
      <c r="BG173" s="112">
        <f t="shared" si="172"/>
        <v>0</v>
      </c>
      <c r="BH173" s="112">
        <f t="shared" si="172"/>
        <v>0</v>
      </c>
      <c r="BI173" s="112">
        <f t="shared" si="172"/>
        <v>0</v>
      </c>
      <c r="BJ173" s="112">
        <f t="shared" si="172"/>
        <v>0</v>
      </c>
      <c r="BK173" s="80">
        <f t="shared" si="136"/>
        <v>0</v>
      </c>
      <c r="BM173" s="427">
        <v>0</v>
      </c>
      <c r="BN173" s="427">
        <v>0</v>
      </c>
      <c r="BO173" s="427">
        <v>0</v>
      </c>
      <c r="BP173" s="427">
        <v>0</v>
      </c>
      <c r="BQ173" s="427">
        <v>0</v>
      </c>
      <c r="BR173" s="427">
        <v>0</v>
      </c>
      <c r="BS173" s="427">
        <v>0</v>
      </c>
      <c r="BT173" s="427">
        <v>0</v>
      </c>
      <c r="BU173" s="427">
        <v>0</v>
      </c>
      <c r="BV173" s="427">
        <v>0</v>
      </c>
      <c r="BW173" s="427">
        <v>0</v>
      </c>
      <c r="BX173" s="427">
        <v>0</v>
      </c>
      <c r="BY173" s="427">
        <v>0</v>
      </c>
      <c r="CA173" s="5">
        <v>0</v>
      </c>
      <c r="CB173" s="5">
        <v>0</v>
      </c>
      <c r="CC173" s="5">
        <v>0</v>
      </c>
      <c r="CD173" s="5">
        <v>0</v>
      </c>
      <c r="CE173" s="5">
        <v>0</v>
      </c>
      <c r="CF173" s="5">
        <v>0</v>
      </c>
      <c r="CG173" s="5">
        <v>0</v>
      </c>
      <c r="CH173" s="5">
        <v>0</v>
      </c>
      <c r="CI173" s="5">
        <v>0</v>
      </c>
      <c r="CJ173" s="5">
        <v>0</v>
      </c>
      <c r="CK173" s="5">
        <v>0</v>
      </c>
      <c r="CL173" s="5">
        <v>0</v>
      </c>
      <c r="CM173" s="5">
        <v>0</v>
      </c>
      <c r="CO173" s="5">
        <v>0</v>
      </c>
      <c r="CP173" s="5">
        <v>0</v>
      </c>
      <c r="CQ173" s="5">
        <v>0</v>
      </c>
      <c r="CR173" s="5">
        <v>0</v>
      </c>
      <c r="CS173" s="5">
        <v>0</v>
      </c>
      <c r="CT173" s="5">
        <v>0</v>
      </c>
      <c r="CU173" s="5">
        <v>0</v>
      </c>
      <c r="CV173" s="5">
        <v>0</v>
      </c>
      <c r="CW173" s="5">
        <v>0</v>
      </c>
      <c r="CX173" s="5">
        <v>0</v>
      </c>
      <c r="CY173" s="5">
        <v>0</v>
      </c>
      <c r="CZ173" s="5">
        <v>0</v>
      </c>
      <c r="DA173" s="5">
        <v>0</v>
      </c>
      <c r="DC173" s="5">
        <v>0</v>
      </c>
      <c r="DD173" s="5">
        <v>0</v>
      </c>
      <c r="DE173" s="5">
        <v>0</v>
      </c>
      <c r="DF173" s="5">
        <v>0</v>
      </c>
      <c r="DG173" s="5">
        <v>0</v>
      </c>
      <c r="DH173" s="5">
        <v>0</v>
      </c>
      <c r="DI173" s="5">
        <v>0</v>
      </c>
      <c r="DJ173" s="5">
        <v>0</v>
      </c>
      <c r="DK173" s="5">
        <v>0</v>
      </c>
      <c r="DL173" s="5">
        <v>0</v>
      </c>
      <c r="DM173" s="5">
        <v>0</v>
      </c>
      <c r="DN173" s="5">
        <v>0</v>
      </c>
      <c r="DO173" s="5">
        <v>0</v>
      </c>
    </row>
    <row r="174" spans="1:119" x14ac:dyDescent="0.35">
      <c r="A174" s="626"/>
      <c r="B174" s="3" t="s">
        <v>70</v>
      </c>
      <c r="C174" s="112">
        <f t="shared" ref="C174:N174" si="173">SUM(C30,C46,C62,C78,C94,C142,C158)</f>
        <v>0</v>
      </c>
      <c r="D174" s="112">
        <f t="shared" si="173"/>
        <v>0</v>
      </c>
      <c r="E174" s="112">
        <f t="shared" si="173"/>
        <v>0</v>
      </c>
      <c r="F174" s="112">
        <f t="shared" si="173"/>
        <v>0</v>
      </c>
      <c r="G174" s="112">
        <f t="shared" si="173"/>
        <v>0</v>
      </c>
      <c r="H174" s="112">
        <f t="shared" si="173"/>
        <v>0</v>
      </c>
      <c r="I174" s="112">
        <f t="shared" si="173"/>
        <v>0</v>
      </c>
      <c r="J174" s="112">
        <f t="shared" si="173"/>
        <v>0</v>
      </c>
      <c r="K174" s="112">
        <f t="shared" si="173"/>
        <v>0</v>
      </c>
      <c r="L174" s="112">
        <f t="shared" si="173"/>
        <v>0</v>
      </c>
      <c r="M174" s="112">
        <f t="shared" si="173"/>
        <v>0</v>
      </c>
      <c r="N174" s="112">
        <f t="shared" si="173"/>
        <v>0</v>
      </c>
      <c r="O174" s="80">
        <f t="shared" si="130"/>
        <v>0</v>
      </c>
      <c r="Q174" s="626"/>
      <c r="R174" s="3" t="s">
        <v>70</v>
      </c>
      <c r="S174" s="112">
        <f t="shared" ref="S174:AD174" si="174">SUM(S30,S46,S62,S78,S94,S142,S158)</f>
        <v>0</v>
      </c>
      <c r="T174" s="112">
        <f t="shared" si="174"/>
        <v>0</v>
      </c>
      <c r="U174" s="112">
        <f t="shared" si="174"/>
        <v>0</v>
      </c>
      <c r="V174" s="112">
        <f t="shared" si="174"/>
        <v>0</v>
      </c>
      <c r="W174" s="112">
        <f t="shared" si="174"/>
        <v>0</v>
      </c>
      <c r="X174" s="112">
        <f t="shared" si="174"/>
        <v>0</v>
      </c>
      <c r="Y174" s="112">
        <f t="shared" si="174"/>
        <v>0</v>
      </c>
      <c r="Z174" s="112">
        <f t="shared" si="174"/>
        <v>0</v>
      </c>
      <c r="AA174" s="112">
        <f t="shared" si="174"/>
        <v>0</v>
      </c>
      <c r="AB174" s="112">
        <f t="shared" si="174"/>
        <v>0</v>
      </c>
      <c r="AC174" s="112">
        <f t="shared" si="174"/>
        <v>0</v>
      </c>
      <c r="AD174" s="112">
        <f t="shared" si="174"/>
        <v>0</v>
      </c>
      <c r="AE174" s="80">
        <f t="shared" si="132"/>
        <v>0</v>
      </c>
      <c r="AG174" s="626"/>
      <c r="AH174" s="3" t="s">
        <v>70</v>
      </c>
      <c r="AI174" s="112">
        <f t="shared" ref="AI174:AT174" si="175">SUM(AI30,AI46,AI62,AI78,AI94,AI142,AI158)</f>
        <v>0</v>
      </c>
      <c r="AJ174" s="112">
        <f t="shared" si="175"/>
        <v>0</v>
      </c>
      <c r="AK174" s="112">
        <f t="shared" si="175"/>
        <v>0</v>
      </c>
      <c r="AL174" s="112">
        <f t="shared" si="175"/>
        <v>0</v>
      </c>
      <c r="AM174" s="112">
        <f t="shared" si="175"/>
        <v>0</v>
      </c>
      <c r="AN174" s="112">
        <f t="shared" si="175"/>
        <v>0</v>
      </c>
      <c r="AO174" s="112">
        <f t="shared" si="175"/>
        <v>0</v>
      </c>
      <c r="AP174" s="112">
        <f t="shared" si="175"/>
        <v>0</v>
      </c>
      <c r="AQ174" s="112">
        <f t="shared" si="175"/>
        <v>0</v>
      </c>
      <c r="AR174" s="112">
        <f t="shared" si="175"/>
        <v>0</v>
      </c>
      <c r="AS174" s="112">
        <f t="shared" si="175"/>
        <v>0</v>
      </c>
      <c r="AT174" s="112">
        <f t="shared" si="175"/>
        <v>0</v>
      </c>
      <c r="AU174" s="80">
        <f t="shared" si="134"/>
        <v>0</v>
      </c>
      <c r="AW174" s="626"/>
      <c r="AX174" s="3" t="s">
        <v>70</v>
      </c>
      <c r="AY174" s="112">
        <f t="shared" ref="AY174:BJ174" si="176">SUM(AY30,AY46,AY62,AY78,AY94,AY142,AY158)</f>
        <v>0</v>
      </c>
      <c r="AZ174" s="112">
        <f t="shared" si="176"/>
        <v>0</v>
      </c>
      <c r="BA174" s="112">
        <f t="shared" si="176"/>
        <v>0</v>
      </c>
      <c r="BB174" s="112">
        <f t="shared" si="176"/>
        <v>0</v>
      </c>
      <c r="BC174" s="112">
        <f t="shared" si="176"/>
        <v>0</v>
      </c>
      <c r="BD174" s="112">
        <f t="shared" si="176"/>
        <v>0</v>
      </c>
      <c r="BE174" s="112">
        <f t="shared" si="176"/>
        <v>0</v>
      </c>
      <c r="BF174" s="112">
        <f t="shared" si="176"/>
        <v>0</v>
      </c>
      <c r="BG174" s="112">
        <f t="shared" si="176"/>
        <v>0</v>
      </c>
      <c r="BH174" s="112">
        <f t="shared" si="176"/>
        <v>0</v>
      </c>
      <c r="BI174" s="112">
        <f t="shared" si="176"/>
        <v>0</v>
      </c>
      <c r="BJ174" s="112">
        <f t="shared" si="176"/>
        <v>0</v>
      </c>
      <c r="BK174" s="80">
        <f t="shared" si="136"/>
        <v>0</v>
      </c>
      <c r="BM174" s="427">
        <v>0</v>
      </c>
      <c r="BN174" s="427">
        <v>0</v>
      </c>
      <c r="BO174" s="427">
        <v>0</v>
      </c>
      <c r="BP174" s="427">
        <v>0</v>
      </c>
      <c r="BQ174" s="427">
        <v>0</v>
      </c>
      <c r="BR174" s="427">
        <v>0</v>
      </c>
      <c r="BS174" s="427">
        <v>0</v>
      </c>
      <c r="BT174" s="427">
        <v>0</v>
      </c>
      <c r="BU174" s="427">
        <v>0</v>
      </c>
      <c r="BV174" s="427">
        <v>0</v>
      </c>
      <c r="BW174" s="427">
        <v>0</v>
      </c>
      <c r="BX174" s="427">
        <v>0</v>
      </c>
      <c r="BY174" s="427">
        <v>0</v>
      </c>
      <c r="CA174" s="5">
        <v>0</v>
      </c>
      <c r="CB174" s="5">
        <v>0</v>
      </c>
      <c r="CC174" s="5">
        <v>0</v>
      </c>
      <c r="CD174" s="5">
        <v>0</v>
      </c>
      <c r="CE174" s="5">
        <v>0</v>
      </c>
      <c r="CF174" s="5">
        <v>0</v>
      </c>
      <c r="CG174" s="5">
        <v>0</v>
      </c>
      <c r="CH174" s="5">
        <v>0</v>
      </c>
      <c r="CI174" s="5">
        <v>0</v>
      </c>
      <c r="CJ174" s="5">
        <v>0</v>
      </c>
      <c r="CK174" s="5">
        <v>0</v>
      </c>
      <c r="CL174" s="5">
        <v>0</v>
      </c>
      <c r="CM174" s="5">
        <v>0</v>
      </c>
      <c r="CO174" s="5">
        <v>0</v>
      </c>
      <c r="CP174" s="5">
        <v>0</v>
      </c>
      <c r="CQ174" s="5">
        <v>0</v>
      </c>
      <c r="CR174" s="5">
        <v>0</v>
      </c>
      <c r="CS174" s="5">
        <v>0</v>
      </c>
      <c r="CT174" s="5">
        <v>0</v>
      </c>
      <c r="CU174" s="5">
        <v>0</v>
      </c>
      <c r="CV174" s="5">
        <v>0</v>
      </c>
      <c r="CW174" s="5">
        <v>0</v>
      </c>
      <c r="CX174" s="5">
        <v>0</v>
      </c>
      <c r="CY174" s="5">
        <v>0</v>
      </c>
      <c r="CZ174" s="5">
        <v>0</v>
      </c>
      <c r="DA174" s="5">
        <v>0</v>
      </c>
      <c r="DC174" s="5">
        <v>0</v>
      </c>
      <c r="DD174" s="5">
        <v>0</v>
      </c>
      <c r="DE174" s="5">
        <v>0</v>
      </c>
      <c r="DF174" s="5">
        <v>0</v>
      </c>
      <c r="DG174" s="5">
        <v>0</v>
      </c>
      <c r="DH174" s="5">
        <v>0</v>
      </c>
      <c r="DI174" s="5">
        <v>0</v>
      </c>
      <c r="DJ174" s="5">
        <v>0</v>
      </c>
      <c r="DK174" s="5">
        <v>0</v>
      </c>
      <c r="DL174" s="5">
        <v>0</v>
      </c>
      <c r="DM174" s="5">
        <v>0</v>
      </c>
      <c r="DN174" s="5">
        <v>0</v>
      </c>
      <c r="DO174" s="5">
        <v>0</v>
      </c>
    </row>
    <row r="175" spans="1:119" x14ac:dyDescent="0.35">
      <c r="A175" s="626"/>
      <c r="B175" s="3" t="s">
        <v>69</v>
      </c>
      <c r="C175" s="112">
        <f t="shared" ref="C175:N175" si="177">SUM(C31,C47,C63,C79,C95,C143,C159)</f>
        <v>0</v>
      </c>
      <c r="D175" s="112">
        <f t="shared" si="177"/>
        <v>0</v>
      </c>
      <c r="E175" s="112">
        <f t="shared" si="177"/>
        <v>0</v>
      </c>
      <c r="F175" s="112">
        <f t="shared" si="177"/>
        <v>0</v>
      </c>
      <c r="G175" s="112">
        <f t="shared" si="177"/>
        <v>0</v>
      </c>
      <c r="H175" s="112">
        <f t="shared" si="177"/>
        <v>0</v>
      </c>
      <c r="I175" s="112">
        <f t="shared" si="177"/>
        <v>0</v>
      </c>
      <c r="J175" s="112">
        <f t="shared" si="177"/>
        <v>0</v>
      </c>
      <c r="K175" s="112">
        <f t="shared" si="177"/>
        <v>0</v>
      </c>
      <c r="L175" s="112">
        <f t="shared" si="177"/>
        <v>0</v>
      </c>
      <c r="M175" s="112">
        <f t="shared" si="177"/>
        <v>0</v>
      </c>
      <c r="N175" s="112">
        <f t="shared" si="177"/>
        <v>33812.125351934963</v>
      </c>
      <c r="O175" s="80">
        <f t="shared" si="130"/>
        <v>33812.125351934963</v>
      </c>
      <c r="P175" s="199"/>
      <c r="Q175" s="626"/>
      <c r="R175" s="3" t="s">
        <v>69</v>
      </c>
      <c r="S175" s="112">
        <f t="shared" ref="S175:AD175" si="178">SUM(S31,S47,S63,S79,S95,S143,S159)</f>
        <v>0</v>
      </c>
      <c r="T175" s="112">
        <f t="shared" si="178"/>
        <v>0</v>
      </c>
      <c r="U175" s="112">
        <f t="shared" si="178"/>
        <v>0</v>
      </c>
      <c r="V175" s="112">
        <f t="shared" si="178"/>
        <v>0</v>
      </c>
      <c r="W175" s="112">
        <f t="shared" si="178"/>
        <v>0</v>
      </c>
      <c r="X175" s="112">
        <f t="shared" si="178"/>
        <v>0</v>
      </c>
      <c r="Y175" s="112">
        <f t="shared" si="178"/>
        <v>0</v>
      </c>
      <c r="Z175" s="112">
        <f t="shared" si="178"/>
        <v>56598.641906537188</v>
      </c>
      <c r="AA175" s="112">
        <f t="shared" si="178"/>
        <v>73392.981302323766</v>
      </c>
      <c r="AB175" s="112">
        <f t="shared" si="178"/>
        <v>0</v>
      </c>
      <c r="AC175" s="112">
        <f t="shared" si="178"/>
        <v>734498.24751632765</v>
      </c>
      <c r="AD175" s="112">
        <f t="shared" si="178"/>
        <v>45772.987675786644</v>
      </c>
      <c r="AE175" s="80">
        <f t="shared" si="132"/>
        <v>910262.85840097524</v>
      </c>
      <c r="AF175" s="633"/>
      <c r="AG175" s="626"/>
      <c r="AH175" s="3" t="s">
        <v>69</v>
      </c>
      <c r="AI175" s="112">
        <f t="shared" ref="AI175:AT175" si="179">SUM(AI31,AI47,AI63,AI79,AI95,AI143,AI159)</f>
        <v>0</v>
      </c>
      <c r="AJ175" s="112">
        <f t="shared" si="179"/>
        <v>0</v>
      </c>
      <c r="AK175" s="112">
        <f t="shared" si="179"/>
        <v>0</v>
      </c>
      <c r="AL175" s="112">
        <f t="shared" si="179"/>
        <v>0</v>
      </c>
      <c r="AM175" s="112">
        <f t="shared" si="179"/>
        <v>0</v>
      </c>
      <c r="AN175" s="112">
        <f t="shared" si="179"/>
        <v>0</v>
      </c>
      <c r="AO175" s="112">
        <f t="shared" si="179"/>
        <v>0</v>
      </c>
      <c r="AP175" s="112">
        <f t="shared" si="179"/>
        <v>0</v>
      </c>
      <c r="AQ175" s="112">
        <f t="shared" si="179"/>
        <v>0</v>
      </c>
      <c r="AR175" s="112">
        <f t="shared" si="179"/>
        <v>0</v>
      </c>
      <c r="AS175" s="112">
        <f t="shared" si="179"/>
        <v>0</v>
      </c>
      <c r="AT175" s="112">
        <f t="shared" si="179"/>
        <v>0</v>
      </c>
      <c r="AU175" s="80">
        <f t="shared" si="134"/>
        <v>0</v>
      </c>
      <c r="AW175" s="626"/>
      <c r="AX175" s="3" t="s">
        <v>69</v>
      </c>
      <c r="AY175" s="112">
        <f t="shared" ref="AY175:BJ175" si="180">SUM(AY31,AY47,AY63,AY79,AY95,AY143,AY159)</f>
        <v>0</v>
      </c>
      <c r="AZ175" s="112">
        <f t="shared" si="180"/>
        <v>0</v>
      </c>
      <c r="BA175" s="112">
        <f t="shared" si="180"/>
        <v>0</v>
      </c>
      <c r="BB175" s="112">
        <f t="shared" si="180"/>
        <v>0</v>
      </c>
      <c r="BC175" s="112">
        <f t="shared" si="180"/>
        <v>0</v>
      </c>
      <c r="BD175" s="112">
        <f t="shared" si="180"/>
        <v>0</v>
      </c>
      <c r="BE175" s="112">
        <f t="shared" si="180"/>
        <v>0</v>
      </c>
      <c r="BF175" s="112">
        <f t="shared" si="180"/>
        <v>0</v>
      </c>
      <c r="BG175" s="112">
        <f t="shared" si="180"/>
        <v>0</v>
      </c>
      <c r="BH175" s="112">
        <f t="shared" si="180"/>
        <v>0</v>
      </c>
      <c r="BI175" s="112">
        <f t="shared" si="180"/>
        <v>0</v>
      </c>
      <c r="BJ175" s="112">
        <f t="shared" si="180"/>
        <v>0</v>
      </c>
      <c r="BK175" s="80">
        <f t="shared" si="136"/>
        <v>0</v>
      </c>
      <c r="BM175" s="427">
        <v>0</v>
      </c>
      <c r="BN175" s="427">
        <v>0</v>
      </c>
      <c r="BO175" s="427">
        <v>0</v>
      </c>
      <c r="BP175" s="427">
        <v>0</v>
      </c>
      <c r="BQ175" s="427">
        <v>0</v>
      </c>
      <c r="BR175" s="427">
        <v>0</v>
      </c>
      <c r="BS175" s="427">
        <v>0</v>
      </c>
      <c r="BT175" s="427">
        <v>0</v>
      </c>
      <c r="BU175" s="427">
        <v>0</v>
      </c>
      <c r="BV175" s="427">
        <v>0</v>
      </c>
      <c r="BW175" s="427">
        <v>0</v>
      </c>
      <c r="BX175" s="427">
        <v>0</v>
      </c>
      <c r="BY175" s="427">
        <v>0</v>
      </c>
      <c r="CA175" s="5">
        <v>0</v>
      </c>
      <c r="CB175" s="5">
        <v>0</v>
      </c>
      <c r="CC175" s="5">
        <v>0</v>
      </c>
      <c r="CD175" s="5">
        <v>0</v>
      </c>
      <c r="CE175" s="5">
        <v>0</v>
      </c>
      <c r="CF175" s="5">
        <v>0</v>
      </c>
      <c r="CG175" s="5">
        <v>0</v>
      </c>
      <c r="CH175" s="5">
        <v>0</v>
      </c>
      <c r="CI175" s="5">
        <v>0</v>
      </c>
      <c r="CJ175" s="5">
        <v>0</v>
      </c>
      <c r="CK175" s="5">
        <v>0</v>
      </c>
      <c r="CL175" s="5">
        <v>0</v>
      </c>
      <c r="CM175" s="5">
        <v>0</v>
      </c>
      <c r="CO175" s="5">
        <v>0</v>
      </c>
      <c r="CP175" s="5">
        <v>0</v>
      </c>
      <c r="CQ175" s="5">
        <v>0</v>
      </c>
      <c r="CR175" s="5">
        <v>0</v>
      </c>
      <c r="CS175" s="5">
        <v>0</v>
      </c>
      <c r="CT175" s="5">
        <v>0</v>
      </c>
      <c r="CU175" s="5">
        <v>0</v>
      </c>
      <c r="CV175" s="5">
        <v>0</v>
      </c>
      <c r="CW175" s="5">
        <v>0</v>
      </c>
      <c r="CX175" s="5">
        <v>0</v>
      </c>
      <c r="CY175" s="5">
        <v>0</v>
      </c>
      <c r="CZ175" s="5">
        <v>0</v>
      </c>
      <c r="DA175" s="5">
        <v>0</v>
      </c>
      <c r="DC175" s="5">
        <v>0</v>
      </c>
      <c r="DD175" s="5">
        <v>0</v>
      </c>
      <c r="DE175" s="5">
        <v>0</v>
      </c>
      <c r="DF175" s="5">
        <v>0</v>
      </c>
      <c r="DG175" s="5">
        <v>0</v>
      </c>
      <c r="DH175" s="5">
        <v>0</v>
      </c>
      <c r="DI175" s="5">
        <v>0</v>
      </c>
      <c r="DJ175" s="5">
        <v>0</v>
      </c>
      <c r="DK175" s="5">
        <v>0</v>
      </c>
      <c r="DL175" s="5">
        <v>0</v>
      </c>
      <c r="DM175" s="5">
        <v>0</v>
      </c>
      <c r="DN175" s="5">
        <v>0</v>
      </c>
      <c r="DO175" s="5">
        <v>0</v>
      </c>
    </row>
    <row r="176" spans="1:119" ht="15" thickBot="1" x14ac:dyDescent="0.4">
      <c r="A176" s="627"/>
      <c r="B176" s="3" t="s">
        <v>68</v>
      </c>
      <c r="C176" s="112">
        <f t="shared" ref="C176:N176" si="181">SUM(C32,C48,C64,C80,C96,C144,C160)</f>
        <v>0</v>
      </c>
      <c r="D176" s="112">
        <f t="shared" si="181"/>
        <v>0</v>
      </c>
      <c r="E176" s="112">
        <f t="shared" si="181"/>
        <v>0</v>
      </c>
      <c r="F176" s="112">
        <f t="shared" si="181"/>
        <v>0</v>
      </c>
      <c r="G176" s="112">
        <f t="shared" si="181"/>
        <v>0</v>
      </c>
      <c r="H176" s="112">
        <f t="shared" si="181"/>
        <v>0</v>
      </c>
      <c r="I176" s="112">
        <f t="shared" si="181"/>
        <v>0</v>
      </c>
      <c r="J176" s="112">
        <f t="shared" si="181"/>
        <v>0</v>
      </c>
      <c r="K176" s="112">
        <f t="shared" si="181"/>
        <v>0</v>
      </c>
      <c r="L176" s="112">
        <f t="shared" si="181"/>
        <v>0</v>
      </c>
      <c r="M176" s="112">
        <f t="shared" si="181"/>
        <v>17097.537050823412</v>
      </c>
      <c r="N176" s="112">
        <f t="shared" si="181"/>
        <v>0</v>
      </c>
      <c r="O176" s="80">
        <f t="shared" si="130"/>
        <v>17097.537050823412</v>
      </c>
      <c r="P176" s="199"/>
      <c r="Q176" s="627"/>
      <c r="R176" s="3" t="s">
        <v>68</v>
      </c>
      <c r="S176" s="112">
        <f t="shared" ref="S176:AD176" si="182">SUM(S32,S48,S64,S80,S96,S144,S160)</f>
        <v>0</v>
      </c>
      <c r="T176" s="112">
        <f t="shared" si="182"/>
        <v>0</v>
      </c>
      <c r="U176" s="112">
        <f t="shared" si="182"/>
        <v>0</v>
      </c>
      <c r="V176" s="112">
        <f t="shared" si="182"/>
        <v>0</v>
      </c>
      <c r="W176" s="112">
        <f t="shared" si="182"/>
        <v>0</v>
      </c>
      <c r="X176" s="112">
        <f t="shared" si="182"/>
        <v>0</v>
      </c>
      <c r="Y176" s="112">
        <f t="shared" si="182"/>
        <v>0</v>
      </c>
      <c r="Z176" s="112">
        <f t="shared" si="182"/>
        <v>38737.34971232825</v>
      </c>
      <c r="AA176" s="112">
        <f t="shared" si="182"/>
        <v>0</v>
      </c>
      <c r="AB176" s="112">
        <f t="shared" si="182"/>
        <v>0</v>
      </c>
      <c r="AC176" s="112">
        <f t="shared" si="182"/>
        <v>0</v>
      </c>
      <c r="AD176" s="112">
        <f t="shared" si="182"/>
        <v>0</v>
      </c>
      <c r="AE176" s="80">
        <f t="shared" si="132"/>
        <v>38737.34971232825</v>
      </c>
      <c r="AF176" s="633"/>
      <c r="AG176" s="627"/>
      <c r="AH176" s="3" t="s">
        <v>68</v>
      </c>
      <c r="AI176" s="112">
        <f t="shared" ref="AI176:AT176" si="183">SUM(AI32,AI48,AI64,AI80,AI96,AI144,AI160)</f>
        <v>0</v>
      </c>
      <c r="AJ176" s="112">
        <f t="shared" si="183"/>
        <v>0</v>
      </c>
      <c r="AK176" s="112">
        <f t="shared" si="183"/>
        <v>0</v>
      </c>
      <c r="AL176" s="112">
        <f t="shared" si="183"/>
        <v>0</v>
      </c>
      <c r="AM176" s="112">
        <f t="shared" si="183"/>
        <v>0</v>
      </c>
      <c r="AN176" s="112">
        <f t="shared" si="183"/>
        <v>0</v>
      </c>
      <c r="AO176" s="112">
        <f t="shared" si="183"/>
        <v>0</v>
      </c>
      <c r="AP176" s="112">
        <f t="shared" si="183"/>
        <v>0</v>
      </c>
      <c r="AQ176" s="112">
        <f t="shared" si="183"/>
        <v>0</v>
      </c>
      <c r="AR176" s="112">
        <f t="shared" si="183"/>
        <v>0</v>
      </c>
      <c r="AS176" s="112">
        <f t="shared" si="183"/>
        <v>0</v>
      </c>
      <c r="AT176" s="112">
        <f t="shared" si="183"/>
        <v>0</v>
      </c>
      <c r="AU176" s="80">
        <f t="shared" si="134"/>
        <v>0</v>
      </c>
      <c r="AW176" s="627"/>
      <c r="AX176" s="3" t="s">
        <v>68</v>
      </c>
      <c r="AY176" s="112">
        <f t="shared" ref="AY176:BJ176" si="184">SUM(AY32,AY48,AY64,AY80,AY96,AY144,AY160)</f>
        <v>0</v>
      </c>
      <c r="AZ176" s="112">
        <f t="shared" si="184"/>
        <v>0</v>
      </c>
      <c r="BA176" s="112">
        <f t="shared" si="184"/>
        <v>0</v>
      </c>
      <c r="BB176" s="112">
        <f t="shared" si="184"/>
        <v>0</v>
      </c>
      <c r="BC176" s="112">
        <f t="shared" si="184"/>
        <v>0</v>
      </c>
      <c r="BD176" s="112">
        <f t="shared" si="184"/>
        <v>0</v>
      </c>
      <c r="BE176" s="112">
        <f t="shared" si="184"/>
        <v>0</v>
      </c>
      <c r="BF176" s="112">
        <f t="shared" si="184"/>
        <v>0</v>
      </c>
      <c r="BG176" s="112">
        <f t="shared" si="184"/>
        <v>0</v>
      </c>
      <c r="BH176" s="112">
        <f t="shared" si="184"/>
        <v>0</v>
      </c>
      <c r="BI176" s="112">
        <f t="shared" si="184"/>
        <v>0</v>
      </c>
      <c r="BJ176" s="112">
        <f t="shared" si="184"/>
        <v>0</v>
      </c>
      <c r="BK176" s="80">
        <f t="shared" si="136"/>
        <v>0</v>
      </c>
      <c r="BM176" s="427">
        <v>0</v>
      </c>
      <c r="BN176" s="427">
        <v>0</v>
      </c>
      <c r="BO176" s="427">
        <v>0</v>
      </c>
      <c r="BP176" s="427">
        <v>0</v>
      </c>
      <c r="BQ176" s="427">
        <v>0</v>
      </c>
      <c r="BR176" s="427">
        <v>0</v>
      </c>
      <c r="BS176" s="427">
        <v>0</v>
      </c>
      <c r="BT176" s="427">
        <v>0</v>
      </c>
      <c r="BU176" s="427">
        <v>0</v>
      </c>
      <c r="BV176" s="427">
        <v>0</v>
      </c>
      <c r="BW176" s="427">
        <v>0</v>
      </c>
      <c r="BX176" s="427">
        <v>0</v>
      </c>
      <c r="BY176" s="427">
        <v>0</v>
      </c>
      <c r="CA176" s="5">
        <v>0</v>
      </c>
      <c r="CB176" s="5">
        <v>0</v>
      </c>
      <c r="CC176" s="5">
        <v>0</v>
      </c>
      <c r="CD176" s="5">
        <v>0</v>
      </c>
      <c r="CE176" s="5">
        <v>0</v>
      </c>
      <c r="CF176" s="5">
        <v>0</v>
      </c>
      <c r="CG176" s="5">
        <v>0</v>
      </c>
      <c r="CH176" s="5">
        <v>0</v>
      </c>
      <c r="CI176" s="5">
        <v>0</v>
      </c>
      <c r="CJ176" s="5">
        <v>0</v>
      </c>
      <c r="CK176" s="5">
        <v>0</v>
      </c>
      <c r="CL176" s="5">
        <v>0</v>
      </c>
      <c r="CM176" s="5">
        <v>0</v>
      </c>
      <c r="CO176" s="5">
        <v>0</v>
      </c>
      <c r="CP176" s="5">
        <v>0</v>
      </c>
      <c r="CQ176" s="5">
        <v>0</v>
      </c>
      <c r="CR176" s="5">
        <v>0</v>
      </c>
      <c r="CS176" s="5">
        <v>0</v>
      </c>
      <c r="CT176" s="5">
        <v>0</v>
      </c>
      <c r="CU176" s="5">
        <v>0</v>
      </c>
      <c r="CV176" s="5">
        <v>0</v>
      </c>
      <c r="CW176" s="5">
        <v>0</v>
      </c>
      <c r="CX176" s="5">
        <v>0</v>
      </c>
      <c r="CY176" s="5">
        <v>0</v>
      </c>
      <c r="CZ176" s="5">
        <v>0</v>
      </c>
      <c r="DA176" s="5">
        <v>0</v>
      </c>
      <c r="DC176" s="5">
        <v>0</v>
      </c>
      <c r="DD176" s="5">
        <v>0</v>
      </c>
      <c r="DE176" s="5">
        <v>0</v>
      </c>
      <c r="DF176" s="5">
        <v>0</v>
      </c>
      <c r="DG176" s="5">
        <v>0</v>
      </c>
      <c r="DH176" s="5">
        <v>0</v>
      </c>
      <c r="DI176" s="5">
        <v>0</v>
      </c>
      <c r="DJ176" s="5">
        <v>0</v>
      </c>
      <c r="DK176" s="5">
        <v>0</v>
      </c>
      <c r="DL176" s="5">
        <v>0</v>
      </c>
      <c r="DM176" s="5">
        <v>0</v>
      </c>
      <c r="DN176" s="5">
        <v>0</v>
      </c>
      <c r="DO176" s="5">
        <v>0</v>
      </c>
    </row>
    <row r="177" spans="1:119" ht="21.65" customHeight="1" thickBot="1" x14ac:dyDescent="0.4">
      <c r="B177" s="47" t="s">
        <v>44</v>
      </c>
      <c r="C177" s="56">
        <f>SUM(C164:C176)</f>
        <v>0</v>
      </c>
      <c r="D177" s="56">
        <f t="shared" ref="D177:O177" si="185">SUM(D164:D176)</f>
        <v>0</v>
      </c>
      <c r="E177" s="56">
        <f t="shared" si="185"/>
        <v>59008.869203788563</v>
      </c>
      <c r="F177" s="56">
        <f t="shared" si="185"/>
        <v>984951.39747460675</v>
      </c>
      <c r="G177" s="56">
        <f t="shared" si="185"/>
        <v>1871856.3275270909</v>
      </c>
      <c r="H177" s="56">
        <f t="shared" si="185"/>
        <v>1982056.3489849328</v>
      </c>
      <c r="I177" s="56">
        <f t="shared" si="185"/>
        <v>2385624.2548165834</v>
      </c>
      <c r="J177" s="56">
        <f t="shared" si="185"/>
        <v>2327162.508946402</v>
      </c>
      <c r="K177" s="56">
        <f t="shared" si="185"/>
        <v>2766163.3878056593</v>
      </c>
      <c r="L177" s="56">
        <f t="shared" si="185"/>
        <v>2362422.8039665506</v>
      </c>
      <c r="M177" s="56">
        <f t="shared" si="185"/>
        <v>3946100.6700284015</v>
      </c>
      <c r="N177" s="56">
        <f t="shared" si="185"/>
        <v>5867832.0280031227</v>
      </c>
      <c r="O177" s="52">
        <f t="shared" si="185"/>
        <v>24553178.596757144</v>
      </c>
      <c r="R177" s="47" t="s">
        <v>44</v>
      </c>
      <c r="S177" s="56">
        <f>SUM(S164:S176)</f>
        <v>0</v>
      </c>
      <c r="T177" s="56">
        <f t="shared" ref="T177" si="186">SUM(T164:T176)</f>
        <v>0</v>
      </c>
      <c r="U177" s="56">
        <f t="shared" ref="U177" si="187">SUM(U164:U176)</f>
        <v>131130.40232611424</v>
      </c>
      <c r="V177" s="56">
        <f t="shared" ref="V177" si="188">SUM(V164:V176)</f>
        <v>655556.75198070565</v>
      </c>
      <c r="W177" s="56">
        <f t="shared" ref="W177" si="189">SUM(W164:W176)</f>
        <v>1303386.1443566282</v>
      </c>
      <c r="X177" s="56">
        <f t="shared" ref="X177" si="190">SUM(X164:X176)</f>
        <v>3106237.9522120277</v>
      </c>
      <c r="Y177" s="56">
        <f t="shared" ref="Y177" si="191">SUM(Y164:Y176)</f>
        <v>3046676.1703783884</v>
      </c>
      <c r="Z177" s="56">
        <f t="shared" ref="Z177" si="192">SUM(Z164:Z176)</f>
        <v>5047692.1800107257</v>
      </c>
      <c r="AA177" s="56">
        <f t="shared" ref="AA177" si="193">SUM(AA164:AA176)</f>
        <v>7414299.2939153956</v>
      </c>
      <c r="AB177" s="56">
        <f t="shared" ref="AB177" si="194">SUM(AB164:AB176)</f>
        <v>4262514.0386465536</v>
      </c>
      <c r="AC177" s="56">
        <f t="shared" ref="AC177" si="195">SUM(AC164:AC176)</f>
        <v>9804378.3431443796</v>
      </c>
      <c r="AD177" s="56">
        <f t="shared" ref="AD177" si="196">SUM(AD164:AD176)</f>
        <v>19892334.560436755</v>
      </c>
      <c r="AE177" s="52">
        <f t="shared" ref="AE177" si="197">SUM(AE164:AE176)</f>
        <v>54664205.837407686</v>
      </c>
      <c r="AH177" s="47" t="s">
        <v>44</v>
      </c>
      <c r="AI177" s="56">
        <f>SUM(AI164:AI176)</f>
        <v>0</v>
      </c>
      <c r="AJ177" s="56">
        <f t="shared" ref="AJ177" si="198">SUM(AJ164:AJ176)</f>
        <v>0</v>
      </c>
      <c r="AK177" s="56">
        <f t="shared" ref="AK177" si="199">SUM(AK164:AK176)</f>
        <v>0</v>
      </c>
      <c r="AL177" s="56">
        <f t="shared" ref="AL177" si="200">SUM(AL164:AL176)</f>
        <v>195685.20019971029</v>
      </c>
      <c r="AM177" s="56">
        <f t="shared" ref="AM177" si="201">SUM(AM164:AM176)</f>
        <v>532015.66398946359</v>
      </c>
      <c r="AN177" s="56">
        <f t="shared" ref="AN177" si="202">SUM(AN164:AN176)</f>
        <v>1195755.0662132709</v>
      </c>
      <c r="AO177" s="56">
        <f t="shared" ref="AO177" si="203">SUM(AO164:AO176)</f>
        <v>678080.6823034758</v>
      </c>
      <c r="AP177" s="56">
        <f t="shared" ref="AP177" si="204">SUM(AP164:AP176)</f>
        <v>606041.49350782926</v>
      </c>
      <c r="AQ177" s="56">
        <f t="shared" ref="AQ177" si="205">SUM(AQ164:AQ176)</f>
        <v>1825344.049698181</v>
      </c>
      <c r="AR177" s="56">
        <f t="shared" ref="AR177" si="206">SUM(AR164:AR176)</f>
        <v>404680.20172037015</v>
      </c>
      <c r="AS177" s="56">
        <f t="shared" ref="AS177" si="207">SUM(AS164:AS176)</f>
        <v>991290.1061275925</v>
      </c>
      <c r="AT177" s="56">
        <f t="shared" ref="AT177" si="208">SUM(AT164:AT176)</f>
        <v>7951988.4392074579</v>
      </c>
      <c r="AU177" s="52">
        <f t="shared" ref="AU177" si="209">SUM(AU164:AU176)</f>
        <v>14380880.902967351</v>
      </c>
      <c r="AX177" s="47" t="s">
        <v>44</v>
      </c>
      <c r="AY177" s="56">
        <f>SUM(AY164:AY176)</f>
        <v>0</v>
      </c>
      <c r="AZ177" s="56">
        <f t="shared" ref="AZ177" si="210">SUM(AZ164:AZ176)</f>
        <v>0</v>
      </c>
      <c r="BA177" s="56">
        <f t="shared" ref="BA177" si="211">SUM(BA164:BA176)</f>
        <v>0</v>
      </c>
      <c r="BB177" s="56">
        <f t="shared" ref="BB177" si="212">SUM(BB164:BB176)</f>
        <v>105817.63611918641</v>
      </c>
      <c r="BC177" s="56">
        <f t="shared" ref="BC177" si="213">SUM(BC164:BC176)</f>
        <v>61021.208716039313</v>
      </c>
      <c r="BD177" s="56">
        <f t="shared" ref="BD177" si="214">SUM(BD164:BD176)</f>
        <v>32256.701662712214</v>
      </c>
      <c r="BE177" s="56">
        <f t="shared" ref="BE177" si="215">SUM(BE164:BE176)</f>
        <v>0</v>
      </c>
      <c r="BF177" s="56">
        <f t="shared" ref="BF177" si="216">SUM(BF164:BF176)</f>
        <v>99714.495996913887</v>
      </c>
      <c r="BG177" s="56">
        <f t="shared" ref="BG177" si="217">SUM(BG164:BG176)</f>
        <v>44090.838513858624</v>
      </c>
      <c r="BH177" s="56">
        <f t="shared" ref="BH177" si="218">SUM(BH164:BH176)</f>
        <v>408313.82939085976</v>
      </c>
      <c r="BI177" s="56">
        <f t="shared" ref="BI177" si="219">SUM(BI164:BI176)</f>
        <v>698934.24445103738</v>
      </c>
      <c r="BJ177" s="56">
        <f t="shared" ref="BJ177" si="220">SUM(BJ164:BJ176)</f>
        <v>3142747.5698702862</v>
      </c>
      <c r="BK177" s="52">
        <f t="shared" ref="BK177" si="221">SUM(BK164:BK176)</f>
        <v>4592896.5247208942</v>
      </c>
      <c r="BM177" s="427">
        <v>0</v>
      </c>
      <c r="BN177" s="427">
        <v>0</v>
      </c>
      <c r="BO177" s="427">
        <v>0</v>
      </c>
      <c r="BP177" s="427">
        <v>0</v>
      </c>
      <c r="BQ177" s="427">
        <v>0</v>
      </c>
      <c r="BR177" s="427">
        <v>0</v>
      </c>
      <c r="BS177" s="427">
        <v>0</v>
      </c>
      <c r="BT177" s="427">
        <v>0</v>
      </c>
      <c r="BU177" s="427">
        <v>0</v>
      </c>
      <c r="BV177" s="427">
        <v>0</v>
      </c>
      <c r="BW177" s="427">
        <v>0</v>
      </c>
      <c r="BX177" s="427">
        <v>0</v>
      </c>
      <c r="BY177" s="427">
        <v>0</v>
      </c>
      <c r="CA177" s="5">
        <v>0</v>
      </c>
      <c r="CB177" s="5">
        <v>0</v>
      </c>
      <c r="CC177" s="5">
        <v>0</v>
      </c>
      <c r="CD177" s="5">
        <v>0</v>
      </c>
      <c r="CE177" s="5">
        <v>0</v>
      </c>
      <c r="CF177" s="5">
        <v>0</v>
      </c>
      <c r="CG177" s="5">
        <v>0</v>
      </c>
      <c r="CH177" s="5">
        <v>0</v>
      </c>
      <c r="CI177" s="5">
        <v>0</v>
      </c>
      <c r="CJ177" s="5">
        <v>0</v>
      </c>
      <c r="CK177" s="5">
        <v>0</v>
      </c>
      <c r="CL177" s="5">
        <v>0</v>
      </c>
      <c r="CM177" s="5">
        <v>0</v>
      </c>
      <c r="CO177" s="5">
        <v>0</v>
      </c>
      <c r="CP177" s="5">
        <v>0</v>
      </c>
      <c r="CQ177" s="5">
        <v>0</v>
      </c>
      <c r="CR177" s="5">
        <v>0</v>
      </c>
      <c r="CS177" s="5">
        <v>0</v>
      </c>
      <c r="CT177" s="5">
        <v>0</v>
      </c>
      <c r="CU177" s="5">
        <v>0</v>
      </c>
      <c r="CV177" s="5">
        <v>0</v>
      </c>
      <c r="CW177" s="5">
        <v>0</v>
      </c>
      <c r="CX177" s="5">
        <v>0</v>
      </c>
      <c r="CY177" s="5">
        <v>0</v>
      </c>
      <c r="CZ177" s="5">
        <v>0</v>
      </c>
      <c r="DA177" s="5">
        <v>0</v>
      </c>
      <c r="DC177" s="5">
        <v>0</v>
      </c>
      <c r="DD177" s="5">
        <v>0</v>
      </c>
      <c r="DE177" s="5">
        <v>0</v>
      </c>
      <c r="DF177" s="5">
        <v>0</v>
      </c>
      <c r="DG177" s="5">
        <v>0</v>
      </c>
      <c r="DH177" s="5">
        <v>0</v>
      </c>
      <c r="DI177" s="5">
        <v>0</v>
      </c>
      <c r="DJ177" s="5">
        <v>0</v>
      </c>
      <c r="DK177" s="5">
        <v>0</v>
      </c>
      <c r="DL177" s="5">
        <v>0</v>
      </c>
      <c r="DM177" s="5">
        <v>0</v>
      </c>
      <c r="DN177" s="5">
        <v>0</v>
      </c>
      <c r="DO177" s="5">
        <v>0</v>
      </c>
    </row>
    <row r="178" spans="1:119" ht="21.65" customHeight="1" thickBot="1" x14ac:dyDescent="0.4">
      <c r="O178" s="196"/>
      <c r="AE178" s="196"/>
      <c r="AU178" s="196"/>
      <c r="AV178" s="260"/>
      <c r="BK178" s="196"/>
    </row>
    <row r="179" spans="1:119" ht="21.65" customHeight="1" thickBot="1" x14ac:dyDescent="0.4">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c r="P179" s="198"/>
      <c r="R179" s="67" t="s">
        <v>37</v>
      </c>
      <c r="S179" s="295" t="s">
        <v>57</v>
      </c>
      <c r="T179" s="295" t="s">
        <v>56</v>
      </c>
      <c r="U179" s="295" t="s">
        <v>55</v>
      </c>
      <c r="V179" s="295" t="s">
        <v>54</v>
      </c>
      <c r="W179" s="295" t="s">
        <v>53</v>
      </c>
      <c r="X179" s="295" t="s">
        <v>52</v>
      </c>
      <c r="Y179" s="295" t="s">
        <v>51</v>
      </c>
      <c r="Z179" s="295" t="s">
        <v>50</v>
      </c>
      <c r="AA179" s="295" t="s">
        <v>49</v>
      </c>
      <c r="AB179" s="295" t="s">
        <v>48</v>
      </c>
      <c r="AC179" s="295" t="s">
        <v>47</v>
      </c>
      <c r="AD179" s="296" t="s">
        <v>46</v>
      </c>
      <c r="AE179" s="82" t="s">
        <v>34</v>
      </c>
      <c r="AF179" s="198"/>
      <c r="AH179" s="67" t="s">
        <v>37</v>
      </c>
      <c r="AI179" s="295" t="s">
        <v>57</v>
      </c>
      <c r="AJ179" s="295" t="s">
        <v>56</v>
      </c>
      <c r="AK179" s="295" t="s">
        <v>55</v>
      </c>
      <c r="AL179" s="295" t="s">
        <v>54</v>
      </c>
      <c r="AM179" s="295" t="s">
        <v>53</v>
      </c>
      <c r="AN179" s="295" t="s">
        <v>52</v>
      </c>
      <c r="AO179" s="295" t="s">
        <v>51</v>
      </c>
      <c r="AP179" s="295" t="s">
        <v>50</v>
      </c>
      <c r="AQ179" s="295" t="s">
        <v>49</v>
      </c>
      <c r="AR179" s="295" t="s">
        <v>48</v>
      </c>
      <c r="AS179" s="295" t="s">
        <v>47</v>
      </c>
      <c r="AT179" s="296" t="s">
        <v>46</v>
      </c>
      <c r="AU179" s="82" t="s">
        <v>34</v>
      </c>
      <c r="AV179" s="195"/>
      <c r="AX179" s="67" t="s">
        <v>37</v>
      </c>
      <c r="AY179" s="295" t="s">
        <v>57</v>
      </c>
      <c r="AZ179" s="295" t="s">
        <v>56</v>
      </c>
      <c r="BA179" s="295" t="s">
        <v>55</v>
      </c>
      <c r="BB179" s="295" t="s">
        <v>54</v>
      </c>
      <c r="BC179" s="295" t="s">
        <v>53</v>
      </c>
      <c r="BD179" s="295" t="s">
        <v>52</v>
      </c>
      <c r="BE179" s="295" t="s">
        <v>51</v>
      </c>
      <c r="BF179" s="295" t="s">
        <v>50</v>
      </c>
      <c r="BG179" s="295" t="s">
        <v>49</v>
      </c>
      <c r="BH179" s="295" t="s">
        <v>48</v>
      </c>
      <c r="BI179" s="295" t="s">
        <v>47</v>
      </c>
      <c r="BJ179" s="296" t="s">
        <v>46</v>
      </c>
      <c r="BK179" s="82" t="s">
        <v>34</v>
      </c>
    </row>
    <row r="180" spans="1:119" ht="15" customHeight="1" x14ac:dyDescent="0.35">
      <c r="A180" s="622" t="s">
        <v>81</v>
      </c>
      <c r="B180" s="63" t="s">
        <v>80</v>
      </c>
      <c r="C180" s="63">
        <f>SUM(C4,C116)</f>
        <v>0</v>
      </c>
      <c r="D180" s="63">
        <f t="shared" ref="D180:N180" si="222">SUM(D4,D116)</f>
        <v>0</v>
      </c>
      <c r="E180" s="63">
        <f t="shared" si="222"/>
        <v>0</v>
      </c>
      <c r="F180" s="63">
        <f t="shared" si="222"/>
        <v>0</v>
      </c>
      <c r="G180" s="63">
        <f t="shared" si="222"/>
        <v>0</v>
      </c>
      <c r="H180" s="63">
        <f t="shared" si="222"/>
        <v>0</v>
      </c>
      <c r="I180" s="63">
        <f t="shared" si="222"/>
        <v>0</v>
      </c>
      <c r="J180" s="63">
        <f t="shared" si="222"/>
        <v>0</v>
      </c>
      <c r="K180" s="63">
        <f t="shared" si="222"/>
        <v>0</v>
      </c>
      <c r="L180" s="63">
        <f t="shared" si="222"/>
        <v>0</v>
      </c>
      <c r="M180" s="63">
        <f t="shared" si="222"/>
        <v>0</v>
      </c>
      <c r="N180" s="63">
        <f t="shared" si="222"/>
        <v>0</v>
      </c>
      <c r="O180" s="81">
        <f t="shared" ref="O180:O192" si="223">SUM(C180:N180)</f>
        <v>0</v>
      </c>
      <c r="Q180" s="622" t="s">
        <v>81</v>
      </c>
      <c r="R180" s="63" t="s">
        <v>80</v>
      </c>
      <c r="S180" s="63">
        <f>SUM(S4,S116)</f>
        <v>0</v>
      </c>
      <c r="T180" s="63">
        <f t="shared" ref="T180:AD180" si="224">SUM(T4,T116)</f>
        <v>0</v>
      </c>
      <c r="U180" s="63">
        <f t="shared" si="224"/>
        <v>0</v>
      </c>
      <c r="V180" s="63">
        <f t="shared" si="224"/>
        <v>0</v>
      </c>
      <c r="W180" s="63">
        <f t="shared" si="224"/>
        <v>0</v>
      </c>
      <c r="X180" s="63">
        <f t="shared" si="224"/>
        <v>0</v>
      </c>
      <c r="Y180" s="63">
        <f t="shared" si="224"/>
        <v>0</v>
      </c>
      <c r="Z180" s="63">
        <f t="shared" si="224"/>
        <v>0</v>
      </c>
      <c r="AA180" s="63">
        <f t="shared" si="224"/>
        <v>0</v>
      </c>
      <c r="AB180" s="63">
        <f t="shared" si="224"/>
        <v>0</v>
      </c>
      <c r="AC180" s="63">
        <f t="shared" si="224"/>
        <v>0</v>
      </c>
      <c r="AD180" s="63">
        <f t="shared" si="224"/>
        <v>0</v>
      </c>
      <c r="AE180" s="81">
        <f t="shared" ref="AE180:AE192" si="225">SUM(S180:AD180)</f>
        <v>0</v>
      </c>
      <c r="AG180" s="622" t="s">
        <v>81</v>
      </c>
      <c r="AH180" s="63" t="s">
        <v>80</v>
      </c>
      <c r="AI180" s="63">
        <f>SUM(AI4,AI116)</f>
        <v>0</v>
      </c>
      <c r="AJ180" s="63">
        <f t="shared" ref="AJ180:AT180" si="226">SUM(AJ4,AJ116)</f>
        <v>0</v>
      </c>
      <c r="AK180" s="63">
        <f t="shared" si="226"/>
        <v>0</v>
      </c>
      <c r="AL180" s="63">
        <f t="shared" si="226"/>
        <v>0</v>
      </c>
      <c r="AM180" s="63">
        <f t="shared" si="226"/>
        <v>0</v>
      </c>
      <c r="AN180" s="63">
        <f t="shared" si="226"/>
        <v>0</v>
      </c>
      <c r="AO180" s="63">
        <f t="shared" si="226"/>
        <v>0</v>
      </c>
      <c r="AP180" s="63">
        <f t="shared" si="226"/>
        <v>0</v>
      </c>
      <c r="AQ180" s="63">
        <f t="shared" si="226"/>
        <v>0</v>
      </c>
      <c r="AR180" s="63">
        <f t="shared" si="226"/>
        <v>0</v>
      </c>
      <c r="AS180" s="63">
        <f t="shared" si="226"/>
        <v>0</v>
      </c>
      <c r="AT180" s="63">
        <f t="shared" si="226"/>
        <v>0</v>
      </c>
      <c r="AU180" s="81">
        <f t="shared" ref="AU180:AU192" si="227">SUM(AI180:AT180)</f>
        <v>0</v>
      </c>
      <c r="AW180" s="622" t="s">
        <v>81</v>
      </c>
      <c r="AX180" s="63" t="s">
        <v>80</v>
      </c>
      <c r="AY180" s="63">
        <f>SUM(AY4,AY116)</f>
        <v>0</v>
      </c>
      <c r="AZ180" s="63">
        <f t="shared" ref="AZ180:BJ180" si="228">SUM(AZ4,AZ116)</f>
        <v>0</v>
      </c>
      <c r="BA180" s="63">
        <f t="shared" si="228"/>
        <v>0</v>
      </c>
      <c r="BB180" s="63">
        <f t="shared" si="228"/>
        <v>0</v>
      </c>
      <c r="BC180" s="63">
        <f t="shared" si="228"/>
        <v>0</v>
      </c>
      <c r="BD180" s="63">
        <f t="shared" si="228"/>
        <v>0</v>
      </c>
      <c r="BE180" s="63">
        <f t="shared" si="228"/>
        <v>0</v>
      </c>
      <c r="BF180" s="63">
        <f t="shared" si="228"/>
        <v>0</v>
      </c>
      <c r="BG180" s="63">
        <f t="shared" si="228"/>
        <v>0</v>
      </c>
      <c r="BH180" s="63">
        <f t="shared" si="228"/>
        <v>0</v>
      </c>
      <c r="BI180" s="63">
        <f t="shared" si="228"/>
        <v>0</v>
      </c>
      <c r="BJ180" s="63">
        <f t="shared" si="228"/>
        <v>0</v>
      </c>
      <c r="BK180" s="81">
        <f t="shared" ref="BK180:BK192" si="229">SUM(AY180:BJ180)</f>
        <v>0</v>
      </c>
      <c r="BM180" s="427">
        <v>0</v>
      </c>
      <c r="BN180" s="427">
        <v>0</v>
      </c>
      <c r="BO180" s="427">
        <v>0</v>
      </c>
      <c r="BP180" s="427">
        <v>0</v>
      </c>
      <c r="BQ180" s="427">
        <v>0</v>
      </c>
      <c r="BR180" s="427">
        <v>0</v>
      </c>
      <c r="BS180" s="427">
        <v>0</v>
      </c>
      <c r="BT180" s="427">
        <v>0</v>
      </c>
      <c r="BU180" s="427">
        <v>0</v>
      </c>
      <c r="BV180" s="427">
        <v>0</v>
      </c>
      <c r="BW180" s="427">
        <v>0</v>
      </c>
      <c r="BX180" s="427">
        <v>0</v>
      </c>
      <c r="BY180" s="427">
        <v>0</v>
      </c>
      <c r="CA180" s="5">
        <v>0</v>
      </c>
      <c r="CB180" s="5">
        <v>0</v>
      </c>
      <c r="CC180" s="5">
        <v>0</v>
      </c>
      <c r="CD180" s="5">
        <v>0</v>
      </c>
      <c r="CE180" s="5">
        <v>0</v>
      </c>
      <c r="CF180" s="5">
        <v>0</v>
      </c>
      <c r="CG180" s="5">
        <v>0</v>
      </c>
      <c r="CH180" s="5">
        <v>0</v>
      </c>
      <c r="CI180" s="5">
        <v>0</v>
      </c>
      <c r="CJ180" s="5">
        <v>0</v>
      </c>
      <c r="CK180" s="5">
        <v>0</v>
      </c>
      <c r="CL180" s="5">
        <v>0</v>
      </c>
      <c r="CM180" s="5">
        <v>0</v>
      </c>
      <c r="CO180" s="5">
        <v>0</v>
      </c>
      <c r="CP180" s="5">
        <v>0</v>
      </c>
      <c r="CQ180" s="5">
        <v>0</v>
      </c>
      <c r="CR180" s="5">
        <v>0</v>
      </c>
      <c r="CS180" s="5">
        <v>0</v>
      </c>
      <c r="CT180" s="5">
        <v>0</v>
      </c>
      <c r="CU180" s="5">
        <v>0</v>
      </c>
      <c r="CV180" s="5">
        <v>0</v>
      </c>
      <c r="CW180" s="5">
        <v>0</v>
      </c>
      <c r="CX180" s="5">
        <v>0</v>
      </c>
      <c r="CY180" s="5">
        <v>0</v>
      </c>
      <c r="CZ180" s="5">
        <v>0</v>
      </c>
      <c r="DA180" s="5">
        <v>0</v>
      </c>
      <c r="DC180" s="5">
        <v>0</v>
      </c>
      <c r="DD180" s="5">
        <v>0</v>
      </c>
      <c r="DE180" s="5">
        <v>0</v>
      </c>
      <c r="DF180" s="5">
        <v>0</v>
      </c>
      <c r="DG180" s="5">
        <v>0</v>
      </c>
      <c r="DH180" s="5">
        <v>0</v>
      </c>
      <c r="DI180" s="5">
        <v>0</v>
      </c>
      <c r="DJ180" s="5">
        <v>0</v>
      </c>
      <c r="DK180" s="5">
        <v>0</v>
      </c>
      <c r="DL180" s="5">
        <v>0</v>
      </c>
      <c r="DM180" s="5">
        <v>0</v>
      </c>
      <c r="DN180" s="5">
        <v>0</v>
      </c>
      <c r="DO180" s="5">
        <v>0</v>
      </c>
    </row>
    <row r="181" spans="1:119" x14ac:dyDescent="0.35">
      <c r="A181" s="623"/>
      <c r="B181" s="3" t="s">
        <v>79</v>
      </c>
      <c r="C181" s="3">
        <f t="shared" ref="C181:N181" si="230">SUM(C5,C117)</f>
        <v>0</v>
      </c>
      <c r="D181" s="3">
        <f t="shared" si="230"/>
        <v>0</v>
      </c>
      <c r="E181" s="3">
        <f t="shared" si="230"/>
        <v>0</v>
      </c>
      <c r="F181" s="3">
        <f t="shared" si="230"/>
        <v>0</v>
      </c>
      <c r="G181" s="3">
        <f t="shared" si="230"/>
        <v>0</v>
      </c>
      <c r="H181" s="3">
        <f t="shared" si="230"/>
        <v>0</v>
      </c>
      <c r="I181" s="3">
        <f t="shared" si="230"/>
        <v>0</v>
      </c>
      <c r="J181" s="3">
        <f t="shared" si="230"/>
        <v>0</v>
      </c>
      <c r="K181" s="3">
        <f t="shared" si="230"/>
        <v>0</v>
      </c>
      <c r="L181" s="3">
        <f t="shared" si="230"/>
        <v>0</v>
      </c>
      <c r="M181" s="3">
        <f t="shared" si="230"/>
        <v>0</v>
      </c>
      <c r="N181" s="3">
        <f t="shared" si="230"/>
        <v>0</v>
      </c>
      <c r="O181" s="80">
        <f t="shared" si="223"/>
        <v>0</v>
      </c>
      <c r="Q181" s="623"/>
      <c r="R181" s="3" t="s">
        <v>79</v>
      </c>
      <c r="S181" s="3">
        <f t="shared" ref="S181:AD181" si="231">SUM(S5,S117)</f>
        <v>0</v>
      </c>
      <c r="T181" s="3">
        <f t="shared" si="231"/>
        <v>0</v>
      </c>
      <c r="U181" s="3">
        <f t="shared" si="231"/>
        <v>0</v>
      </c>
      <c r="V181" s="3">
        <f t="shared" si="231"/>
        <v>0</v>
      </c>
      <c r="W181" s="3">
        <f t="shared" si="231"/>
        <v>0</v>
      </c>
      <c r="X181" s="3">
        <f t="shared" si="231"/>
        <v>0</v>
      </c>
      <c r="Y181" s="3">
        <f t="shared" si="231"/>
        <v>0</v>
      </c>
      <c r="Z181" s="3">
        <f t="shared" si="231"/>
        <v>0</v>
      </c>
      <c r="AA181" s="3">
        <f t="shared" si="231"/>
        <v>0</v>
      </c>
      <c r="AB181" s="3">
        <f t="shared" si="231"/>
        <v>0</v>
      </c>
      <c r="AC181" s="3">
        <f t="shared" si="231"/>
        <v>0</v>
      </c>
      <c r="AD181" s="3">
        <f t="shared" si="231"/>
        <v>0</v>
      </c>
      <c r="AE181" s="80">
        <f t="shared" si="225"/>
        <v>0</v>
      </c>
      <c r="AF181" s="201"/>
      <c r="AG181" s="623"/>
      <c r="AH181" s="3" t="s">
        <v>79</v>
      </c>
      <c r="AI181" s="3">
        <f t="shared" ref="AI181:AT181" si="232">SUM(AI5,AI117)</f>
        <v>0</v>
      </c>
      <c r="AJ181" s="3">
        <f t="shared" si="232"/>
        <v>0</v>
      </c>
      <c r="AK181" s="3">
        <f t="shared" si="232"/>
        <v>0</v>
      </c>
      <c r="AL181" s="3">
        <f t="shared" si="232"/>
        <v>0</v>
      </c>
      <c r="AM181" s="3">
        <f t="shared" si="232"/>
        <v>0</v>
      </c>
      <c r="AN181" s="3">
        <f t="shared" si="232"/>
        <v>0</v>
      </c>
      <c r="AO181" s="3">
        <f t="shared" si="232"/>
        <v>0</v>
      </c>
      <c r="AP181" s="3">
        <f t="shared" si="232"/>
        <v>0</v>
      </c>
      <c r="AQ181" s="3">
        <f t="shared" si="232"/>
        <v>0</v>
      </c>
      <c r="AR181" s="3">
        <f t="shared" si="232"/>
        <v>0</v>
      </c>
      <c r="AS181" s="3">
        <f t="shared" si="232"/>
        <v>0</v>
      </c>
      <c r="AT181" s="3">
        <f t="shared" si="232"/>
        <v>0</v>
      </c>
      <c r="AU181" s="80">
        <f t="shared" si="227"/>
        <v>0</v>
      </c>
      <c r="AW181" s="623"/>
      <c r="AX181" s="3" t="s">
        <v>79</v>
      </c>
      <c r="AY181" s="3">
        <f t="shared" ref="AY181:BJ181" si="233">SUM(AY5,AY117)</f>
        <v>0</v>
      </c>
      <c r="AZ181" s="3">
        <f t="shared" si="233"/>
        <v>0</v>
      </c>
      <c r="BA181" s="3">
        <f t="shared" si="233"/>
        <v>0</v>
      </c>
      <c r="BB181" s="3">
        <f t="shared" si="233"/>
        <v>0</v>
      </c>
      <c r="BC181" s="3">
        <f t="shared" si="233"/>
        <v>0</v>
      </c>
      <c r="BD181" s="3">
        <f t="shared" si="233"/>
        <v>0</v>
      </c>
      <c r="BE181" s="3">
        <f t="shared" si="233"/>
        <v>0</v>
      </c>
      <c r="BF181" s="3">
        <f t="shared" si="233"/>
        <v>0</v>
      </c>
      <c r="BG181" s="3">
        <f t="shared" si="233"/>
        <v>0</v>
      </c>
      <c r="BH181" s="3">
        <f t="shared" si="233"/>
        <v>0</v>
      </c>
      <c r="BI181" s="3">
        <f t="shared" si="233"/>
        <v>0</v>
      </c>
      <c r="BJ181" s="3">
        <f t="shared" si="233"/>
        <v>0</v>
      </c>
      <c r="BK181" s="80">
        <f t="shared" si="229"/>
        <v>0</v>
      </c>
      <c r="BM181" s="427">
        <v>0</v>
      </c>
      <c r="BN181" s="427">
        <v>0</v>
      </c>
      <c r="BO181" s="427">
        <v>0</v>
      </c>
      <c r="BP181" s="427">
        <v>0</v>
      </c>
      <c r="BQ181" s="427">
        <v>0</v>
      </c>
      <c r="BR181" s="427">
        <v>0</v>
      </c>
      <c r="BS181" s="427">
        <v>0</v>
      </c>
      <c r="BT181" s="427">
        <v>0</v>
      </c>
      <c r="BU181" s="427">
        <v>0</v>
      </c>
      <c r="BV181" s="427">
        <v>0</v>
      </c>
      <c r="BW181" s="427">
        <v>0</v>
      </c>
      <c r="BX181" s="427">
        <v>0</v>
      </c>
      <c r="BY181" s="427">
        <v>0</v>
      </c>
      <c r="CA181" s="5">
        <v>0</v>
      </c>
      <c r="CB181" s="5">
        <v>0</v>
      </c>
      <c r="CC181" s="5">
        <v>0</v>
      </c>
      <c r="CD181" s="5">
        <v>0</v>
      </c>
      <c r="CE181" s="5">
        <v>0</v>
      </c>
      <c r="CF181" s="5">
        <v>0</v>
      </c>
      <c r="CG181" s="5">
        <v>0</v>
      </c>
      <c r="CH181" s="5">
        <v>0</v>
      </c>
      <c r="CI181" s="5">
        <v>0</v>
      </c>
      <c r="CJ181" s="5">
        <v>0</v>
      </c>
      <c r="CK181" s="5">
        <v>0</v>
      </c>
      <c r="CL181" s="5">
        <v>0</v>
      </c>
      <c r="CM181" s="5">
        <v>0</v>
      </c>
      <c r="CO181" s="5">
        <v>0</v>
      </c>
      <c r="CP181" s="5">
        <v>0</v>
      </c>
      <c r="CQ181" s="5">
        <v>0</v>
      </c>
      <c r="CR181" s="5">
        <v>0</v>
      </c>
      <c r="CS181" s="5">
        <v>0</v>
      </c>
      <c r="CT181" s="5">
        <v>0</v>
      </c>
      <c r="CU181" s="5">
        <v>0</v>
      </c>
      <c r="CV181" s="5">
        <v>0</v>
      </c>
      <c r="CW181" s="5">
        <v>0</v>
      </c>
      <c r="CX181" s="5">
        <v>0</v>
      </c>
      <c r="CY181" s="5">
        <v>0</v>
      </c>
      <c r="CZ181" s="5">
        <v>0</v>
      </c>
      <c r="DA181" s="5">
        <v>0</v>
      </c>
      <c r="DC181" s="5">
        <v>0</v>
      </c>
      <c r="DD181" s="5">
        <v>0</v>
      </c>
      <c r="DE181" s="5">
        <v>0</v>
      </c>
      <c r="DF181" s="5">
        <v>0</v>
      </c>
      <c r="DG181" s="5">
        <v>0</v>
      </c>
      <c r="DH181" s="5">
        <v>0</v>
      </c>
      <c r="DI181" s="5">
        <v>0</v>
      </c>
      <c r="DJ181" s="5">
        <v>0</v>
      </c>
      <c r="DK181" s="5">
        <v>0</v>
      </c>
      <c r="DL181" s="5">
        <v>0</v>
      </c>
      <c r="DM181" s="5">
        <v>0</v>
      </c>
      <c r="DN181" s="5">
        <v>0</v>
      </c>
      <c r="DO181" s="5">
        <v>0</v>
      </c>
    </row>
    <row r="182" spans="1:119" x14ac:dyDescent="0.35">
      <c r="A182" s="623"/>
      <c r="B182" s="3" t="s">
        <v>78</v>
      </c>
      <c r="C182" s="3">
        <f t="shared" ref="C182:N182" si="234">SUM(C6,C118)</f>
        <v>0</v>
      </c>
      <c r="D182" s="3">
        <f t="shared" si="234"/>
        <v>0</v>
      </c>
      <c r="E182" s="3">
        <f t="shared" si="234"/>
        <v>0</v>
      </c>
      <c r="F182" s="3">
        <f t="shared" si="234"/>
        <v>0</v>
      </c>
      <c r="G182" s="3">
        <f t="shared" si="234"/>
        <v>0</v>
      </c>
      <c r="H182" s="3">
        <f t="shared" si="234"/>
        <v>0</v>
      </c>
      <c r="I182" s="3">
        <f t="shared" si="234"/>
        <v>0</v>
      </c>
      <c r="J182" s="3">
        <f t="shared" si="234"/>
        <v>0</v>
      </c>
      <c r="K182" s="3">
        <f t="shared" si="234"/>
        <v>0</v>
      </c>
      <c r="L182" s="3">
        <f t="shared" si="234"/>
        <v>0</v>
      </c>
      <c r="M182" s="3">
        <f t="shared" si="234"/>
        <v>0</v>
      </c>
      <c r="N182" s="3">
        <f t="shared" si="234"/>
        <v>0</v>
      </c>
      <c r="O182" s="80">
        <f t="shared" si="223"/>
        <v>0</v>
      </c>
      <c r="Q182" s="623"/>
      <c r="R182" s="3" t="s">
        <v>78</v>
      </c>
      <c r="S182" s="3">
        <f t="shared" ref="S182:AD182" si="235">SUM(S6,S118)</f>
        <v>0</v>
      </c>
      <c r="T182" s="3">
        <f t="shared" si="235"/>
        <v>0</v>
      </c>
      <c r="U182" s="3">
        <f t="shared" si="235"/>
        <v>0</v>
      </c>
      <c r="V182" s="3">
        <f t="shared" si="235"/>
        <v>0</v>
      </c>
      <c r="W182" s="3">
        <f t="shared" si="235"/>
        <v>0</v>
      </c>
      <c r="X182" s="3">
        <f t="shared" si="235"/>
        <v>0</v>
      </c>
      <c r="Y182" s="3">
        <f t="shared" si="235"/>
        <v>0</v>
      </c>
      <c r="Z182" s="3">
        <f t="shared" si="235"/>
        <v>0</v>
      </c>
      <c r="AA182" s="3">
        <f t="shared" si="235"/>
        <v>0</v>
      </c>
      <c r="AB182" s="3">
        <f t="shared" si="235"/>
        <v>0</v>
      </c>
      <c r="AC182" s="3">
        <f t="shared" si="235"/>
        <v>0</v>
      </c>
      <c r="AD182" s="3">
        <f t="shared" si="235"/>
        <v>0</v>
      </c>
      <c r="AE182" s="80">
        <f t="shared" si="225"/>
        <v>0</v>
      </c>
      <c r="AG182" s="623"/>
      <c r="AH182" s="3" t="s">
        <v>78</v>
      </c>
      <c r="AI182" s="3">
        <f t="shared" ref="AI182:AT182" si="236">SUM(AI6,AI118)</f>
        <v>0</v>
      </c>
      <c r="AJ182" s="3">
        <f t="shared" si="236"/>
        <v>0</v>
      </c>
      <c r="AK182" s="3">
        <f t="shared" si="236"/>
        <v>0</v>
      </c>
      <c r="AL182" s="3">
        <f t="shared" si="236"/>
        <v>0</v>
      </c>
      <c r="AM182" s="3">
        <f t="shared" si="236"/>
        <v>0</v>
      </c>
      <c r="AN182" s="3">
        <f t="shared" si="236"/>
        <v>0</v>
      </c>
      <c r="AO182" s="3">
        <f t="shared" si="236"/>
        <v>0</v>
      </c>
      <c r="AP182" s="3">
        <f t="shared" si="236"/>
        <v>0</v>
      </c>
      <c r="AQ182" s="3">
        <f t="shared" si="236"/>
        <v>0</v>
      </c>
      <c r="AR182" s="3">
        <f t="shared" si="236"/>
        <v>0</v>
      </c>
      <c r="AS182" s="3">
        <f t="shared" si="236"/>
        <v>0</v>
      </c>
      <c r="AT182" s="3">
        <f t="shared" si="236"/>
        <v>0</v>
      </c>
      <c r="AU182" s="80">
        <f t="shared" si="227"/>
        <v>0</v>
      </c>
      <c r="AW182" s="623"/>
      <c r="AX182" s="3" t="s">
        <v>78</v>
      </c>
      <c r="AY182" s="3">
        <f t="shared" ref="AY182:BJ182" si="237">SUM(AY6,AY118)</f>
        <v>0</v>
      </c>
      <c r="AZ182" s="3">
        <f t="shared" si="237"/>
        <v>0</v>
      </c>
      <c r="BA182" s="3">
        <f t="shared" si="237"/>
        <v>0</v>
      </c>
      <c r="BB182" s="3">
        <f t="shared" si="237"/>
        <v>0</v>
      </c>
      <c r="BC182" s="3">
        <f t="shared" si="237"/>
        <v>0</v>
      </c>
      <c r="BD182" s="3">
        <f t="shared" si="237"/>
        <v>0</v>
      </c>
      <c r="BE182" s="3">
        <f t="shared" si="237"/>
        <v>0</v>
      </c>
      <c r="BF182" s="3">
        <f t="shared" si="237"/>
        <v>0</v>
      </c>
      <c r="BG182" s="3">
        <f t="shared" si="237"/>
        <v>0</v>
      </c>
      <c r="BH182" s="3">
        <f t="shared" si="237"/>
        <v>0</v>
      </c>
      <c r="BI182" s="3">
        <f t="shared" si="237"/>
        <v>0</v>
      </c>
      <c r="BJ182" s="3">
        <f t="shared" si="237"/>
        <v>0</v>
      </c>
      <c r="BK182" s="80">
        <f t="shared" si="229"/>
        <v>0</v>
      </c>
      <c r="BM182" s="427">
        <v>0</v>
      </c>
      <c r="BN182" s="427">
        <v>0</v>
      </c>
      <c r="BO182" s="427">
        <v>0</v>
      </c>
      <c r="BP182" s="427">
        <v>0</v>
      </c>
      <c r="BQ182" s="427">
        <v>0</v>
      </c>
      <c r="BR182" s="427">
        <v>0</v>
      </c>
      <c r="BS182" s="427">
        <v>0</v>
      </c>
      <c r="BT182" s="427">
        <v>0</v>
      </c>
      <c r="BU182" s="427">
        <v>0</v>
      </c>
      <c r="BV182" s="427">
        <v>0</v>
      </c>
      <c r="BW182" s="427">
        <v>0</v>
      </c>
      <c r="BX182" s="427">
        <v>0</v>
      </c>
      <c r="BY182" s="427">
        <v>0</v>
      </c>
      <c r="CA182" s="5">
        <v>0</v>
      </c>
      <c r="CB182" s="5">
        <v>0</v>
      </c>
      <c r="CC182" s="5">
        <v>0</v>
      </c>
      <c r="CD182" s="5">
        <v>0</v>
      </c>
      <c r="CE182" s="5">
        <v>0</v>
      </c>
      <c r="CF182" s="5">
        <v>0</v>
      </c>
      <c r="CG182" s="5">
        <v>0</v>
      </c>
      <c r="CH182" s="5">
        <v>0</v>
      </c>
      <c r="CI182" s="5">
        <v>0</v>
      </c>
      <c r="CJ182" s="5">
        <v>0</v>
      </c>
      <c r="CK182" s="5">
        <v>0</v>
      </c>
      <c r="CL182" s="5">
        <v>0</v>
      </c>
      <c r="CM182" s="5">
        <v>0</v>
      </c>
      <c r="CO182" s="5">
        <v>0</v>
      </c>
      <c r="CP182" s="5">
        <v>0</v>
      </c>
      <c r="CQ182" s="5">
        <v>0</v>
      </c>
      <c r="CR182" s="5">
        <v>0</v>
      </c>
      <c r="CS182" s="5">
        <v>0</v>
      </c>
      <c r="CT182" s="5">
        <v>0</v>
      </c>
      <c r="CU182" s="5">
        <v>0</v>
      </c>
      <c r="CV182" s="5">
        <v>0</v>
      </c>
      <c r="CW182" s="5">
        <v>0</v>
      </c>
      <c r="CX182" s="5">
        <v>0</v>
      </c>
      <c r="CY182" s="5">
        <v>0</v>
      </c>
      <c r="CZ182" s="5">
        <v>0</v>
      </c>
      <c r="DA182" s="5">
        <v>0</v>
      </c>
      <c r="DC182" s="5">
        <v>0</v>
      </c>
      <c r="DD182" s="5">
        <v>0</v>
      </c>
      <c r="DE182" s="5">
        <v>0</v>
      </c>
      <c r="DF182" s="5">
        <v>0</v>
      </c>
      <c r="DG182" s="5">
        <v>0</v>
      </c>
      <c r="DH182" s="5">
        <v>0</v>
      </c>
      <c r="DI182" s="5">
        <v>0</v>
      </c>
      <c r="DJ182" s="5">
        <v>0</v>
      </c>
      <c r="DK182" s="5">
        <v>0</v>
      </c>
      <c r="DL182" s="5">
        <v>0</v>
      </c>
      <c r="DM182" s="5">
        <v>0</v>
      </c>
      <c r="DN182" s="5">
        <v>0</v>
      </c>
      <c r="DO182" s="5">
        <v>0</v>
      </c>
    </row>
    <row r="183" spans="1:119" x14ac:dyDescent="0.35">
      <c r="A183" s="623"/>
      <c r="B183" s="3" t="s">
        <v>77</v>
      </c>
      <c r="C183" s="3">
        <f t="shared" ref="C183:N183" si="238">SUM(C7,C119)</f>
        <v>0</v>
      </c>
      <c r="D183" s="3">
        <f t="shared" si="238"/>
        <v>0</v>
      </c>
      <c r="E183" s="3">
        <f t="shared" si="238"/>
        <v>0</v>
      </c>
      <c r="F183" s="3">
        <f t="shared" si="238"/>
        <v>0</v>
      </c>
      <c r="G183" s="3">
        <f t="shared" si="238"/>
        <v>0</v>
      </c>
      <c r="H183" s="3">
        <f t="shared" si="238"/>
        <v>0</v>
      </c>
      <c r="I183" s="3">
        <f t="shared" si="238"/>
        <v>0</v>
      </c>
      <c r="J183" s="3">
        <f t="shared" si="238"/>
        <v>0</v>
      </c>
      <c r="K183" s="3">
        <f t="shared" si="238"/>
        <v>0</v>
      </c>
      <c r="L183" s="3">
        <f t="shared" si="238"/>
        <v>2542.1074158657134</v>
      </c>
      <c r="M183" s="3">
        <f t="shared" si="238"/>
        <v>0</v>
      </c>
      <c r="N183" s="3">
        <f t="shared" si="238"/>
        <v>0</v>
      </c>
      <c r="O183" s="80">
        <f t="shared" si="223"/>
        <v>2542.1074158657134</v>
      </c>
      <c r="Q183" s="623"/>
      <c r="R183" s="3" t="s">
        <v>77</v>
      </c>
      <c r="S183" s="3">
        <f t="shared" ref="S183:AD183" si="239">SUM(S7,S119)</f>
        <v>0</v>
      </c>
      <c r="T183" s="3">
        <f t="shared" si="239"/>
        <v>0</v>
      </c>
      <c r="U183" s="3">
        <f t="shared" si="239"/>
        <v>0</v>
      </c>
      <c r="V183" s="3">
        <f t="shared" si="239"/>
        <v>0</v>
      </c>
      <c r="W183" s="3">
        <f t="shared" si="239"/>
        <v>0</v>
      </c>
      <c r="X183" s="3">
        <f t="shared" si="239"/>
        <v>0</v>
      </c>
      <c r="Y183" s="3">
        <f t="shared" si="239"/>
        <v>0</v>
      </c>
      <c r="Z183" s="3">
        <f t="shared" si="239"/>
        <v>0</v>
      </c>
      <c r="AA183" s="3">
        <f t="shared" si="239"/>
        <v>0</v>
      </c>
      <c r="AB183" s="3">
        <f t="shared" si="239"/>
        <v>0</v>
      </c>
      <c r="AC183" s="3">
        <f t="shared" si="239"/>
        <v>0</v>
      </c>
      <c r="AD183" s="3">
        <f t="shared" si="239"/>
        <v>0</v>
      </c>
      <c r="AE183" s="80">
        <f t="shared" si="225"/>
        <v>0</v>
      </c>
      <c r="AG183" s="623"/>
      <c r="AH183" s="3" t="s">
        <v>77</v>
      </c>
      <c r="AI183" s="3">
        <f t="shared" ref="AI183:AT183" si="240">SUM(AI7,AI119)</f>
        <v>0</v>
      </c>
      <c r="AJ183" s="3">
        <f t="shared" si="240"/>
        <v>0</v>
      </c>
      <c r="AK183" s="3">
        <f t="shared" si="240"/>
        <v>0</v>
      </c>
      <c r="AL183" s="3">
        <f t="shared" si="240"/>
        <v>0</v>
      </c>
      <c r="AM183" s="3">
        <f t="shared" si="240"/>
        <v>0</v>
      </c>
      <c r="AN183" s="3">
        <f t="shared" si="240"/>
        <v>0</v>
      </c>
      <c r="AO183" s="3">
        <f t="shared" si="240"/>
        <v>0</v>
      </c>
      <c r="AP183" s="3">
        <f t="shared" si="240"/>
        <v>0</v>
      </c>
      <c r="AQ183" s="3">
        <f t="shared" si="240"/>
        <v>0</v>
      </c>
      <c r="AR183" s="3">
        <f t="shared" si="240"/>
        <v>0</v>
      </c>
      <c r="AS183" s="3">
        <f t="shared" si="240"/>
        <v>0</v>
      </c>
      <c r="AT183" s="3">
        <f t="shared" si="240"/>
        <v>0</v>
      </c>
      <c r="AU183" s="80">
        <f t="shared" si="227"/>
        <v>0</v>
      </c>
      <c r="AW183" s="623"/>
      <c r="AX183" s="3" t="s">
        <v>77</v>
      </c>
      <c r="AY183" s="3">
        <f t="shared" ref="AY183:BJ183" si="241">SUM(AY7,AY119)</f>
        <v>0</v>
      </c>
      <c r="AZ183" s="3">
        <f t="shared" si="241"/>
        <v>0</v>
      </c>
      <c r="BA183" s="3">
        <f t="shared" si="241"/>
        <v>0</v>
      </c>
      <c r="BB183" s="3">
        <f t="shared" si="241"/>
        <v>0</v>
      </c>
      <c r="BC183" s="3">
        <f t="shared" si="241"/>
        <v>0</v>
      </c>
      <c r="BD183" s="3">
        <f t="shared" si="241"/>
        <v>0</v>
      </c>
      <c r="BE183" s="3">
        <f t="shared" si="241"/>
        <v>0</v>
      </c>
      <c r="BF183" s="3">
        <f t="shared" si="241"/>
        <v>0</v>
      </c>
      <c r="BG183" s="3">
        <f t="shared" si="241"/>
        <v>0</v>
      </c>
      <c r="BH183" s="3">
        <f t="shared" si="241"/>
        <v>0</v>
      </c>
      <c r="BI183" s="3">
        <f t="shared" si="241"/>
        <v>0</v>
      </c>
      <c r="BJ183" s="3">
        <f t="shared" si="241"/>
        <v>0</v>
      </c>
      <c r="BK183" s="80">
        <f t="shared" si="229"/>
        <v>0</v>
      </c>
      <c r="BM183" s="427">
        <v>0</v>
      </c>
      <c r="BN183" s="427">
        <v>0</v>
      </c>
      <c r="BO183" s="427">
        <v>0</v>
      </c>
      <c r="BP183" s="427">
        <v>0</v>
      </c>
      <c r="BQ183" s="427">
        <v>0</v>
      </c>
      <c r="BR183" s="427">
        <v>0</v>
      </c>
      <c r="BS183" s="427">
        <v>0</v>
      </c>
      <c r="BT183" s="427">
        <v>0</v>
      </c>
      <c r="BU183" s="427">
        <v>0</v>
      </c>
      <c r="BV183" s="427">
        <v>0</v>
      </c>
      <c r="BW183" s="427">
        <v>0</v>
      </c>
      <c r="BX183" s="427">
        <v>0</v>
      </c>
      <c r="BY183" s="427">
        <v>0</v>
      </c>
      <c r="CA183" s="5">
        <v>0</v>
      </c>
      <c r="CB183" s="5">
        <v>0</v>
      </c>
      <c r="CC183" s="5">
        <v>0</v>
      </c>
      <c r="CD183" s="5">
        <v>0</v>
      </c>
      <c r="CE183" s="5">
        <v>0</v>
      </c>
      <c r="CF183" s="5">
        <v>0</v>
      </c>
      <c r="CG183" s="5">
        <v>0</v>
      </c>
      <c r="CH183" s="5">
        <v>0</v>
      </c>
      <c r="CI183" s="5">
        <v>0</v>
      </c>
      <c r="CJ183" s="5">
        <v>0</v>
      </c>
      <c r="CK183" s="5">
        <v>0</v>
      </c>
      <c r="CL183" s="5">
        <v>0</v>
      </c>
      <c r="CM183" s="5">
        <v>0</v>
      </c>
      <c r="CO183" s="5">
        <v>0</v>
      </c>
      <c r="CP183" s="5">
        <v>0</v>
      </c>
      <c r="CQ183" s="5">
        <v>0</v>
      </c>
      <c r="CR183" s="5">
        <v>0</v>
      </c>
      <c r="CS183" s="5">
        <v>0</v>
      </c>
      <c r="CT183" s="5">
        <v>0</v>
      </c>
      <c r="CU183" s="5">
        <v>0</v>
      </c>
      <c r="CV183" s="5">
        <v>0</v>
      </c>
      <c r="CW183" s="5">
        <v>0</v>
      </c>
      <c r="CX183" s="5">
        <v>0</v>
      </c>
      <c r="CY183" s="5">
        <v>0</v>
      </c>
      <c r="CZ183" s="5">
        <v>0</v>
      </c>
      <c r="DA183" s="5">
        <v>0</v>
      </c>
      <c r="DC183" s="5">
        <v>0</v>
      </c>
      <c r="DD183" s="5">
        <v>0</v>
      </c>
      <c r="DE183" s="5">
        <v>0</v>
      </c>
      <c r="DF183" s="5">
        <v>0</v>
      </c>
      <c r="DG183" s="5">
        <v>0</v>
      </c>
      <c r="DH183" s="5">
        <v>0</v>
      </c>
      <c r="DI183" s="5">
        <v>0</v>
      </c>
      <c r="DJ183" s="5">
        <v>0</v>
      </c>
      <c r="DK183" s="5">
        <v>0</v>
      </c>
      <c r="DL183" s="5">
        <v>0</v>
      </c>
      <c r="DM183" s="5">
        <v>0</v>
      </c>
      <c r="DN183" s="5">
        <v>0</v>
      </c>
      <c r="DO183" s="5">
        <v>0</v>
      </c>
    </row>
    <row r="184" spans="1:119" x14ac:dyDescent="0.35">
      <c r="A184" s="623"/>
      <c r="B184" s="3" t="s">
        <v>76</v>
      </c>
      <c r="C184" s="3">
        <f t="shared" ref="C184:N184" si="242">SUM(C8,C120)</f>
        <v>0</v>
      </c>
      <c r="D184" s="3">
        <f t="shared" si="242"/>
        <v>0</v>
      </c>
      <c r="E184" s="3">
        <f t="shared" si="242"/>
        <v>0</v>
      </c>
      <c r="F184" s="3">
        <f t="shared" si="242"/>
        <v>0</v>
      </c>
      <c r="G184" s="3">
        <f t="shared" si="242"/>
        <v>0</v>
      </c>
      <c r="H184" s="3">
        <f t="shared" si="242"/>
        <v>0</v>
      </c>
      <c r="I184" s="3">
        <f t="shared" si="242"/>
        <v>0</v>
      </c>
      <c r="J184" s="3">
        <f t="shared" si="242"/>
        <v>0</v>
      </c>
      <c r="K184" s="3">
        <f t="shared" si="242"/>
        <v>0</v>
      </c>
      <c r="L184" s="3">
        <f t="shared" si="242"/>
        <v>0</v>
      </c>
      <c r="M184" s="3">
        <f t="shared" si="242"/>
        <v>34413.152751515154</v>
      </c>
      <c r="N184" s="3">
        <f t="shared" si="242"/>
        <v>5668.0486884848488</v>
      </c>
      <c r="O184" s="80">
        <f t="shared" si="223"/>
        <v>40081.201440000004</v>
      </c>
      <c r="Q184" s="623"/>
      <c r="R184" s="3" t="s">
        <v>76</v>
      </c>
      <c r="S184" s="3">
        <f t="shared" ref="S184:AD184" si="243">SUM(S8,S120)</f>
        <v>0</v>
      </c>
      <c r="T184" s="3">
        <f t="shared" si="243"/>
        <v>0</v>
      </c>
      <c r="U184" s="3">
        <f t="shared" si="243"/>
        <v>0</v>
      </c>
      <c r="V184" s="3">
        <f t="shared" si="243"/>
        <v>0</v>
      </c>
      <c r="W184" s="3">
        <f t="shared" si="243"/>
        <v>0</v>
      </c>
      <c r="X184" s="3">
        <f t="shared" si="243"/>
        <v>0</v>
      </c>
      <c r="Y184" s="3">
        <f t="shared" si="243"/>
        <v>0</v>
      </c>
      <c r="Z184" s="3">
        <f t="shared" si="243"/>
        <v>0</v>
      </c>
      <c r="AA184" s="3">
        <f t="shared" si="243"/>
        <v>0</v>
      </c>
      <c r="AB184" s="3">
        <f t="shared" si="243"/>
        <v>0</v>
      </c>
      <c r="AC184" s="3">
        <f t="shared" si="243"/>
        <v>0</v>
      </c>
      <c r="AD184" s="3">
        <f t="shared" si="243"/>
        <v>0</v>
      </c>
      <c r="AE184" s="80">
        <f t="shared" si="225"/>
        <v>0</v>
      </c>
      <c r="AG184" s="623"/>
      <c r="AH184" s="3" t="s">
        <v>76</v>
      </c>
      <c r="AI184" s="3">
        <f t="shared" ref="AI184:AT184" si="244">SUM(AI8,AI120)</f>
        <v>0</v>
      </c>
      <c r="AJ184" s="3">
        <f t="shared" si="244"/>
        <v>0</v>
      </c>
      <c r="AK184" s="3">
        <f t="shared" si="244"/>
        <v>0</v>
      </c>
      <c r="AL184" s="3">
        <f t="shared" si="244"/>
        <v>0</v>
      </c>
      <c r="AM184" s="3">
        <f t="shared" si="244"/>
        <v>0</v>
      </c>
      <c r="AN184" s="3">
        <f t="shared" si="244"/>
        <v>0</v>
      </c>
      <c r="AO184" s="3">
        <f t="shared" si="244"/>
        <v>0</v>
      </c>
      <c r="AP184" s="3">
        <f t="shared" si="244"/>
        <v>0</v>
      </c>
      <c r="AQ184" s="3">
        <f t="shared" si="244"/>
        <v>0</v>
      </c>
      <c r="AR184" s="3">
        <f t="shared" si="244"/>
        <v>0</v>
      </c>
      <c r="AS184" s="3">
        <f t="shared" si="244"/>
        <v>0</v>
      </c>
      <c r="AT184" s="3">
        <f t="shared" si="244"/>
        <v>0</v>
      </c>
      <c r="AU184" s="80">
        <f t="shared" si="227"/>
        <v>0</v>
      </c>
      <c r="AW184" s="623"/>
      <c r="AX184" s="3" t="s">
        <v>76</v>
      </c>
      <c r="AY184" s="3">
        <f t="shared" ref="AY184:BJ184" si="245">SUM(AY8,AY120)</f>
        <v>0</v>
      </c>
      <c r="AZ184" s="3">
        <f t="shared" si="245"/>
        <v>0</v>
      </c>
      <c r="BA184" s="3">
        <f t="shared" si="245"/>
        <v>0</v>
      </c>
      <c r="BB184" s="3">
        <f t="shared" si="245"/>
        <v>0</v>
      </c>
      <c r="BC184" s="3">
        <f t="shared" si="245"/>
        <v>0</v>
      </c>
      <c r="BD184" s="3">
        <f t="shared" si="245"/>
        <v>0</v>
      </c>
      <c r="BE184" s="3">
        <f t="shared" si="245"/>
        <v>0</v>
      </c>
      <c r="BF184" s="3">
        <f t="shared" si="245"/>
        <v>0</v>
      </c>
      <c r="BG184" s="3">
        <f t="shared" si="245"/>
        <v>0</v>
      </c>
      <c r="BH184" s="3">
        <f t="shared" si="245"/>
        <v>0</v>
      </c>
      <c r="BI184" s="3">
        <f t="shared" si="245"/>
        <v>0</v>
      </c>
      <c r="BJ184" s="3">
        <f t="shared" si="245"/>
        <v>0</v>
      </c>
      <c r="BK184" s="80">
        <f t="shared" si="229"/>
        <v>0</v>
      </c>
      <c r="BM184" s="427">
        <v>0</v>
      </c>
      <c r="BN184" s="427">
        <v>0</v>
      </c>
      <c r="BO184" s="427">
        <v>0</v>
      </c>
      <c r="BP184" s="427">
        <v>0</v>
      </c>
      <c r="BQ184" s="427">
        <v>0</v>
      </c>
      <c r="BR184" s="427">
        <v>0</v>
      </c>
      <c r="BS184" s="427">
        <v>0</v>
      </c>
      <c r="BT184" s="427">
        <v>0</v>
      </c>
      <c r="BU184" s="427">
        <v>0</v>
      </c>
      <c r="BV184" s="427">
        <v>0</v>
      </c>
      <c r="BW184" s="427">
        <v>0</v>
      </c>
      <c r="BX184" s="427">
        <v>0</v>
      </c>
      <c r="BY184" s="427">
        <v>0</v>
      </c>
      <c r="CA184" s="5">
        <v>0</v>
      </c>
      <c r="CB184" s="5">
        <v>0</v>
      </c>
      <c r="CC184" s="5">
        <v>0</v>
      </c>
      <c r="CD184" s="5">
        <v>0</v>
      </c>
      <c r="CE184" s="5">
        <v>0</v>
      </c>
      <c r="CF184" s="5">
        <v>0</v>
      </c>
      <c r="CG184" s="5">
        <v>0</v>
      </c>
      <c r="CH184" s="5">
        <v>0</v>
      </c>
      <c r="CI184" s="5">
        <v>0</v>
      </c>
      <c r="CJ184" s="5">
        <v>0</v>
      </c>
      <c r="CK184" s="5">
        <v>0</v>
      </c>
      <c r="CL184" s="5">
        <v>0</v>
      </c>
      <c r="CM184" s="5">
        <v>0</v>
      </c>
      <c r="CO184" s="5">
        <v>0</v>
      </c>
      <c r="CP184" s="5">
        <v>0</v>
      </c>
      <c r="CQ184" s="5">
        <v>0</v>
      </c>
      <c r="CR184" s="5">
        <v>0</v>
      </c>
      <c r="CS184" s="5">
        <v>0</v>
      </c>
      <c r="CT184" s="5">
        <v>0</v>
      </c>
      <c r="CU184" s="5">
        <v>0</v>
      </c>
      <c r="CV184" s="5">
        <v>0</v>
      </c>
      <c r="CW184" s="5">
        <v>0</v>
      </c>
      <c r="CX184" s="5">
        <v>0</v>
      </c>
      <c r="CY184" s="5">
        <v>0</v>
      </c>
      <c r="CZ184" s="5">
        <v>0</v>
      </c>
      <c r="DA184" s="5">
        <v>0</v>
      </c>
      <c r="DC184" s="5">
        <v>0</v>
      </c>
      <c r="DD184" s="5">
        <v>0</v>
      </c>
      <c r="DE184" s="5">
        <v>0</v>
      </c>
      <c r="DF184" s="5">
        <v>0</v>
      </c>
      <c r="DG184" s="5">
        <v>0</v>
      </c>
      <c r="DH184" s="5">
        <v>0</v>
      </c>
      <c r="DI184" s="5">
        <v>0</v>
      </c>
      <c r="DJ184" s="5">
        <v>0</v>
      </c>
      <c r="DK184" s="5">
        <v>0</v>
      </c>
      <c r="DL184" s="5">
        <v>0</v>
      </c>
      <c r="DM184" s="5">
        <v>0</v>
      </c>
      <c r="DN184" s="5">
        <v>0</v>
      </c>
      <c r="DO184" s="5">
        <v>0</v>
      </c>
    </row>
    <row r="185" spans="1:119" x14ac:dyDescent="0.35">
      <c r="A185" s="623"/>
      <c r="B185" s="3" t="s">
        <v>75</v>
      </c>
      <c r="C185" s="3">
        <f t="shared" ref="C185:N185" si="246">SUM(C9,C121)</f>
        <v>0</v>
      </c>
      <c r="D185" s="3">
        <f t="shared" si="246"/>
        <v>0</v>
      </c>
      <c r="E185" s="3">
        <f t="shared" si="246"/>
        <v>0</v>
      </c>
      <c r="F185" s="3">
        <f t="shared" si="246"/>
        <v>0</v>
      </c>
      <c r="G185" s="3">
        <f t="shared" si="246"/>
        <v>0</v>
      </c>
      <c r="H185" s="3">
        <f t="shared" si="246"/>
        <v>0</v>
      </c>
      <c r="I185" s="3">
        <f t="shared" si="246"/>
        <v>0</v>
      </c>
      <c r="J185" s="3">
        <f t="shared" si="246"/>
        <v>0</v>
      </c>
      <c r="K185" s="3">
        <f t="shared" si="246"/>
        <v>0</v>
      </c>
      <c r="L185" s="3">
        <f t="shared" si="246"/>
        <v>0</v>
      </c>
      <c r="M185" s="3">
        <f t="shared" si="246"/>
        <v>0</v>
      </c>
      <c r="N185" s="3">
        <f t="shared" si="246"/>
        <v>0</v>
      </c>
      <c r="O185" s="80">
        <f t="shared" si="223"/>
        <v>0</v>
      </c>
      <c r="Q185" s="623"/>
      <c r="R185" s="3" t="s">
        <v>75</v>
      </c>
      <c r="S185" s="3">
        <f t="shared" ref="S185:AD185" si="247">SUM(S9,S121)</f>
        <v>0</v>
      </c>
      <c r="T185" s="3">
        <f t="shared" si="247"/>
        <v>0</v>
      </c>
      <c r="U185" s="3">
        <f t="shared" si="247"/>
        <v>0</v>
      </c>
      <c r="V185" s="3">
        <f t="shared" si="247"/>
        <v>0</v>
      </c>
      <c r="W185" s="3">
        <f t="shared" si="247"/>
        <v>0</v>
      </c>
      <c r="X185" s="3">
        <f t="shared" si="247"/>
        <v>0</v>
      </c>
      <c r="Y185" s="3">
        <f t="shared" si="247"/>
        <v>0</v>
      </c>
      <c r="Z185" s="3">
        <f t="shared" si="247"/>
        <v>0</v>
      </c>
      <c r="AA185" s="3">
        <f t="shared" si="247"/>
        <v>0</v>
      </c>
      <c r="AB185" s="3">
        <f t="shared" si="247"/>
        <v>0</v>
      </c>
      <c r="AC185" s="3">
        <f t="shared" si="247"/>
        <v>0</v>
      </c>
      <c r="AD185" s="3">
        <f t="shared" si="247"/>
        <v>0</v>
      </c>
      <c r="AE185" s="80">
        <f t="shared" si="225"/>
        <v>0</v>
      </c>
      <c r="AG185" s="623"/>
      <c r="AH185" s="3" t="s">
        <v>75</v>
      </c>
      <c r="AI185" s="3">
        <f t="shared" ref="AI185:AT185" si="248">SUM(AI9,AI121)</f>
        <v>0</v>
      </c>
      <c r="AJ185" s="3">
        <f t="shared" si="248"/>
        <v>0</v>
      </c>
      <c r="AK185" s="3">
        <f t="shared" si="248"/>
        <v>0</v>
      </c>
      <c r="AL185" s="3">
        <f t="shared" si="248"/>
        <v>0</v>
      </c>
      <c r="AM185" s="3">
        <f t="shared" si="248"/>
        <v>0</v>
      </c>
      <c r="AN185" s="3">
        <f t="shared" si="248"/>
        <v>0</v>
      </c>
      <c r="AO185" s="3">
        <f t="shared" si="248"/>
        <v>0</v>
      </c>
      <c r="AP185" s="3">
        <f t="shared" si="248"/>
        <v>0</v>
      </c>
      <c r="AQ185" s="3">
        <f t="shared" si="248"/>
        <v>0</v>
      </c>
      <c r="AR185" s="3">
        <f t="shared" si="248"/>
        <v>0</v>
      </c>
      <c r="AS185" s="3">
        <f t="shared" si="248"/>
        <v>0</v>
      </c>
      <c r="AT185" s="3">
        <f t="shared" si="248"/>
        <v>0</v>
      </c>
      <c r="AU185" s="80">
        <f t="shared" si="227"/>
        <v>0</v>
      </c>
      <c r="AW185" s="623"/>
      <c r="AX185" s="3" t="s">
        <v>75</v>
      </c>
      <c r="AY185" s="3">
        <f t="shared" ref="AY185:BJ185" si="249">SUM(AY9,AY121)</f>
        <v>0</v>
      </c>
      <c r="AZ185" s="3">
        <f t="shared" si="249"/>
        <v>0</v>
      </c>
      <c r="BA185" s="3">
        <f t="shared" si="249"/>
        <v>0</v>
      </c>
      <c r="BB185" s="3">
        <f t="shared" si="249"/>
        <v>0</v>
      </c>
      <c r="BC185" s="3">
        <f t="shared" si="249"/>
        <v>0</v>
      </c>
      <c r="BD185" s="3">
        <f t="shared" si="249"/>
        <v>0</v>
      </c>
      <c r="BE185" s="3">
        <f t="shared" si="249"/>
        <v>0</v>
      </c>
      <c r="BF185" s="3">
        <f t="shared" si="249"/>
        <v>0</v>
      </c>
      <c r="BG185" s="3">
        <f t="shared" si="249"/>
        <v>0</v>
      </c>
      <c r="BH185" s="3">
        <f t="shared" si="249"/>
        <v>0</v>
      </c>
      <c r="BI185" s="3">
        <f t="shared" si="249"/>
        <v>0</v>
      </c>
      <c r="BJ185" s="3">
        <f t="shared" si="249"/>
        <v>0</v>
      </c>
      <c r="BK185" s="80">
        <f t="shared" si="229"/>
        <v>0</v>
      </c>
      <c r="BM185" s="427">
        <v>0</v>
      </c>
      <c r="BN185" s="427">
        <v>0</v>
      </c>
      <c r="BO185" s="427">
        <v>0</v>
      </c>
      <c r="BP185" s="427">
        <v>0</v>
      </c>
      <c r="BQ185" s="427">
        <v>0</v>
      </c>
      <c r="BR185" s="427">
        <v>0</v>
      </c>
      <c r="BS185" s="427">
        <v>0</v>
      </c>
      <c r="BT185" s="427">
        <v>0</v>
      </c>
      <c r="BU185" s="427">
        <v>0</v>
      </c>
      <c r="BV185" s="427">
        <v>0</v>
      </c>
      <c r="BW185" s="427">
        <v>0</v>
      </c>
      <c r="BX185" s="427">
        <v>0</v>
      </c>
      <c r="BY185" s="427">
        <v>0</v>
      </c>
      <c r="CA185" s="5">
        <v>0</v>
      </c>
      <c r="CB185" s="5">
        <v>0</v>
      </c>
      <c r="CC185" s="5">
        <v>0</v>
      </c>
      <c r="CD185" s="5">
        <v>0</v>
      </c>
      <c r="CE185" s="5">
        <v>0</v>
      </c>
      <c r="CF185" s="5">
        <v>0</v>
      </c>
      <c r="CG185" s="5">
        <v>0</v>
      </c>
      <c r="CH185" s="5">
        <v>0</v>
      </c>
      <c r="CI185" s="5">
        <v>0</v>
      </c>
      <c r="CJ185" s="5">
        <v>0</v>
      </c>
      <c r="CK185" s="5">
        <v>0</v>
      </c>
      <c r="CL185" s="5">
        <v>0</v>
      </c>
      <c r="CM185" s="5">
        <v>0</v>
      </c>
      <c r="CO185" s="5">
        <v>0</v>
      </c>
      <c r="CP185" s="5">
        <v>0</v>
      </c>
      <c r="CQ185" s="5">
        <v>0</v>
      </c>
      <c r="CR185" s="5">
        <v>0</v>
      </c>
      <c r="CS185" s="5">
        <v>0</v>
      </c>
      <c r="CT185" s="5">
        <v>0</v>
      </c>
      <c r="CU185" s="5">
        <v>0</v>
      </c>
      <c r="CV185" s="5">
        <v>0</v>
      </c>
      <c r="CW185" s="5">
        <v>0</v>
      </c>
      <c r="CX185" s="5">
        <v>0</v>
      </c>
      <c r="CY185" s="5">
        <v>0</v>
      </c>
      <c r="CZ185" s="5">
        <v>0</v>
      </c>
      <c r="DA185" s="5">
        <v>0</v>
      </c>
      <c r="DC185" s="5">
        <v>0</v>
      </c>
      <c r="DD185" s="5">
        <v>0</v>
      </c>
      <c r="DE185" s="5">
        <v>0</v>
      </c>
      <c r="DF185" s="5">
        <v>0</v>
      </c>
      <c r="DG185" s="5">
        <v>0</v>
      </c>
      <c r="DH185" s="5">
        <v>0</v>
      </c>
      <c r="DI185" s="5">
        <v>0</v>
      </c>
      <c r="DJ185" s="5">
        <v>0</v>
      </c>
      <c r="DK185" s="5">
        <v>0</v>
      </c>
      <c r="DL185" s="5">
        <v>0</v>
      </c>
      <c r="DM185" s="5">
        <v>0</v>
      </c>
      <c r="DN185" s="5">
        <v>0</v>
      </c>
      <c r="DO185" s="5">
        <v>0</v>
      </c>
    </row>
    <row r="186" spans="1:119" x14ac:dyDescent="0.35">
      <c r="A186" s="623"/>
      <c r="B186" s="3" t="s">
        <v>74</v>
      </c>
      <c r="C186" s="3">
        <f t="shared" ref="C186:N186" si="250">SUM(C10,C122)</f>
        <v>0</v>
      </c>
      <c r="D186" s="3">
        <f t="shared" si="250"/>
        <v>0</v>
      </c>
      <c r="E186" s="3">
        <f t="shared" si="250"/>
        <v>0</v>
      </c>
      <c r="F186" s="3">
        <f t="shared" si="250"/>
        <v>0</v>
      </c>
      <c r="G186" s="3">
        <f t="shared" si="250"/>
        <v>0</v>
      </c>
      <c r="H186" s="3">
        <f t="shared" si="250"/>
        <v>0</v>
      </c>
      <c r="I186" s="3">
        <f t="shared" si="250"/>
        <v>0</v>
      </c>
      <c r="J186" s="3">
        <f t="shared" si="250"/>
        <v>0</v>
      </c>
      <c r="K186" s="3">
        <f t="shared" si="250"/>
        <v>0</v>
      </c>
      <c r="L186" s="3">
        <f t="shared" si="250"/>
        <v>0</v>
      </c>
      <c r="M186" s="3">
        <f t="shared" si="250"/>
        <v>0</v>
      </c>
      <c r="N186" s="3">
        <f t="shared" si="250"/>
        <v>0</v>
      </c>
      <c r="O186" s="80">
        <f t="shared" si="223"/>
        <v>0</v>
      </c>
      <c r="Q186" s="623"/>
      <c r="R186" s="3" t="s">
        <v>74</v>
      </c>
      <c r="S186" s="3">
        <f t="shared" ref="S186:AD186" si="251">SUM(S10,S122)</f>
        <v>0</v>
      </c>
      <c r="T186" s="3">
        <f t="shared" si="251"/>
        <v>0</v>
      </c>
      <c r="U186" s="3">
        <f t="shared" si="251"/>
        <v>0</v>
      </c>
      <c r="V186" s="3">
        <f t="shared" si="251"/>
        <v>0</v>
      </c>
      <c r="W186" s="3">
        <f t="shared" si="251"/>
        <v>0</v>
      </c>
      <c r="X186" s="3">
        <f t="shared" si="251"/>
        <v>0</v>
      </c>
      <c r="Y186" s="3">
        <f t="shared" si="251"/>
        <v>0</v>
      </c>
      <c r="Z186" s="3">
        <f t="shared" si="251"/>
        <v>0</v>
      </c>
      <c r="AA186" s="3">
        <f t="shared" si="251"/>
        <v>0</v>
      </c>
      <c r="AB186" s="3">
        <f t="shared" si="251"/>
        <v>0</v>
      </c>
      <c r="AC186" s="3">
        <f t="shared" si="251"/>
        <v>0</v>
      </c>
      <c r="AD186" s="3">
        <f t="shared" si="251"/>
        <v>0</v>
      </c>
      <c r="AE186" s="80">
        <f t="shared" si="225"/>
        <v>0</v>
      </c>
      <c r="AG186" s="623"/>
      <c r="AH186" s="3" t="s">
        <v>74</v>
      </c>
      <c r="AI186" s="3">
        <f t="shared" ref="AI186:AT186" si="252">SUM(AI10,AI122)</f>
        <v>0</v>
      </c>
      <c r="AJ186" s="3">
        <f t="shared" si="252"/>
        <v>0</v>
      </c>
      <c r="AK186" s="3">
        <f t="shared" si="252"/>
        <v>0</v>
      </c>
      <c r="AL186" s="3">
        <f t="shared" si="252"/>
        <v>0</v>
      </c>
      <c r="AM186" s="3">
        <f t="shared" si="252"/>
        <v>0</v>
      </c>
      <c r="AN186" s="3">
        <f t="shared" si="252"/>
        <v>0</v>
      </c>
      <c r="AO186" s="3">
        <f t="shared" si="252"/>
        <v>0</v>
      </c>
      <c r="AP186" s="3">
        <f t="shared" si="252"/>
        <v>0</v>
      </c>
      <c r="AQ186" s="3">
        <f t="shared" si="252"/>
        <v>0</v>
      </c>
      <c r="AR186" s="3">
        <f t="shared" si="252"/>
        <v>0</v>
      </c>
      <c r="AS186" s="3">
        <f t="shared" si="252"/>
        <v>0</v>
      </c>
      <c r="AT186" s="3">
        <f t="shared" si="252"/>
        <v>0</v>
      </c>
      <c r="AU186" s="80">
        <f t="shared" si="227"/>
        <v>0</v>
      </c>
      <c r="AW186" s="623"/>
      <c r="AX186" s="3" t="s">
        <v>74</v>
      </c>
      <c r="AY186" s="3">
        <f t="shared" ref="AY186:BJ186" si="253">SUM(AY10,AY122)</f>
        <v>0</v>
      </c>
      <c r="AZ186" s="3">
        <f t="shared" si="253"/>
        <v>0</v>
      </c>
      <c r="BA186" s="3">
        <f t="shared" si="253"/>
        <v>0</v>
      </c>
      <c r="BB186" s="3">
        <f t="shared" si="253"/>
        <v>0</v>
      </c>
      <c r="BC186" s="3">
        <f t="shared" si="253"/>
        <v>0</v>
      </c>
      <c r="BD186" s="3">
        <f t="shared" si="253"/>
        <v>0</v>
      </c>
      <c r="BE186" s="3">
        <f t="shared" si="253"/>
        <v>0</v>
      </c>
      <c r="BF186" s="3">
        <f t="shared" si="253"/>
        <v>0</v>
      </c>
      <c r="BG186" s="3">
        <f t="shared" si="253"/>
        <v>0</v>
      </c>
      <c r="BH186" s="3">
        <f t="shared" si="253"/>
        <v>0</v>
      </c>
      <c r="BI186" s="3">
        <f t="shared" si="253"/>
        <v>0</v>
      </c>
      <c r="BJ186" s="3">
        <f t="shared" si="253"/>
        <v>0</v>
      </c>
      <c r="BK186" s="80">
        <f t="shared" si="229"/>
        <v>0</v>
      </c>
      <c r="BM186" s="427">
        <v>0</v>
      </c>
      <c r="BN186" s="427">
        <v>0</v>
      </c>
      <c r="BO186" s="427">
        <v>0</v>
      </c>
      <c r="BP186" s="427">
        <v>0</v>
      </c>
      <c r="BQ186" s="427">
        <v>0</v>
      </c>
      <c r="BR186" s="427">
        <v>0</v>
      </c>
      <c r="BS186" s="427">
        <v>0</v>
      </c>
      <c r="BT186" s="427">
        <v>0</v>
      </c>
      <c r="BU186" s="427">
        <v>0</v>
      </c>
      <c r="BV186" s="427">
        <v>0</v>
      </c>
      <c r="BW186" s="427">
        <v>0</v>
      </c>
      <c r="BX186" s="427">
        <v>0</v>
      </c>
      <c r="BY186" s="427">
        <v>0</v>
      </c>
      <c r="CA186" s="5">
        <v>0</v>
      </c>
      <c r="CB186" s="5">
        <v>0</v>
      </c>
      <c r="CC186" s="5">
        <v>0</v>
      </c>
      <c r="CD186" s="5">
        <v>0</v>
      </c>
      <c r="CE186" s="5">
        <v>0</v>
      </c>
      <c r="CF186" s="5">
        <v>0</v>
      </c>
      <c r="CG186" s="5">
        <v>0</v>
      </c>
      <c r="CH186" s="5">
        <v>0</v>
      </c>
      <c r="CI186" s="5">
        <v>0</v>
      </c>
      <c r="CJ186" s="5">
        <v>0</v>
      </c>
      <c r="CK186" s="5">
        <v>0</v>
      </c>
      <c r="CL186" s="5">
        <v>0</v>
      </c>
      <c r="CM186" s="5">
        <v>0</v>
      </c>
      <c r="CO186" s="5">
        <v>0</v>
      </c>
      <c r="CP186" s="5">
        <v>0</v>
      </c>
      <c r="CQ186" s="5">
        <v>0</v>
      </c>
      <c r="CR186" s="5">
        <v>0</v>
      </c>
      <c r="CS186" s="5">
        <v>0</v>
      </c>
      <c r="CT186" s="5">
        <v>0</v>
      </c>
      <c r="CU186" s="5">
        <v>0</v>
      </c>
      <c r="CV186" s="5">
        <v>0</v>
      </c>
      <c r="CW186" s="5">
        <v>0</v>
      </c>
      <c r="CX186" s="5">
        <v>0</v>
      </c>
      <c r="CY186" s="5">
        <v>0</v>
      </c>
      <c r="CZ186" s="5">
        <v>0</v>
      </c>
      <c r="DA186" s="5">
        <v>0</v>
      </c>
      <c r="DC186" s="5">
        <v>0</v>
      </c>
      <c r="DD186" s="5">
        <v>0</v>
      </c>
      <c r="DE186" s="5">
        <v>0</v>
      </c>
      <c r="DF186" s="5">
        <v>0</v>
      </c>
      <c r="DG186" s="5">
        <v>0</v>
      </c>
      <c r="DH186" s="5">
        <v>0</v>
      </c>
      <c r="DI186" s="5">
        <v>0</v>
      </c>
      <c r="DJ186" s="5">
        <v>0</v>
      </c>
      <c r="DK186" s="5">
        <v>0</v>
      </c>
      <c r="DL186" s="5">
        <v>0</v>
      </c>
      <c r="DM186" s="5">
        <v>0</v>
      </c>
      <c r="DN186" s="5">
        <v>0</v>
      </c>
      <c r="DO186" s="5">
        <v>0</v>
      </c>
    </row>
    <row r="187" spans="1:119" x14ac:dyDescent="0.35">
      <c r="A187" s="623"/>
      <c r="B187" s="3" t="s">
        <v>73</v>
      </c>
      <c r="C187" s="3">
        <f t="shared" ref="C187:N187" si="254">SUM(C11,C123)</f>
        <v>0</v>
      </c>
      <c r="D187" s="3">
        <f t="shared" si="254"/>
        <v>0</v>
      </c>
      <c r="E187" s="3">
        <f t="shared" si="254"/>
        <v>0</v>
      </c>
      <c r="F187" s="3">
        <f t="shared" si="254"/>
        <v>0</v>
      </c>
      <c r="G187" s="3">
        <f t="shared" si="254"/>
        <v>0</v>
      </c>
      <c r="H187" s="3">
        <f t="shared" si="254"/>
        <v>0</v>
      </c>
      <c r="I187" s="3">
        <f t="shared" si="254"/>
        <v>0</v>
      </c>
      <c r="J187" s="3">
        <f t="shared" si="254"/>
        <v>28378.956448140496</v>
      </c>
      <c r="K187" s="3">
        <f t="shared" si="254"/>
        <v>91828.471900957622</v>
      </c>
      <c r="L187" s="3">
        <f t="shared" si="254"/>
        <v>60317.275958268292</v>
      </c>
      <c r="M187" s="3">
        <f t="shared" si="254"/>
        <v>165984.19143230194</v>
      </c>
      <c r="N187" s="3">
        <f t="shared" si="254"/>
        <v>313247.35373666917</v>
      </c>
      <c r="O187" s="80">
        <f t="shared" si="223"/>
        <v>659756.24947633757</v>
      </c>
      <c r="Q187" s="623"/>
      <c r="R187" s="3" t="s">
        <v>73</v>
      </c>
      <c r="S187" s="3">
        <f t="shared" ref="S187:AD187" si="255">SUM(S11,S123)</f>
        <v>0</v>
      </c>
      <c r="T187" s="3">
        <f t="shared" si="255"/>
        <v>0</v>
      </c>
      <c r="U187" s="3">
        <f t="shared" si="255"/>
        <v>0</v>
      </c>
      <c r="V187" s="3">
        <f t="shared" si="255"/>
        <v>0</v>
      </c>
      <c r="W187" s="3">
        <f t="shared" si="255"/>
        <v>0</v>
      </c>
      <c r="X187" s="3">
        <f t="shared" si="255"/>
        <v>0</v>
      </c>
      <c r="Y187" s="3">
        <f t="shared" si="255"/>
        <v>0</v>
      </c>
      <c r="Z187" s="3">
        <f t="shared" si="255"/>
        <v>0</v>
      </c>
      <c r="AA187" s="3">
        <f t="shared" si="255"/>
        <v>0</v>
      </c>
      <c r="AB187" s="3">
        <f t="shared" si="255"/>
        <v>35616.328007514676</v>
      </c>
      <c r="AC187" s="3">
        <f t="shared" si="255"/>
        <v>182756.27019231668</v>
      </c>
      <c r="AD187" s="3">
        <f t="shared" si="255"/>
        <v>318144.12407593103</v>
      </c>
      <c r="AE187" s="80">
        <f t="shared" si="225"/>
        <v>536516.72227576235</v>
      </c>
      <c r="AG187" s="623"/>
      <c r="AH187" s="3" t="s">
        <v>73</v>
      </c>
      <c r="AI187" s="3">
        <f t="shared" ref="AI187:AT187" si="256">SUM(AI11,AI123)</f>
        <v>0</v>
      </c>
      <c r="AJ187" s="3">
        <f t="shared" si="256"/>
        <v>0</v>
      </c>
      <c r="AK187" s="3">
        <f t="shared" si="256"/>
        <v>0</v>
      </c>
      <c r="AL187" s="3">
        <f t="shared" si="256"/>
        <v>0</v>
      </c>
      <c r="AM187" s="3">
        <f t="shared" si="256"/>
        <v>0</v>
      </c>
      <c r="AN187" s="3">
        <f t="shared" si="256"/>
        <v>0</v>
      </c>
      <c r="AO187" s="3">
        <f t="shared" si="256"/>
        <v>0</v>
      </c>
      <c r="AP187" s="3">
        <f t="shared" si="256"/>
        <v>0</v>
      </c>
      <c r="AQ187" s="3">
        <f t="shared" si="256"/>
        <v>0</v>
      </c>
      <c r="AR187" s="3">
        <f t="shared" si="256"/>
        <v>0</v>
      </c>
      <c r="AS187" s="3">
        <f t="shared" si="256"/>
        <v>0</v>
      </c>
      <c r="AT187" s="3">
        <f t="shared" si="256"/>
        <v>0</v>
      </c>
      <c r="AU187" s="80">
        <f t="shared" si="227"/>
        <v>0</v>
      </c>
      <c r="AW187" s="623"/>
      <c r="AX187" s="3" t="s">
        <v>73</v>
      </c>
      <c r="AY187" s="3">
        <f t="shared" ref="AY187:BJ187" si="257">SUM(AY11,AY123)</f>
        <v>0</v>
      </c>
      <c r="AZ187" s="3">
        <f t="shared" si="257"/>
        <v>0</v>
      </c>
      <c r="BA187" s="3">
        <f t="shared" si="257"/>
        <v>0</v>
      </c>
      <c r="BB187" s="3">
        <f t="shared" si="257"/>
        <v>0</v>
      </c>
      <c r="BC187" s="3">
        <f t="shared" si="257"/>
        <v>0</v>
      </c>
      <c r="BD187" s="3">
        <f t="shared" si="257"/>
        <v>0</v>
      </c>
      <c r="BE187" s="3">
        <f t="shared" si="257"/>
        <v>0</v>
      </c>
      <c r="BF187" s="3">
        <f t="shared" si="257"/>
        <v>0</v>
      </c>
      <c r="BG187" s="3">
        <f t="shared" si="257"/>
        <v>0</v>
      </c>
      <c r="BH187" s="3">
        <f t="shared" si="257"/>
        <v>0</v>
      </c>
      <c r="BI187" s="3">
        <f t="shared" si="257"/>
        <v>0</v>
      </c>
      <c r="BJ187" s="3">
        <f t="shared" si="257"/>
        <v>0</v>
      </c>
      <c r="BK187" s="80">
        <f t="shared" si="229"/>
        <v>0</v>
      </c>
      <c r="BM187" s="427">
        <v>0</v>
      </c>
      <c r="BN187" s="427">
        <v>0</v>
      </c>
      <c r="BO187" s="427">
        <v>0</v>
      </c>
      <c r="BP187" s="427">
        <v>0</v>
      </c>
      <c r="BQ187" s="427">
        <v>0</v>
      </c>
      <c r="BR187" s="427">
        <v>0</v>
      </c>
      <c r="BS187" s="427">
        <v>0</v>
      </c>
      <c r="BT187" s="427">
        <v>0</v>
      </c>
      <c r="BU187" s="427">
        <v>0</v>
      </c>
      <c r="BV187" s="427">
        <v>0</v>
      </c>
      <c r="BW187" s="427">
        <v>0</v>
      </c>
      <c r="BX187" s="427">
        <v>0</v>
      </c>
      <c r="BY187" s="427">
        <v>0</v>
      </c>
      <c r="CA187" s="5">
        <v>0</v>
      </c>
      <c r="CB187" s="5">
        <v>0</v>
      </c>
      <c r="CC187" s="5">
        <v>0</v>
      </c>
      <c r="CD187" s="5">
        <v>0</v>
      </c>
      <c r="CE187" s="5">
        <v>0</v>
      </c>
      <c r="CF187" s="5">
        <v>0</v>
      </c>
      <c r="CG187" s="5">
        <v>0</v>
      </c>
      <c r="CH187" s="5">
        <v>0</v>
      </c>
      <c r="CI187" s="5">
        <v>0</v>
      </c>
      <c r="CJ187" s="5">
        <v>0</v>
      </c>
      <c r="CK187" s="5">
        <v>0</v>
      </c>
      <c r="CL187" s="5">
        <v>0</v>
      </c>
      <c r="CM187" s="5">
        <v>0</v>
      </c>
      <c r="CO187" s="5">
        <v>0</v>
      </c>
      <c r="CP187" s="5">
        <v>0</v>
      </c>
      <c r="CQ187" s="5">
        <v>0</v>
      </c>
      <c r="CR187" s="5">
        <v>0</v>
      </c>
      <c r="CS187" s="5">
        <v>0</v>
      </c>
      <c r="CT187" s="5">
        <v>0</v>
      </c>
      <c r="CU187" s="5">
        <v>0</v>
      </c>
      <c r="CV187" s="5">
        <v>0</v>
      </c>
      <c r="CW187" s="5">
        <v>0</v>
      </c>
      <c r="CX187" s="5">
        <v>0</v>
      </c>
      <c r="CY187" s="5">
        <v>0</v>
      </c>
      <c r="CZ187" s="5">
        <v>0</v>
      </c>
      <c r="DA187" s="5">
        <v>0</v>
      </c>
      <c r="DC187" s="5">
        <v>0</v>
      </c>
      <c r="DD187" s="5">
        <v>0</v>
      </c>
      <c r="DE187" s="5">
        <v>0</v>
      </c>
      <c r="DF187" s="5">
        <v>0</v>
      </c>
      <c r="DG187" s="5">
        <v>0</v>
      </c>
      <c r="DH187" s="5">
        <v>0</v>
      </c>
      <c r="DI187" s="5">
        <v>0</v>
      </c>
      <c r="DJ187" s="5">
        <v>0</v>
      </c>
      <c r="DK187" s="5">
        <v>0</v>
      </c>
      <c r="DL187" s="5">
        <v>0</v>
      </c>
      <c r="DM187" s="5">
        <v>0</v>
      </c>
      <c r="DN187" s="5">
        <v>0</v>
      </c>
      <c r="DO187" s="5">
        <v>0</v>
      </c>
    </row>
    <row r="188" spans="1:119" x14ac:dyDescent="0.35">
      <c r="A188" s="623"/>
      <c r="B188" s="3" t="s">
        <v>72</v>
      </c>
      <c r="C188" s="3">
        <f t="shared" ref="C188:N188" si="258">SUM(C12,C124)</f>
        <v>0</v>
      </c>
      <c r="D188" s="3">
        <f t="shared" si="258"/>
        <v>0</v>
      </c>
      <c r="E188" s="3">
        <f t="shared" si="258"/>
        <v>0</v>
      </c>
      <c r="F188" s="3">
        <f t="shared" si="258"/>
        <v>0</v>
      </c>
      <c r="G188" s="3">
        <f t="shared" si="258"/>
        <v>0</v>
      </c>
      <c r="H188" s="3">
        <f t="shared" si="258"/>
        <v>0</v>
      </c>
      <c r="I188" s="3">
        <f t="shared" si="258"/>
        <v>0</v>
      </c>
      <c r="J188" s="3">
        <f t="shared" si="258"/>
        <v>0</v>
      </c>
      <c r="K188" s="3">
        <f t="shared" si="258"/>
        <v>0</v>
      </c>
      <c r="L188" s="3">
        <f t="shared" si="258"/>
        <v>0</v>
      </c>
      <c r="M188" s="3">
        <f t="shared" si="258"/>
        <v>0</v>
      </c>
      <c r="N188" s="3">
        <f t="shared" si="258"/>
        <v>0</v>
      </c>
      <c r="O188" s="80">
        <f t="shared" si="223"/>
        <v>0</v>
      </c>
      <c r="Q188" s="623"/>
      <c r="R188" s="3" t="s">
        <v>72</v>
      </c>
      <c r="S188" s="3">
        <f t="shared" ref="S188:AD188" si="259">SUM(S12,S124)</f>
        <v>0</v>
      </c>
      <c r="T188" s="3">
        <f t="shared" si="259"/>
        <v>0</v>
      </c>
      <c r="U188" s="3">
        <f t="shared" si="259"/>
        <v>0</v>
      </c>
      <c r="V188" s="3">
        <f t="shared" si="259"/>
        <v>0</v>
      </c>
      <c r="W188" s="3">
        <f t="shared" si="259"/>
        <v>0</v>
      </c>
      <c r="X188" s="3">
        <f t="shared" si="259"/>
        <v>0</v>
      </c>
      <c r="Y188" s="3">
        <f t="shared" si="259"/>
        <v>0</v>
      </c>
      <c r="Z188" s="3">
        <f t="shared" si="259"/>
        <v>0</v>
      </c>
      <c r="AA188" s="3">
        <f t="shared" si="259"/>
        <v>0</v>
      </c>
      <c r="AB188" s="3">
        <f t="shared" si="259"/>
        <v>0</v>
      </c>
      <c r="AC188" s="3">
        <f t="shared" si="259"/>
        <v>0</v>
      </c>
      <c r="AD188" s="3">
        <f t="shared" si="259"/>
        <v>0</v>
      </c>
      <c r="AE188" s="80">
        <f t="shared" si="225"/>
        <v>0</v>
      </c>
      <c r="AG188" s="623"/>
      <c r="AH188" s="3" t="s">
        <v>72</v>
      </c>
      <c r="AI188" s="3">
        <f t="shared" ref="AI188:AT188" si="260">SUM(AI12,AI124)</f>
        <v>0</v>
      </c>
      <c r="AJ188" s="3">
        <f t="shared" si="260"/>
        <v>0</v>
      </c>
      <c r="AK188" s="3">
        <f t="shared" si="260"/>
        <v>0</v>
      </c>
      <c r="AL188" s="3">
        <f t="shared" si="260"/>
        <v>0</v>
      </c>
      <c r="AM188" s="3">
        <f t="shared" si="260"/>
        <v>0</v>
      </c>
      <c r="AN188" s="3">
        <f t="shared" si="260"/>
        <v>0</v>
      </c>
      <c r="AO188" s="3">
        <f t="shared" si="260"/>
        <v>0</v>
      </c>
      <c r="AP188" s="3">
        <f t="shared" si="260"/>
        <v>0</v>
      </c>
      <c r="AQ188" s="3">
        <f t="shared" si="260"/>
        <v>0</v>
      </c>
      <c r="AR188" s="3">
        <f t="shared" si="260"/>
        <v>0</v>
      </c>
      <c r="AS188" s="3">
        <f t="shared" si="260"/>
        <v>0</v>
      </c>
      <c r="AT188" s="3">
        <f t="shared" si="260"/>
        <v>0</v>
      </c>
      <c r="AU188" s="80">
        <f t="shared" si="227"/>
        <v>0</v>
      </c>
      <c r="AW188" s="623"/>
      <c r="AX188" s="3" t="s">
        <v>72</v>
      </c>
      <c r="AY188" s="3">
        <f t="shared" ref="AY188:BJ188" si="261">SUM(AY12,AY124)</f>
        <v>0</v>
      </c>
      <c r="AZ188" s="3">
        <f t="shared" si="261"/>
        <v>0</v>
      </c>
      <c r="BA188" s="3">
        <f t="shared" si="261"/>
        <v>0</v>
      </c>
      <c r="BB188" s="3">
        <f t="shared" si="261"/>
        <v>0</v>
      </c>
      <c r="BC188" s="3">
        <f t="shared" si="261"/>
        <v>0</v>
      </c>
      <c r="BD188" s="3">
        <f t="shared" si="261"/>
        <v>0</v>
      </c>
      <c r="BE188" s="3">
        <f t="shared" si="261"/>
        <v>0</v>
      </c>
      <c r="BF188" s="3">
        <f t="shared" si="261"/>
        <v>0</v>
      </c>
      <c r="BG188" s="3">
        <f t="shared" si="261"/>
        <v>0</v>
      </c>
      <c r="BH188" s="3">
        <f t="shared" si="261"/>
        <v>0</v>
      </c>
      <c r="BI188" s="3">
        <f t="shared" si="261"/>
        <v>0</v>
      </c>
      <c r="BJ188" s="3">
        <f t="shared" si="261"/>
        <v>0</v>
      </c>
      <c r="BK188" s="80">
        <f t="shared" si="229"/>
        <v>0</v>
      </c>
      <c r="BM188" s="427">
        <v>0</v>
      </c>
      <c r="BN188" s="427">
        <v>0</v>
      </c>
      <c r="BO188" s="427">
        <v>0</v>
      </c>
      <c r="BP188" s="427">
        <v>0</v>
      </c>
      <c r="BQ188" s="427">
        <v>0</v>
      </c>
      <c r="BR188" s="427">
        <v>0</v>
      </c>
      <c r="BS188" s="427">
        <v>0</v>
      </c>
      <c r="BT188" s="427">
        <v>0</v>
      </c>
      <c r="BU188" s="427">
        <v>0</v>
      </c>
      <c r="BV188" s="427">
        <v>0</v>
      </c>
      <c r="BW188" s="427">
        <v>0</v>
      </c>
      <c r="BX188" s="427">
        <v>0</v>
      </c>
      <c r="BY188" s="427">
        <v>0</v>
      </c>
      <c r="CA188" s="5">
        <v>0</v>
      </c>
      <c r="CB188" s="5">
        <v>0</v>
      </c>
      <c r="CC188" s="5">
        <v>0</v>
      </c>
      <c r="CD188" s="5">
        <v>0</v>
      </c>
      <c r="CE188" s="5">
        <v>0</v>
      </c>
      <c r="CF188" s="5">
        <v>0</v>
      </c>
      <c r="CG188" s="5">
        <v>0</v>
      </c>
      <c r="CH188" s="5">
        <v>0</v>
      </c>
      <c r="CI188" s="5">
        <v>0</v>
      </c>
      <c r="CJ188" s="5">
        <v>0</v>
      </c>
      <c r="CK188" s="5">
        <v>0</v>
      </c>
      <c r="CL188" s="5">
        <v>0</v>
      </c>
      <c r="CM188" s="5">
        <v>0</v>
      </c>
      <c r="CO188" s="5">
        <v>0</v>
      </c>
      <c r="CP188" s="5">
        <v>0</v>
      </c>
      <c r="CQ188" s="5">
        <v>0</v>
      </c>
      <c r="CR188" s="5">
        <v>0</v>
      </c>
      <c r="CS188" s="5">
        <v>0</v>
      </c>
      <c r="CT188" s="5">
        <v>0</v>
      </c>
      <c r="CU188" s="5">
        <v>0</v>
      </c>
      <c r="CV188" s="5">
        <v>0</v>
      </c>
      <c r="CW188" s="5">
        <v>0</v>
      </c>
      <c r="CX188" s="5">
        <v>0</v>
      </c>
      <c r="CY188" s="5">
        <v>0</v>
      </c>
      <c r="CZ188" s="5">
        <v>0</v>
      </c>
      <c r="DA188" s="5">
        <v>0</v>
      </c>
      <c r="DC188" s="5">
        <v>0</v>
      </c>
      <c r="DD188" s="5">
        <v>0</v>
      </c>
      <c r="DE188" s="5">
        <v>0</v>
      </c>
      <c r="DF188" s="5">
        <v>0</v>
      </c>
      <c r="DG188" s="5">
        <v>0</v>
      </c>
      <c r="DH188" s="5">
        <v>0</v>
      </c>
      <c r="DI188" s="5">
        <v>0</v>
      </c>
      <c r="DJ188" s="5">
        <v>0</v>
      </c>
      <c r="DK188" s="5">
        <v>0</v>
      </c>
      <c r="DL188" s="5">
        <v>0</v>
      </c>
      <c r="DM188" s="5">
        <v>0</v>
      </c>
      <c r="DN188" s="5">
        <v>0</v>
      </c>
      <c r="DO188" s="5">
        <v>0</v>
      </c>
    </row>
    <row r="189" spans="1:119" x14ac:dyDescent="0.35">
      <c r="A189" s="623"/>
      <c r="B189" s="3" t="s">
        <v>71</v>
      </c>
      <c r="C189" s="3">
        <f t="shared" ref="C189:N189" si="262">SUM(C13,C125)</f>
        <v>0</v>
      </c>
      <c r="D189" s="3">
        <f t="shared" si="262"/>
        <v>0</v>
      </c>
      <c r="E189" s="3">
        <f t="shared" si="262"/>
        <v>0</v>
      </c>
      <c r="F189" s="3">
        <f t="shared" si="262"/>
        <v>0</v>
      </c>
      <c r="G189" s="3">
        <f t="shared" si="262"/>
        <v>0</v>
      </c>
      <c r="H189" s="3">
        <f t="shared" si="262"/>
        <v>0</v>
      </c>
      <c r="I189" s="3">
        <f t="shared" si="262"/>
        <v>0</v>
      </c>
      <c r="J189" s="3">
        <f t="shared" si="262"/>
        <v>0</v>
      </c>
      <c r="K189" s="3">
        <f t="shared" si="262"/>
        <v>0</v>
      </c>
      <c r="L189" s="3">
        <f t="shared" si="262"/>
        <v>0</v>
      </c>
      <c r="M189" s="3">
        <f t="shared" si="262"/>
        <v>0</v>
      </c>
      <c r="N189" s="3">
        <f t="shared" si="262"/>
        <v>0</v>
      </c>
      <c r="O189" s="80">
        <f t="shared" si="223"/>
        <v>0</v>
      </c>
      <c r="Q189" s="623"/>
      <c r="R189" s="3" t="s">
        <v>71</v>
      </c>
      <c r="S189" s="3">
        <f t="shared" ref="S189:AD189" si="263">SUM(S13,S125)</f>
        <v>0</v>
      </c>
      <c r="T189" s="3">
        <f t="shared" si="263"/>
        <v>0</v>
      </c>
      <c r="U189" s="3">
        <f t="shared" si="263"/>
        <v>0</v>
      </c>
      <c r="V189" s="3">
        <f t="shared" si="263"/>
        <v>0</v>
      </c>
      <c r="W189" s="3">
        <f t="shared" si="263"/>
        <v>0</v>
      </c>
      <c r="X189" s="3">
        <f t="shared" si="263"/>
        <v>0</v>
      </c>
      <c r="Y189" s="3">
        <f t="shared" si="263"/>
        <v>0</v>
      </c>
      <c r="Z189" s="3">
        <f t="shared" si="263"/>
        <v>0</v>
      </c>
      <c r="AA189" s="3">
        <f t="shared" si="263"/>
        <v>0</v>
      </c>
      <c r="AB189" s="3">
        <f t="shared" si="263"/>
        <v>0</v>
      </c>
      <c r="AC189" s="3">
        <f t="shared" si="263"/>
        <v>0</v>
      </c>
      <c r="AD189" s="3">
        <f t="shared" si="263"/>
        <v>0</v>
      </c>
      <c r="AE189" s="80">
        <f t="shared" si="225"/>
        <v>0</v>
      </c>
      <c r="AG189" s="623"/>
      <c r="AH189" s="3" t="s">
        <v>71</v>
      </c>
      <c r="AI189" s="3">
        <f t="shared" ref="AI189:AT189" si="264">SUM(AI13,AI125)</f>
        <v>0</v>
      </c>
      <c r="AJ189" s="3">
        <f t="shared" si="264"/>
        <v>0</v>
      </c>
      <c r="AK189" s="3">
        <f t="shared" si="264"/>
        <v>0</v>
      </c>
      <c r="AL189" s="3">
        <f t="shared" si="264"/>
        <v>0</v>
      </c>
      <c r="AM189" s="3">
        <f t="shared" si="264"/>
        <v>0</v>
      </c>
      <c r="AN189" s="3">
        <f t="shared" si="264"/>
        <v>0</v>
      </c>
      <c r="AO189" s="3">
        <f t="shared" si="264"/>
        <v>0</v>
      </c>
      <c r="AP189" s="3">
        <f t="shared" si="264"/>
        <v>0</v>
      </c>
      <c r="AQ189" s="3">
        <f t="shared" si="264"/>
        <v>0</v>
      </c>
      <c r="AR189" s="3">
        <f t="shared" si="264"/>
        <v>0</v>
      </c>
      <c r="AS189" s="3">
        <f t="shared" si="264"/>
        <v>0</v>
      </c>
      <c r="AT189" s="3">
        <f t="shared" si="264"/>
        <v>0</v>
      </c>
      <c r="AU189" s="80">
        <f t="shared" si="227"/>
        <v>0</v>
      </c>
      <c r="AW189" s="623"/>
      <c r="AX189" s="3" t="s">
        <v>71</v>
      </c>
      <c r="AY189" s="3">
        <f t="shared" ref="AY189:BJ189" si="265">SUM(AY13,AY125)</f>
        <v>0</v>
      </c>
      <c r="AZ189" s="3">
        <f t="shared" si="265"/>
        <v>0</v>
      </c>
      <c r="BA189" s="3">
        <f t="shared" si="265"/>
        <v>0</v>
      </c>
      <c r="BB189" s="3">
        <f t="shared" si="265"/>
        <v>0</v>
      </c>
      <c r="BC189" s="3">
        <f t="shared" si="265"/>
        <v>0</v>
      </c>
      <c r="BD189" s="3">
        <f t="shared" si="265"/>
        <v>0</v>
      </c>
      <c r="BE189" s="3">
        <f t="shared" si="265"/>
        <v>0</v>
      </c>
      <c r="BF189" s="3">
        <f t="shared" si="265"/>
        <v>0</v>
      </c>
      <c r="BG189" s="3">
        <f t="shared" si="265"/>
        <v>0</v>
      </c>
      <c r="BH189" s="3">
        <f t="shared" si="265"/>
        <v>0</v>
      </c>
      <c r="BI189" s="3">
        <f t="shared" si="265"/>
        <v>0</v>
      </c>
      <c r="BJ189" s="3">
        <f t="shared" si="265"/>
        <v>0</v>
      </c>
      <c r="BK189" s="80">
        <f t="shared" si="229"/>
        <v>0</v>
      </c>
      <c r="BM189" s="427">
        <v>0</v>
      </c>
      <c r="BN189" s="427">
        <v>0</v>
      </c>
      <c r="BO189" s="427">
        <v>0</v>
      </c>
      <c r="BP189" s="427">
        <v>0</v>
      </c>
      <c r="BQ189" s="427">
        <v>0</v>
      </c>
      <c r="BR189" s="427">
        <v>0</v>
      </c>
      <c r="BS189" s="427">
        <v>0</v>
      </c>
      <c r="BT189" s="427">
        <v>0</v>
      </c>
      <c r="BU189" s="427">
        <v>0</v>
      </c>
      <c r="BV189" s="427">
        <v>0</v>
      </c>
      <c r="BW189" s="427">
        <v>0</v>
      </c>
      <c r="BX189" s="427">
        <v>0</v>
      </c>
      <c r="BY189" s="427">
        <v>0</v>
      </c>
      <c r="CA189" s="5">
        <v>0</v>
      </c>
      <c r="CB189" s="5">
        <v>0</v>
      </c>
      <c r="CC189" s="5">
        <v>0</v>
      </c>
      <c r="CD189" s="5">
        <v>0</v>
      </c>
      <c r="CE189" s="5">
        <v>0</v>
      </c>
      <c r="CF189" s="5">
        <v>0</v>
      </c>
      <c r="CG189" s="5">
        <v>0</v>
      </c>
      <c r="CH189" s="5">
        <v>0</v>
      </c>
      <c r="CI189" s="5">
        <v>0</v>
      </c>
      <c r="CJ189" s="5">
        <v>0</v>
      </c>
      <c r="CK189" s="5">
        <v>0</v>
      </c>
      <c r="CL189" s="5">
        <v>0</v>
      </c>
      <c r="CM189" s="5">
        <v>0</v>
      </c>
      <c r="CO189" s="5">
        <v>0</v>
      </c>
      <c r="CP189" s="5">
        <v>0</v>
      </c>
      <c r="CQ189" s="5">
        <v>0</v>
      </c>
      <c r="CR189" s="5">
        <v>0</v>
      </c>
      <c r="CS189" s="5">
        <v>0</v>
      </c>
      <c r="CT189" s="5">
        <v>0</v>
      </c>
      <c r="CU189" s="5">
        <v>0</v>
      </c>
      <c r="CV189" s="5">
        <v>0</v>
      </c>
      <c r="CW189" s="5">
        <v>0</v>
      </c>
      <c r="CX189" s="5">
        <v>0</v>
      </c>
      <c r="CY189" s="5">
        <v>0</v>
      </c>
      <c r="CZ189" s="5">
        <v>0</v>
      </c>
      <c r="DA189" s="5">
        <v>0</v>
      </c>
      <c r="DC189" s="5">
        <v>0</v>
      </c>
      <c r="DD189" s="5">
        <v>0</v>
      </c>
      <c r="DE189" s="5">
        <v>0</v>
      </c>
      <c r="DF189" s="5">
        <v>0</v>
      </c>
      <c r="DG189" s="5">
        <v>0</v>
      </c>
      <c r="DH189" s="5">
        <v>0</v>
      </c>
      <c r="DI189" s="5">
        <v>0</v>
      </c>
      <c r="DJ189" s="5">
        <v>0</v>
      </c>
      <c r="DK189" s="5">
        <v>0</v>
      </c>
      <c r="DL189" s="5">
        <v>0</v>
      </c>
      <c r="DM189" s="5">
        <v>0</v>
      </c>
      <c r="DN189" s="5">
        <v>0</v>
      </c>
      <c r="DO189" s="5">
        <v>0</v>
      </c>
    </row>
    <row r="190" spans="1:119" x14ac:dyDescent="0.35">
      <c r="A190" s="623"/>
      <c r="B190" s="3" t="s">
        <v>70</v>
      </c>
      <c r="C190" s="3">
        <f t="shared" ref="C190:N190" si="266">SUM(C14,C126)</f>
        <v>0</v>
      </c>
      <c r="D190" s="3">
        <f t="shared" si="266"/>
        <v>0</v>
      </c>
      <c r="E190" s="3">
        <f t="shared" si="266"/>
        <v>0</v>
      </c>
      <c r="F190" s="3">
        <f t="shared" si="266"/>
        <v>0</v>
      </c>
      <c r="G190" s="3">
        <f t="shared" si="266"/>
        <v>0</v>
      </c>
      <c r="H190" s="3">
        <f t="shared" si="266"/>
        <v>0</v>
      </c>
      <c r="I190" s="3">
        <f t="shared" si="266"/>
        <v>0</v>
      </c>
      <c r="J190" s="3">
        <f t="shared" si="266"/>
        <v>0</v>
      </c>
      <c r="K190" s="3">
        <f t="shared" si="266"/>
        <v>0</v>
      </c>
      <c r="L190" s="3">
        <f t="shared" si="266"/>
        <v>0</v>
      </c>
      <c r="M190" s="3">
        <f t="shared" si="266"/>
        <v>0</v>
      </c>
      <c r="N190" s="3">
        <f t="shared" si="266"/>
        <v>0</v>
      </c>
      <c r="O190" s="80">
        <f t="shared" si="223"/>
        <v>0</v>
      </c>
      <c r="Q190" s="623"/>
      <c r="R190" s="3" t="s">
        <v>70</v>
      </c>
      <c r="S190" s="3">
        <f t="shared" ref="S190:AD190" si="267">SUM(S14,S126)</f>
        <v>0</v>
      </c>
      <c r="T190" s="3">
        <f t="shared" si="267"/>
        <v>0</v>
      </c>
      <c r="U190" s="3">
        <f t="shared" si="267"/>
        <v>0</v>
      </c>
      <c r="V190" s="3">
        <f t="shared" si="267"/>
        <v>0</v>
      </c>
      <c r="W190" s="3">
        <f t="shared" si="267"/>
        <v>0</v>
      </c>
      <c r="X190" s="3">
        <f t="shared" si="267"/>
        <v>0</v>
      </c>
      <c r="Y190" s="3">
        <f t="shared" si="267"/>
        <v>0</v>
      </c>
      <c r="Z190" s="3">
        <f t="shared" si="267"/>
        <v>0</v>
      </c>
      <c r="AA190" s="3">
        <f t="shared" si="267"/>
        <v>0</v>
      </c>
      <c r="AB190" s="3">
        <f t="shared" si="267"/>
        <v>0</v>
      </c>
      <c r="AC190" s="3">
        <f t="shared" si="267"/>
        <v>0</v>
      </c>
      <c r="AD190" s="3">
        <f t="shared" si="267"/>
        <v>0</v>
      </c>
      <c r="AE190" s="80">
        <f t="shared" si="225"/>
        <v>0</v>
      </c>
      <c r="AG190" s="623"/>
      <c r="AH190" s="3" t="s">
        <v>70</v>
      </c>
      <c r="AI190" s="3">
        <f t="shared" ref="AI190:AT190" si="268">SUM(AI14,AI126)</f>
        <v>0</v>
      </c>
      <c r="AJ190" s="3">
        <f t="shared" si="268"/>
        <v>0</v>
      </c>
      <c r="AK190" s="3">
        <f t="shared" si="268"/>
        <v>0</v>
      </c>
      <c r="AL190" s="3">
        <f t="shared" si="268"/>
        <v>0</v>
      </c>
      <c r="AM190" s="3">
        <f t="shared" si="268"/>
        <v>0</v>
      </c>
      <c r="AN190" s="3">
        <f t="shared" si="268"/>
        <v>0</v>
      </c>
      <c r="AO190" s="3">
        <f t="shared" si="268"/>
        <v>0</v>
      </c>
      <c r="AP190" s="3">
        <f t="shared" si="268"/>
        <v>0</v>
      </c>
      <c r="AQ190" s="3">
        <f t="shared" si="268"/>
        <v>0</v>
      </c>
      <c r="AR190" s="3">
        <f t="shared" si="268"/>
        <v>0</v>
      </c>
      <c r="AS190" s="3">
        <f t="shared" si="268"/>
        <v>0</v>
      </c>
      <c r="AT190" s="3">
        <f t="shared" si="268"/>
        <v>0</v>
      </c>
      <c r="AU190" s="80">
        <f t="shared" si="227"/>
        <v>0</v>
      </c>
      <c r="AW190" s="623"/>
      <c r="AX190" s="3" t="s">
        <v>70</v>
      </c>
      <c r="AY190" s="3">
        <f t="shared" ref="AY190:BJ190" si="269">SUM(AY14,AY126)</f>
        <v>0</v>
      </c>
      <c r="AZ190" s="3">
        <f t="shared" si="269"/>
        <v>0</v>
      </c>
      <c r="BA190" s="3">
        <f t="shared" si="269"/>
        <v>0</v>
      </c>
      <c r="BB190" s="3">
        <f t="shared" si="269"/>
        <v>0</v>
      </c>
      <c r="BC190" s="3">
        <f t="shared" si="269"/>
        <v>0</v>
      </c>
      <c r="BD190" s="3">
        <f t="shared" si="269"/>
        <v>0</v>
      </c>
      <c r="BE190" s="3">
        <f t="shared" si="269"/>
        <v>0</v>
      </c>
      <c r="BF190" s="3">
        <f t="shared" si="269"/>
        <v>0</v>
      </c>
      <c r="BG190" s="3">
        <f t="shared" si="269"/>
        <v>0</v>
      </c>
      <c r="BH190" s="3">
        <f t="shared" si="269"/>
        <v>0</v>
      </c>
      <c r="BI190" s="3">
        <f t="shared" si="269"/>
        <v>0</v>
      </c>
      <c r="BJ190" s="3">
        <f t="shared" si="269"/>
        <v>0</v>
      </c>
      <c r="BK190" s="80">
        <f t="shared" si="229"/>
        <v>0</v>
      </c>
      <c r="BM190" s="427">
        <v>0</v>
      </c>
      <c r="BN190" s="427">
        <v>0</v>
      </c>
      <c r="BO190" s="427">
        <v>0</v>
      </c>
      <c r="BP190" s="427">
        <v>0</v>
      </c>
      <c r="BQ190" s="427">
        <v>0</v>
      </c>
      <c r="BR190" s="427">
        <v>0</v>
      </c>
      <c r="BS190" s="427">
        <v>0</v>
      </c>
      <c r="BT190" s="427">
        <v>0</v>
      </c>
      <c r="BU190" s="427">
        <v>0</v>
      </c>
      <c r="BV190" s="427">
        <v>0</v>
      </c>
      <c r="BW190" s="427">
        <v>0</v>
      </c>
      <c r="BX190" s="427">
        <v>0</v>
      </c>
      <c r="BY190" s="427">
        <v>0</v>
      </c>
      <c r="CA190" s="5">
        <v>0</v>
      </c>
      <c r="CB190" s="5">
        <v>0</v>
      </c>
      <c r="CC190" s="5">
        <v>0</v>
      </c>
      <c r="CD190" s="5">
        <v>0</v>
      </c>
      <c r="CE190" s="5">
        <v>0</v>
      </c>
      <c r="CF190" s="5">
        <v>0</v>
      </c>
      <c r="CG190" s="5">
        <v>0</v>
      </c>
      <c r="CH190" s="5">
        <v>0</v>
      </c>
      <c r="CI190" s="5">
        <v>0</v>
      </c>
      <c r="CJ190" s="5">
        <v>0</v>
      </c>
      <c r="CK190" s="5">
        <v>0</v>
      </c>
      <c r="CL190" s="5">
        <v>0</v>
      </c>
      <c r="CM190" s="5">
        <v>0</v>
      </c>
      <c r="CO190" s="5">
        <v>0</v>
      </c>
      <c r="CP190" s="5">
        <v>0</v>
      </c>
      <c r="CQ190" s="5">
        <v>0</v>
      </c>
      <c r="CR190" s="5">
        <v>0</v>
      </c>
      <c r="CS190" s="5">
        <v>0</v>
      </c>
      <c r="CT190" s="5">
        <v>0</v>
      </c>
      <c r="CU190" s="5">
        <v>0</v>
      </c>
      <c r="CV190" s="5">
        <v>0</v>
      </c>
      <c r="CW190" s="5">
        <v>0</v>
      </c>
      <c r="CX190" s="5">
        <v>0</v>
      </c>
      <c r="CY190" s="5">
        <v>0</v>
      </c>
      <c r="CZ190" s="5">
        <v>0</v>
      </c>
      <c r="DA190" s="5">
        <v>0</v>
      </c>
      <c r="DC190" s="5">
        <v>0</v>
      </c>
      <c r="DD190" s="5">
        <v>0</v>
      </c>
      <c r="DE190" s="5">
        <v>0</v>
      </c>
      <c r="DF190" s="5">
        <v>0</v>
      </c>
      <c r="DG190" s="5">
        <v>0</v>
      </c>
      <c r="DH190" s="5">
        <v>0</v>
      </c>
      <c r="DI190" s="5">
        <v>0</v>
      </c>
      <c r="DJ190" s="5">
        <v>0</v>
      </c>
      <c r="DK190" s="5">
        <v>0</v>
      </c>
      <c r="DL190" s="5">
        <v>0</v>
      </c>
      <c r="DM190" s="5">
        <v>0</v>
      </c>
      <c r="DN190" s="5">
        <v>0</v>
      </c>
      <c r="DO190" s="5">
        <v>0</v>
      </c>
    </row>
    <row r="191" spans="1:119" x14ac:dyDescent="0.35">
      <c r="A191" s="623"/>
      <c r="B191" s="3" t="s">
        <v>69</v>
      </c>
      <c r="C191" s="3">
        <f t="shared" ref="C191:N191" si="270">SUM(C15,C127)</f>
        <v>0</v>
      </c>
      <c r="D191" s="3">
        <f t="shared" si="270"/>
        <v>0</v>
      </c>
      <c r="E191" s="3">
        <f t="shared" si="270"/>
        <v>0</v>
      </c>
      <c r="F191" s="3">
        <f t="shared" si="270"/>
        <v>0</v>
      </c>
      <c r="G191" s="3">
        <f t="shared" si="270"/>
        <v>0</v>
      </c>
      <c r="H191" s="3">
        <f t="shared" si="270"/>
        <v>0</v>
      </c>
      <c r="I191" s="3">
        <f t="shared" si="270"/>
        <v>0</v>
      </c>
      <c r="J191" s="3">
        <f t="shared" si="270"/>
        <v>0</v>
      </c>
      <c r="K191" s="3">
        <f t="shared" si="270"/>
        <v>0</v>
      </c>
      <c r="L191" s="3">
        <f t="shared" si="270"/>
        <v>0</v>
      </c>
      <c r="M191" s="3">
        <f t="shared" si="270"/>
        <v>0</v>
      </c>
      <c r="N191" s="3">
        <f t="shared" si="270"/>
        <v>0</v>
      </c>
      <c r="O191" s="80">
        <f t="shared" si="223"/>
        <v>0</v>
      </c>
      <c r="Q191" s="623"/>
      <c r="R191" s="3" t="s">
        <v>69</v>
      </c>
      <c r="S191" s="3">
        <f t="shared" ref="S191:AD191" si="271">SUM(S15,S127)</f>
        <v>0</v>
      </c>
      <c r="T191" s="3">
        <f t="shared" si="271"/>
        <v>0</v>
      </c>
      <c r="U191" s="3">
        <f t="shared" si="271"/>
        <v>0</v>
      </c>
      <c r="V191" s="3">
        <f t="shared" si="271"/>
        <v>0</v>
      </c>
      <c r="W191" s="3">
        <f t="shared" si="271"/>
        <v>0</v>
      </c>
      <c r="X191" s="3">
        <f t="shared" si="271"/>
        <v>0</v>
      </c>
      <c r="Y191" s="3">
        <f t="shared" si="271"/>
        <v>0</v>
      </c>
      <c r="Z191" s="3">
        <f t="shared" si="271"/>
        <v>0</v>
      </c>
      <c r="AA191" s="3">
        <f t="shared" si="271"/>
        <v>0</v>
      </c>
      <c r="AB191" s="3">
        <f t="shared" si="271"/>
        <v>0</v>
      </c>
      <c r="AC191" s="3">
        <f t="shared" si="271"/>
        <v>0</v>
      </c>
      <c r="AD191" s="3">
        <f t="shared" si="271"/>
        <v>0</v>
      </c>
      <c r="AE191" s="80">
        <f t="shared" si="225"/>
        <v>0</v>
      </c>
      <c r="AG191" s="623"/>
      <c r="AH191" s="3" t="s">
        <v>69</v>
      </c>
      <c r="AI191" s="3">
        <f t="shared" ref="AI191:AT191" si="272">SUM(AI15,AI127)</f>
        <v>0</v>
      </c>
      <c r="AJ191" s="3">
        <f t="shared" si="272"/>
        <v>0</v>
      </c>
      <c r="AK191" s="3">
        <f t="shared" si="272"/>
        <v>0</v>
      </c>
      <c r="AL191" s="3">
        <f t="shared" si="272"/>
        <v>0</v>
      </c>
      <c r="AM191" s="3">
        <f t="shared" si="272"/>
        <v>0</v>
      </c>
      <c r="AN191" s="3">
        <f t="shared" si="272"/>
        <v>0</v>
      </c>
      <c r="AO191" s="3">
        <f t="shared" si="272"/>
        <v>0</v>
      </c>
      <c r="AP191" s="3">
        <f t="shared" si="272"/>
        <v>0</v>
      </c>
      <c r="AQ191" s="3">
        <f t="shared" si="272"/>
        <v>0</v>
      </c>
      <c r="AR191" s="3">
        <f t="shared" si="272"/>
        <v>0</v>
      </c>
      <c r="AS191" s="3">
        <f t="shared" si="272"/>
        <v>0</v>
      </c>
      <c r="AT191" s="3">
        <f t="shared" si="272"/>
        <v>0</v>
      </c>
      <c r="AU191" s="80">
        <f t="shared" si="227"/>
        <v>0</v>
      </c>
      <c r="AW191" s="623"/>
      <c r="AX191" s="3" t="s">
        <v>69</v>
      </c>
      <c r="AY191" s="3">
        <f t="shared" ref="AY191:BJ191" si="273">SUM(AY15,AY127)</f>
        <v>0</v>
      </c>
      <c r="AZ191" s="3">
        <f t="shared" si="273"/>
        <v>0</v>
      </c>
      <c r="BA191" s="3">
        <f t="shared" si="273"/>
        <v>0</v>
      </c>
      <c r="BB191" s="3">
        <f t="shared" si="273"/>
        <v>0</v>
      </c>
      <c r="BC191" s="3">
        <f t="shared" si="273"/>
        <v>0</v>
      </c>
      <c r="BD191" s="3">
        <f t="shared" si="273"/>
        <v>0</v>
      </c>
      <c r="BE191" s="3">
        <f t="shared" si="273"/>
        <v>0</v>
      </c>
      <c r="BF191" s="3">
        <f t="shared" si="273"/>
        <v>0</v>
      </c>
      <c r="BG191" s="3">
        <f t="shared" si="273"/>
        <v>0</v>
      </c>
      <c r="BH191" s="3">
        <f t="shared" si="273"/>
        <v>0</v>
      </c>
      <c r="BI191" s="3">
        <f t="shared" si="273"/>
        <v>0</v>
      </c>
      <c r="BJ191" s="3">
        <f t="shared" si="273"/>
        <v>0</v>
      </c>
      <c r="BK191" s="80">
        <f t="shared" si="229"/>
        <v>0</v>
      </c>
      <c r="BM191" s="427">
        <v>0</v>
      </c>
      <c r="BN191" s="427">
        <v>0</v>
      </c>
      <c r="BO191" s="427">
        <v>0</v>
      </c>
      <c r="BP191" s="427">
        <v>0</v>
      </c>
      <c r="BQ191" s="427">
        <v>0</v>
      </c>
      <c r="BR191" s="427">
        <v>0</v>
      </c>
      <c r="BS191" s="427">
        <v>0</v>
      </c>
      <c r="BT191" s="427">
        <v>0</v>
      </c>
      <c r="BU191" s="427">
        <v>0</v>
      </c>
      <c r="BV191" s="427">
        <v>0</v>
      </c>
      <c r="BW191" s="427">
        <v>0</v>
      </c>
      <c r="BX191" s="427">
        <v>0</v>
      </c>
      <c r="BY191" s="427">
        <v>0</v>
      </c>
      <c r="CA191" s="5">
        <v>0</v>
      </c>
      <c r="CB191" s="5">
        <v>0</v>
      </c>
      <c r="CC191" s="5">
        <v>0</v>
      </c>
      <c r="CD191" s="5">
        <v>0</v>
      </c>
      <c r="CE191" s="5">
        <v>0</v>
      </c>
      <c r="CF191" s="5">
        <v>0</v>
      </c>
      <c r="CG191" s="5">
        <v>0</v>
      </c>
      <c r="CH191" s="5">
        <v>0</v>
      </c>
      <c r="CI191" s="5">
        <v>0</v>
      </c>
      <c r="CJ191" s="5">
        <v>0</v>
      </c>
      <c r="CK191" s="5">
        <v>0</v>
      </c>
      <c r="CL191" s="5">
        <v>0</v>
      </c>
      <c r="CM191" s="5">
        <v>0</v>
      </c>
      <c r="CO191" s="5">
        <v>0</v>
      </c>
      <c r="CP191" s="5">
        <v>0</v>
      </c>
      <c r="CQ191" s="5">
        <v>0</v>
      </c>
      <c r="CR191" s="5">
        <v>0</v>
      </c>
      <c r="CS191" s="5">
        <v>0</v>
      </c>
      <c r="CT191" s="5">
        <v>0</v>
      </c>
      <c r="CU191" s="5">
        <v>0</v>
      </c>
      <c r="CV191" s="5">
        <v>0</v>
      </c>
      <c r="CW191" s="5">
        <v>0</v>
      </c>
      <c r="CX191" s="5">
        <v>0</v>
      </c>
      <c r="CY191" s="5">
        <v>0</v>
      </c>
      <c r="CZ191" s="5">
        <v>0</v>
      </c>
      <c r="DA191" s="5">
        <v>0</v>
      </c>
      <c r="DC191" s="5">
        <v>0</v>
      </c>
      <c r="DD191" s="5">
        <v>0</v>
      </c>
      <c r="DE191" s="5">
        <v>0</v>
      </c>
      <c r="DF191" s="5">
        <v>0</v>
      </c>
      <c r="DG191" s="5">
        <v>0</v>
      </c>
      <c r="DH191" s="5">
        <v>0</v>
      </c>
      <c r="DI191" s="5">
        <v>0</v>
      </c>
      <c r="DJ191" s="5">
        <v>0</v>
      </c>
      <c r="DK191" s="5">
        <v>0</v>
      </c>
      <c r="DL191" s="5">
        <v>0</v>
      </c>
      <c r="DM191" s="5">
        <v>0</v>
      </c>
      <c r="DN191" s="5">
        <v>0</v>
      </c>
      <c r="DO191" s="5">
        <v>0</v>
      </c>
    </row>
    <row r="192" spans="1:119" ht="15" thickBot="1" x14ac:dyDescent="0.4">
      <c r="A192" s="624"/>
      <c r="B192" s="3" t="s">
        <v>68</v>
      </c>
      <c r="C192" s="3">
        <f t="shared" ref="C192:N192" si="274">SUM(C16,C128)</f>
        <v>0</v>
      </c>
      <c r="D192" s="3">
        <f t="shared" si="274"/>
        <v>0</v>
      </c>
      <c r="E192" s="3">
        <f t="shared" si="274"/>
        <v>0</v>
      </c>
      <c r="F192" s="3">
        <f t="shared" si="274"/>
        <v>0</v>
      </c>
      <c r="G192" s="3">
        <f t="shared" si="274"/>
        <v>0</v>
      </c>
      <c r="H192" s="3">
        <f t="shared" si="274"/>
        <v>0</v>
      </c>
      <c r="I192" s="3">
        <f t="shared" si="274"/>
        <v>0</v>
      </c>
      <c r="J192" s="3">
        <f t="shared" si="274"/>
        <v>0</v>
      </c>
      <c r="K192" s="3">
        <f t="shared" si="274"/>
        <v>0</v>
      </c>
      <c r="L192" s="3">
        <f t="shared" si="274"/>
        <v>0</v>
      </c>
      <c r="M192" s="3">
        <f t="shared" si="274"/>
        <v>0</v>
      </c>
      <c r="N192" s="3">
        <f t="shared" si="274"/>
        <v>0</v>
      </c>
      <c r="O192" s="80">
        <f t="shared" si="223"/>
        <v>0</v>
      </c>
      <c r="Q192" s="624"/>
      <c r="R192" s="3" t="s">
        <v>68</v>
      </c>
      <c r="S192" s="3">
        <f t="shared" ref="S192:AD192" si="275">SUM(S16,S128)</f>
        <v>0</v>
      </c>
      <c r="T192" s="3">
        <f t="shared" si="275"/>
        <v>0</v>
      </c>
      <c r="U192" s="3">
        <f t="shared" si="275"/>
        <v>0</v>
      </c>
      <c r="V192" s="3">
        <f t="shared" si="275"/>
        <v>0</v>
      </c>
      <c r="W192" s="3">
        <f t="shared" si="275"/>
        <v>0</v>
      </c>
      <c r="X192" s="3">
        <f t="shared" si="275"/>
        <v>0</v>
      </c>
      <c r="Y192" s="3">
        <f t="shared" si="275"/>
        <v>0</v>
      </c>
      <c r="Z192" s="3">
        <f t="shared" si="275"/>
        <v>0</v>
      </c>
      <c r="AA192" s="3">
        <f t="shared" si="275"/>
        <v>0</v>
      </c>
      <c r="AB192" s="3">
        <f t="shared" si="275"/>
        <v>0</v>
      </c>
      <c r="AC192" s="3">
        <f t="shared" si="275"/>
        <v>0</v>
      </c>
      <c r="AD192" s="3">
        <f t="shared" si="275"/>
        <v>0</v>
      </c>
      <c r="AE192" s="80">
        <f t="shared" si="225"/>
        <v>0</v>
      </c>
      <c r="AG192" s="624"/>
      <c r="AH192" s="3" t="s">
        <v>68</v>
      </c>
      <c r="AI192" s="3">
        <f t="shared" ref="AI192:AT192" si="276">SUM(AI16,AI128)</f>
        <v>0</v>
      </c>
      <c r="AJ192" s="3">
        <f t="shared" si="276"/>
        <v>0</v>
      </c>
      <c r="AK192" s="3">
        <f t="shared" si="276"/>
        <v>0</v>
      </c>
      <c r="AL192" s="3">
        <f t="shared" si="276"/>
        <v>0</v>
      </c>
      <c r="AM192" s="3">
        <f t="shared" si="276"/>
        <v>0</v>
      </c>
      <c r="AN192" s="3">
        <f t="shared" si="276"/>
        <v>0</v>
      </c>
      <c r="AO192" s="3">
        <f t="shared" si="276"/>
        <v>0</v>
      </c>
      <c r="AP192" s="3">
        <f t="shared" si="276"/>
        <v>0</v>
      </c>
      <c r="AQ192" s="3">
        <f t="shared" si="276"/>
        <v>0</v>
      </c>
      <c r="AR192" s="3">
        <f t="shared" si="276"/>
        <v>0</v>
      </c>
      <c r="AS192" s="3">
        <f t="shared" si="276"/>
        <v>0</v>
      </c>
      <c r="AT192" s="3">
        <f t="shared" si="276"/>
        <v>0</v>
      </c>
      <c r="AU192" s="80">
        <f t="shared" si="227"/>
        <v>0</v>
      </c>
      <c r="AW192" s="624"/>
      <c r="AX192" s="3" t="s">
        <v>68</v>
      </c>
      <c r="AY192" s="3">
        <f t="shared" ref="AY192:BJ192" si="277">SUM(AY16,AY128)</f>
        <v>0</v>
      </c>
      <c r="AZ192" s="3">
        <f t="shared" si="277"/>
        <v>0</v>
      </c>
      <c r="BA192" s="3">
        <f t="shared" si="277"/>
        <v>0</v>
      </c>
      <c r="BB192" s="3">
        <f t="shared" si="277"/>
        <v>0</v>
      </c>
      <c r="BC192" s="3">
        <f t="shared" si="277"/>
        <v>0</v>
      </c>
      <c r="BD192" s="3">
        <f t="shared" si="277"/>
        <v>0</v>
      </c>
      <c r="BE192" s="3">
        <f t="shared" si="277"/>
        <v>0</v>
      </c>
      <c r="BF192" s="3">
        <f t="shared" si="277"/>
        <v>0</v>
      </c>
      <c r="BG192" s="3">
        <f t="shared" si="277"/>
        <v>0</v>
      </c>
      <c r="BH192" s="3">
        <f t="shared" si="277"/>
        <v>0</v>
      </c>
      <c r="BI192" s="3">
        <f t="shared" si="277"/>
        <v>0</v>
      </c>
      <c r="BJ192" s="3">
        <f t="shared" si="277"/>
        <v>0</v>
      </c>
      <c r="BK192" s="80">
        <f t="shared" si="229"/>
        <v>0</v>
      </c>
      <c r="BM192" s="427">
        <v>0</v>
      </c>
      <c r="BN192" s="427">
        <v>0</v>
      </c>
      <c r="BO192" s="427">
        <v>0</v>
      </c>
      <c r="BP192" s="427">
        <v>0</v>
      </c>
      <c r="BQ192" s="427">
        <v>0</v>
      </c>
      <c r="BR192" s="427">
        <v>0</v>
      </c>
      <c r="BS192" s="427">
        <v>0</v>
      </c>
      <c r="BT192" s="427">
        <v>0</v>
      </c>
      <c r="BU192" s="427">
        <v>0</v>
      </c>
      <c r="BV192" s="427">
        <v>0</v>
      </c>
      <c r="BW192" s="427">
        <v>0</v>
      </c>
      <c r="BX192" s="427">
        <v>0</v>
      </c>
      <c r="BY192" s="427">
        <v>0</v>
      </c>
      <c r="CA192" s="5">
        <v>0</v>
      </c>
      <c r="CB192" s="5">
        <v>0</v>
      </c>
      <c r="CC192" s="5">
        <v>0</v>
      </c>
      <c r="CD192" s="5">
        <v>0</v>
      </c>
      <c r="CE192" s="5">
        <v>0</v>
      </c>
      <c r="CF192" s="5">
        <v>0</v>
      </c>
      <c r="CG192" s="5">
        <v>0</v>
      </c>
      <c r="CH192" s="5">
        <v>0</v>
      </c>
      <c r="CI192" s="5">
        <v>0</v>
      </c>
      <c r="CJ192" s="5">
        <v>0</v>
      </c>
      <c r="CK192" s="5">
        <v>0</v>
      </c>
      <c r="CL192" s="5">
        <v>0</v>
      </c>
      <c r="CM192" s="5">
        <v>0</v>
      </c>
      <c r="CO192" s="5">
        <v>0</v>
      </c>
      <c r="CP192" s="5">
        <v>0</v>
      </c>
      <c r="CQ192" s="5">
        <v>0</v>
      </c>
      <c r="CR192" s="5">
        <v>0</v>
      </c>
      <c r="CS192" s="5">
        <v>0</v>
      </c>
      <c r="CT192" s="5">
        <v>0</v>
      </c>
      <c r="CU192" s="5">
        <v>0</v>
      </c>
      <c r="CV192" s="5">
        <v>0</v>
      </c>
      <c r="CW192" s="5">
        <v>0</v>
      </c>
      <c r="CX192" s="5">
        <v>0</v>
      </c>
      <c r="CY192" s="5">
        <v>0</v>
      </c>
      <c r="CZ192" s="5">
        <v>0</v>
      </c>
      <c r="DA192" s="5">
        <v>0</v>
      </c>
      <c r="DC192" s="5">
        <v>0</v>
      </c>
      <c r="DD192" s="5">
        <v>0</v>
      </c>
      <c r="DE192" s="5">
        <v>0</v>
      </c>
      <c r="DF192" s="5">
        <v>0</v>
      </c>
      <c r="DG192" s="5">
        <v>0</v>
      </c>
      <c r="DH192" s="5">
        <v>0</v>
      </c>
      <c r="DI192" s="5">
        <v>0</v>
      </c>
      <c r="DJ192" s="5">
        <v>0</v>
      </c>
      <c r="DK192" s="5">
        <v>0</v>
      </c>
      <c r="DL192" s="5">
        <v>0</v>
      </c>
      <c r="DM192" s="5">
        <v>0</v>
      </c>
      <c r="DN192" s="5">
        <v>0</v>
      </c>
      <c r="DO192" s="5">
        <v>0</v>
      </c>
    </row>
    <row r="193" spans="2:119" ht="21.65" customHeight="1" thickBot="1" x14ac:dyDescent="0.4">
      <c r="B193" s="47" t="s">
        <v>44</v>
      </c>
      <c r="C193" s="56">
        <f>SUM(C180:C192)</f>
        <v>0</v>
      </c>
      <c r="D193" s="56">
        <f t="shared" ref="D193:N193" si="278">SUM(D180:D192)</f>
        <v>0</v>
      </c>
      <c r="E193" s="56">
        <f t="shared" si="278"/>
        <v>0</v>
      </c>
      <c r="F193" s="56">
        <f t="shared" si="278"/>
        <v>0</v>
      </c>
      <c r="G193" s="56">
        <f t="shared" si="278"/>
        <v>0</v>
      </c>
      <c r="H193" s="56">
        <f t="shared" si="278"/>
        <v>0</v>
      </c>
      <c r="I193" s="56">
        <f t="shared" si="278"/>
        <v>0</v>
      </c>
      <c r="J193" s="56">
        <f t="shared" si="278"/>
        <v>28378.956448140496</v>
      </c>
      <c r="K193" s="56">
        <f t="shared" si="278"/>
        <v>91828.471900957622</v>
      </c>
      <c r="L193" s="56">
        <f t="shared" si="278"/>
        <v>62859.383374134006</v>
      </c>
      <c r="M193" s="56">
        <f t="shared" si="278"/>
        <v>200397.3441838171</v>
      </c>
      <c r="N193" s="56">
        <f t="shared" si="278"/>
        <v>318915.402425154</v>
      </c>
      <c r="O193" s="52">
        <f t="shared" ref="O193" si="279">SUM(O180:O192)</f>
        <v>702379.55833220331</v>
      </c>
      <c r="R193" s="47" t="s">
        <v>44</v>
      </c>
      <c r="S193" s="56">
        <f>SUM(S180:S192)</f>
        <v>0</v>
      </c>
      <c r="T193" s="56">
        <f t="shared" ref="T193" si="280">SUM(T180:T192)</f>
        <v>0</v>
      </c>
      <c r="U193" s="56">
        <f t="shared" ref="U193" si="281">SUM(U180:U192)</f>
        <v>0</v>
      </c>
      <c r="V193" s="56">
        <f t="shared" ref="V193" si="282">SUM(V180:V192)</f>
        <v>0</v>
      </c>
      <c r="W193" s="56">
        <f t="shared" ref="W193" si="283">SUM(W180:W192)</f>
        <v>0</v>
      </c>
      <c r="X193" s="56">
        <f t="shared" ref="X193" si="284">SUM(X180:X192)</f>
        <v>0</v>
      </c>
      <c r="Y193" s="56">
        <f t="shared" ref="Y193" si="285">SUM(Y180:Y192)</f>
        <v>0</v>
      </c>
      <c r="Z193" s="56">
        <f t="shared" ref="Z193" si="286">SUM(Z180:Z192)</f>
        <v>0</v>
      </c>
      <c r="AA193" s="56">
        <f t="shared" ref="AA193" si="287">SUM(AA180:AA192)</f>
        <v>0</v>
      </c>
      <c r="AB193" s="56">
        <f t="shared" ref="AB193" si="288">SUM(AB180:AB192)</f>
        <v>35616.328007514676</v>
      </c>
      <c r="AC193" s="56">
        <f t="shared" ref="AC193" si="289">SUM(AC180:AC192)</f>
        <v>182756.27019231668</v>
      </c>
      <c r="AD193" s="56">
        <f t="shared" ref="AD193" si="290">SUM(AD180:AD192)</f>
        <v>318144.12407593103</v>
      </c>
      <c r="AE193" s="52">
        <f t="shared" ref="AE193" si="291">SUM(AE180:AE192)</f>
        <v>536516.72227576235</v>
      </c>
      <c r="AH193" s="47" t="s">
        <v>44</v>
      </c>
      <c r="AI193" s="56">
        <f>SUM(AI180:AI192)</f>
        <v>0</v>
      </c>
      <c r="AJ193" s="56">
        <f t="shared" ref="AJ193" si="292">SUM(AJ180:AJ192)</f>
        <v>0</v>
      </c>
      <c r="AK193" s="56">
        <f t="shared" ref="AK193" si="293">SUM(AK180:AK192)</f>
        <v>0</v>
      </c>
      <c r="AL193" s="56">
        <f t="shared" ref="AL193" si="294">SUM(AL180:AL192)</f>
        <v>0</v>
      </c>
      <c r="AM193" s="56">
        <f t="shared" ref="AM193" si="295">SUM(AM180:AM192)</f>
        <v>0</v>
      </c>
      <c r="AN193" s="56">
        <f t="shared" ref="AN193" si="296">SUM(AN180:AN192)</f>
        <v>0</v>
      </c>
      <c r="AO193" s="56">
        <f t="shared" ref="AO193" si="297">SUM(AO180:AO192)</f>
        <v>0</v>
      </c>
      <c r="AP193" s="56">
        <f t="shared" ref="AP193" si="298">SUM(AP180:AP192)</f>
        <v>0</v>
      </c>
      <c r="AQ193" s="56">
        <f t="shared" ref="AQ193" si="299">SUM(AQ180:AQ192)</f>
        <v>0</v>
      </c>
      <c r="AR193" s="56">
        <f t="shared" ref="AR193" si="300">SUM(AR180:AR192)</f>
        <v>0</v>
      </c>
      <c r="AS193" s="56">
        <f t="shared" ref="AS193" si="301">SUM(AS180:AS192)</f>
        <v>0</v>
      </c>
      <c r="AT193" s="56">
        <f t="shared" ref="AT193" si="302">SUM(AT180:AT192)</f>
        <v>0</v>
      </c>
      <c r="AU193" s="52">
        <f t="shared" ref="AU193" si="303">SUM(AU180:AU192)</f>
        <v>0</v>
      </c>
      <c r="AX193" s="47" t="s">
        <v>44</v>
      </c>
      <c r="AY193" s="56">
        <f>SUM(AY180:AY192)</f>
        <v>0</v>
      </c>
      <c r="AZ193" s="56">
        <f t="shared" ref="AZ193" si="304">SUM(AZ180:AZ192)</f>
        <v>0</v>
      </c>
      <c r="BA193" s="56">
        <f t="shared" ref="BA193" si="305">SUM(BA180:BA192)</f>
        <v>0</v>
      </c>
      <c r="BB193" s="56">
        <f t="shared" ref="BB193" si="306">SUM(BB180:BB192)</f>
        <v>0</v>
      </c>
      <c r="BC193" s="56">
        <f t="shared" ref="BC193" si="307">SUM(BC180:BC192)</f>
        <v>0</v>
      </c>
      <c r="BD193" s="56">
        <f t="shared" ref="BD193" si="308">SUM(BD180:BD192)</f>
        <v>0</v>
      </c>
      <c r="BE193" s="56">
        <f t="shared" ref="BE193" si="309">SUM(BE180:BE192)</f>
        <v>0</v>
      </c>
      <c r="BF193" s="56">
        <f t="shared" ref="BF193" si="310">SUM(BF180:BF192)</f>
        <v>0</v>
      </c>
      <c r="BG193" s="56">
        <f t="shared" ref="BG193" si="311">SUM(BG180:BG192)</f>
        <v>0</v>
      </c>
      <c r="BH193" s="56">
        <f t="shared" ref="BH193" si="312">SUM(BH180:BH192)</f>
        <v>0</v>
      </c>
      <c r="BI193" s="56">
        <f t="shared" ref="BI193" si="313">SUM(BI180:BI192)</f>
        <v>0</v>
      </c>
      <c r="BJ193" s="56">
        <f t="shared" ref="BJ193" si="314">SUM(BJ180:BJ192)</f>
        <v>0</v>
      </c>
      <c r="BK193" s="52">
        <f t="shared" ref="BK193" si="315">SUM(BK180:BK192)</f>
        <v>0</v>
      </c>
      <c r="BM193" s="427">
        <v>0</v>
      </c>
      <c r="BN193" s="427">
        <v>0</v>
      </c>
      <c r="BO193" s="427">
        <v>0</v>
      </c>
      <c r="BP193" s="427">
        <v>0</v>
      </c>
      <c r="BQ193" s="427">
        <v>0</v>
      </c>
      <c r="BR193" s="427">
        <v>0</v>
      </c>
      <c r="BS193" s="427">
        <v>0</v>
      </c>
      <c r="BT193" s="427">
        <v>0</v>
      </c>
      <c r="BU193" s="427">
        <v>0</v>
      </c>
      <c r="BV193" s="427">
        <v>0</v>
      </c>
      <c r="BW193" s="427">
        <v>0</v>
      </c>
      <c r="BX193" s="427">
        <v>0</v>
      </c>
      <c r="BY193" s="427">
        <v>0</v>
      </c>
      <c r="CA193" s="5">
        <v>0</v>
      </c>
      <c r="CB193" s="5">
        <v>0</v>
      </c>
      <c r="CC193" s="5">
        <v>0</v>
      </c>
      <c r="CD193" s="5">
        <v>0</v>
      </c>
      <c r="CE193" s="5">
        <v>0</v>
      </c>
      <c r="CF193" s="5">
        <v>0</v>
      </c>
      <c r="CG193" s="5">
        <v>0</v>
      </c>
      <c r="CH193" s="5">
        <v>0</v>
      </c>
      <c r="CI193" s="5">
        <v>0</v>
      </c>
      <c r="CJ193" s="5">
        <v>0</v>
      </c>
      <c r="CK193" s="5">
        <v>0</v>
      </c>
      <c r="CL193" s="5">
        <v>0</v>
      </c>
      <c r="CM193" s="5">
        <v>0</v>
      </c>
      <c r="CO193" s="5">
        <v>0</v>
      </c>
      <c r="CP193" s="5">
        <v>0</v>
      </c>
      <c r="CQ193" s="5">
        <v>0</v>
      </c>
      <c r="CR193" s="5">
        <v>0</v>
      </c>
      <c r="CS193" s="5">
        <v>0</v>
      </c>
      <c r="CT193" s="5">
        <v>0</v>
      </c>
      <c r="CU193" s="5">
        <v>0</v>
      </c>
      <c r="CV193" s="5">
        <v>0</v>
      </c>
      <c r="CW193" s="5">
        <v>0</v>
      </c>
      <c r="CX193" s="5">
        <v>0</v>
      </c>
      <c r="CY193" s="5">
        <v>0</v>
      </c>
      <c r="CZ193" s="5">
        <v>0</v>
      </c>
      <c r="DA193" s="5">
        <v>0</v>
      </c>
      <c r="DC193" s="5">
        <v>0</v>
      </c>
      <c r="DD193" s="5">
        <v>0</v>
      </c>
      <c r="DE193" s="5">
        <v>0</v>
      </c>
      <c r="DF193" s="5">
        <v>0</v>
      </c>
      <c r="DG193" s="5">
        <v>0</v>
      </c>
      <c r="DH193" s="5">
        <v>0</v>
      </c>
      <c r="DI193" s="5">
        <v>0</v>
      </c>
      <c r="DJ193" s="5">
        <v>0</v>
      </c>
      <c r="DK193" s="5">
        <v>0</v>
      </c>
      <c r="DL193" s="5">
        <v>0</v>
      </c>
      <c r="DM193" s="5">
        <v>0</v>
      </c>
      <c r="DN193" s="5">
        <v>0</v>
      </c>
      <c r="DO193" s="5">
        <v>0</v>
      </c>
    </row>
    <row r="194" spans="2:119" x14ac:dyDescent="0.35">
      <c r="O194" s="196"/>
      <c r="AE194" s="196"/>
      <c r="AU194" s="196"/>
      <c r="AV194" s="260"/>
      <c r="BK194" s="196"/>
    </row>
    <row r="195" spans="2:119" x14ac:dyDescent="0.35">
      <c r="B195" s="194"/>
      <c r="C195" s="194"/>
      <c r="D195" s="194"/>
      <c r="E195" s="194"/>
      <c r="F195" s="194"/>
      <c r="G195" s="194"/>
      <c r="H195" s="194"/>
      <c r="I195" s="194"/>
      <c r="J195" s="194"/>
      <c r="K195" s="194"/>
      <c r="L195" s="194"/>
      <c r="M195" s="194"/>
      <c r="N195" s="194" t="s">
        <v>151</v>
      </c>
      <c r="O195" s="260">
        <f>O113+O177+O193</f>
        <v>25266812.925089348</v>
      </c>
      <c r="R195" s="194"/>
      <c r="S195" s="194"/>
      <c r="T195" s="194"/>
      <c r="U195" s="194"/>
      <c r="V195" s="194"/>
      <c r="W195" s="194"/>
      <c r="X195" s="194"/>
      <c r="Y195" s="194"/>
      <c r="Z195" s="194"/>
      <c r="AA195" s="194"/>
      <c r="AB195" s="194"/>
      <c r="AC195" s="194"/>
      <c r="AD195" s="194" t="s">
        <v>151</v>
      </c>
      <c r="AE195" s="260">
        <f>AE113+AE177+AE193</f>
        <v>55243463.148458451</v>
      </c>
      <c r="AH195" s="194"/>
      <c r="AI195" s="194"/>
      <c r="AJ195" s="194"/>
      <c r="AK195" s="194"/>
      <c r="AL195" s="194"/>
      <c r="AM195" s="194"/>
      <c r="AN195" s="194"/>
      <c r="AO195" s="194"/>
      <c r="AP195" s="194"/>
      <c r="AQ195" s="194"/>
      <c r="AR195" s="194"/>
      <c r="AS195" s="194"/>
      <c r="AT195" s="194" t="s">
        <v>151</v>
      </c>
      <c r="AU195" s="260">
        <f>AU113+AU177+AU193</f>
        <v>14431048.149173601</v>
      </c>
      <c r="AX195" s="194"/>
      <c r="AY195" s="194"/>
      <c r="AZ195" s="194"/>
      <c r="BA195" s="194"/>
      <c r="BB195" s="194"/>
      <c r="BC195" s="194"/>
      <c r="BD195" s="194"/>
      <c r="BE195" s="194"/>
      <c r="BF195" s="194"/>
      <c r="BG195" s="194"/>
      <c r="BH195" s="194"/>
      <c r="BI195" s="194"/>
      <c r="BJ195" s="194" t="s">
        <v>151</v>
      </c>
      <c r="BK195" s="260">
        <f>BK113+BK177+BK193</f>
        <v>4591125.0797208939</v>
      </c>
    </row>
    <row r="196" spans="2:119" x14ac:dyDescent="0.35">
      <c r="B196" s="194"/>
      <c r="C196" s="194"/>
      <c r="D196" s="194"/>
      <c r="E196" s="194"/>
      <c r="F196" s="194"/>
      <c r="G196" s="194"/>
      <c r="H196" s="194"/>
      <c r="I196" s="194"/>
      <c r="J196" s="194"/>
      <c r="K196" s="194"/>
      <c r="L196" s="194"/>
      <c r="M196" s="194"/>
      <c r="N196" s="194"/>
      <c r="O196" s="194"/>
      <c r="R196" s="194"/>
      <c r="S196" s="194"/>
      <c r="T196" s="194"/>
      <c r="U196" s="194"/>
      <c r="V196" s="194"/>
      <c r="W196" s="194"/>
      <c r="X196" s="194"/>
      <c r="Y196" s="194"/>
      <c r="Z196" s="194"/>
      <c r="AA196" s="194"/>
      <c r="AB196" s="194"/>
      <c r="AC196" s="194"/>
      <c r="AD196" s="194"/>
      <c r="AE196" s="194"/>
      <c r="AH196" s="194"/>
      <c r="AI196" s="194"/>
      <c r="AJ196" s="194"/>
      <c r="AK196" s="194"/>
      <c r="AL196" s="194"/>
      <c r="AM196" s="194"/>
      <c r="AN196" s="194"/>
      <c r="AO196" s="194"/>
      <c r="AP196" s="194"/>
      <c r="AQ196" s="194"/>
      <c r="AR196" s="194"/>
      <c r="AS196" s="194"/>
      <c r="AT196" s="194"/>
      <c r="AU196" s="194"/>
      <c r="AX196" s="194"/>
      <c r="AY196" s="194"/>
      <c r="AZ196" s="194"/>
      <c r="BA196" s="194"/>
      <c r="BB196" s="194"/>
      <c r="BC196" s="194"/>
      <c r="BD196" s="194"/>
      <c r="BE196" s="194"/>
      <c r="BF196" s="194"/>
      <c r="BG196" s="194"/>
      <c r="BH196" s="194"/>
      <c r="BI196" s="194"/>
      <c r="BJ196" s="194"/>
      <c r="BK196" s="194"/>
    </row>
    <row r="197" spans="2:119" x14ac:dyDescent="0.35">
      <c r="B197" s="194" t="s">
        <v>80</v>
      </c>
      <c r="C197" s="260">
        <f>C100+C164+C180</f>
        <v>0</v>
      </c>
      <c r="D197" s="260">
        <f t="shared" ref="D197:O197" si="316">D100+D164+D180</f>
        <v>0</v>
      </c>
      <c r="E197" s="260">
        <f t="shared" si="316"/>
        <v>0</v>
      </c>
      <c r="F197" s="260">
        <f t="shared" si="316"/>
        <v>0</v>
      </c>
      <c r="G197" s="260">
        <f t="shared" si="316"/>
        <v>0</v>
      </c>
      <c r="H197" s="260">
        <f t="shared" si="316"/>
        <v>0</v>
      </c>
      <c r="I197" s="260">
        <f t="shared" si="316"/>
        <v>0</v>
      </c>
      <c r="J197" s="260">
        <f t="shared" si="316"/>
        <v>0</v>
      </c>
      <c r="K197" s="260">
        <f t="shared" si="316"/>
        <v>0</v>
      </c>
      <c r="L197" s="260">
        <f t="shared" si="316"/>
        <v>0</v>
      </c>
      <c r="M197" s="260">
        <f t="shared" si="316"/>
        <v>0</v>
      </c>
      <c r="N197" s="260">
        <f t="shared" si="316"/>
        <v>0</v>
      </c>
      <c r="O197" s="260">
        <f t="shared" si="316"/>
        <v>0</v>
      </c>
      <c r="R197" s="194" t="s">
        <v>80</v>
      </c>
      <c r="S197" s="260">
        <f>S100+S164+S180</f>
        <v>0</v>
      </c>
      <c r="T197" s="260">
        <f t="shared" ref="T197:AE197" si="317">T100+T164+T180</f>
        <v>0</v>
      </c>
      <c r="U197" s="260">
        <f t="shared" si="317"/>
        <v>0</v>
      </c>
      <c r="V197" s="260">
        <f t="shared" si="317"/>
        <v>0</v>
      </c>
      <c r="W197" s="260">
        <f t="shared" si="317"/>
        <v>0</v>
      </c>
      <c r="X197" s="260">
        <f t="shared" si="317"/>
        <v>0</v>
      </c>
      <c r="Y197" s="260">
        <f t="shared" si="317"/>
        <v>417621.45797280443</v>
      </c>
      <c r="Z197" s="260">
        <f t="shared" si="317"/>
        <v>155964.82319083848</v>
      </c>
      <c r="AA197" s="260">
        <f t="shared" si="317"/>
        <v>90226.425786884807</v>
      </c>
      <c r="AB197" s="260">
        <f t="shared" si="317"/>
        <v>212888.73126104235</v>
      </c>
      <c r="AC197" s="260">
        <f t="shared" si="317"/>
        <v>672138.33235395583</v>
      </c>
      <c r="AD197" s="260">
        <f t="shared" si="317"/>
        <v>320924.26833123906</v>
      </c>
      <c r="AE197" s="260">
        <f t="shared" si="317"/>
        <v>1869764.0388967649</v>
      </c>
      <c r="AH197" s="194" t="s">
        <v>80</v>
      </c>
      <c r="AI197" s="260">
        <f>AI100+AI164+AI180</f>
        <v>0</v>
      </c>
      <c r="AJ197" s="260">
        <f t="shared" ref="AJ197:AU197" si="318">AJ100+AJ164+AJ180</f>
        <v>0</v>
      </c>
      <c r="AK197" s="260">
        <f t="shared" si="318"/>
        <v>0</v>
      </c>
      <c r="AL197" s="260">
        <f t="shared" si="318"/>
        <v>0</v>
      </c>
      <c r="AM197" s="260">
        <f t="shared" si="318"/>
        <v>0</v>
      </c>
      <c r="AN197" s="260">
        <f t="shared" si="318"/>
        <v>0</v>
      </c>
      <c r="AO197" s="260">
        <f t="shared" si="318"/>
        <v>0</v>
      </c>
      <c r="AP197" s="260">
        <f t="shared" si="318"/>
        <v>0</v>
      </c>
      <c r="AQ197" s="260">
        <f t="shared" si="318"/>
        <v>0</v>
      </c>
      <c r="AR197" s="260">
        <f t="shared" si="318"/>
        <v>0</v>
      </c>
      <c r="AS197" s="260">
        <f t="shared" si="318"/>
        <v>67137.51399577118</v>
      </c>
      <c r="AT197" s="260">
        <f t="shared" si="318"/>
        <v>0</v>
      </c>
      <c r="AU197" s="260">
        <f t="shared" si="318"/>
        <v>67137.51399577118</v>
      </c>
      <c r="AX197" s="194" t="s">
        <v>80</v>
      </c>
      <c r="AY197" s="260">
        <f>AY100+AY164+AY180</f>
        <v>0</v>
      </c>
      <c r="AZ197" s="260">
        <f t="shared" ref="AZ197:BK197" si="319">AZ100+AZ164+AZ180</f>
        <v>0</v>
      </c>
      <c r="BA197" s="260">
        <f t="shared" si="319"/>
        <v>0</v>
      </c>
      <c r="BB197" s="260">
        <f t="shared" si="319"/>
        <v>0</v>
      </c>
      <c r="BC197" s="260">
        <f t="shared" si="319"/>
        <v>0</v>
      </c>
      <c r="BD197" s="260">
        <f t="shared" si="319"/>
        <v>0</v>
      </c>
      <c r="BE197" s="260">
        <f t="shared" si="319"/>
        <v>0</v>
      </c>
      <c r="BF197" s="260">
        <f t="shared" si="319"/>
        <v>0</v>
      </c>
      <c r="BG197" s="260">
        <f t="shared" si="319"/>
        <v>0</v>
      </c>
      <c r="BH197" s="260">
        <f t="shared" si="319"/>
        <v>0</v>
      </c>
      <c r="BI197" s="260">
        <f t="shared" si="319"/>
        <v>338254.02670913929</v>
      </c>
      <c r="BJ197" s="260">
        <f t="shared" si="319"/>
        <v>421090.0115639462</v>
      </c>
      <c r="BK197" s="260">
        <f t="shared" si="319"/>
        <v>759344.03827308549</v>
      </c>
    </row>
    <row r="198" spans="2:119" x14ac:dyDescent="0.35">
      <c r="B198" s="194" t="s">
        <v>79</v>
      </c>
      <c r="C198" s="260">
        <f t="shared" ref="C198:O198" si="320">C101+C165+C181</f>
        <v>0</v>
      </c>
      <c r="D198" s="260">
        <f t="shared" si="320"/>
        <v>0</v>
      </c>
      <c r="E198" s="260">
        <f t="shared" si="320"/>
        <v>0</v>
      </c>
      <c r="F198" s="260">
        <f t="shared" si="320"/>
        <v>0</v>
      </c>
      <c r="G198" s="260">
        <f t="shared" si="320"/>
        <v>0</v>
      </c>
      <c r="H198" s="260">
        <f t="shared" si="320"/>
        <v>0</v>
      </c>
      <c r="I198" s="260">
        <f t="shared" si="320"/>
        <v>0</v>
      </c>
      <c r="J198" s="260">
        <f t="shared" si="320"/>
        <v>0</v>
      </c>
      <c r="K198" s="260">
        <f t="shared" si="320"/>
        <v>0</v>
      </c>
      <c r="L198" s="260">
        <f t="shared" si="320"/>
        <v>0</v>
      </c>
      <c r="M198" s="260">
        <f t="shared" si="320"/>
        <v>2592.8823018323387</v>
      </c>
      <c r="N198" s="260">
        <f t="shared" si="320"/>
        <v>0</v>
      </c>
      <c r="O198" s="260">
        <f t="shared" si="320"/>
        <v>2592.8823018323387</v>
      </c>
      <c r="R198" s="194" t="s">
        <v>79</v>
      </c>
      <c r="S198" s="260">
        <f t="shared" ref="S198:AE198" si="321">S101+S165+S181</f>
        <v>0</v>
      </c>
      <c r="T198" s="260">
        <f t="shared" si="321"/>
        <v>0</v>
      </c>
      <c r="U198" s="260">
        <f t="shared" si="321"/>
        <v>0</v>
      </c>
      <c r="V198" s="260">
        <f t="shared" si="321"/>
        <v>0</v>
      </c>
      <c r="W198" s="260">
        <f t="shared" si="321"/>
        <v>0</v>
      </c>
      <c r="X198" s="260">
        <f t="shared" si="321"/>
        <v>0</v>
      </c>
      <c r="Y198" s="260">
        <f t="shared" si="321"/>
        <v>0</v>
      </c>
      <c r="Z198" s="260">
        <f t="shared" si="321"/>
        <v>0</v>
      </c>
      <c r="AA198" s="260">
        <f t="shared" si="321"/>
        <v>4592.477975279312</v>
      </c>
      <c r="AB198" s="260">
        <f t="shared" si="321"/>
        <v>0</v>
      </c>
      <c r="AC198" s="260">
        <f t="shared" si="321"/>
        <v>31517.343944518307</v>
      </c>
      <c r="AD198" s="260">
        <f t="shared" si="321"/>
        <v>83697.361759994732</v>
      </c>
      <c r="AE198" s="260">
        <f t="shared" si="321"/>
        <v>119807.18367979236</v>
      </c>
      <c r="AH198" s="194" t="s">
        <v>79</v>
      </c>
      <c r="AI198" s="260">
        <f t="shared" ref="AI198:AU198" si="322">AI101+AI165+AI181</f>
        <v>0</v>
      </c>
      <c r="AJ198" s="260">
        <f t="shared" si="322"/>
        <v>0</v>
      </c>
      <c r="AK198" s="260">
        <f t="shared" si="322"/>
        <v>0</v>
      </c>
      <c r="AL198" s="260">
        <f t="shared" si="322"/>
        <v>0</v>
      </c>
      <c r="AM198" s="260">
        <f t="shared" si="322"/>
        <v>0</v>
      </c>
      <c r="AN198" s="260">
        <f t="shared" si="322"/>
        <v>0</v>
      </c>
      <c r="AO198" s="260">
        <f t="shared" si="322"/>
        <v>0</v>
      </c>
      <c r="AP198" s="260">
        <f t="shared" si="322"/>
        <v>0</v>
      </c>
      <c r="AQ198" s="260">
        <f t="shared" si="322"/>
        <v>0</v>
      </c>
      <c r="AR198" s="260">
        <f t="shared" si="322"/>
        <v>0</v>
      </c>
      <c r="AS198" s="260">
        <f t="shared" si="322"/>
        <v>0</v>
      </c>
      <c r="AT198" s="260">
        <f t="shared" si="322"/>
        <v>0</v>
      </c>
      <c r="AU198" s="260">
        <f t="shared" si="322"/>
        <v>0</v>
      </c>
      <c r="AX198" s="194" t="s">
        <v>79</v>
      </c>
      <c r="AY198" s="260">
        <f t="shared" ref="AY198:BK198" si="323">AY101+AY165+AY181</f>
        <v>0</v>
      </c>
      <c r="AZ198" s="260">
        <f t="shared" si="323"/>
        <v>0</v>
      </c>
      <c r="BA198" s="260">
        <f t="shared" si="323"/>
        <v>0</v>
      </c>
      <c r="BB198" s="260">
        <f t="shared" si="323"/>
        <v>0</v>
      </c>
      <c r="BC198" s="260">
        <f t="shared" si="323"/>
        <v>0</v>
      </c>
      <c r="BD198" s="260">
        <f t="shared" si="323"/>
        <v>0</v>
      </c>
      <c r="BE198" s="260">
        <f t="shared" si="323"/>
        <v>0</v>
      </c>
      <c r="BF198" s="260">
        <f t="shared" si="323"/>
        <v>0</v>
      </c>
      <c r="BG198" s="260">
        <f t="shared" si="323"/>
        <v>0</v>
      </c>
      <c r="BH198" s="260">
        <f t="shared" si="323"/>
        <v>0</v>
      </c>
      <c r="BI198" s="260">
        <f t="shared" si="323"/>
        <v>0</v>
      </c>
      <c r="BJ198" s="260">
        <f t="shared" si="323"/>
        <v>0</v>
      </c>
      <c r="BK198" s="260">
        <f t="shared" si="323"/>
        <v>0</v>
      </c>
    </row>
    <row r="199" spans="2:119" x14ac:dyDescent="0.35">
      <c r="B199" s="194" t="s">
        <v>78</v>
      </c>
      <c r="C199" s="260">
        <f t="shared" ref="C199:O199" si="324">C102+C166+C182</f>
        <v>0</v>
      </c>
      <c r="D199" s="260">
        <f t="shared" si="324"/>
        <v>0</v>
      </c>
      <c r="E199" s="260">
        <f t="shared" si="324"/>
        <v>0</v>
      </c>
      <c r="F199" s="260">
        <f t="shared" si="324"/>
        <v>0</v>
      </c>
      <c r="G199" s="260">
        <f t="shared" si="324"/>
        <v>0</v>
      </c>
      <c r="H199" s="260">
        <f t="shared" si="324"/>
        <v>0</v>
      </c>
      <c r="I199" s="260">
        <f t="shared" si="324"/>
        <v>0</v>
      </c>
      <c r="J199" s="260">
        <f t="shared" si="324"/>
        <v>0</v>
      </c>
      <c r="K199" s="260">
        <f t="shared" si="324"/>
        <v>0</v>
      </c>
      <c r="L199" s="260">
        <f t="shared" si="324"/>
        <v>0</v>
      </c>
      <c r="M199" s="260">
        <f t="shared" si="324"/>
        <v>0</v>
      </c>
      <c r="N199" s="260">
        <f t="shared" si="324"/>
        <v>0</v>
      </c>
      <c r="O199" s="260">
        <f t="shared" si="324"/>
        <v>0</v>
      </c>
      <c r="R199" s="194" t="s">
        <v>78</v>
      </c>
      <c r="S199" s="260">
        <f t="shared" ref="S199:AE199" si="325">S102+S166+S182</f>
        <v>0</v>
      </c>
      <c r="T199" s="260">
        <f t="shared" si="325"/>
        <v>0</v>
      </c>
      <c r="U199" s="260">
        <f t="shared" si="325"/>
        <v>0</v>
      </c>
      <c r="V199" s="260">
        <f t="shared" si="325"/>
        <v>0</v>
      </c>
      <c r="W199" s="260">
        <f t="shared" si="325"/>
        <v>0</v>
      </c>
      <c r="X199" s="260">
        <f t="shared" si="325"/>
        <v>0</v>
      </c>
      <c r="Y199" s="260">
        <f t="shared" si="325"/>
        <v>0</v>
      </c>
      <c r="Z199" s="260">
        <f t="shared" si="325"/>
        <v>7192.3005138034296</v>
      </c>
      <c r="AA199" s="260">
        <f t="shared" si="325"/>
        <v>0</v>
      </c>
      <c r="AB199" s="260">
        <f t="shared" si="325"/>
        <v>0</v>
      </c>
      <c r="AC199" s="260">
        <f t="shared" si="325"/>
        <v>9624.8288316720282</v>
      </c>
      <c r="AD199" s="260">
        <f t="shared" si="325"/>
        <v>0</v>
      </c>
      <c r="AE199" s="260">
        <f t="shared" si="325"/>
        <v>16817.129345475456</v>
      </c>
      <c r="AH199" s="194" t="s">
        <v>78</v>
      </c>
      <c r="AI199" s="260">
        <f t="shared" ref="AI199:AU199" si="326">AI102+AI166+AI182</f>
        <v>0</v>
      </c>
      <c r="AJ199" s="260">
        <f t="shared" si="326"/>
        <v>0</v>
      </c>
      <c r="AK199" s="260">
        <f t="shared" si="326"/>
        <v>0</v>
      </c>
      <c r="AL199" s="260">
        <f t="shared" si="326"/>
        <v>0</v>
      </c>
      <c r="AM199" s="260">
        <f t="shared" si="326"/>
        <v>0</v>
      </c>
      <c r="AN199" s="260">
        <f t="shared" si="326"/>
        <v>0</v>
      </c>
      <c r="AO199" s="260">
        <f t="shared" si="326"/>
        <v>0</v>
      </c>
      <c r="AP199" s="260">
        <f t="shared" si="326"/>
        <v>0</v>
      </c>
      <c r="AQ199" s="260">
        <f t="shared" si="326"/>
        <v>0</v>
      </c>
      <c r="AR199" s="260">
        <f t="shared" si="326"/>
        <v>0</v>
      </c>
      <c r="AS199" s="260">
        <f t="shared" si="326"/>
        <v>0</v>
      </c>
      <c r="AT199" s="260">
        <f t="shared" si="326"/>
        <v>0</v>
      </c>
      <c r="AU199" s="260">
        <f t="shared" si="326"/>
        <v>0</v>
      </c>
      <c r="AX199" s="194" t="s">
        <v>78</v>
      </c>
      <c r="AY199" s="260">
        <f t="shared" ref="AY199:BK199" si="327">AY102+AY166+AY182</f>
        <v>0</v>
      </c>
      <c r="AZ199" s="260">
        <f t="shared" si="327"/>
        <v>0</v>
      </c>
      <c r="BA199" s="260">
        <f t="shared" si="327"/>
        <v>0</v>
      </c>
      <c r="BB199" s="260">
        <f t="shared" si="327"/>
        <v>0</v>
      </c>
      <c r="BC199" s="260">
        <f t="shared" si="327"/>
        <v>0</v>
      </c>
      <c r="BD199" s="260">
        <f t="shared" si="327"/>
        <v>0</v>
      </c>
      <c r="BE199" s="260">
        <f t="shared" si="327"/>
        <v>0</v>
      </c>
      <c r="BF199" s="260">
        <f t="shared" si="327"/>
        <v>0</v>
      </c>
      <c r="BG199" s="260">
        <f t="shared" si="327"/>
        <v>0</v>
      </c>
      <c r="BH199" s="260">
        <f t="shared" si="327"/>
        <v>0</v>
      </c>
      <c r="BI199" s="260">
        <f t="shared" si="327"/>
        <v>0</v>
      </c>
      <c r="BJ199" s="260">
        <f t="shared" si="327"/>
        <v>0</v>
      </c>
      <c r="BK199" s="260">
        <f t="shared" si="327"/>
        <v>0</v>
      </c>
    </row>
    <row r="200" spans="2:119" x14ac:dyDescent="0.35">
      <c r="B200" s="194" t="s">
        <v>77</v>
      </c>
      <c r="C200" s="260">
        <f t="shared" ref="C200:O200" si="328">C103+C167+C183</f>
        <v>0</v>
      </c>
      <c r="D200" s="260">
        <f t="shared" si="328"/>
        <v>0</v>
      </c>
      <c r="E200" s="260">
        <f t="shared" si="328"/>
        <v>0</v>
      </c>
      <c r="F200" s="260">
        <f t="shared" si="328"/>
        <v>4699.3480826569503</v>
      </c>
      <c r="G200" s="260">
        <f t="shared" si="328"/>
        <v>0</v>
      </c>
      <c r="H200" s="260">
        <f t="shared" si="328"/>
        <v>0</v>
      </c>
      <c r="I200" s="260">
        <f t="shared" si="328"/>
        <v>12518.556700654619</v>
      </c>
      <c r="J200" s="260">
        <f t="shared" si="328"/>
        <v>3925.7363293265157</v>
      </c>
      <c r="K200" s="260">
        <f t="shared" si="328"/>
        <v>12085.369416357062</v>
      </c>
      <c r="L200" s="260">
        <f t="shared" si="328"/>
        <v>7804.4983722483648</v>
      </c>
      <c r="M200" s="260">
        <f t="shared" si="328"/>
        <v>1001.5754534242556</v>
      </c>
      <c r="N200" s="260">
        <f t="shared" si="328"/>
        <v>21699.784935093427</v>
      </c>
      <c r="O200" s="260">
        <f t="shared" si="328"/>
        <v>63734.869289761198</v>
      </c>
      <c r="R200" s="194" t="s">
        <v>77</v>
      </c>
      <c r="S200" s="260">
        <f t="shared" ref="S200:AE200" si="329">S103+S167+S183</f>
        <v>0</v>
      </c>
      <c r="T200" s="260">
        <f t="shared" si="329"/>
        <v>0</v>
      </c>
      <c r="U200" s="260">
        <f t="shared" si="329"/>
        <v>0</v>
      </c>
      <c r="V200" s="260">
        <f t="shared" si="329"/>
        <v>6427.8439291514624</v>
      </c>
      <c r="W200" s="260">
        <f t="shared" si="329"/>
        <v>19033.595682532243</v>
      </c>
      <c r="X200" s="260">
        <f t="shared" si="329"/>
        <v>185492.10311964841</v>
      </c>
      <c r="Y200" s="260">
        <f t="shared" si="329"/>
        <v>219022.48346688438</v>
      </c>
      <c r="Z200" s="260">
        <f t="shared" si="329"/>
        <v>27822.34333525016</v>
      </c>
      <c r="AA200" s="260">
        <f t="shared" si="329"/>
        <v>182330.24238930893</v>
      </c>
      <c r="AB200" s="260">
        <f t="shared" si="329"/>
        <v>172991.3850466157</v>
      </c>
      <c r="AC200" s="260">
        <f t="shared" si="329"/>
        <v>487355.38619300089</v>
      </c>
      <c r="AD200" s="260">
        <f t="shared" si="329"/>
        <v>734416.15286638157</v>
      </c>
      <c r="AE200" s="260">
        <f t="shared" si="329"/>
        <v>2034891.536028774</v>
      </c>
      <c r="AH200" s="194" t="s">
        <v>77</v>
      </c>
      <c r="AI200" s="260">
        <f t="shared" ref="AI200:AU200" si="330">AI103+AI167+AI183</f>
        <v>0</v>
      </c>
      <c r="AJ200" s="260">
        <f t="shared" si="330"/>
        <v>0</v>
      </c>
      <c r="AK200" s="260">
        <f t="shared" si="330"/>
        <v>0</v>
      </c>
      <c r="AL200" s="260">
        <f t="shared" si="330"/>
        <v>0</v>
      </c>
      <c r="AM200" s="260">
        <f t="shared" si="330"/>
        <v>0</v>
      </c>
      <c r="AN200" s="260">
        <f t="shared" si="330"/>
        <v>235709.60488346813</v>
      </c>
      <c r="AO200" s="260">
        <f t="shared" si="330"/>
        <v>137695.55319744235</v>
      </c>
      <c r="AP200" s="260">
        <f t="shared" si="330"/>
        <v>10280.120957185074</v>
      </c>
      <c r="AQ200" s="260">
        <f t="shared" si="330"/>
        <v>0</v>
      </c>
      <c r="AR200" s="260">
        <f t="shared" si="330"/>
        <v>52620.247496355129</v>
      </c>
      <c r="AS200" s="260">
        <f t="shared" si="330"/>
        <v>141824.80680367566</v>
      </c>
      <c r="AT200" s="260">
        <f t="shared" si="330"/>
        <v>1682165.7518578593</v>
      </c>
      <c r="AU200" s="260">
        <f t="shared" si="330"/>
        <v>2260296.0851959856</v>
      </c>
      <c r="AX200" s="194" t="s">
        <v>77</v>
      </c>
      <c r="AY200" s="260">
        <f t="shared" ref="AY200:BK200" si="331">AY103+AY167+AY183</f>
        <v>0</v>
      </c>
      <c r="AZ200" s="260">
        <f t="shared" si="331"/>
        <v>0</v>
      </c>
      <c r="BA200" s="260">
        <f t="shared" si="331"/>
        <v>0</v>
      </c>
      <c r="BB200" s="260">
        <f t="shared" si="331"/>
        <v>0</v>
      </c>
      <c r="BC200" s="260">
        <f t="shared" si="331"/>
        <v>0</v>
      </c>
      <c r="BD200" s="260">
        <f t="shared" si="331"/>
        <v>0</v>
      </c>
      <c r="BE200" s="260">
        <f t="shared" si="331"/>
        <v>0</v>
      </c>
      <c r="BF200" s="260">
        <f t="shared" si="331"/>
        <v>0</v>
      </c>
      <c r="BG200" s="260">
        <f t="shared" si="331"/>
        <v>0</v>
      </c>
      <c r="BH200" s="260">
        <f t="shared" si="331"/>
        <v>355675.9574647533</v>
      </c>
      <c r="BI200" s="260">
        <f t="shared" si="331"/>
        <v>163302.98648704513</v>
      </c>
      <c r="BJ200" s="260">
        <f t="shared" si="331"/>
        <v>1792336.9463922041</v>
      </c>
      <c r="BK200" s="260">
        <f t="shared" si="331"/>
        <v>2311315.8903440027</v>
      </c>
    </row>
    <row r="201" spans="2:119" x14ac:dyDescent="0.35">
      <c r="B201" s="194" t="s">
        <v>76</v>
      </c>
      <c r="C201" s="260">
        <f t="shared" ref="C201:O201" si="332">C104+C168+C184</f>
        <v>0</v>
      </c>
      <c r="D201" s="260">
        <f t="shared" si="332"/>
        <v>0</v>
      </c>
      <c r="E201" s="260">
        <f t="shared" si="332"/>
        <v>0</v>
      </c>
      <c r="F201" s="260">
        <f t="shared" si="332"/>
        <v>0</v>
      </c>
      <c r="G201" s="260">
        <f t="shared" si="332"/>
        <v>0</v>
      </c>
      <c r="H201" s="260">
        <f t="shared" si="332"/>
        <v>0</v>
      </c>
      <c r="I201" s="260">
        <f t="shared" si="332"/>
        <v>0</v>
      </c>
      <c r="J201" s="260">
        <f t="shared" si="332"/>
        <v>0</v>
      </c>
      <c r="K201" s="260">
        <f t="shared" si="332"/>
        <v>0</v>
      </c>
      <c r="L201" s="260">
        <f t="shared" si="332"/>
        <v>22226.33196</v>
      </c>
      <c r="M201" s="260">
        <f t="shared" si="332"/>
        <v>34413.152751515154</v>
      </c>
      <c r="N201" s="260">
        <f t="shared" si="332"/>
        <v>35274.771848484852</v>
      </c>
      <c r="O201" s="260">
        <f t="shared" si="332"/>
        <v>91914.256560000009</v>
      </c>
      <c r="R201" s="194" t="s">
        <v>76</v>
      </c>
      <c r="S201" s="260">
        <f t="shared" ref="S201:AE201" si="333">S104+S168+S184</f>
        <v>0</v>
      </c>
      <c r="T201" s="260">
        <f t="shared" si="333"/>
        <v>0</v>
      </c>
      <c r="U201" s="260">
        <f t="shared" si="333"/>
        <v>0</v>
      </c>
      <c r="V201" s="260">
        <f t="shared" si="333"/>
        <v>0</v>
      </c>
      <c r="W201" s="260">
        <f t="shared" si="333"/>
        <v>0</v>
      </c>
      <c r="X201" s="260">
        <f t="shared" si="333"/>
        <v>148788.68659199998</v>
      </c>
      <c r="Y201" s="260">
        <f t="shared" si="333"/>
        <v>0</v>
      </c>
      <c r="Z201" s="260">
        <f t="shared" si="333"/>
        <v>0</v>
      </c>
      <c r="AA201" s="260">
        <f t="shared" si="333"/>
        <v>0</v>
      </c>
      <c r="AB201" s="260">
        <f t="shared" si="333"/>
        <v>0</v>
      </c>
      <c r="AC201" s="260">
        <f t="shared" si="333"/>
        <v>0</v>
      </c>
      <c r="AD201" s="260">
        <f t="shared" si="333"/>
        <v>0</v>
      </c>
      <c r="AE201" s="260">
        <f t="shared" si="333"/>
        <v>148788.68659199998</v>
      </c>
      <c r="AH201" s="194" t="s">
        <v>76</v>
      </c>
      <c r="AI201" s="260">
        <f t="shared" ref="AI201:AU201" si="334">AI104+AI168+AI184</f>
        <v>0</v>
      </c>
      <c r="AJ201" s="260">
        <f t="shared" si="334"/>
        <v>0</v>
      </c>
      <c r="AK201" s="260">
        <f t="shared" si="334"/>
        <v>0</v>
      </c>
      <c r="AL201" s="260">
        <f t="shared" si="334"/>
        <v>0</v>
      </c>
      <c r="AM201" s="260">
        <f t="shared" si="334"/>
        <v>0</v>
      </c>
      <c r="AN201" s="260">
        <f t="shared" si="334"/>
        <v>0</v>
      </c>
      <c r="AO201" s="260">
        <f t="shared" si="334"/>
        <v>0</v>
      </c>
      <c r="AP201" s="260">
        <f t="shared" si="334"/>
        <v>0</v>
      </c>
      <c r="AQ201" s="260">
        <f t="shared" si="334"/>
        <v>0</v>
      </c>
      <c r="AR201" s="260">
        <f t="shared" si="334"/>
        <v>0</v>
      </c>
      <c r="AS201" s="260">
        <f t="shared" si="334"/>
        <v>0</v>
      </c>
      <c r="AT201" s="260">
        <f t="shared" si="334"/>
        <v>0</v>
      </c>
      <c r="AU201" s="260">
        <f t="shared" si="334"/>
        <v>0</v>
      </c>
      <c r="AX201" s="194" t="s">
        <v>76</v>
      </c>
      <c r="AY201" s="260">
        <f t="shared" ref="AY201:BK201" si="335">AY104+AY168+AY184</f>
        <v>0</v>
      </c>
      <c r="AZ201" s="260">
        <f t="shared" si="335"/>
        <v>0</v>
      </c>
      <c r="BA201" s="260">
        <f t="shared" si="335"/>
        <v>0</v>
      </c>
      <c r="BB201" s="260">
        <f t="shared" si="335"/>
        <v>0</v>
      </c>
      <c r="BC201" s="260">
        <f t="shared" si="335"/>
        <v>0</v>
      </c>
      <c r="BD201" s="260">
        <f t="shared" si="335"/>
        <v>0</v>
      </c>
      <c r="BE201" s="260">
        <f t="shared" si="335"/>
        <v>0</v>
      </c>
      <c r="BF201" s="260">
        <f t="shared" si="335"/>
        <v>0</v>
      </c>
      <c r="BG201" s="260">
        <f t="shared" si="335"/>
        <v>0</v>
      </c>
      <c r="BH201" s="260">
        <f t="shared" si="335"/>
        <v>0</v>
      </c>
      <c r="BI201" s="260">
        <f t="shared" si="335"/>
        <v>0</v>
      </c>
      <c r="BJ201" s="260">
        <f t="shared" si="335"/>
        <v>0</v>
      </c>
      <c r="BK201" s="260">
        <f t="shared" si="335"/>
        <v>0</v>
      </c>
    </row>
    <row r="202" spans="2:119" x14ac:dyDescent="0.35">
      <c r="B202" s="194" t="s">
        <v>75</v>
      </c>
      <c r="C202" s="260">
        <f t="shared" ref="C202:O202" si="336">C105+C169+C185</f>
        <v>0</v>
      </c>
      <c r="D202" s="260">
        <f t="shared" si="336"/>
        <v>0</v>
      </c>
      <c r="E202" s="260">
        <f t="shared" si="336"/>
        <v>0</v>
      </c>
      <c r="F202" s="260">
        <f t="shared" si="336"/>
        <v>0</v>
      </c>
      <c r="G202" s="260">
        <f t="shared" si="336"/>
        <v>0</v>
      </c>
      <c r="H202" s="260">
        <f t="shared" si="336"/>
        <v>0</v>
      </c>
      <c r="I202" s="260">
        <f t="shared" si="336"/>
        <v>0</v>
      </c>
      <c r="J202" s="260">
        <f t="shared" si="336"/>
        <v>0</v>
      </c>
      <c r="K202" s="260">
        <f t="shared" si="336"/>
        <v>0</v>
      </c>
      <c r="L202" s="260">
        <f t="shared" si="336"/>
        <v>0</v>
      </c>
      <c r="M202" s="260">
        <f t="shared" si="336"/>
        <v>0</v>
      </c>
      <c r="N202" s="260">
        <f t="shared" si="336"/>
        <v>2621.1327999999921</v>
      </c>
      <c r="O202" s="260">
        <f t="shared" si="336"/>
        <v>2621.1327999999921</v>
      </c>
      <c r="R202" s="194" t="s">
        <v>75</v>
      </c>
      <c r="S202" s="260">
        <f t="shared" ref="S202:AE202" si="337">S105+S169+S185</f>
        <v>0</v>
      </c>
      <c r="T202" s="260">
        <f t="shared" si="337"/>
        <v>0</v>
      </c>
      <c r="U202" s="260">
        <f t="shared" si="337"/>
        <v>0</v>
      </c>
      <c r="V202" s="260">
        <f t="shared" si="337"/>
        <v>0</v>
      </c>
      <c r="W202" s="260">
        <f t="shared" si="337"/>
        <v>0</v>
      </c>
      <c r="X202" s="260">
        <f t="shared" si="337"/>
        <v>0</v>
      </c>
      <c r="Y202" s="260">
        <f t="shared" si="337"/>
        <v>0</v>
      </c>
      <c r="Z202" s="260">
        <f t="shared" si="337"/>
        <v>0</v>
      </c>
      <c r="AA202" s="260">
        <f t="shared" si="337"/>
        <v>0</v>
      </c>
      <c r="AB202" s="260">
        <f t="shared" si="337"/>
        <v>0</v>
      </c>
      <c r="AC202" s="260">
        <f t="shared" si="337"/>
        <v>0</v>
      </c>
      <c r="AD202" s="260">
        <f t="shared" si="337"/>
        <v>0</v>
      </c>
      <c r="AE202" s="260">
        <f t="shared" si="337"/>
        <v>0</v>
      </c>
      <c r="AH202" s="194" t="s">
        <v>75</v>
      </c>
      <c r="AI202" s="260">
        <f t="shared" ref="AI202:AU202" si="338">AI105+AI169+AI185</f>
        <v>0</v>
      </c>
      <c r="AJ202" s="260">
        <f t="shared" si="338"/>
        <v>0</v>
      </c>
      <c r="AK202" s="260">
        <f t="shared" si="338"/>
        <v>0</v>
      </c>
      <c r="AL202" s="260">
        <f t="shared" si="338"/>
        <v>0</v>
      </c>
      <c r="AM202" s="260">
        <f t="shared" si="338"/>
        <v>0</v>
      </c>
      <c r="AN202" s="260">
        <f t="shared" si="338"/>
        <v>0</v>
      </c>
      <c r="AO202" s="260">
        <f t="shared" si="338"/>
        <v>0</v>
      </c>
      <c r="AP202" s="260">
        <f t="shared" si="338"/>
        <v>0</v>
      </c>
      <c r="AQ202" s="260">
        <f t="shared" si="338"/>
        <v>0</v>
      </c>
      <c r="AR202" s="260">
        <f t="shared" si="338"/>
        <v>0</v>
      </c>
      <c r="AS202" s="260">
        <f t="shared" si="338"/>
        <v>0</v>
      </c>
      <c r="AT202" s="260">
        <f t="shared" si="338"/>
        <v>0</v>
      </c>
      <c r="AU202" s="260">
        <f t="shared" si="338"/>
        <v>0</v>
      </c>
      <c r="AX202" s="194" t="s">
        <v>75</v>
      </c>
      <c r="AY202" s="260">
        <f t="shared" ref="AY202:BK202" si="339">AY105+AY169+AY185</f>
        <v>0</v>
      </c>
      <c r="AZ202" s="260">
        <f t="shared" si="339"/>
        <v>0</v>
      </c>
      <c r="BA202" s="260">
        <f t="shared" si="339"/>
        <v>0</v>
      </c>
      <c r="BB202" s="260">
        <f t="shared" si="339"/>
        <v>0</v>
      </c>
      <c r="BC202" s="260">
        <f t="shared" si="339"/>
        <v>0</v>
      </c>
      <c r="BD202" s="260">
        <f t="shared" si="339"/>
        <v>0</v>
      </c>
      <c r="BE202" s="260">
        <f t="shared" si="339"/>
        <v>0</v>
      </c>
      <c r="BF202" s="260">
        <f t="shared" si="339"/>
        <v>0</v>
      </c>
      <c r="BG202" s="260">
        <f t="shared" si="339"/>
        <v>0</v>
      </c>
      <c r="BH202" s="260">
        <f t="shared" si="339"/>
        <v>0</v>
      </c>
      <c r="BI202" s="260">
        <f t="shared" si="339"/>
        <v>0</v>
      </c>
      <c r="BJ202" s="260">
        <f t="shared" si="339"/>
        <v>0</v>
      </c>
      <c r="BK202" s="260">
        <f t="shared" si="339"/>
        <v>0</v>
      </c>
    </row>
    <row r="203" spans="2:119" x14ac:dyDescent="0.35">
      <c r="B203" s="194" t="s">
        <v>74</v>
      </c>
      <c r="C203" s="260">
        <f t="shared" ref="C203:O203" si="340">C106+C170+C186</f>
        <v>0</v>
      </c>
      <c r="D203" s="260">
        <f t="shared" si="340"/>
        <v>0</v>
      </c>
      <c r="E203" s="260">
        <f t="shared" si="340"/>
        <v>0</v>
      </c>
      <c r="F203" s="260">
        <f t="shared" si="340"/>
        <v>0</v>
      </c>
      <c r="G203" s="260">
        <f t="shared" si="340"/>
        <v>17403.669969643008</v>
      </c>
      <c r="H203" s="260">
        <f t="shared" si="340"/>
        <v>0</v>
      </c>
      <c r="I203" s="260">
        <f t="shared" si="340"/>
        <v>0</v>
      </c>
      <c r="J203" s="260">
        <f t="shared" si="340"/>
        <v>0</v>
      </c>
      <c r="K203" s="260">
        <f t="shared" si="340"/>
        <v>174925.31038015784</v>
      </c>
      <c r="L203" s="260">
        <f t="shared" si="340"/>
        <v>0</v>
      </c>
      <c r="M203" s="260">
        <f t="shared" si="340"/>
        <v>0</v>
      </c>
      <c r="N203" s="260">
        <f t="shared" si="340"/>
        <v>193420.92549141133</v>
      </c>
      <c r="O203" s="260">
        <f t="shared" si="340"/>
        <v>385749.90584121214</v>
      </c>
      <c r="R203" s="194" t="s">
        <v>74</v>
      </c>
      <c r="S203" s="260">
        <f t="shared" ref="S203:AE203" si="341">S106+S170+S186</f>
        <v>0</v>
      </c>
      <c r="T203" s="260">
        <f t="shared" si="341"/>
        <v>0</v>
      </c>
      <c r="U203" s="260">
        <f t="shared" si="341"/>
        <v>0</v>
      </c>
      <c r="V203" s="260">
        <f t="shared" si="341"/>
        <v>0</v>
      </c>
      <c r="W203" s="260">
        <f t="shared" si="341"/>
        <v>0</v>
      </c>
      <c r="X203" s="260">
        <f t="shared" si="341"/>
        <v>203914.15660156962</v>
      </c>
      <c r="Y203" s="260">
        <f t="shared" si="341"/>
        <v>190192.99097252346</v>
      </c>
      <c r="Z203" s="260">
        <f t="shared" si="341"/>
        <v>173096.27782872258</v>
      </c>
      <c r="AA203" s="260">
        <f t="shared" si="341"/>
        <v>1011717.4480323327</v>
      </c>
      <c r="AB203" s="260">
        <f t="shared" si="341"/>
        <v>162060.24447377917</v>
      </c>
      <c r="AC203" s="260">
        <f t="shared" si="341"/>
        <v>576762.10006232071</v>
      </c>
      <c r="AD203" s="260">
        <f t="shared" si="341"/>
        <v>3503849.9638652918</v>
      </c>
      <c r="AE203" s="260">
        <f t="shared" si="341"/>
        <v>5821593.1818365399</v>
      </c>
      <c r="AH203" s="194" t="s">
        <v>74</v>
      </c>
      <c r="AI203" s="260">
        <f t="shared" ref="AI203:AU203" si="342">AI106+AI170+AI186</f>
        <v>0</v>
      </c>
      <c r="AJ203" s="260">
        <f t="shared" si="342"/>
        <v>0</v>
      </c>
      <c r="AK203" s="260">
        <f t="shared" si="342"/>
        <v>0</v>
      </c>
      <c r="AL203" s="260">
        <f t="shared" si="342"/>
        <v>0</v>
      </c>
      <c r="AM203" s="260">
        <f t="shared" si="342"/>
        <v>0</v>
      </c>
      <c r="AN203" s="260">
        <f t="shared" si="342"/>
        <v>0</v>
      </c>
      <c r="AO203" s="260">
        <f t="shared" si="342"/>
        <v>0</v>
      </c>
      <c r="AP203" s="260">
        <f t="shared" si="342"/>
        <v>5322.8659767851586</v>
      </c>
      <c r="AQ203" s="260">
        <f t="shared" si="342"/>
        <v>0</v>
      </c>
      <c r="AR203" s="260">
        <f t="shared" si="342"/>
        <v>0</v>
      </c>
      <c r="AS203" s="260">
        <f t="shared" si="342"/>
        <v>0</v>
      </c>
      <c r="AT203" s="260">
        <f t="shared" si="342"/>
        <v>114968.03968150512</v>
      </c>
      <c r="AU203" s="260">
        <f t="shared" si="342"/>
        <v>120290.90565829028</v>
      </c>
      <c r="AX203" s="194" t="s">
        <v>74</v>
      </c>
      <c r="AY203" s="260">
        <f t="shared" ref="AY203:BK203" si="343">AY106+AY170+AY186</f>
        <v>0</v>
      </c>
      <c r="AZ203" s="260">
        <f t="shared" si="343"/>
        <v>0</v>
      </c>
      <c r="BA203" s="260">
        <f t="shared" si="343"/>
        <v>0</v>
      </c>
      <c r="BB203" s="260">
        <f t="shared" si="343"/>
        <v>0</v>
      </c>
      <c r="BC203" s="260">
        <f t="shared" si="343"/>
        <v>0</v>
      </c>
      <c r="BD203" s="260">
        <f t="shared" si="343"/>
        <v>0</v>
      </c>
      <c r="BE203" s="260">
        <f t="shared" si="343"/>
        <v>0</v>
      </c>
      <c r="BF203" s="260">
        <f t="shared" si="343"/>
        <v>0</v>
      </c>
      <c r="BG203" s="260">
        <f t="shared" si="343"/>
        <v>0</v>
      </c>
      <c r="BH203" s="260">
        <f t="shared" si="343"/>
        <v>0</v>
      </c>
      <c r="BI203" s="260">
        <f t="shared" si="343"/>
        <v>0</v>
      </c>
      <c r="BJ203" s="260">
        <f t="shared" si="343"/>
        <v>462078.80433866009</v>
      </c>
      <c r="BK203" s="260">
        <f t="shared" si="343"/>
        <v>462078.80433866009</v>
      </c>
    </row>
    <row r="204" spans="2:119" x14ac:dyDescent="0.35">
      <c r="B204" s="194" t="s">
        <v>73</v>
      </c>
      <c r="C204" s="260">
        <f t="shared" ref="C204:O204" si="344">C107+C171+C187</f>
        <v>0</v>
      </c>
      <c r="D204" s="260">
        <f t="shared" si="344"/>
        <v>0</v>
      </c>
      <c r="E204" s="260">
        <f t="shared" si="344"/>
        <v>59008.869203788563</v>
      </c>
      <c r="F204" s="260">
        <f t="shared" si="344"/>
        <v>980252.04939194978</v>
      </c>
      <c r="G204" s="260">
        <f t="shared" si="344"/>
        <v>1854452.6575574479</v>
      </c>
      <c r="H204" s="260">
        <f t="shared" si="344"/>
        <v>1982056.3489849328</v>
      </c>
      <c r="I204" s="260">
        <f t="shared" si="344"/>
        <v>2310303.0720153828</v>
      </c>
      <c r="J204" s="260">
        <f t="shared" si="344"/>
        <v>2341292.3608633773</v>
      </c>
      <c r="K204" s="260">
        <f t="shared" si="344"/>
        <v>2670981.1799101019</v>
      </c>
      <c r="L204" s="260">
        <f t="shared" si="344"/>
        <v>2395251.3570084362</v>
      </c>
      <c r="M204" s="260">
        <f t="shared" si="344"/>
        <v>4091392.8666546238</v>
      </c>
      <c r="N204" s="260">
        <f t="shared" si="344"/>
        <v>5805466.645779347</v>
      </c>
      <c r="O204" s="260">
        <f t="shared" si="344"/>
        <v>24490457.40736939</v>
      </c>
      <c r="R204" s="194" t="s">
        <v>73</v>
      </c>
      <c r="S204" s="260">
        <f t="shared" ref="S204:AE204" si="345">S107+S171+S187</f>
        <v>0</v>
      </c>
      <c r="T204" s="260">
        <f t="shared" si="345"/>
        <v>0</v>
      </c>
      <c r="U204" s="260">
        <f t="shared" si="345"/>
        <v>131130.40232611424</v>
      </c>
      <c r="V204" s="260">
        <f t="shared" si="345"/>
        <v>649128.90805155423</v>
      </c>
      <c r="W204" s="260">
        <f t="shared" si="345"/>
        <v>1267147.2401766535</v>
      </c>
      <c r="X204" s="260">
        <f t="shared" si="345"/>
        <v>2526591.3082058239</v>
      </c>
      <c r="Y204" s="260">
        <f t="shared" si="345"/>
        <v>2182772.520191737</v>
      </c>
      <c r="Z204" s="260">
        <f t="shared" si="345"/>
        <v>4573655.0615593949</v>
      </c>
      <c r="AA204" s="260">
        <f t="shared" si="345"/>
        <v>6052039.7184292655</v>
      </c>
      <c r="AB204" s="260">
        <f t="shared" si="345"/>
        <v>3623756.074951299</v>
      </c>
      <c r="AC204" s="260">
        <f t="shared" si="345"/>
        <v>7316042.1674555326</v>
      </c>
      <c r="AD204" s="260">
        <f t="shared" si="345"/>
        <v>14849166.276330711</v>
      </c>
      <c r="AE204" s="260">
        <f t="shared" si="345"/>
        <v>43171429.677678093</v>
      </c>
      <c r="AH204" s="194" t="s">
        <v>73</v>
      </c>
      <c r="AI204" s="260">
        <f t="shared" ref="AI204:AU204" si="346">AI107+AI171+AI187</f>
        <v>0</v>
      </c>
      <c r="AJ204" s="260">
        <f t="shared" si="346"/>
        <v>0</v>
      </c>
      <c r="AK204" s="260">
        <f t="shared" si="346"/>
        <v>0</v>
      </c>
      <c r="AL204" s="260">
        <f t="shared" si="346"/>
        <v>195685.20019971029</v>
      </c>
      <c r="AM204" s="260">
        <f t="shared" si="346"/>
        <v>516212.59454419586</v>
      </c>
      <c r="AN204" s="260">
        <f t="shared" si="346"/>
        <v>818367.3949967951</v>
      </c>
      <c r="AO204" s="260">
        <f t="shared" si="346"/>
        <v>540385.12910603348</v>
      </c>
      <c r="AP204" s="260">
        <f t="shared" si="346"/>
        <v>590438.50657385902</v>
      </c>
      <c r="AQ204" s="260">
        <f t="shared" si="346"/>
        <v>1825344.049698181</v>
      </c>
      <c r="AR204" s="260">
        <f t="shared" si="346"/>
        <v>352059.954224015</v>
      </c>
      <c r="AS204" s="260">
        <f t="shared" si="346"/>
        <v>772773.48335674533</v>
      </c>
      <c r="AT204" s="260">
        <f t="shared" si="346"/>
        <v>5688833.6709417254</v>
      </c>
      <c r="AU204" s="260">
        <f t="shared" si="346"/>
        <v>11300099.983641259</v>
      </c>
      <c r="AX204" s="194" t="s">
        <v>73</v>
      </c>
      <c r="AY204" s="260">
        <f t="shared" ref="AY204:BK204" si="347">AY107+AY171+AY187</f>
        <v>0</v>
      </c>
      <c r="AZ204" s="260">
        <f t="shared" si="347"/>
        <v>0</v>
      </c>
      <c r="BA204" s="260">
        <f t="shared" si="347"/>
        <v>0</v>
      </c>
      <c r="BB204" s="260">
        <f t="shared" si="347"/>
        <v>105817.63611918641</v>
      </c>
      <c r="BC204" s="260">
        <f t="shared" si="347"/>
        <v>61021.208716039313</v>
      </c>
      <c r="BD204" s="260">
        <f t="shared" si="347"/>
        <v>32256.701662712214</v>
      </c>
      <c r="BE204" s="260">
        <f t="shared" si="347"/>
        <v>0</v>
      </c>
      <c r="BF204" s="260">
        <f t="shared" si="347"/>
        <v>99714.495996913887</v>
      </c>
      <c r="BG204" s="260">
        <f t="shared" si="347"/>
        <v>44090.838513858624</v>
      </c>
      <c r="BH204" s="260">
        <f t="shared" si="347"/>
        <v>52637.871926106433</v>
      </c>
      <c r="BI204" s="260">
        <f t="shared" si="347"/>
        <v>115333.67827272373</v>
      </c>
      <c r="BJ204" s="260">
        <f t="shared" si="347"/>
        <v>467241.80757547606</v>
      </c>
      <c r="BK204" s="260">
        <f t="shared" si="347"/>
        <v>978114.23878301668</v>
      </c>
    </row>
    <row r="205" spans="2:119" x14ac:dyDescent="0.35">
      <c r="B205" s="194" t="s">
        <v>72</v>
      </c>
      <c r="C205" s="260">
        <f t="shared" ref="C205:O205" si="348">C108+C172+C188</f>
        <v>0</v>
      </c>
      <c r="D205" s="260">
        <f t="shared" si="348"/>
        <v>0</v>
      </c>
      <c r="E205" s="260">
        <f t="shared" si="348"/>
        <v>0</v>
      </c>
      <c r="F205" s="260">
        <f t="shared" si="348"/>
        <v>0</v>
      </c>
      <c r="G205" s="260">
        <f t="shared" si="348"/>
        <v>0</v>
      </c>
      <c r="H205" s="260">
        <f t="shared" si="348"/>
        <v>0</v>
      </c>
      <c r="I205" s="260">
        <f t="shared" si="348"/>
        <v>0</v>
      </c>
      <c r="J205" s="260">
        <f t="shared" si="348"/>
        <v>0</v>
      </c>
      <c r="K205" s="260">
        <f t="shared" si="348"/>
        <v>0</v>
      </c>
      <c r="L205" s="260">
        <f t="shared" si="348"/>
        <v>0</v>
      </c>
      <c r="M205" s="260">
        <f t="shared" si="348"/>
        <v>0</v>
      </c>
      <c r="N205" s="260">
        <f t="shared" si="348"/>
        <v>11254.770000000011</v>
      </c>
      <c r="O205" s="260">
        <f t="shared" si="348"/>
        <v>11254.770000000011</v>
      </c>
      <c r="R205" s="194" t="s">
        <v>72</v>
      </c>
      <c r="S205" s="260">
        <f t="shared" ref="S205:AE205" si="349">S108+S172+S188</f>
        <v>0</v>
      </c>
      <c r="T205" s="260">
        <f t="shared" si="349"/>
        <v>0</v>
      </c>
      <c r="U205" s="260">
        <f t="shared" si="349"/>
        <v>0</v>
      </c>
      <c r="V205" s="260">
        <f t="shared" si="349"/>
        <v>0</v>
      </c>
      <c r="W205" s="260">
        <f t="shared" si="349"/>
        <v>0</v>
      </c>
      <c r="X205" s="260">
        <f t="shared" si="349"/>
        <v>3598.7372749977403</v>
      </c>
      <c r="Y205" s="260">
        <f t="shared" si="349"/>
        <v>34485.875723979385</v>
      </c>
      <c r="Z205" s="260">
        <f t="shared" si="349"/>
        <v>16930.329325000002</v>
      </c>
      <c r="AA205" s="260">
        <f t="shared" si="349"/>
        <v>21095.652124999997</v>
      </c>
      <c r="AB205" s="260">
        <f t="shared" si="349"/>
        <v>12604.918130564218</v>
      </c>
      <c r="AC205" s="260">
        <f t="shared" si="349"/>
        <v>129084.85719589065</v>
      </c>
      <c r="AD205" s="260">
        <f t="shared" si="349"/>
        <v>128867.3082451932</v>
      </c>
      <c r="AE205" s="260">
        <f t="shared" si="349"/>
        <v>346667.6780206252</v>
      </c>
      <c r="AH205" s="194" t="s">
        <v>72</v>
      </c>
      <c r="AI205" s="260">
        <f t="shared" ref="AI205:AU205" si="350">AI108+AI172+AI188</f>
        <v>0</v>
      </c>
      <c r="AJ205" s="260">
        <f t="shared" si="350"/>
        <v>0</v>
      </c>
      <c r="AK205" s="260">
        <f t="shared" si="350"/>
        <v>0</v>
      </c>
      <c r="AL205" s="260">
        <f t="shared" si="350"/>
        <v>0</v>
      </c>
      <c r="AM205" s="260">
        <f t="shared" si="350"/>
        <v>15803.069445267711</v>
      </c>
      <c r="AN205" s="260">
        <f t="shared" si="350"/>
        <v>0</v>
      </c>
      <c r="AO205" s="260">
        <f t="shared" si="350"/>
        <v>0</v>
      </c>
      <c r="AP205" s="260">
        <f t="shared" si="350"/>
        <v>41008.345800000017</v>
      </c>
      <c r="AQ205" s="260">
        <f t="shared" si="350"/>
        <v>15103.511856249983</v>
      </c>
      <c r="AR205" s="260">
        <f t="shared" si="350"/>
        <v>0</v>
      </c>
      <c r="AS205" s="260">
        <f t="shared" si="350"/>
        <v>9554.3019714003312</v>
      </c>
      <c r="AT205" s="260">
        <f t="shared" si="350"/>
        <v>62152.200499600469</v>
      </c>
      <c r="AU205" s="260">
        <f t="shared" si="350"/>
        <v>143621.42957251851</v>
      </c>
      <c r="AX205" s="194" t="s">
        <v>72</v>
      </c>
      <c r="AY205" s="260">
        <f t="shared" ref="AY205:BK205" si="351">AY108+AY172+AY188</f>
        <v>0</v>
      </c>
      <c r="AZ205" s="260">
        <f t="shared" si="351"/>
        <v>0</v>
      </c>
      <c r="BA205" s="260">
        <f t="shared" si="351"/>
        <v>0</v>
      </c>
      <c r="BB205" s="260">
        <f t="shared" si="351"/>
        <v>0</v>
      </c>
      <c r="BC205" s="260">
        <f t="shared" si="351"/>
        <v>0</v>
      </c>
      <c r="BD205" s="260">
        <f t="shared" si="351"/>
        <v>0</v>
      </c>
      <c r="BE205" s="260">
        <f t="shared" si="351"/>
        <v>0</v>
      </c>
      <c r="BF205" s="260">
        <f t="shared" si="351"/>
        <v>0</v>
      </c>
      <c r="BG205" s="260">
        <f t="shared" si="351"/>
        <v>0</v>
      </c>
      <c r="BH205" s="260">
        <f t="shared" si="351"/>
        <v>0</v>
      </c>
      <c r="BI205" s="260">
        <f t="shared" si="351"/>
        <v>82043.552982129331</v>
      </c>
      <c r="BJ205" s="260">
        <f t="shared" si="351"/>
        <v>-1771.445000000007</v>
      </c>
      <c r="BK205" s="260">
        <f t="shared" si="351"/>
        <v>80272.107982129324</v>
      </c>
    </row>
    <row r="206" spans="2:119" x14ac:dyDescent="0.35">
      <c r="B206" s="194" t="s">
        <v>71</v>
      </c>
      <c r="C206" s="260">
        <f t="shared" ref="C206:O206" si="352">C109+C173+C189</f>
        <v>0</v>
      </c>
      <c r="D206" s="260">
        <f t="shared" si="352"/>
        <v>0</v>
      </c>
      <c r="E206" s="260">
        <f t="shared" si="352"/>
        <v>0</v>
      </c>
      <c r="F206" s="260">
        <f t="shared" si="352"/>
        <v>0</v>
      </c>
      <c r="G206" s="260">
        <f t="shared" si="352"/>
        <v>0</v>
      </c>
      <c r="H206" s="260">
        <f t="shared" si="352"/>
        <v>0</v>
      </c>
      <c r="I206" s="260">
        <f t="shared" si="352"/>
        <v>62802.626100545793</v>
      </c>
      <c r="J206" s="260">
        <f t="shared" si="352"/>
        <v>10323.368201839037</v>
      </c>
      <c r="K206" s="260">
        <f t="shared" si="352"/>
        <v>0</v>
      </c>
      <c r="L206" s="260">
        <f t="shared" si="352"/>
        <v>0</v>
      </c>
      <c r="M206" s="260">
        <f t="shared" si="352"/>
        <v>0</v>
      </c>
      <c r="N206" s="260">
        <f t="shared" si="352"/>
        <v>94452.044222005119</v>
      </c>
      <c r="O206" s="260">
        <f t="shared" si="352"/>
        <v>167578.03852438997</v>
      </c>
      <c r="R206" s="194" t="s">
        <v>71</v>
      </c>
      <c r="S206" s="260">
        <f t="shared" ref="S206:AE206" si="353">S109+S173+S189</f>
        <v>0</v>
      </c>
      <c r="T206" s="260">
        <f t="shared" si="353"/>
        <v>0</v>
      </c>
      <c r="U206" s="260">
        <f t="shared" si="353"/>
        <v>0</v>
      </c>
      <c r="V206" s="260">
        <f t="shared" si="353"/>
        <v>0</v>
      </c>
      <c r="W206" s="260">
        <f t="shared" si="353"/>
        <v>17205.308497442446</v>
      </c>
      <c r="X206" s="260">
        <f t="shared" si="353"/>
        <v>37852.960417988368</v>
      </c>
      <c r="Y206" s="260">
        <f t="shared" si="353"/>
        <v>2580.8420504597593</v>
      </c>
      <c r="Z206" s="260">
        <f t="shared" si="353"/>
        <v>14625.381963850534</v>
      </c>
      <c r="AA206" s="260">
        <f t="shared" si="353"/>
        <v>0</v>
      </c>
      <c r="AB206" s="260">
        <f t="shared" si="353"/>
        <v>113829.0127907678</v>
      </c>
      <c r="AC206" s="260">
        <f t="shared" si="353"/>
        <v>30111.349783476937</v>
      </c>
      <c r="AD206" s="260">
        <f t="shared" si="353"/>
        <v>548498.972763089</v>
      </c>
      <c r="AE206" s="260">
        <f t="shared" si="353"/>
        <v>764703.82826707489</v>
      </c>
      <c r="AH206" s="194" t="s">
        <v>71</v>
      </c>
      <c r="AI206" s="260">
        <f t="shared" ref="AI206:AU206" si="354">AI109+AI173+AI189</f>
        <v>0</v>
      </c>
      <c r="AJ206" s="260">
        <f t="shared" si="354"/>
        <v>0</v>
      </c>
      <c r="AK206" s="260">
        <f t="shared" si="354"/>
        <v>0</v>
      </c>
      <c r="AL206" s="260">
        <f t="shared" si="354"/>
        <v>0</v>
      </c>
      <c r="AM206" s="260">
        <f t="shared" si="354"/>
        <v>0</v>
      </c>
      <c r="AN206" s="260">
        <f t="shared" si="354"/>
        <v>141678.06633300768</v>
      </c>
      <c r="AO206" s="260">
        <f t="shared" si="354"/>
        <v>0</v>
      </c>
      <c r="AP206" s="260">
        <f t="shared" si="354"/>
        <v>0</v>
      </c>
      <c r="AQ206" s="260">
        <f t="shared" si="354"/>
        <v>0</v>
      </c>
      <c r="AR206" s="260">
        <f t="shared" si="354"/>
        <v>0</v>
      </c>
      <c r="AS206" s="260">
        <f t="shared" si="354"/>
        <v>0</v>
      </c>
      <c r="AT206" s="260">
        <f t="shared" si="354"/>
        <v>397924.16477676795</v>
      </c>
      <c r="AU206" s="260">
        <f t="shared" si="354"/>
        <v>539602.2311097756</v>
      </c>
      <c r="AX206" s="194" t="s">
        <v>71</v>
      </c>
      <c r="AY206" s="260">
        <f t="shared" ref="AY206:BK206" si="355">AY109+AY173+AY189</f>
        <v>0</v>
      </c>
      <c r="AZ206" s="260">
        <f t="shared" si="355"/>
        <v>0</v>
      </c>
      <c r="BA206" s="260">
        <f t="shared" si="355"/>
        <v>0</v>
      </c>
      <c r="BB206" s="260">
        <f t="shared" si="355"/>
        <v>0</v>
      </c>
      <c r="BC206" s="260">
        <f t="shared" si="355"/>
        <v>0</v>
      </c>
      <c r="BD206" s="260">
        <f t="shared" si="355"/>
        <v>0</v>
      </c>
      <c r="BE206" s="260">
        <f t="shared" si="355"/>
        <v>0</v>
      </c>
      <c r="BF206" s="260">
        <f t="shared" si="355"/>
        <v>0</v>
      </c>
      <c r="BG206" s="260">
        <f t="shared" si="355"/>
        <v>0</v>
      </c>
      <c r="BH206" s="260">
        <f t="shared" si="355"/>
        <v>0</v>
      </c>
      <c r="BI206" s="260">
        <f t="shared" si="355"/>
        <v>0</v>
      </c>
      <c r="BJ206" s="260">
        <f t="shared" si="355"/>
        <v>0</v>
      </c>
      <c r="BK206" s="260">
        <f t="shared" si="355"/>
        <v>0</v>
      </c>
    </row>
    <row r="207" spans="2:119" x14ac:dyDescent="0.35">
      <c r="B207" s="194" t="s">
        <v>70</v>
      </c>
      <c r="C207" s="260">
        <f t="shared" ref="C207:O207" si="356">C110+C174+C190</f>
        <v>0</v>
      </c>
      <c r="D207" s="260">
        <f t="shared" si="356"/>
        <v>0</v>
      </c>
      <c r="E207" s="260">
        <f t="shared" si="356"/>
        <v>0</v>
      </c>
      <c r="F207" s="260">
        <f t="shared" si="356"/>
        <v>0</v>
      </c>
      <c r="G207" s="260">
        <f t="shared" si="356"/>
        <v>0</v>
      </c>
      <c r="H207" s="260">
        <f t="shared" si="356"/>
        <v>0</v>
      </c>
      <c r="I207" s="260">
        <f t="shared" si="356"/>
        <v>0</v>
      </c>
      <c r="J207" s="260">
        <f t="shared" si="356"/>
        <v>0</v>
      </c>
      <c r="K207" s="260">
        <f t="shared" si="356"/>
        <v>0</v>
      </c>
      <c r="L207" s="260">
        <f t="shared" si="356"/>
        <v>0</v>
      </c>
      <c r="M207" s="260">
        <f t="shared" si="356"/>
        <v>0</v>
      </c>
      <c r="N207" s="260">
        <f t="shared" si="356"/>
        <v>0</v>
      </c>
      <c r="O207" s="260">
        <f t="shared" si="356"/>
        <v>0</v>
      </c>
      <c r="R207" s="194" t="s">
        <v>70</v>
      </c>
      <c r="S207" s="260">
        <f t="shared" ref="S207:AE207" si="357">S110+S174+S190</f>
        <v>0</v>
      </c>
      <c r="T207" s="260">
        <f t="shared" si="357"/>
        <v>0</v>
      </c>
      <c r="U207" s="260">
        <f t="shared" si="357"/>
        <v>0</v>
      </c>
      <c r="V207" s="260">
        <f t="shared" si="357"/>
        <v>0</v>
      </c>
      <c r="W207" s="260">
        <f t="shared" si="357"/>
        <v>0</v>
      </c>
      <c r="X207" s="260">
        <f t="shared" si="357"/>
        <v>0</v>
      </c>
      <c r="Y207" s="260">
        <f t="shared" si="357"/>
        <v>0</v>
      </c>
      <c r="Z207" s="260">
        <f t="shared" si="357"/>
        <v>0</v>
      </c>
      <c r="AA207" s="260">
        <f t="shared" si="357"/>
        <v>0</v>
      </c>
      <c r="AB207" s="260">
        <f t="shared" si="357"/>
        <v>0</v>
      </c>
      <c r="AC207" s="260">
        <f t="shared" si="357"/>
        <v>0</v>
      </c>
      <c r="AD207" s="260">
        <f t="shared" si="357"/>
        <v>0</v>
      </c>
      <c r="AE207" s="260">
        <f t="shared" si="357"/>
        <v>0</v>
      </c>
      <c r="AH207" s="194" t="s">
        <v>70</v>
      </c>
      <c r="AI207" s="260">
        <f t="shared" ref="AI207:AU207" si="358">AI110+AI174+AI190</f>
        <v>0</v>
      </c>
      <c r="AJ207" s="260">
        <f t="shared" si="358"/>
        <v>0</v>
      </c>
      <c r="AK207" s="260">
        <f t="shared" si="358"/>
        <v>0</v>
      </c>
      <c r="AL207" s="260">
        <f t="shared" si="358"/>
        <v>0</v>
      </c>
      <c r="AM207" s="260">
        <f t="shared" si="358"/>
        <v>0</v>
      </c>
      <c r="AN207" s="260">
        <f t="shared" si="358"/>
        <v>0</v>
      </c>
      <c r="AO207" s="260">
        <f t="shared" si="358"/>
        <v>0</v>
      </c>
      <c r="AP207" s="260">
        <f t="shared" si="358"/>
        <v>0</v>
      </c>
      <c r="AQ207" s="260">
        <f t="shared" si="358"/>
        <v>0</v>
      </c>
      <c r="AR207" s="260">
        <f t="shared" si="358"/>
        <v>0</v>
      </c>
      <c r="AS207" s="260">
        <f t="shared" si="358"/>
        <v>0</v>
      </c>
      <c r="AT207" s="260">
        <f t="shared" si="358"/>
        <v>0</v>
      </c>
      <c r="AU207" s="260">
        <f t="shared" si="358"/>
        <v>0</v>
      </c>
      <c r="AX207" s="194" t="s">
        <v>70</v>
      </c>
      <c r="AY207" s="260">
        <f t="shared" ref="AY207:BK207" si="359">AY110+AY174+AY190</f>
        <v>0</v>
      </c>
      <c r="AZ207" s="260">
        <f t="shared" si="359"/>
        <v>0</v>
      </c>
      <c r="BA207" s="260">
        <f t="shared" si="359"/>
        <v>0</v>
      </c>
      <c r="BB207" s="260">
        <f t="shared" si="359"/>
        <v>0</v>
      </c>
      <c r="BC207" s="260">
        <f t="shared" si="359"/>
        <v>0</v>
      </c>
      <c r="BD207" s="260">
        <f t="shared" si="359"/>
        <v>0</v>
      </c>
      <c r="BE207" s="260">
        <f t="shared" si="359"/>
        <v>0</v>
      </c>
      <c r="BF207" s="260">
        <f t="shared" si="359"/>
        <v>0</v>
      </c>
      <c r="BG207" s="260">
        <f t="shared" si="359"/>
        <v>0</v>
      </c>
      <c r="BH207" s="260">
        <f t="shared" si="359"/>
        <v>0</v>
      </c>
      <c r="BI207" s="260">
        <f t="shared" si="359"/>
        <v>0</v>
      </c>
      <c r="BJ207" s="260">
        <f t="shared" si="359"/>
        <v>0</v>
      </c>
      <c r="BK207" s="260">
        <f t="shared" si="359"/>
        <v>0</v>
      </c>
    </row>
    <row r="208" spans="2:119" x14ac:dyDescent="0.35">
      <c r="B208" s="194" t="s">
        <v>69</v>
      </c>
      <c r="C208" s="260">
        <f t="shared" ref="C208:O208" si="360">C111+C175+C191</f>
        <v>0</v>
      </c>
      <c r="D208" s="260">
        <f t="shared" si="360"/>
        <v>0</v>
      </c>
      <c r="E208" s="260">
        <f t="shared" si="360"/>
        <v>0</v>
      </c>
      <c r="F208" s="260">
        <f t="shared" si="360"/>
        <v>0</v>
      </c>
      <c r="G208" s="260">
        <f t="shared" si="360"/>
        <v>0</v>
      </c>
      <c r="H208" s="260">
        <f t="shared" si="360"/>
        <v>0</v>
      </c>
      <c r="I208" s="260">
        <f t="shared" si="360"/>
        <v>0</v>
      </c>
      <c r="J208" s="260">
        <f t="shared" si="360"/>
        <v>0</v>
      </c>
      <c r="K208" s="260">
        <f t="shared" si="360"/>
        <v>0</v>
      </c>
      <c r="L208" s="260">
        <f t="shared" si="360"/>
        <v>0</v>
      </c>
      <c r="M208" s="260">
        <f t="shared" si="360"/>
        <v>0</v>
      </c>
      <c r="N208" s="260">
        <f t="shared" si="360"/>
        <v>33812.125351934963</v>
      </c>
      <c r="O208" s="260">
        <f t="shared" si="360"/>
        <v>33812.125351934963</v>
      </c>
      <c r="R208" s="194" t="s">
        <v>69</v>
      </c>
      <c r="S208" s="260">
        <f t="shared" ref="S208:AE208" si="361">S111+S175+S191</f>
        <v>0</v>
      </c>
      <c r="T208" s="260">
        <f t="shared" si="361"/>
        <v>0</v>
      </c>
      <c r="U208" s="260">
        <f t="shared" si="361"/>
        <v>0</v>
      </c>
      <c r="V208" s="260">
        <f t="shared" si="361"/>
        <v>0</v>
      </c>
      <c r="W208" s="260">
        <f t="shared" si="361"/>
        <v>0</v>
      </c>
      <c r="X208" s="260">
        <f t="shared" si="361"/>
        <v>0</v>
      </c>
      <c r="Y208" s="260">
        <f t="shared" si="361"/>
        <v>0</v>
      </c>
      <c r="Z208" s="260">
        <f t="shared" si="361"/>
        <v>56598.641906537188</v>
      </c>
      <c r="AA208" s="260">
        <f t="shared" si="361"/>
        <v>73392.981302323766</v>
      </c>
      <c r="AB208" s="260">
        <f t="shared" si="361"/>
        <v>0</v>
      </c>
      <c r="AC208" s="260">
        <f t="shared" si="361"/>
        <v>734498.24751632765</v>
      </c>
      <c r="AD208" s="260">
        <f t="shared" si="361"/>
        <v>45772.987675786644</v>
      </c>
      <c r="AE208" s="260">
        <f t="shared" si="361"/>
        <v>910262.85840097524</v>
      </c>
      <c r="AH208" s="194" t="s">
        <v>69</v>
      </c>
      <c r="AI208" s="260">
        <f t="shared" ref="AI208:AU208" si="362">AI111+AI175+AI191</f>
        <v>0</v>
      </c>
      <c r="AJ208" s="260">
        <f t="shared" si="362"/>
        <v>0</v>
      </c>
      <c r="AK208" s="260">
        <f t="shared" si="362"/>
        <v>0</v>
      </c>
      <c r="AL208" s="260">
        <f t="shared" si="362"/>
        <v>0</v>
      </c>
      <c r="AM208" s="260">
        <f t="shared" si="362"/>
        <v>0</v>
      </c>
      <c r="AN208" s="260">
        <f t="shared" si="362"/>
        <v>0</v>
      </c>
      <c r="AO208" s="260">
        <f t="shared" si="362"/>
        <v>0</v>
      </c>
      <c r="AP208" s="260">
        <f t="shared" si="362"/>
        <v>0</v>
      </c>
      <c r="AQ208" s="260">
        <f t="shared" si="362"/>
        <v>0</v>
      </c>
      <c r="AR208" s="260">
        <f t="shared" si="362"/>
        <v>0</v>
      </c>
      <c r="AS208" s="260">
        <f t="shared" si="362"/>
        <v>0</v>
      </c>
      <c r="AT208" s="260">
        <f t="shared" si="362"/>
        <v>0</v>
      </c>
      <c r="AU208" s="260">
        <f t="shared" si="362"/>
        <v>0</v>
      </c>
      <c r="AX208" s="194" t="s">
        <v>69</v>
      </c>
      <c r="AY208" s="260">
        <f t="shared" ref="AY208:BK208" si="363">AY111+AY175+AY191</f>
        <v>0</v>
      </c>
      <c r="AZ208" s="260">
        <f t="shared" si="363"/>
        <v>0</v>
      </c>
      <c r="BA208" s="260">
        <f t="shared" si="363"/>
        <v>0</v>
      </c>
      <c r="BB208" s="260">
        <f t="shared" si="363"/>
        <v>0</v>
      </c>
      <c r="BC208" s="260">
        <f t="shared" si="363"/>
        <v>0</v>
      </c>
      <c r="BD208" s="260">
        <f t="shared" si="363"/>
        <v>0</v>
      </c>
      <c r="BE208" s="260">
        <f t="shared" si="363"/>
        <v>0</v>
      </c>
      <c r="BF208" s="260">
        <f t="shared" si="363"/>
        <v>0</v>
      </c>
      <c r="BG208" s="260">
        <f t="shared" si="363"/>
        <v>0</v>
      </c>
      <c r="BH208" s="260">
        <f t="shared" si="363"/>
        <v>0</v>
      </c>
      <c r="BI208" s="260">
        <f t="shared" si="363"/>
        <v>0</v>
      </c>
      <c r="BJ208" s="260">
        <f t="shared" si="363"/>
        <v>0</v>
      </c>
      <c r="BK208" s="260">
        <f t="shared" si="363"/>
        <v>0</v>
      </c>
    </row>
    <row r="209" spans="2:63" x14ac:dyDescent="0.35">
      <c r="B209" s="194" t="s">
        <v>68</v>
      </c>
      <c r="C209" s="260">
        <f t="shared" ref="C209:O209" si="364">C112+C176+C192</f>
        <v>0</v>
      </c>
      <c r="D209" s="260">
        <f t="shared" si="364"/>
        <v>0</v>
      </c>
      <c r="E209" s="260">
        <f t="shared" si="364"/>
        <v>0</v>
      </c>
      <c r="F209" s="260">
        <f t="shared" si="364"/>
        <v>0</v>
      </c>
      <c r="G209" s="260">
        <f t="shared" si="364"/>
        <v>0</v>
      </c>
      <c r="H209" s="260">
        <f t="shared" si="364"/>
        <v>0</v>
      </c>
      <c r="I209" s="260">
        <f t="shared" si="364"/>
        <v>0</v>
      </c>
      <c r="J209" s="260">
        <f t="shared" si="364"/>
        <v>0</v>
      </c>
      <c r="K209" s="260">
        <f t="shared" si="364"/>
        <v>0</v>
      </c>
      <c r="L209" s="260">
        <f t="shared" si="364"/>
        <v>0</v>
      </c>
      <c r="M209" s="260">
        <f t="shared" si="364"/>
        <v>17097.537050823412</v>
      </c>
      <c r="N209" s="260">
        <f t="shared" si="364"/>
        <v>0</v>
      </c>
      <c r="O209" s="260">
        <f t="shared" si="364"/>
        <v>17097.537050823412</v>
      </c>
      <c r="R209" s="194" t="s">
        <v>68</v>
      </c>
      <c r="S209" s="260">
        <f t="shared" ref="S209:AE209" si="365">S112+S176+S192</f>
        <v>0</v>
      </c>
      <c r="T209" s="260">
        <f t="shared" si="365"/>
        <v>0</v>
      </c>
      <c r="U209" s="260">
        <f t="shared" si="365"/>
        <v>0</v>
      </c>
      <c r="V209" s="260">
        <f t="shared" si="365"/>
        <v>0</v>
      </c>
      <c r="W209" s="260">
        <f t="shared" si="365"/>
        <v>0</v>
      </c>
      <c r="X209" s="260">
        <f t="shared" si="365"/>
        <v>0</v>
      </c>
      <c r="Y209" s="260">
        <f t="shared" si="365"/>
        <v>0</v>
      </c>
      <c r="Z209" s="260">
        <f t="shared" si="365"/>
        <v>38737.34971232825</v>
      </c>
      <c r="AA209" s="260">
        <f t="shared" si="365"/>
        <v>0</v>
      </c>
      <c r="AB209" s="260">
        <f t="shared" si="365"/>
        <v>0</v>
      </c>
      <c r="AC209" s="260">
        <f t="shared" si="365"/>
        <v>0</v>
      </c>
      <c r="AD209" s="260">
        <f t="shared" si="365"/>
        <v>0</v>
      </c>
      <c r="AE209" s="260">
        <f t="shared" si="365"/>
        <v>38737.34971232825</v>
      </c>
      <c r="AH209" s="194" t="s">
        <v>68</v>
      </c>
      <c r="AI209" s="260">
        <f t="shared" ref="AI209:AU209" si="366">AI112+AI176+AI192</f>
        <v>0</v>
      </c>
      <c r="AJ209" s="260">
        <f t="shared" si="366"/>
        <v>0</v>
      </c>
      <c r="AK209" s="260">
        <f t="shared" si="366"/>
        <v>0</v>
      </c>
      <c r="AL209" s="260">
        <f t="shared" si="366"/>
        <v>0</v>
      </c>
      <c r="AM209" s="260">
        <f t="shared" si="366"/>
        <v>0</v>
      </c>
      <c r="AN209" s="260">
        <f t="shared" si="366"/>
        <v>0</v>
      </c>
      <c r="AO209" s="260">
        <f t="shared" si="366"/>
        <v>0</v>
      </c>
      <c r="AP209" s="260">
        <f t="shared" si="366"/>
        <v>0</v>
      </c>
      <c r="AQ209" s="260">
        <f t="shared" si="366"/>
        <v>0</v>
      </c>
      <c r="AR209" s="260">
        <f t="shared" si="366"/>
        <v>0</v>
      </c>
      <c r="AS209" s="260">
        <f t="shared" si="366"/>
        <v>0</v>
      </c>
      <c r="AT209" s="260">
        <f t="shared" si="366"/>
        <v>0</v>
      </c>
      <c r="AU209" s="260">
        <f t="shared" si="366"/>
        <v>0</v>
      </c>
      <c r="AX209" s="194" t="s">
        <v>68</v>
      </c>
      <c r="AY209" s="260">
        <f t="shared" ref="AY209:BK209" si="367">AY112+AY176+AY192</f>
        <v>0</v>
      </c>
      <c r="AZ209" s="260">
        <f t="shared" si="367"/>
        <v>0</v>
      </c>
      <c r="BA209" s="260">
        <f t="shared" si="367"/>
        <v>0</v>
      </c>
      <c r="BB209" s="260">
        <f t="shared" si="367"/>
        <v>0</v>
      </c>
      <c r="BC209" s="260">
        <f t="shared" si="367"/>
        <v>0</v>
      </c>
      <c r="BD209" s="260">
        <f t="shared" si="367"/>
        <v>0</v>
      </c>
      <c r="BE209" s="260">
        <f t="shared" si="367"/>
        <v>0</v>
      </c>
      <c r="BF209" s="260">
        <f t="shared" si="367"/>
        <v>0</v>
      </c>
      <c r="BG209" s="260">
        <f t="shared" si="367"/>
        <v>0</v>
      </c>
      <c r="BH209" s="260">
        <f t="shared" si="367"/>
        <v>0</v>
      </c>
      <c r="BI209" s="260">
        <f t="shared" si="367"/>
        <v>0</v>
      </c>
      <c r="BJ209" s="260">
        <f t="shared" si="367"/>
        <v>0</v>
      </c>
      <c r="BK209" s="260">
        <f t="shared" si="367"/>
        <v>0</v>
      </c>
    </row>
    <row r="210" spans="2:63" x14ac:dyDescent="0.35">
      <c r="B210" s="194" t="s">
        <v>44</v>
      </c>
      <c r="C210" s="260">
        <f t="shared" ref="C210:O210" si="368">C113+C177+C193</f>
        <v>0</v>
      </c>
      <c r="D210" s="260">
        <f t="shared" si="368"/>
        <v>0</v>
      </c>
      <c r="E210" s="260">
        <f t="shared" si="368"/>
        <v>59008.869203788563</v>
      </c>
      <c r="F210" s="260">
        <f t="shared" si="368"/>
        <v>984951.39747460675</v>
      </c>
      <c r="G210" s="260">
        <f t="shared" si="368"/>
        <v>1871856.3275270909</v>
      </c>
      <c r="H210" s="260">
        <f t="shared" si="368"/>
        <v>1982056.3489849328</v>
      </c>
      <c r="I210" s="260">
        <f t="shared" si="368"/>
        <v>2385624.2548165834</v>
      </c>
      <c r="J210" s="260">
        <f t="shared" si="368"/>
        <v>2355541.4653945426</v>
      </c>
      <c r="K210" s="260">
        <f t="shared" si="368"/>
        <v>2857991.859706617</v>
      </c>
      <c r="L210" s="260">
        <f t="shared" si="368"/>
        <v>2425282.1873406847</v>
      </c>
      <c r="M210" s="260">
        <f t="shared" si="368"/>
        <v>4146498.0142122186</v>
      </c>
      <c r="N210" s="260">
        <f t="shared" si="368"/>
        <v>6198002.2004282763</v>
      </c>
      <c r="O210" s="260">
        <f t="shared" si="368"/>
        <v>25266812.925089348</v>
      </c>
      <c r="R210" s="194" t="s">
        <v>44</v>
      </c>
      <c r="S210" s="260">
        <f t="shared" ref="S210:AE210" si="369">S113+S177+S193</f>
        <v>0</v>
      </c>
      <c r="T210" s="260">
        <f t="shared" si="369"/>
        <v>0</v>
      </c>
      <c r="U210" s="260">
        <f t="shared" si="369"/>
        <v>131130.40232611424</v>
      </c>
      <c r="V210" s="260">
        <f t="shared" si="369"/>
        <v>655556.75198070565</v>
      </c>
      <c r="W210" s="260">
        <f t="shared" si="369"/>
        <v>1303386.1443566282</v>
      </c>
      <c r="X210" s="260">
        <f t="shared" si="369"/>
        <v>3106237.9522120277</v>
      </c>
      <c r="Y210" s="260">
        <f t="shared" si="369"/>
        <v>3046676.1703783884</v>
      </c>
      <c r="Z210" s="260">
        <f t="shared" si="369"/>
        <v>5064622.5093357256</v>
      </c>
      <c r="AA210" s="260">
        <f t="shared" si="369"/>
        <v>7435394.9460403956</v>
      </c>
      <c r="AB210" s="260">
        <f t="shared" si="369"/>
        <v>4298130.3666540682</v>
      </c>
      <c r="AC210" s="260">
        <f t="shared" si="369"/>
        <v>9987134.6133366954</v>
      </c>
      <c r="AD210" s="260">
        <f t="shared" si="369"/>
        <v>20215193.291837685</v>
      </c>
      <c r="AE210" s="260">
        <f t="shared" si="369"/>
        <v>55243463.148458451</v>
      </c>
      <c r="AH210" s="194" t="s">
        <v>44</v>
      </c>
      <c r="AI210" s="260">
        <f t="shared" ref="AI210:AU210" si="370">AI113+AI177+AI193</f>
        <v>0</v>
      </c>
      <c r="AJ210" s="260">
        <f t="shared" si="370"/>
        <v>0</v>
      </c>
      <c r="AK210" s="260">
        <f t="shared" si="370"/>
        <v>0</v>
      </c>
      <c r="AL210" s="260">
        <f t="shared" si="370"/>
        <v>195685.20019971029</v>
      </c>
      <c r="AM210" s="260">
        <f t="shared" si="370"/>
        <v>532015.66398946359</v>
      </c>
      <c r="AN210" s="260">
        <f t="shared" si="370"/>
        <v>1195755.0662132709</v>
      </c>
      <c r="AO210" s="260">
        <f t="shared" si="370"/>
        <v>678080.6823034758</v>
      </c>
      <c r="AP210" s="260">
        <f t="shared" si="370"/>
        <v>647049.83930782927</v>
      </c>
      <c r="AQ210" s="260">
        <f t="shared" si="370"/>
        <v>1840447.561554431</v>
      </c>
      <c r="AR210" s="260">
        <f t="shared" si="370"/>
        <v>404680.20172037015</v>
      </c>
      <c r="AS210" s="260">
        <f t="shared" si="370"/>
        <v>991290.1061275925</v>
      </c>
      <c r="AT210" s="260">
        <f t="shared" si="370"/>
        <v>7946043.8277574582</v>
      </c>
      <c r="AU210" s="260">
        <f t="shared" si="370"/>
        <v>14431048.149173601</v>
      </c>
      <c r="AX210" s="194" t="s">
        <v>44</v>
      </c>
      <c r="AY210" s="260">
        <f t="shared" ref="AY210:BK210" si="371">AY113+AY177+AY193</f>
        <v>0</v>
      </c>
      <c r="AZ210" s="260">
        <f t="shared" si="371"/>
        <v>0</v>
      </c>
      <c r="BA210" s="260">
        <f t="shared" si="371"/>
        <v>0</v>
      </c>
      <c r="BB210" s="260">
        <f t="shared" si="371"/>
        <v>105817.63611918641</v>
      </c>
      <c r="BC210" s="260">
        <f t="shared" si="371"/>
        <v>61021.208716039313</v>
      </c>
      <c r="BD210" s="260">
        <f t="shared" si="371"/>
        <v>32256.701662712214</v>
      </c>
      <c r="BE210" s="260">
        <f t="shared" si="371"/>
        <v>0</v>
      </c>
      <c r="BF210" s="260">
        <f t="shared" si="371"/>
        <v>99714.495996913887</v>
      </c>
      <c r="BG210" s="260">
        <f t="shared" si="371"/>
        <v>44090.838513858624</v>
      </c>
      <c r="BH210" s="260">
        <f t="shared" si="371"/>
        <v>408313.82939085976</v>
      </c>
      <c r="BI210" s="260">
        <f t="shared" si="371"/>
        <v>698934.24445103738</v>
      </c>
      <c r="BJ210" s="260">
        <f t="shared" si="371"/>
        <v>3140976.1248702863</v>
      </c>
      <c r="BK210" s="260">
        <f t="shared" si="371"/>
        <v>4591125.0797208939</v>
      </c>
    </row>
    <row r="211" spans="2:63" x14ac:dyDescent="0.35">
      <c r="N211" s="194"/>
      <c r="O211" s="260"/>
      <c r="R211" s="194"/>
      <c r="U211" s="260"/>
      <c r="V211" s="260"/>
      <c r="W211" s="260"/>
      <c r="X211" s="260"/>
      <c r="Y211" s="260"/>
      <c r="Z211" s="260"/>
      <c r="AA211" s="260"/>
      <c r="AB211" s="260"/>
      <c r="AC211" s="260"/>
      <c r="AD211" s="260"/>
      <c r="AE211" s="260"/>
      <c r="AT211" s="194"/>
      <c r="BJ211" s="194"/>
    </row>
    <row r="212" spans="2:63" x14ac:dyDescent="0.35">
      <c r="N212" s="194"/>
      <c r="O212" s="260"/>
      <c r="R212" s="194"/>
      <c r="U212" s="260"/>
      <c r="V212" s="260"/>
      <c r="W212" s="260"/>
      <c r="X212" s="260"/>
      <c r="Y212" s="260"/>
      <c r="Z212" s="260"/>
      <c r="AA212" s="260"/>
      <c r="AB212" s="260"/>
      <c r="AC212" s="260"/>
      <c r="AD212" s="260"/>
      <c r="AE212" s="260"/>
      <c r="AT212" s="194"/>
      <c r="BJ212" s="194"/>
    </row>
    <row r="215" spans="2:63" x14ac:dyDescent="0.35">
      <c r="BJ215" s="261"/>
    </row>
    <row r="216" spans="2:63" x14ac:dyDescent="0.35">
      <c r="BJ216" s="194"/>
    </row>
    <row r="217" spans="2:63" x14ac:dyDescent="0.35">
      <c r="BJ217" s="194"/>
    </row>
    <row r="218" spans="2:63" x14ac:dyDescent="0.35">
      <c r="BJ218" s="194"/>
    </row>
    <row r="219" spans="2:63" x14ac:dyDescent="0.35">
      <c r="BJ219" s="194"/>
    </row>
    <row r="220" spans="2:63" x14ac:dyDescent="0.35">
      <c r="BJ220" s="194"/>
    </row>
    <row r="221" spans="2:63" x14ac:dyDescent="0.35">
      <c r="BJ221" s="194"/>
    </row>
    <row r="222" spans="2:63" x14ac:dyDescent="0.35">
      <c r="BJ222" s="194"/>
    </row>
    <row r="223" spans="2:63" x14ac:dyDescent="0.35">
      <c r="BJ223" s="194"/>
    </row>
    <row r="224" spans="2:63" x14ac:dyDescent="0.35">
      <c r="BJ224" s="194"/>
    </row>
    <row r="225" spans="62:62" x14ac:dyDescent="0.35">
      <c r="BJ225" s="194"/>
    </row>
    <row r="226" spans="62:62" x14ac:dyDescent="0.35">
      <c r="BJ226" s="194"/>
    </row>
    <row r="227" spans="62:62" x14ac:dyDescent="0.35">
      <c r="BJ227" s="194"/>
    </row>
    <row r="228" spans="62:62" x14ac:dyDescent="0.35">
      <c r="BJ228" s="194"/>
    </row>
    <row r="229" spans="62:62" x14ac:dyDescent="0.35">
      <c r="BJ229" s="194"/>
    </row>
    <row r="232" spans="62:62" x14ac:dyDescent="0.35">
      <c r="BJ232" s="262"/>
    </row>
    <row r="233" spans="62:62" x14ac:dyDescent="0.35">
      <c r="BJ233" s="194"/>
    </row>
    <row r="234" spans="62:62" x14ac:dyDescent="0.35">
      <c r="BJ234" s="194"/>
    </row>
    <row r="235" spans="62:62" x14ac:dyDescent="0.35">
      <c r="BJ235" s="194"/>
    </row>
    <row r="236" spans="62:62" x14ac:dyDescent="0.35">
      <c r="BJ236" s="194"/>
    </row>
    <row r="237" spans="62:62" x14ac:dyDescent="0.35">
      <c r="BJ237" s="194"/>
    </row>
    <row r="238" spans="62:62" x14ac:dyDescent="0.35">
      <c r="BJ238" s="194"/>
    </row>
    <row r="239" spans="62:62" x14ac:dyDescent="0.35">
      <c r="BJ239" s="194"/>
    </row>
    <row r="240" spans="62:62" x14ac:dyDescent="0.35">
      <c r="BJ240" s="194"/>
    </row>
    <row r="241" spans="62:62" x14ac:dyDescent="0.35">
      <c r="BJ241" s="194"/>
    </row>
    <row r="242" spans="62:62" x14ac:dyDescent="0.35">
      <c r="BJ242" s="194"/>
    </row>
    <row r="243" spans="62:62" x14ac:dyDescent="0.35">
      <c r="BJ243" s="194"/>
    </row>
    <row r="244" spans="62:62" x14ac:dyDescent="0.35">
      <c r="BJ244" s="194"/>
    </row>
    <row r="245" spans="62:62" x14ac:dyDescent="0.35">
      <c r="BJ245" s="194"/>
    </row>
    <row r="246" spans="62:62" x14ac:dyDescent="0.35">
      <c r="BJ246" s="194"/>
    </row>
    <row r="249" spans="62:62" x14ac:dyDescent="0.35">
      <c r="BJ249" s="261"/>
    </row>
    <row r="250" spans="62:62" x14ac:dyDescent="0.35">
      <c r="BJ250" s="194"/>
    </row>
    <row r="251" spans="62:62" x14ac:dyDescent="0.35">
      <c r="BJ251" s="194"/>
    </row>
    <row r="252" spans="62:62" x14ac:dyDescent="0.35">
      <c r="BJ252" s="194"/>
    </row>
    <row r="253" spans="62:62" x14ac:dyDescent="0.35">
      <c r="BJ253" s="194"/>
    </row>
    <row r="254" spans="62:62" x14ac:dyDescent="0.35">
      <c r="BJ254" s="194"/>
    </row>
    <row r="255" spans="62:62" x14ac:dyDescent="0.35">
      <c r="BJ255" s="194"/>
    </row>
    <row r="256" spans="62:62" x14ac:dyDescent="0.35">
      <c r="BJ256" s="194"/>
    </row>
    <row r="257" spans="62:62" x14ac:dyDescent="0.35">
      <c r="BJ257" s="194"/>
    </row>
    <row r="258" spans="62:62" x14ac:dyDescent="0.35">
      <c r="BJ258" s="194"/>
    </row>
    <row r="259" spans="62:62" x14ac:dyDescent="0.35">
      <c r="BJ259" s="194"/>
    </row>
    <row r="260" spans="62:62" x14ac:dyDescent="0.35">
      <c r="BJ260" s="194"/>
    </row>
    <row r="261" spans="62:62" x14ac:dyDescent="0.35">
      <c r="BJ261" s="194"/>
    </row>
    <row r="262" spans="62:62" x14ac:dyDescent="0.35">
      <c r="BJ262" s="194"/>
    </row>
    <row r="263" spans="62:62" x14ac:dyDescent="0.35">
      <c r="BJ263" s="194"/>
    </row>
  </sheetData>
  <mergeCells count="53">
    <mergeCell ref="AW132:AW144"/>
    <mergeCell ref="AW148:AW160"/>
    <mergeCell ref="AG4:AG16"/>
    <mergeCell ref="AG20:AG32"/>
    <mergeCell ref="AG36:AG48"/>
    <mergeCell ref="AG52:AG64"/>
    <mergeCell ref="AW68:AW80"/>
    <mergeCell ref="AW84:AW96"/>
    <mergeCell ref="AG68:AG80"/>
    <mergeCell ref="AG84:AG96"/>
    <mergeCell ref="AG100:AG112"/>
    <mergeCell ref="AG116:AG128"/>
    <mergeCell ref="AG132:AG144"/>
    <mergeCell ref="A180:A192"/>
    <mergeCell ref="Q180:Q192"/>
    <mergeCell ref="AG180:AG192"/>
    <mergeCell ref="AW180:AW192"/>
    <mergeCell ref="AG148:AG160"/>
    <mergeCell ref="Q164:Q176"/>
    <mergeCell ref="AG164:AG176"/>
    <mergeCell ref="AW164:AW176"/>
    <mergeCell ref="Q148:Q160"/>
    <mergeCell ref="AF175:AF176"/>
    <mergeCell ref="Q68:Q80"/>
    <mergeCell ref="Q84:Q96"/>
    <mergeCell ref="Q100:Q112"/>
    <mergeCell ref="A164:A176"/>
    <mergeCell ref="A4:A16"/>
    <mergeCell ref="A20:A32"/>
    <mergeCell ref="A36:A48"/>
    <mergeCell ref="A52:A64"/>
    <mergeCell ref="A68:A80"/>
    <mergeCell ref="A84:A96"/>
    <mergeCell ref="A100:A112"/>
    <mergeCell ref="Q52:Q64"/>
    <mergeCell ref="Q116:Q128"/>
    <mergeCell ref="Q132:Q144"/>
    <mergeCell ref="AI1:AT1"/>
    <mergeCell ref="AY1:BJ1"/>
    <mergeCell ref="A116:A128"/>
    <mergeCell ref="A132:A144"/>
    <mergeCell ref="A148:A160"/>
    <mergeCell ref="Q4:Q16"/>
    <mergeCell ref="Q20:Q32"/>
    <mergeCell ref="Q36:Q48"/>
    <mergeCell ref="C1:N1"/>
    <mergeCell ref="S1:AD1"/>
    <mergeCell ref="AW4:AW16"/>
    <mergeCell ref="AW20:AW32"/>
    <mergeCell ref="AW36:AW48"/>
    <mergeCell ref="AW52:AW64"/>
    <mergeCell ref="AW100:AW112"/>
    <mergeCell ref="AW116:AW128"/>
  </mergeCells>
  <pageMargins left="0.7" right="0.7" top="0.75" bottom="0.75" header="0.3" footer="0.3"/>
  <pageSetup orientation="portrait" r:id="rId1"/>
  <headerFooter>
    <oddFooter>&amp;RSchedule JNG-D7.C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1:AC210"/>
  <sheetViews>
    <sheetView zoomScale="80" zoomScaleNormal="80" workbookViewId="0">
      <selection activeCell="O33" sqref="O33"/>
    </sheetView>
  </sheetViews>
  <sheetFormatPr defaultRowHeight="14.5" x14ac:dyDescent="0.35"/>
  <cols>
    <col min="1" max="1" width="7.90625" style="19" customWidth="1"/>
    <col min="2" max="2" width="17.90625" bestFit="1" customWidth="1"/>
    <col min="3" max="4" width="11.54296875" bestFit="1" customWidth="1"/>
    <col min="5" max="5" width="12.54296875" bestFit="1" customWidth="1"/>
    <col min="6" max="8" width="11.54296875" bestFit="1" customWidth="1"/>
    <col min="9" max="9" width="12.54296875" bestFit="1" customWidth="1"/>
    <col min="10" max="10" width="11.54296875" bestFit="1" customWidth="1"/>
    <col min="11" max="11" width="12" customWidth="1"/>
    <col min="12" max="12" width="11.54296875" bestFit="1" customWidth="1"/>
    <col min="13" max="13" width="12.54296875" bestFit="1" customWidth="1"/>
    <col min="14" max="14" width="12.90625" customWidth="1"/>
    <col min="15" max="15" width="14.453125" style="1" bestFit="1" customWidth="1"/>
    <col min="16" max="16" width="11.54296875" style="194" bestFit="1" customWidth="1"/>
    <col min="17" max="18" width="9.90625" style="194" customWidth="1"/>
    <col min="19" max="20" width="9.90625" style="298" customWidth="1"/>
    <col min="21" max="29" width="9.90625" customWidth="1"/>
  </cols>
  <sheetData>
    <row r="1" spans="1:29" ht="30.5" x14ac:dyDescent="0.85">
      <c r="A1" s="299"/>
      <c r="B1" s="106"/>
      <c r="C1" s="608" t="s">
        <v>109</v>
      </c>
      <c r="D1" s="609"/>
      <c r="E1" s="609"/>
      <c r="F1" s="609"/>
      <c r="G1" s="609"/>
      <c r="H1" s="609"/>
      <c r="I1" s="609"/>
      <c r="J1" s="609"/>
      <c r="K1" s="609"/>
      <c r="L1" s="609"/>
      <c r="M1" s="609"/>
      <c r="N1" s="610"/>
      <c r="O1" s="107"/>
    </row>
    <row r="2" spans="1:29" ht="5.25" customHeight="1" thickBot="1" x14ac:dyDescent="0.9">
      <c r="A2" s="299"/>
      <c r="B2" s="106"/>
      <c r="C2" s="108"/>
      <c r="D2" s="109"/>
      <c r="E2" s="109"/>
      <c r="F2" s="109"/>
      <c r="G2" s="109"/>
      <c r="H2" s="109"/>
      <c r="I2" s="109"/>
      <c r="J2" s="109"/>
      <c r="K2" s="109"/>
      <c r="L2" s="109"/>
      <c r="M2" s="109"/>
      <c r="N2" s="110"/>
      <c r="O2" s="107"/>
    </row>
    <row r="3" spans="1:29" ht="21.65" customHeight="1" thickBot="1" x14ac:dyDescent="0.4">
      <c r="B3" s="67" t="s">
        <v>37</v>
      </c>
      <c r="C3" s="295" t="s">
        <v>57</v>
      </c>
      <c r="D3" s="295" t="s">
        <v>56</v>
      </c>
      <c r="E3" s="295" t="s">
        <v>55</v>
      </c>
      <c r="F3" s="295" t="s">
        <v>54</v>
      </c>
      <c r="G3" s="295" t="s">
        <v>53</v>
      </c>
      <c r="H3" s="295" t="s">
        <v>52</v>
      </c>
      <c r="I3" s="295" t="s">
        <v>51</v>
      </c>
      <c r="J3" s="295" t="s">
        <v>50</v>
      </c>
      <c r="K3" s="295" t="s">
        <v>49</v>
      </c>
      <c r="L3" s="295" t="s">
        <v>48</v>
      </c>
      <c r="M3" s="295" t="s">
        <v>47</v>
      </c>
      <c r="N3" s="295" t="s">
        <v>46</v>
      </c>
      <c r="O3" s="65" t="s">
        <v>34</v>
      </c>
      <c r="P3" s="198"/>
      <c r="Q3" s="428" t="s">
        <v>57</v>
      </c>
      <c r="R3" s="429" t="s">
        <v>56</v>
      </c>
      <c r="S3" s="429" t="s">
        <v>55</v>
      </c>
      <c r="T3" s="429" t="s">
        <v>54</v>
      </c>
      <c r="U3" s="429" t="s">
        <v>53</v>
      </c>
      <c r="V3" s="429" t="s">
        <v>52</v>
      </c>
      <c r="W3" s="429" t="s">
        <v>51</v>
      </c>
      <c r="X3" s="429" t="s">
        <v>50</v>
      </c>
      <c r="Y3" s="429" t="s">
        <v>49</v>
      </c>
      <c r="Z3" s="429" t="s">
        <v>48</v>
      </c>
      <c r="AA3" s="429" t="s">
        <v>47</v>
      </c>
      <c r="AB3" s="429" t="s">
        <v>46</v>
      </c>
      <c r="AC3" s="429" t="s">
        <v>34</v>
      </c>
    </row>
    <row r="4" spans="1:29" ht="15" customHeight="1" x14ac:dyDescent="0.35">
      <c r="A4" s="622" t="s">
        <v>91</v>
      </c>
      <c r="B4" s="78" t="s">
        <v>80</v>
      </c>
      <c r="C4" s="63">
        <f>SUM('BIZ kWh ENTRY'!C4,'BIZ kWh ENTRY'!S4,'BIZ kWh ENTRY'!AI4,'BIZ kWh ENTRY'!AY4)</f>
        <v>0</v>
      </c>
      <c r="D4" s="63">
        <f>SUM('BIZ kWh ENTRY'!D4,'BIZ kWh ENTRY'!T4,'BIZ kWh ENTRY'!AJ4,'BIZ kWh ENTRY'!AZ4)</f>
        <v>0</v>
      </c>
      <c r="E4" s="63">
        <f>SUM('BIZ kWh ENTRY'!E4,'BIZ kWh ENTRY'!U4,'BIZ kWh ENTRY'!AK4,'BIZ kWh ENTRY'!BA4)</f>
        <v>0</v>
      </c>
      <c r="F4" s="63">
        <f>SUM('BIZ kWh ENTRY'!F4,'BIZ kWh ENTRY'!V4,'BIZ kWh ENTRY'!AL4,'BIZ kWh ENTRY'!BB4)</f>
        <v>0</v>
      </c>
      <c r="G4" s="63">
        <f>SUM('BIZ kWh ENTRY'!G4,'BIZ kWh ENTRY'!W4,'BIZ kWh ENTRY'!AM4,'BIZ kWh ENTRY'!BC4)</f>
        <v>0</v>
      </c>
      <c r="H4" s="63">
        <f>SUM('BIZ kWh ENTRY'!H4,'BIZ kWh ENTRY'!X4,'BIZ kWh ENTRY'!AN4,'BIZ kWh ENTRY'!BD4)</f>
        <v>0</v>
      </c>
      <c r="I4" s="63">
        <f>SUM('BIZ kWh ENTRY'!I4,'BIZ kWh ENTRY'!Y4,'BIZ kWh ENTRY'!AO4,'BIZ kWh ENTRY'!BE4)</f>
        <v>0</v>
      </c>
      <c r="J4" s="63">
        <f>SUM('BIZ kWh ENTRY'!J4,'BIZ kWh ENTRY'!Z4,'BIZ kWh ENTRY'!AP4,'BIZ kWh ENTRY'!BF4)</f>
        <v>0</v>
      </c>
      <c r="K4" s="63">
        <f>SUM('BIZ kWh ENTRY'!K4,'BIZ kWh ENTRY'!AA4,'BIZ kWh ENTRY'!AQ4,'BIZ kWh ENTRY'!BG4)</f>
        <v>0</v>
      </c>
      <c r="L4" s="63">
        <f>SUM('BIZ kWh ENTRY'!L4,'BIZ kWh ENTRY'!AB4,'BIZ kWh ENTRY'!AR4,'BIZ kWh ENTRY'!BH4)</f>
        <v>0</v>
      </c>
      <c r="M4" s="63">
        <f>SUM('BIZ kWh ENTRY'!M4,'BIZ kWh ENTRY'!AC4,'BIZ kWh ENTRY'!AS4,'BIZ kWh ENTRY'!BI4)</f>
        <v>0</v>
      </c>
      <c r="N4" s="63">
        <f>SUM('BIZ kWh ENTRY'!N4,'BIZ kWh ENTRY'!AD4,'BIZ kWh ENTRY'!AT4,'BIZ kWh ENTRY'!BJ4)</f>
        <v>0</v>
      </c>
      <c r="O4" s="62">
        <f t="shared" ref="O4:O16" si="0">SUM(C4:N4)</f>
        <v>0</v>
      </c>
      <c r="P4" s="197"/>
      <c r="Q4" s="430">
        <v>0</v>
      </c>
      <c r="R4" s="430">
        <v>0</v>
      </c>
      <c r="S4" s="430">
        <v>0</v>
      </c>
      <c r="T4" s="430">
        <v>0</v>
      </c>
      <c r="U4" s="430">
        <v>0</v>
      </c>
      <c r="V4" s="430">
        <v>0</v>
      </c>
      <c r="W4" s="430">
        <v>0</v>
      </c>
      <c r="X4" s="430">
        <v>0</v>
      </c>
      <c r="Y4" s="430">
        <v>0</v>
      </c>
      <c r="Z4" s="430">
        <v>0</v>
      </c>
      <c r="AA4" s="430">
        <v>0</v>
      </c>
      <c r="AB4" s="430">
        <v>0</v>
      </c>
      <c r="AC4" s="430">
        <v>0</v>
      </c>
    </row>
    <row r="5" spans="1:29" x14ac:dyDescent="0.35">
      <c r="A5" s="623"/>
      <c r="B5" s="12" t="s">
        <v>79</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61">
        <f t="shared" si="0"/>
        <v>0</v>
      </c>
      <c r="P5" s="197"/>
      <c r="Q5" s="430">
        <v>0</v>
      </c>
      <c r="R5" s="430">
        <v>0</v>
      </c>
      <c r="S5" s="430">
        <v>0</v>
      </c>
      <c r="T5" s="430">
        <v>0</v>
      </c>
      <c r="U5" s="430">
        <v>0</v>
      </c>
      <c r="V5" s="430">
        <v>0</v>
      </c>
      <c r="W5" s="430">
        <v>0</v>
      </c>
      <c r="X5" s="430">
        <v>0</v>
      </c>
      <c r="Y5" s="430">
        <v>0</v>
      </c>
      <c r="Z5" s="430">
        <v>0</v>
      </c>
      <c r="AA5" s="430">
        <v>0</v>
      </c>
      <c r="AB5" s="430">
        <v>0</v>
      </c>
      <c r="AC5" s="430">
        <v>0</v>
      </c>
    </row>
    <row r="6" spans="1:29" x14ac:dyDescent="0.35">
      <c r="A6" s="623"/>
      <c r="B6" s="11" t="s">
        <v>78</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61">
        <f t="shared" si="0"/>
        <v>0</v>
      </c>
      <c r="P6" s="197"/>
      <c r="Q6" s="430">
        <v>0</v>
      </c>
      <c r="R6" s="430">
        <v>0</v>
      </c>
      <c r="S6" s="430">
        <v>0</v>
      </c>
      <c r="T6" s="430">
        <v>0</v>
      </c>
      <c r="U6" s="430">
        <v>0</v>
      </c>
      <c r="V6" s="430">
        <v>0</v>
      </c>
      <c r="W6" s="430">
        <v>0</v>
      </c>
      <c r="X6" s="430">
        <v>0</v>
      </c>
      <c r="Y6" s="430">
        <v>0</v>
      </c>
      <c r="Z6" s="430">
        <v>0</v>
      </c>
      <c r="AA6" s="430">
        <v>0</v>
      </c>
      <c r="AB6" s="430">
        <v>0</v>
      </c>
      <c r="AC6" s="430">
        <v>0</v>
      </c>
    </row>
    <row r="7" spans="1:29" x14ac:dyDescent="0.35">
      <c r="A7" s="623"/>
      <c r="B7" s="11" t="s">
        <v>77</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2542.1074158657134</v>
      </c>
      <c r="M7" s="3">
        <f>SUM('BIZ kWh ENTRY'!M7,'BIZ kWh ENTRY'!AC7,'BIZ kWh ENTRY'!AS7,'BIZ kWh ENTRY'!BI7)</f>
        <v>0</v>
      </c>
      <c r="N7" s="3">
        <f>SUM('BIZ kWh ENTRY'!N7,'BIZ kWh ENTRY'!AD7,'BIZ kWh ENTRY'!AT7,'BIZ kWh ENTRY'!BJ7)</f>
        <v>0</v>
      </c>
      <c r="O7" s="61">
        <f t="shared" si="0"/>
        <v>2542.1074158657134</v>
      </c>
      <c r="P7" s="197"/>
      <c r="Q7" s="430">
        <v>0</v>
      </c>
      <c r="R7" s="430">
        <v>0</v>
      </c>
      <c r="S7" s="430">
        <v>0</v>
      </c>
      <c r="T7" s="430">
        <v>0</v>
      </c>
      <c r="U7" s="430">
        <v>0</v>
      </c>
      <c r="V7" s="430">
        <v>0</v>
      </c>
      <c r="W7" s="430">
        <v>0</v>
      </c>
      <c r="X7" s="430">
        <v>0</v>
      </c>
      <c r="Y7" s="430">
        <v>0</v>
      </c>
      <c r="Z7" s="430">
        <v>0</v>
      </c>
      <c r="AA7" s="430">
        <v>0</v>
      </c>
      <c r="AB7" s="430">
        <v>0</v>
      </c>
      <c r="AC7" s="430">
        <v>0</v>
      </c>
    </row>
    <row r="8" spans="1:29" x14ac:dyDescent="0.35">
      <c r="A8" s="623"/>
      <c r="B8" s="12" t="s">
        <v>76</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61">
        <f t="shared" si="0"/>
        <v>0</v>
      </c>
      <c r="P8" s="197"/>
      <c r="Q8" s="430">
        <v>0</v>
      </c>
      <c r="R8" s="430">
        <v>0</v>
      </c>
      <c r="S8" s="430">
        <v>0</v>
      </c>
      <c r="T8" s="430">
        <v>0</v>
      </c>
      <c r="U8" s="430">
        <v>0</v>
      </c>
      <c r="V8" s="430">
        <v>0</v>
      </c>
      <c r="W8" s="430">
        <v>0</v>
      </c>
      <c r="X8" s="430">
        <v>0</v>
      </c>
      <c r="Y8" s="430">
        <v>0</v>
      </c>
      <c r="Z8" s="430">
        <v>0</v>
      </c>
      <c r="AA8" s="430">
        <v>0</v>
      </c>
      <c r="AB8" s="430">
        <v>0</v>
      </c>
      <c r="AC8" s="430">
        <v>0</v>
      </c>
    </row>
    <row r="9" spans="1:29" x14ac:dyDescent="0.35">
      <c r="A9" s="623"/>
      <c r="B9" s="11" t="s">
        <v>75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61">
        <f t="shared" si="0"/>
        <v>0</v>
      </c>
      <c r="P9" s="197"/>
      <c r="Q9" s="430">
        <v>0</v>
      </c>
      <c r="R9" s="430">
        <v>0</v>
      </c>
      <c r="S9" s="430">
        <v>0</v>
      </c>
      <c r="T9" s="430">
        <v>0</v>
      </c>
      <c r="U9" s="430">
        <v>0</v>
      </c>
      <c r="V9" s="430">
        <v>0</v>
      </c>
      <c r="W9" s="430">
        <v>0</v>
      </c>
      <c r="X9" s="430">
        <v>0</v>
      </c>
      <c r="Y9" s="430">
        <v>0</v>
      </c>
      <c r="Z9" s="430">
        <v>0</v>
      </c>
      <c r="AA9" s="430">
        <v>0</v>
      </c>
      <c r="AB9" s="430">
        <v>0</v>
      </c>
      <c r="AC9" s="430">
        <v>0</v>
      </c>
    </row>
    <row r="10" spans="1:29" x14ac:dyDescent="0.35">
      <c r="A10" s="623"/>
      <c r="B10" s="11" t="s">
        <v>74</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61">
        <f t="shared" si="0"/>
        <v>0</v>
      </c>
      <c r="P10" s="197"/>
      <c r="Q10" s="430">
        <v>0</v>
      </c>
      <c r="R10" s="430">
        <v>0</v>
      </c>
      <c r="S10" s="430">
        <v>0</v>
      </c>
      <c r="T10" s="430">
        <v>0</v>
      </c>
      <c r="U10" s="430">
        <v>0</v>
      </c>
      <c r="V10" s="430">
        <v>0</v>
      </c>
      <c r="W10" s="430">
        <v>0</v>
      </c>
      <c r="X10" s="430">
        <v>0</v>
      </c>
      <c r="Y10" s="430">
        <v>0</v>
      </c>
      <c r="Z10" s="430">
        <v>0</v>
      </c>
      <c r="AA10" s="430">
        <v>0</v>
      </c>
      <c r="AB10" s="430">
        <v>0</v>
      </c>
      <c r="AC10" s="430">
        <v>0</v>
      </c>
    </row>
    <row r="11" spans="1:29" x14ac:dyDescent="0.35">
      <c r="A11" s="623"/>
      <c r="B11" s="11" t="s">
        <v>73</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0</v>
      </c>
      <c r="G11" s="3">
        <f>SUM('BIZ kWh ENTRY'!G11,'BIZ kWh ENTRY'!W11,'BIZ kWh ENTRY'!AM11,'BIZ kWh ENTRY'!BC11)</f>
        <v>0</v>
      </c>
      <c r="H11" s="3">
        <f>SUM('BIZ kWh ENTRY'!H11,'BIZ kWh ENTRY'!X11,'BIZ kWh ENTRY'!AN11,'BIZ kWh ENTRY'!BD11)</f>
        <v>0</v>
      </c>
      <c r="I11" s="3">
        <f>SUM('BIZ kWh ENTRY'!I11,'BIZ kWh ENTRY'!Y11,'BIZ kWh ENTRY'!AO11,'BIZ kWh ENTRY'!BE11)</f>
        <v>0</v>
      </c>
      <c r="J11" s="3">
        <f>SUM('BIZ kWh ENTRY'!J11,'BIZ kWh ENTRY'!Z11,'BIZ kWh ENTRY'!AP11,'BIZ kWh ENTRY'!BF11)</f>
        <v>28378.956448140496</v>
      </c>
      <c r="K11" s="3">
        <f>SUM('BIZ kWh ENTRY'!K11,'BIZ kWh ENTRY'!AA11,'BIZ kWh ENTRY'!AQ11,'BIZ kWh ENTRY'!BG11)</f>
        <v>91828.471900957622</v>
      </c>
      <c r="L11" s="3">
        <f>SUM('BIZ kWh ENTRY'!L11,'BIZ kWh ENTRY'!AB11,'BIZ kWh ENTRY'!AR11,'BIZ kWh ENTRY'!BH11)</f>
        <v>95933.603965782968</v>
      </c>
      <c r="M11" s="3">
        <f>SUM('BIZ kWh ENTRY'!M11,'BIZ kWh ENTRY'!AC11,'BIZ kWh ENTRY'!AS11,'BIZ kWh ENTRY'!BI11)</f>
        <v>281544.58650375728</v>
      </c>
      <c r="N11" s="3">
        <f>SUM('BIZ kWh ENTRY'!N11,'BIZ kWh ENTRY'!AD11,'BIZ kWh ENTRY'!AT11,'BIZ kWh ENTRY'!BJ11)</f>
        <v>605384.72317830636</v>
      </c>
      <c r="O11" s="61">
        <f t="shared" si="0"/>
        <v>1103070.3419969447</v>
      </c>
      <c r="P11" s="197"/>
      <c r="Q11" s="430">
        <v>0</v>
      </c>
      <c r="R11" s="430">
        <v>0</v>
      </c>
      <c r="S11" s="430">
        <v>0</v>
      </c>
      <c r="T11" s="430">
        <v>0</v>
      </c>
      <c r="U11" s="430">
        <v>0</v>
      </c>
      <c r="V11" s="430">
        <v>0</v>
      </c>
      <c r="W11" s="430">
        <v>0</v>
      </c>
      <c r="X11" s="430">
        <v>0</v>
      </c>
      <c r="Y11" s="430">
        <v>0</v>
      </c>
      <c r="Z11" s="430">
        <v>0</v>
      </c>
      <c r="AA11" s="430">
        <v>0</v>
      </c>
      <c r="AB11" s="430">
        <v>0</v>
      </c>
      <c r="AC11" s="430">
        <v>0</v>
      </c>
    </row>
    <row r="12" spans="1:29" x14ac:dyDescent="0.35">
      <c r="A12" s="623"/>
      <c r="B12" s="11" t="s">
        <v>72</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61">
        <f t="shared" si="0"/>
        <v>0</v>
      </c>
      <c r="P12" s="197"/>
      <c r="Q12" s="430">
        <v>0</v>
      </c>
      <c r="R12" s="430">
        <v>0</v>
      </c>
      <c r="S12" s="430">
        <v>0</v>
      </c>
      <c r="T12" s="430">
        <v>0</v>
      </c>
      <c r="U12" s="430">
        <v>0</v>
      </c>
      <c r="V12" s="430">
        <v>0</v>
      </c>
      <c r="W12" s="430">
        <v>0</v>
      </c>
      <c r="X12" s="430">
        <v>0</v>
      </c>
      <c r="Y12" s="430">
        <v>0</v>
      </c>
      <c r="Z12" s="430">
        <v>0</v>
      </c>
      <c r="AA12" s="430">
        <v>0</v>
      </c>
      <c r="AB12" s="430">
        <v>0</v>
      </c>
      <c r="AC12" s="430">
        <v>0</v>
      </c>
    </row>
    <row r="13" spans="1:29" x14ac:dyDescent="0.35">
      <c r="A13" s="623"/>
      <c r="B13" s="11" t="s">
        <v>71</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61">
        <f t="shared" si="0"/>
        <v>0</v>
      </c>
      <c r="P13" s="197"/>
      <c r="Q13" s="430">
        <v>0</v>
      </c>
      <c r="R13" s="430">
        <v>0</v>
      </c>
      <c r="S13" s="430">
        <v>0</v>
      </c>
      <c r="T13" s="430">
        <v>0</v>
      </c>
      <c r="U13" s="430">
        <v>0</v>
      </c>
      <c r="V13" s="430">
        <v>0</v>
      </c>
      <c r="W13" s="430">
        <v>0</v>
      </c>
      <c r="X13" s="430">
        <v>0</v>
      </c>
      <c r="Y13" s="430">
        <v>0</v>
      </c>
      <c r="Z13" s="430">
        <v>0</v>
      </c>
      <c r="AA13" s="430">
        <v>0</v>
      </c>
      <c r="AB13" s="430">
        <v>0</v>
      </c>
      <c r="AC13" s="430">
        <v>0</v>
      </c>
    </row>
    <row r="14" spans="1:29" x14ac:dyDescent="0.35">
      <c r="A14" s="623"/>
      <c r="B14" s="84" t="s">
        <v>70</v>
      </c>
      <c r="C14" s="85">
        <f>SUM('BIZ kWh ENTRY'!C14,'BIZ kWh ENTRY'!S14,'BIZ kWh ENTRY'!AI14,'BIZ kWh ENTRY'!AY14)</f>
        <v>0</v>
      </c>
      <c r="D14" s="85">
        <f>SUM('BIZ kWh ENTRY'!D14,'BIZ kWh ENTRY'!T14,'BIZ kWh ENTRY'!AJ14,'BIZ kWh ENTRY'!AZ14)</f>
        <v>0</v>
      </c>
      <c r="E14" s="85">
        <f>SUM('BIZ kWh ENTRY'!E14,'BIZ kWh ENTRY'!U14,'BIZ kWh ENTRY'!AK14,'BIZ kWh ENTRY'!BA14)</f>
        <v>0</v>
      </c>
      <c r="F14" s="85">
        <f>SUM('BIZ kWh ENTRY'!F14,'BIZ kWh ENTRY'!V14,'BIZ kWh ENTRY'!AL14,'BIZ kWh ENTRY'!BB14)</f>
        <v>0</v>
      </c>
      <c r="G14" s="85">
        <f>SUM('BIZ kWh ENTRY'!G14,'BIZ kWh ENTRY'!W14,'BIZ kWh ENTRY'!AM14,'BIZ kWh ENTRY'!BC14)</f>
        <v>0</v>
      </c>
      <c r="H14" s="85">
        <f>SUM('BIZ kWh ENTRY'!H14,'BIZ kWh ENTRY'!X14,'BIZ kWh ENTRY'!AN14,'BIZ kWh ENTRY'!BD14)</f>
        <v>0</v>
      </c>
      <c r="I14" s="85">
        <f>SUM('BIZ kWh ENTRY'!I14,'BIZ kWh ENTRY'!Y14,'BIZ kWh ENTRY'!AO14,'BIZ kWh ENTRY'!BE14)</f>
        <v>0</v>
      </c>
      <c r="J14" s="85">
        <f>SUM('BIZ kWh ENTRY'!J14,'BIZ kWh ENTRY'!Z14,'BIZ kWh ENTRY'!AP14,'BIZ kWh ENTRY'!BF14)</f>
        <v>0</v>
      </c>
      <c r="K14" s="85">
        <f>SUM('BIZ kWh ENTRY'!K14,'BIZ kWh ENTRY'!AA14,'BIZ kWh ENTRY'!AQ14,'BIZ kWh ENTRY'!BG14)</f>
        <v>0</v>
      </c>
      <c r="L14" s="85">
        <f>SUM('BIZ kWh ENTRY'!L14,'BIZ kWh ENTRY'!AB14,'BIZ kWh ENTRY'!AR14,'BIZ kWh ENTRY'!BH14)</f>
        <v>0</v>
      </c>
      <c r="M14" s="85">
        <f>SUM('BIZ kWh ENTRY'!M14,'BIZ kWh ENTRY'!AC14,'BIZ kWh ENTRY'!AS14,'BIZ kWh ENTRY'!BI14)</f>
        <v>0</v>
      </c>
      <c r="N14" s="85">
        <f>SUM('BIZ kWh ENTRY'!N14,'BIZ kWh ENTRY'!AD14,'BIZ kWh ENTRY'!AT14,'BIZ kWh ENTRY'!BJ14)</f>
        <v>0</v>
      </c>
      <c r="O14" s="61">
        <f t="shared" si="0"/>
        <v>0</v>
      </c>
      <c r="P14" s="197"/>
      <c r="Q14" s="430">
        <v>0</v>
      </c>
      <c r="R14" s="430">
        <v>0</v>
      </c>
      <c r="S14" s="430">
        <v>0</v>
      </c>
      <c r="T14" s="430">
        <v>0</v>
      </c>
      <c r="U14" s="430">
        <v>0</v>
      </c>
      <c r="V14" s="430">
        <v>0</v>
      </c>
      <c r="W14" s="430">
        <v>0</v>
      </c>
      <c r="X14" s="430">
        <v>0</v>
      </c>
      <c r="Y14" s="430">
        <v>0</v>
      </c>
      <c r="Z14" s="430">
        <v>0</v>
      </c>
      <c r="AA14" s="430">
        <v>0</v>
      </c>
      <c r="AB14" s="430">
        <v>0</v>
      </c>
      <c r="AC14" s="430">
        <v>0</v>
      </c>
    </row>
    <row r="15" spans="1:29" x14ac:dyDescent="0.35">
      <c r="A15" s="623"/>
      <c r="B15" s="84" t="s">
        <v>69</v>
      </c>
      <c r="C15" s="85">
        <f>SUM('BIZ kWh ENTRY'!C15,'BIZ kWh ENTRY'!S15,'BIZ kWh ENTRY'!AI15,'BIZ kWh ENTRY'!AY15)</f>
        <v>0</v>
      </c>
      <c r="D15" s="85">
        <f>SUM('BIZ kWh ENTRY'!D15,'BIZ kWh ENTRY'!T15,'BIZ kWh ENTRY'!AJ15,'BIZ kWh ENTRY'!AZ15)</f>
        <v>0</v>
      </c>
      <c r="E15" s="85">
        <f>SUM('BIZ kWh ENTRY'!E15,'BIZ kWh ENTRY'!U15,'BIZ kWh ENTRY'!AK15,'BIZ kWh ENTRY'!BA15)</f>
        <v>0</v>
      </c>
      <c r="F15" s="85">
        <f>SUM('BIZ kWh ENTRY'!F15,'BIZ kWh ENTRY'!V15,'BIZ kWh ENTRY'!AL15,'BIZ kWh ENTRY'!BB15)</f>
        <v>0</v>
      </c>
      <c r="G15" s="85">
        <f>SUM('BIZ kWh ENTRY'!G15,'BIZ kWh ENTRY'!W15,'BIZ kWh ENTRY'!AM15,'BIZ kWh ENTRY'!BC15)</f>
        <v>0</v>
      </c>
      <c r="H15" s="85">
        <f>SUM('BIZ kWh ENTRY'!H15,'BIZ kWh ENTRY'!X15,'BIZ kWh ENTRY'!AN15,'BIZ kWh ENTRY'!BD15)</f>
        <v>0</v>
      </c>
      <c r="I15" s="85">
        <f>SUM('BIZ kWh ENTRY'!I15,'BIZ kWh ENTRY'!Y15,'BIZ kWh ENTRY'!AO15,'BIZ kWh ENTRY'!BE15)</f>
        <v>0</v>
      </c>
      <c r="J15" s="85">
        <f>SUM('BIZ kWh ENTRY'!J15,'BIZ kWh ENTRY'!Z15,'BIZ kWh ENTRY'!AP15,'BIZ kWh ENTRY'!BF15)</f>
        <v>0</v>
      </c>
      <c r="K15" s="85">
        <f>SUM('BIZ kWh ENTRY'!K15,'BIZ kWh ENTRY'!AA15,'BIZ kWh ENTRY'!AQ15,'BIZ kWh ENTRY'!BG15)</f>
        <v>0</v>
      </c>
      <c r="L15" s="85">
        <f>SUM('BIZ kWh ENTRY'!L15,'BIZ kWh ENTRY'!AB15,'BIZ kWh ENTRY'!AR15,'BIZ kWh ENTRY'!BH15)</f>
        <v>0</v>
      </c>
      <c r="M15" s="85">
        <f>SUM('BIZ kWh ENTRY'!M15,'BIZ kWh ENTRY'!AC15,'BIZ kWh ENTRY'!AS15,'BIZ kWh ENTRY'!BI15)</f>
        <v>0</v>
      </c>
      <c r="N15" s="85">
        <f>SUM('BIZ kWh ENTRY'!N15,'BIZ kWh ENTRY'!AD15,'BIZ kWh ENTRY'!AT15,'BIZ kWh ENTRY'!BJ15)</f>
        <v>0</v>
      </c>
      <c r="O15" s="61">
        <f t="shared" si="0"/>
        <v>0</v>
      </c>
      <c r="P15" s="197"/>
      <c r="Q15" s="430">
        <v>0</v>
      </c>
      <c r="R15" s="430">
        <v>0</v>
      </c>
      <c r="S15" s="430">
        <v>0</v>
      </c>
      <c r="T15" s="430">
        <v>0</v>
      </c>
      <c r="U15" s="430">
        <v>0</v>
      </c>
      <c r="V15" s="430">
        <v>0</v>
      </c>
      <c r="W15" s="430">
        <v>0</v>
      </c>
      <c r="X15" s="430">
        <v>0</v>
      </c>
      <c r="Y15" s="430">
        <v>0</v>
      </c>
      <c r="Z15" s="430">
        <v>0</v>
      </c>
      <c r="AA15" s="430">
        <v>0</v>
      </c>
      <c r="AB15" s="430">
        <v>0</v>
      </c>
      <c r="AC15" s="430">
        <v>0</v>
      </c>
    </row>
    <row r="16" spans="1:29" ht="15" thickBot="1" x14ac:dyDescent="0.4">
      <c r="A16" s="624"/>
      <c r="B16" s="84" t="s">
        <v>68</v>
      </c>
      <c r="C16" s="85">
        <f>SUM('BIZ kWh ENTRY'!C16,'BIZ kWh ENTRY'!S16,'BIZ kWh ENTRY'!AI16,'BIZ kWh ENTRY'!AY16)</f>
        <v>0</v>
      </c>
      <c r="D16" s="85">
        <f>SUM('BIZ kWh ENTRY'!D16,'BIZ kWh ENTRY'!T16,'BIZ kWh ENTRY'!AJ16,'BIZ kWh ENTRY'!AZ16)</f>
        <v>0</v>
      </c>
      <c r="E16" s="85">
        <f>SUM('BIZ kWh ENTRY'!E16,'BIZ kWh ENTRY'!U16,'BIZ kWh ENTRY'!AK16,'BIZ kWh ENTRY'!BA16)</f>
        <v>0</v>
      </c>
      <c r="F16" s="85">
        <f>SUM('BIZ kWh ENTRY'!F16,'BIZ kWh ENTRY'!V16,'BIZ kWh ENTRY'!AL16,'BIZ kWh ENTRY'!BB16)</f>
        <v>0</v>
      </c>
      <c r="G16" s="85">
        <f>SUM('BIZ kWh ENTRY'!G16,'BIZ kWh ENTRY'!W16,'BIZ kWh ENTRY'!AM16,'BIZ kWh ENTRY'!BC16)</f>
        <v>0</v>
      </c>
      <c r="H16" s="85">
        <f>SUM('BIZ kWh ENTRY'!H16,'BIZ kWh ENTRY'!X16,'BIZ kWh ENTRY'!AN16,'BIZ kWh ENTRY'!BD16)</f>
        <v>0</v>
      </c>
      <c r="I16" s="85">
        <f>SUM('BIZ kWh ENTRY'!I16,'BIZ kWh ENTRY'!Y16,'BIZ kWh ENTRY'!AO16,'BIZ kWh ENTRY'!BE16)</f>
        <v>0</v>
      </c>
      <c r="J16" s="85">
        <f>SUM('BIZ kWh ENTRY'!J16,'BIZ kWh ENTRY'!Z16,'BIZ kWh ENTRY'!AP16,'BIZ kWh ENTRY'!BF16)</f>
        <v>0</v>
      </c>
      <c r="K16" s="85">
        <f>SUM('BIZ kWh ENTRY'!K16,'BIZ kWh ENTRY'!AA16,'BIZ kWh ENTRY'!AQ16,'BIZ kWh ENTRY'!BG16)</f>
        <v>0</v>
      </c>
      <c r="L16" s="85">
        <f>SUM('BIZ kWh ENTRY'!L16,'BIZ kWh ENTRY'!AB16,'BIZ kWh ENTRY'!AR16,'BIZ kWh ENTRY'!BH16)</f>
        <v>0</v>
      </c>
      <c r="M16" s="85">
        <f>SUM('BIZ kWh ENTRY'!M16,'BIZ kWh ENTRY'!AC16,'BIZ kWh ENTRY'!AS16,'BIZ kWh ENTRY'!BI16)</f>
        <v>0</v>
      </c>
      <c r="N16" s="85">
        <f>SUM('BIZ kWh ENTRY'!N16,'BIZ kWh ENTRY'!AD16,'BIZ kWh ENTRY'!AT16,'BIZ kWh ENTRY'!BJ16)</f>
        <v>0</v>
      </c>
      <c r="O16" s="58">
        <f t="shared" si="0"/>
        <v>0</v>
      </c>
      <c r="P16" s="197"/>
      <c r="Q16" s="430">
        <v>0</v>
      </c>
      <c r="R16" s="430">
        <v>0</v>
      </c>
      <c r="S16" s="430">
        <v>0</v>
      </c>
      <c r="T16" s="430">
        <v>0</v>
      </c>
      <c r="U16" s="430">
        <v>0</v>
      </c>
      <c r="V16" s="430">
        <v>0</v>
      </c>
      <c r="W16" s="430">
        <v>0</v>
      </c>
      <c r="X16" s="430">
        <v>0</v>
      </c>
      <c r="Y16" s="430">
        <v>0</v>
      </c>
      <c r="Z16" s="430">
        <v>0</v>
      </c>
      <c r="AA16" s="430">
        <v>0</v>
      </c>
      <c r="AB16" s="430">
        <v>0</v>
      </c>
      <c r="AC16" s="430">
        <v>0</v>
      </c>
    </row>
    <row r="17" spans="1:29" ht="21.65" customHeight="1" thickBot="1" x14ac:dyDescent="0.4">
      <c r="B17" s="57" t="s">
        <v>44</v>
      </c>
      <c r="C17" s="56">
        <f t="shared" ref="C17:O17" si="1">SUM(C4:C16)</f>
        <v>0</v>
      </c>
      <c r="D17" s="56">
        <f t="shared" si="1"/>
        <v>0</v>
      </c>
      <c r="E17" s="56">
        <f t="shared" si="1"/>
        <v>0</v>
      </c>
      <c r="F17" s="56">
        <f t="shared" si="1"/>
        <v>0</v>
      </c>
      <c r="G17" s="56">
        <f t="shared" si="1"/>
        <v>0</v>
      </c>
      <c r="H17" s="56">
        <f t="shared" si="1"/>
        <v>0</v>
      </c>
      <c r="I17" s="56">
        <f t="shared" si="1"/>
        <v>0</v>
      </c>
      <c r="J17" s="56">
        <f t="shared" si="1"/>
        <v>28378.956448140496</v>
      </c>
      <c r="K17" s="56">
        <f t="shared" si="1"/>
        <v>91828.471900957622</v>
      </c>
      <c r="L17" s="56">
        <f t="shared" si="1"/>
        <v>98475.711381648682</v>
      </c>
      <c r="M17" s="56">
        <f t="shared" si="1"/>
        <v>281544.58650375728</v>
      </c>
      <c r="N17" s="56">
        <f t="shared" si="1"/>
        <v>605384.72317830636</v>
      </c>
      <c r="O17" s="55">
        <f t="shared" si="1"/>
        <v>1105612.4494128104</v>
      </c>
      <c r="P17" s="197"/>
      <c r="Q17" s="430">
        <v>0</v>
      </c>
      <c r="R17" s="430">
        <v>0</v>
      </c>
      <c r="S17" s="430">
        <v>0</v>
      </c>
      <c r="T17" s="430">
        <v>0</v>
      </c>
      <c r="U17" s="430">
        <v>0</v>
      </c>
      <c r="V17" s="430">
        <v>0</v>
      </c>
      <c r="W17" s="430">
        <v>0</v>
      </c>
      <c r="X17" s="430">
        <v>0</v>
      </c>
      <c r="Y17" s="430">
        <v>0</v>
      </c>
      <c r="Z17" s="430">
        <v>0</v>
      </c>
      <c r="AA17" s="430">
        <v>0</v>
      </c>
      <c r="AB17" s="430">
        <v>0</v>
      </c>
      <c r="AC17" s="430">
        <v>0</v>
      </c>
    </row>
    <row r="18" spans="1:29" ht="21.65" customHeight="1" thickBot="1" x14ac:dyDescent="0.4"/>
    <row r="19" spans="1:29" ht="21.65" customHeight="1" thickBot="1" x14ac:dyDescent="0.4">
      <c r="B19" s="67" t="s">
        <v>37</v>
      </c>
      <c r="C19" s="295" t="s">
        <v>57</v>
      </c>
      <c r="D19" s="295" t="s">
        <v>56</v>
      </c>
      <c r="E19" s="295" t="s">
        <v>55</v>
      </c>
      <c r="F19" s="295" t="s">
        <v>54</v>
      </c>
      <c r="G19" s="295" t="s">
        <v>53</v>
      </c>
      <c r="H19" s="295" t="s">
        <v>52</v>
      </c>
      <c r="I19" s="295" t="s">
        <v>51</v>
      </c>
      <c r="J19" s="295" t="s">
        <v>50</v>
      </c>
      <c r="K19" s="295" t="s">
        <v>49</v>
      </c>
      <c r="L19" s="295" t="s">
        <v>48</v>
      </c>
      <c r="M19" s="295" t="s">
        <v>47</v>
      </c>
      <c r="N19" s="295" t="s">
        <v>46</v>
      </c>
      <c r="O19" s="65" t="s">
        <v>34</v>
      </c>
      <c r="P19" s="198"/>
      <c r="Q19" s="198"/>
      <c r="R19" s="203"/>
    </row>
    <row r="20" spans="1:29" ht="15" customHeight="1" x14ac:dyDescent="0.35">
      <c r="A20" s="625" t="s">
        <v>90</v>
      </c>
      <c r="B20" s="78" t="s">
        <v>80</v>
      </c>
      <c r="C20" s="63">
        <f>SUM('BIZ kWh ENTRY'!C20,'BIZ kWh ENTRY'!S20,'BIZ kWh ENTRY'!AI20,'BIZ kWh ENTRY'!AY20)</f>
        <v>0</v>
      </c>
      <c r="D20" s="63">
        <f>SUM('BIZ kWh ENTRY'!D20,'BIZ kWh ENTRY'!T20,'BIZ kWh ENTRY'!AJ20,'BIZ kWh ENTRY'!AZ20)</f>
        <v>0</v>
      </c>
      <c r="E20" s="63">
        <f>SUM('BIZ kWh ENTRY'!E20,'BIZ kWh ENTRY'!U20,'BIZ kWh ENTRY'!AK20,'BIZ kWh ENTRY'!BA20)</f>
        <v>0</v>
      </c>
      <c r="F20" s="63">
        <f>SUM('BIZ kWh ENTRY'!F20,'BIZ kWh ENTRY'!V20,'BIZ kWh ENTRY'!AL20,'BIZ kWh ENTRY'!BB20)</f>
        <v>0</v>
      </c>
      <c r="G20" s="63">
        <f>SUM('BIZ kWh ENTRY'!G20,'BIZ kWh ENTRY'!W20,'BIZ kWh ENTRY'!AM20,'BIZ kWh ENTRY'!BC20)</f>
        <v>0</v>
      </c>
      <c r="H20" s="63">
        <f>SUM('BIZ kWh ENTRY'!H20,'BIZ kWh ENTRY'!X20,'BIZ kWh ENTRY'!AN20,'BIZ kWh ENTRY'!BD20)</f>
        <v>0</v>
      </c>
      <c r="I20" s="63">
        <f>SUM('BIZ kWh ENTRY'!I20,'BIZ kWh ENTRY'!Y20,'BIZ kWh ENTRY'!AO20,'BIZ kWh ENTRY'!BE20)</f>
        <v>417621.45797280443</v>
      </c>
      <c r="J20" s="63">
        <f>SUM('BIZ kWh ENTRY'!J20,'BIZ kWh ENTRY'!Z20,'BIZ kWh ENTRY'!AP20,'BIZ kWh ENTRY'!BF20)</f>
        <v>155964.82319083848</v>
      </c>
      <c r="K20" s="63">
        <f>SUM('BIZ kWh ENTRY'!K20,'BIZ kWh ENTRY'!AA20,'BIZ kWh ENTRY'!AQ20,'BIZ kWh ENTRY'!BG20)</f>
        <v>90226.425786884807</v>
      </c>
      <c r="L20" s="63">
        <f>SUM('BIZ kWh ENTRY'!L20,'BIZ kWh ENTRY'!AB20,'BIZ kWh ENTRY'!AR20,'BIZ kWh ENTRY'!BH20)</f>
        <v>212888.73126104235</v>
      </c>
      <c r="M20" s="63">
        <f>SUM('BIZ kWh ENTRY'!M20,'BIZ kWh ENTRY'!AC20,'BIZ kWh ENTRY'!AS20,'BIZ kWh ENTRY'!BI20)</f>
        <v>903099.87305886624</v>
      </c>
      <c r="N20" s="63">
        <f>SUM('BIZ kWh ENTRY'!N20,'BIZ kWh ENTRY'!AD20,'BIZ kWh ENTRY'!AT20,'BIZ kWh ENTRY'!BJ20)</f>
        <v>742014.27989518526</v>
      </c>
      <c r="O20" s="62">
        <f t="shared" ref="O20:O32" si="2">SUM(C20:N20)</f>
        <v>2521815.5911656218</v>
      </c>
      <c r="P20" s="197"/>
      <c r="Q20" s="430">
        <v>0</v>
      </c>
      <c r="R20" s="430">
        <v>0</v>
      </c>
      <c r="S20" s="430">
        <v>0</v>
      </c>
      <c r="T20" s="430">
        <v>0</v>
      </c>
      <c r="U20" s="430">
        <v>0</v>
      </c>
      <c r="V20" s="430">
        <v>0</v>
      </c>
      <c r="W20" s="430">
        <v>0</v>
      </c>
      <c r="X20" s="430">
        <v>0</v>
      </c>
      <c r="Y20" s="430">
        <v>0</v>
      </c>
      <c r="Z20" s="430">
        <v>0</v>
      </c>
      <c r="AA20" s="430">
        <v>0</v>
      </c>
      <c r="AB20" s="430">
        <v>0</v>
      </c>
      <c r="AC20" s="430">
        <v>0</v>
      </c>
    </row>
    <row r="21" spans="1:29" x14ac:dyDescent="0.35">
      <c r="A21" s="626"/>
      <c r="B21" s="12" t="s">
        <v>79</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4592.477975279312</v>
      </c>
      <c r="L21" s="3">
        <f>SUM('BIZ kWh ENTRY'!L21,'BIZ kWh ENTRY'!AB21,'BIZ kWh ENTRY'!AR21,'BIZ kWh ENTRY'!BH21)</f>
        <v>0</v>
      </c>
      <c r="M21" s="3">
        <f>SUM('BIZ kWh ENTRY'!M21,'BIZ kWh ENTRY'!AC21,'BIZ kWh ENTRY'!AS21,'BIZ kWh ENTRY'!BI21)</f>
        <v>2592.8823018323387</v>
      </c>
      <c r="N21" s="3">
        <f>SUM('BIZ kWh ENTRY'!N21,'BIZ kWh ENTRY'!AD21,'BIZ kWh ENTRY'!AT21,'BIZ kWh ENTRY'!BJ21)</f>
        <v>83697.361759994732</v>
      </c>
      <c r="O21" s="61">
        <f t="shared" si="2"/>
        <v>90882.722037106389</v>
      </c>
      <c r="P21" s="197"/>
      <c r="Q21" s="430">
        <v>0</v>
      </c>
      <c r="R21" s="430">
        <v>0</v>
      </c>
      <c r="S21" s="430">
        <v>0</v>
      </c>
      <c r="T21" s="430">
        <v>0</v>
      </c>
      <c r="U21" s="430">
        <v>0</v>
      </c>
      <c r="V21" s="430">
        <v>0</v>
      </c>
      <c r="W21" s="430">
        <v>0</v>
      </c>
      <c r="X21" s="430">
        <v>0</v>
      </c>
      <c r="Y21" s="430">
        <v>0</v>
      </c>
      <c r="Z21" s="430">
        <v>0</v>
      </c>
      <c r="AA21" s="430">
        <v>0</v>
      </c>
      <c r="AB21" s="430">
        <v>0</v>
      </c>
      <c r="AC21" s="430">
        <v>0</v>
      </c>
    </row>
    <row r="22" spans="1:29" x14ac:dyDescent="0.35">
      <c r="A22" s="626"/>
      <c r="B22" s="11" t="s">
        <v>78</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61">
        <f t="shared" si="2"/>
        <v>0</v>
      </c>
      <c r="P22" s="197"/>
      <c r="Q22" s="430">
        <v>0</v>
      </c>
      <c r="R22" s="430">
        <v>0</v>
      </c>
      <c r="S22" s="430">
        <v>0</v>
      </c>
      <c r="T22" s="430">
        <v>0</v>
      </c>
      <c r="U22" s="430">
        <v>0</v>
      </c>
      <c r="V22" s="430">
        <v>0</v>
      </c>
      <c r="W22" s="430">
        <v>0</v>
      </c>
      <c r="X22" s="430">
        <v>0</v>
      </c>
      <c r="Y22" s="430">
        <v>0</v>
      </c>
      <c r="Z22" s="430">
        <v>0</v>
      </c>
      <c r="AA22" s="430">
        <v>0</v>
      </c>
      <c r="AB22" s="430">
        <v>0</v>
      </c>
      <c r="AC22" s="430">
        <v>0</v>
      </c>
    </row>
    <row r="23" spans="1:29" x14ac:dyDescent="0.35">
      <c r="A23" s="626"/>
      <c r="B23" s="11" t="s">
        <v>77</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0</v>
      </c>
      <c r="G23" s="3">
        <f>SUM('BIZ kWh ENTRY'!G23,'BIZ kWh ENTRY'!W23,'BIZ kWh ENTRY'!AM23,'BIZ kWh ENTRY'!BC23)</f>
        <v>0</v>
      </c>
      <c r="H23" s="3">
        <f>SUM('BIZ kWh ENTRY'!H23,'BIZ kWh ENTRY'!X23,'BIZ kWh ENTRY'!AN23,'BIZ kWh ENTRY'!BD23)</f>
        <v>409364.0749018591</v>
      </c>
      <c r="I23" s="3">
        <f>SUM('BIZ kWh ENTRY'!I23,'BIZ kWh ENTRY'!Y23,'BIZ kWh ENTRY'!AO23,'BIZ kWh ENTRY'!BE23)</f>
        <v>363118.19413716206</v>
      </c>
      <c r="J23" s="3">
        <f>SUM('BIZ kWh ENTRY'!J23,'BIZ kWh ENTRY'!Z23,'BIZ kWh ENTRY'!AP23,'BIZ kWh ENTRY'!BF23)</f>
        <v>29646.7505010034</v>
      </c>
      <c r="K23" s="3">
        <f>SUM('BIZ kWh ENTRY'!K23,'BIZ kWh ENTRY'!AA23,'BIZ kWh ENTRY'!AQ23,'BIZ kWh ENTRY'!BG23)</f>
        <v>180360.59685048394</v>
      </c>
      <c r="L23" s="3">
        <f>SUM('BIZ kWh ENTRY'!L23,'BIZ kWh ENTRY'!AB23,'BIZ kWh ENTRY'!AR23,'BIZ kWh ENTRY'!BH23)</f>
        <v>486205.92616084847</v>
      </c>
      <c r="M23" s="3">
        <f>SUM('BIZ kWh ENTRY'!M23,'BIZ kWh ENTRY'!AC23,'BIZ kWh ENTRY'!AS23,'BIZ kWh ENTRY'!BI23)</f>
        <v>764024.33764670789</v>
      </c>
      <c r="N23" s="3">
        <f>SUM('BIZ kWh ENTRY'!N23,'BIZ kWh ENTRY'!AD23,'BIZ kWh ENTRY'!AT23,'BIZ kWh ENTRY'!BJ23)</f>
        <v>3331282.1898153061</v>
      </c>
      <c r="O23" s="61">
        <f t="shared" si="2"/>
        <v>5564002.0700133704</v>
      </c>
      <c r="P23" s="197"/>
      <c r="Q23" s="430">
        <v>0</v>
      </c>
      <c r="R23" s="430">
        <v>0</v>
      </c>
      <c r="S23" s="430">
        <v>0</v>
      </c>
      <c r="T23" s="430">
        <v>0</v>
      </c>
      <c r="U23" s="430">
        <v>0</v>
      </c>
      <c r="V23" s="430">
        <v>0</v>
      </c>
      <c r="W23" s="430">
        <v>0</v>
      </c>
      <c r="X23" s="430">
        <v>0</v>
      </c>
      <c r="Y23" s="430">
        <v>0</v>
      </c>
      <c r="Z23" s="430">
        <v>0</v>
      </c>
      <c r="AA23" s="430">
        <v>0</v>
      </c>
      <c r="AB23" s="430">
        <v>0</v>
      </c>
      <c r="AC23" s="430">
        <v>0</v>
      </c>
    </row>
    <row r="24" spans="1:29" x14ac:dyDescent="0.35">
      <c r="A24" s="626"/>
      <c r="B24" s="12" t="s">
        <v>76</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61">
        <f t="shared" si="2"/>
        <v>0</v>
      </c>
      <c r="P24" s="197"/>
      <c r="Q24" s="430">
        <v>0</v>
      </c>
      <c r="R24" s="430">
        <v>0</v>
      </c>
      <c r="S24" s="430">
        <v>0</v>
      </c>
      <c r="T24" s="430">
        <v>0</v>
      </c>
      <c r="U24" s="430">
        <v>0</v>
      </c>
      <c r="V24" s="430">
        <v>0</v>
      </c>
      <c r="W24" s="430">
        <v>0</v>
      </c>
      <c r="X24" s="430">
        <v>0</v>
      </c>
      <c r="Y24" s="430">
        <v>0</v>
      </c>
      <c r="Z24" s="430">
        <v>0</v>
      </c>
      <c r="AA24" s="430">
        <v>0</v>
      </c>
      <c r="AB24" s="430">
        <v>0</v>
      </c>
      <c r="AC24" s="430">
        <v>0</v>
      </c>
    </row>
    <row r="25" spans="1:29" x14ac:dyDescent="0.35">
      <c r="A25" s="626"/>
      <c r="B25" s="11" t="s">
        <v>75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61">
        <f t="shared" si="2"/>
        <v>0</v>
      </c>
      <c r="P25" s="197"/>
      <c r="Q25" s="430">
        <v>0</v>
      </c>
      <c r="R25" s="430">
        <v>0</v>
      </c>
      <c r="S25" s="430">
        <v>0</v>
      </c>
      <c r="T25" s="430">
        <v>0</v>
      </c>
      <c r="U25" s="430">
        <v>0</v>
      </c>
      <c r="V25" s="430">
        <v>0</v>
      </c>
      <c r="W25" s="430">
        <v>0</v>
      </c>
      <c r="X25" s="430">
        <v>0</v>
      </c>
      <c r="Y25" s="430">
        <v>0</v>
      </c>
      <c r="Z25" s="430">
        <v>0</v>
      </c>
      <c r="AA25" s="430">
        <v>0</v>
      </c>
      <c r="AB25" s="430">
        <v>0</v>
      </c>
      <c r="AC25" s="430">
        <v>0</v>
      </c>
    </row>
    <row r="26" spans="1:29" x14ac:dyDescent="0.35">
      <c r="A26" s="626"/>
      <c r="B26" s="11" t="s">
        <v>74</v>
      </c>
      <c r="C26" s="3">
        <f>SUM('BIZ kWh ENTRY'!C26,'BIZ kWh ENTRY'!S26,'BIZ kWh ENTRY'!AI26,'BIZ kWh ENTRY'!AY26)</f>
        <v>0</v>
      </c>
      <c r="D26" s="3">
        <f>SUM('BIZ kWh ENTRY'!D26,'BIZ kWh ENTRY'!T26,'BIZ kWh ENTRY'!AJ26,'BIZ kWh ENTRY'!AZ26)</f>
        <v>0</v>
      </c>
      <c r="E26" s="3">
        <f>SUM('BIZ kWh ENTRY'!E26,'BIZ kWh ENTRY'!U26,'BIZ kWh ENTRY'!AK26,'BIZ kWh ENTRY'!BA26)</f>
        <v>0</v>
      </c>
      <c r="F26" s="3">
        <f>SUM('BIZ kWh ENTRY'!F26,'BIZ kWh ENTRY'!V26,'BIZ kWh ENTRY'!AL26,'BIZ kWh ENTRY'!BB26)</f>
        <v>0</v>
      </c>
      <c r="G26" s="3">
        <f>SUM('BIZ kWh ENTRY'!G26,'BIZ kWh ENTRY'!W26,'BIZ kWh ENTRY'!AM26,'BIZ kWh ENTRY'!BC26)</f>
        <v>17403.669969643008</v>
      </c>
      <c r="H26" s="3">
        <f>SUM('BIZ kWh ENTRY'!H26,'BIZ kWh ENTRY'!X26,'BIZ kWh ENTRY'!AN26,'BIZ kWh ENTRY'!BD26)</f>
        <v>203914.15660156962</v>
      </c>
      <c r="I26" s="3">
        <f>SUM('BIZ kWh ENTRY'!I26,'BIZ kWh ENTRY'!Y26,'BIZ kWh ENTRY'!AO26,'BIZ kWh ENTRY'!BE26)</f>
        <v>190192.99097252346</v>
      </c>
      <c r="J26" s="3">
        <f>SUM('BIZ kWh ENTRY'!J26,'BIZ kWh ENTRY'!Z26,'BIZ kWh ENTRY'!AP26,'BIZ kWh ENTRY'!BF26)</f>
        <v>178419.14380550775</v>
      </c>
      <c r="K26" s="3">
        <f>SUM('BIZ kWh ENTRY'!K26,'BIZ kWh ENTRY'!AA26,'BIZ kWh ENTRY'!AQ26,'BIZ kWh ENTRY'!BG26)</f>
        <v>1067506.881453695</v>
      </c>
      <c r="L26" s="3">
        <f>SUM('BIZ kWh ENTRY'!L26,'BIZ kWh ENTRY'!AB26,'BIZ kWh ENTRY'!AR26,'BIZ kWh ENTRY'!BH26)</f>
        <v>157233.25740534469</v>
      </c>
      <c r="M26" s="3">
        <f>SUM('BIZ kWh ENTRY'!M26,'BIZ kWh ENTRY'!AC26,'BIZ kWh ENTRY'!AS26,'BIZ kWh ENTRY'!BI26)</f>
        <v>576762.10006232071</v>
      </c>
      <c r="N26" s="3">
        <f>SUM('BIZ kWh ENTRY'!N26,'BIZ kWh ENTRY'!AD26,'BIZ kWh ENTRY'!AT26,'BIZ kWh ENTRY'!BJ26)</f>
        <v>3635457.8304042104</v>
      </c>
      <c r="O26" s="61">
        <f t="shared" si="2"/>
        <v>6026890.0306748152</v>
      </c>
      <c r="P26" s="197"/>
      <c r="Q26" s="430">
        <v>0</v>
      </c>
      <c r="R26" s="430">
        <v>0</v>
      </c>
      <c r="S26" s="430">
        <v>0</v>
      </c>
      <c r="T26" s="430">
        <v>0</v>
      </c>
      <c r="U26" s="430">
        <v>0</v>
      </c>
      <c r="V26" s="430">
        <v>0</v>
      </c>
      <c r="W26" s="430">
        <v>0</v>
      </c>
      <c r="X26" s="430">
        <v>0</v>
      </c>
      <c r="Y26" s="430">
        <v>0</v>
      </c>
      <c r="Z26" s="430">
        <v>0</v>
      </c>
      <c r="AA26" s="430">
        <v>0</v>
      </c>
      <c r="AB26" s="430">
        <v>0</v>
      </c>
      <c r="AC26" s="430">
        <v>0</v>
      </c>
    </row>
    <row r="27" spans="1:29" x14ac:dyDescent="0.35">
      <c r="A27" s="626"/>
      <c r="B27" s="11" t="s">
        <v>73</v>
      </c>
      <c r="C27" s="3">
        <f>SUM('BIZ kWh ENTRY'!C27,'BIZ kWh ENTRY'!S27,'BIZ kWh ENTRY'!AI27,'BIZ kWh ENTRY'!AY27)</f>
        <v>0</v>
      </c>
      <c r="D27" s="3">
        <f>SUM('BIZ kWh ENTRY'!D27,'BIZ kWh ENTRY'!T27,'BIZ kWh ENTRY'!AJ27,'BIZ kWh ENTRY'!AZ27)</f>
        <v>0</v>
      </c>
      <c r="E27" s="3">
        <f>SUM('BIZ kWh ENTRY'!E27,'BIZ kWh ENTRY'!U27,'BIZ kWh ENTRY'!AK27,'BIZ kWh ENTRY'!BA27)</f>
        <v>0</v>
      </c>
      <c r="F27" s="3">
        <f>SUM('BIZ kWh ENTRY'!F27,'BIZ kWh ENTRY'!V27,'BIZ kWh ENTRY'!AL27,'BIZ kWh ENTRY'!BB27)</f>
        <v>24860.607475230885</v>
      </c>
      <c r="G27" s="3">
        <f>SUM('BIZ kWh ENTRY'!G27,'BIZ kWh ENTRY'!W27,'BIZ kWh ENTRY'!AM27,'BIZ kWh ENTRY'!BC27)</f>
        <v>40506.804096886866</v>
      </c>
      <c r="H27" s="3">
        <f>SUM('BIZ kWh ENTRY'!H27,'BIZ kWh ENTRY'!X27,'BIZ kWh ENTRY'!AN27,'BIZ kWh ENTRY'!BD27)</f>
        <v>14475.253045411253</v>
      </c>
      <c r="I27" s="3">
        <f>SUM('BIZ kWh ENTRY'!I27,'BIZ kWh ENTRY'!Y27,'BIZ kWh ENTRY'!AO27,'BIZ kWh ENTRY'!BE27)</f>
        <v>62883.591864931965</v>
      </c>
      <c r="J27" s="3">
        <f>SUM('BIZ kWh ENTRY'!J27,'BIZ kWh ENTRY'!Z27,'BIZ kWh ENTRY'!AP27,'BIZ kWh ENTRY'!BF27)</f>
        <v>147787.27257755381</v>
      </c>
      <c r="K27" s="3">
        <f>SUM('BIZ kWh ENTRY'!K27,'BIZ kWh ENTRY'!AA27,'BIZ kWh ENTRY'!AQ27,'BIZ kWh ENTRY'!BG27)</f>
        <v>267124.53807295114</v>
      </c>
      <c r="L27" s="3">
        <f>SUM('BIZ kWh ENTRY'!L27,'BIZ kWh ENTRY'!AB27,'BIZ kWh ENTRY'!AR27,'BIZ kWh ENTRY'!BH27)</f>
        <v>306012.19052613119</v>
      </c>
      <c r="M27" s="3">
        <f>SUM('BIZ kWh ENTRY'!M27,'BIZ kWh ENTRY'!AC27,'BIZ kWh ENTRY'!AS27,'BIZ kWh ENTRY'!BI27)</f>
        <v>127731.82909223945</v>
      </c>
      <c r="N27" s="3">
        <f>SUM('BIZ kWh ENTRY'!N27,'BIZ kWh ENTRY'!AD27,'BIZ kWh ENTRY'!AT27,'BIZ kWh ENTRY'!BJ27)</f>
        <v>419142.70805398561</v>
      </c>
      <c r="O27" s="61">
        <f t="shared" si="2"/>
        <v>1410524.7948053223</v>
      </c>
      <c r="P27" s="197"/>
      <c r="Q27" s="430">
        <v>0</v>
      </c>
      <c r="R27" s="430">
        <v>0</v>
      </c>
      <c r="S27" s="430">
        <v>0</v>
      </c>
      <c r="T27" s="430">
        <v>0</v>
      </c>
      <c r="U27" s="430">
        <v>0</v>
      </c>
      <c r="V27" s="430">
        <v>0</v>
      </c>
      <c r="W27" s="430">
        <v>0</v>
      </c>
      <c r="X27" s="430">
        <v>0</v>
      </c>
      <c r="Y27" s="430">
        <v>0</v>
      </c>
      <c r="Z27" s="430">
        <v>0</v>
      </c>
      <c r="AA27" s="430">
        <v>0</v>
      </c>
      <c r="AB27" s="430">
        <v>0</v>
      </c>
      <c r="AC27" s="430">
        <v>0</v>
      </c>
    </row>
    <row r="28" spans="1:29" x14ac:dyDescent="0.35">
      <c r="A28" s="626"/>
      <c r="B28" s="11" t="s">
        <v>72</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15803.069445267711</v>
      </c>
      <c r="H28" s="3">
        <f>SUM('BIZ kWh ENTRY'!H28,'BIZ kWh ENTRY'!X28,'BIZ kWh ENTRY'!AN28,'BIZ kWh ENTRY'!BD28)</f>
        <v>3598.7372749977403</v>
      </c>
      <c r="I28" s="3">
        <f>SUM('BIZ kWh ENTRY'!I28,'BIZ kWh ENTRY'!Y28,'BIZ kWh ENTRY'!AO28,'BIZ kWh ENTRY'!BE28)</f>
        <v>34485.875723979385</v>
      </c>
      <c r="J28" s="3">
        <f>SUM('BIZ kWh ENTRY'!J28,'BIZ kWh ENTRY'!Z28,'BIZ kWh ENTRY'!AP28,'BIZ kWh ENTRY'!BF28)</f>
        <v>0</v>
      </c>
      <c r="K28" s="3">
        <f>SUM('BIZ kWh ENTRY'!K28,'BIZ kWh ENTRY'!AA28,'BIZ kWh ENTRY'!AQ28,'BIZ kWh ENTRY'!BG28)</f>
        <v>0</v>
      </c>
      <c r="L28" s="3">
        <f>SUM('BIZ kWh ENTRY'!L28,'BIZ kWh ENTRY'!AB28,'BIZ kWh ENTRY'!AR28,'BIZ kWh ENTRY'!BH28)</f>
        <v>12604.918130564218</v>
      </c>
      <c r="M28" s="3">
        <f>SUM('BIZ kWh ENTRY'!M28,'BIZ kWh ENTRY'!AC28,'BIZ kWh ENTRY'!AS28,'BIZ kWh ENTRY'!BI28)</f>
        <v>220682.71214942032</v>
      </c>
      <c r="N28" s="3">
        <f>SUM('BIZ kWh ENTRY'!N28,'BIZ kWh ENTRY'!AD28,'BIZ kWh ENTRY'!AT28,'BIZ kWh ENTRY'!BJ28)</f>
        <v>192249.51286979366</v>
      </c>
      <c r="O28" s="61">
        <f t="shared" si="2"/>
        <v>479424.82559402299</v>
      </c>
      <c r="P28" s="197"/>
      <c r="Q28" s="430">
        <v>0</v>
      </c>
      <c r="R28" s="430">
        <v>0</v>
      </c>
      <c r="S28" s="430">
        <v>0</v>
      </c>
      <c r="T28" s="430">
        <v>0</v>
      </c>
      <c r="U28" s="430">
        <v>0</v>
      </c>
      <c r="V28" s="430">
        <v>0</v>
      </c>
      <c r="W28" s="430">
        <v>0</v>
      </c>
      <c r="X28" s="430">
        <v>0</v>
      </c>
      <c r="Y28" s="430">
        <v>0</v>
      </c>
      <c r="Z28" s="430">
        <v>0</v>
      </c>
      <c r="AA28" s="430">
        <v>0</v>
      </c>
      <c r="AB28" s="430">
        <v>0</v>
      </c>
      <c r="AC28" s="430">
        <v>0</v>
      </c>
    </row>
    <row r="29" spans="1:29" x14ac:dyDescent="0.35">
      <c r="A29" s="626"/>
      <c r="B29" s="11" t="s">
        <v>71</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0</v>
      </c>
      <c r="J29" s="3">
        <f>SUM('BIZ kWh ENTRY'!J29,'BIZ kWh ENTRY'!Z29,'BIZ kWh ENTRY'!AP29,'BIZ kWh ENTRY'!BF29)</f>
        <v>0</v>
      </c>
      <c r="K29" s="3">
        <f>SUM('BIZ kWh ENTRY'!K29,'BIZ kWh ENTRY'!AA29,'BIZ kWh ENTRY'!AQ29,'BIZ kWh ENTRY'!BG29)</f>
        <v>0</v>
      </c>
      <c r="L29" s="3">
        <f>SUM('BIZ kWh ENTRY'!L29,'BIZ kWh ENTRY'!AB29,'BIZ kWh ENTRY'!AR29,'BIZ kWh ENTRY'!BH29)</f>
        <v>62210.340747836912</v>
      </c>
      <c r="M29" s="3">
        <f>SUM('BIZ kWh ENTRY'!M29,'BIZ kWh ENTRY'!AC29,'BIZ kWh ENTRY'!AS29,'BIZ kWh ENTRY'!BI29)</f>
        <v>0</v>
      </c>
      <c r="N29" s="3">
        <f>SUM('BIZ kWh ENTRY'!N29,'BIZ kWh ENTRY'!AD29,'BIZ kWh ENTRY'!AT29,'BIZ kWh ENTRY'!BJ29)</f>
        <v>73245.262763625389</v>
      </c>
      <c r="O29" s="61">
        <f t="shared" si="2"/>
        <v>135455.60351146231</v>
      </c>
      <c r="P29" s="197"/>
      <c r="Q29" s="430">
        <v>0</v>
      </c>
      <c r="R29" s="430">
        <v>0</v>
      </c>
      <c r="S29" s="430">
        <v>0</v>
      </c>
      <c r="T29" s="430">
        <v>0</v>
      </c>
      <c r="U29" s="430">
        <v>0</v>
      </c>
      <c r="V29" s="430">
        <v>0</v>
      </c>
      <c r="W29" s="430">
        <v>0</v>
      </c>
      <c r="X29" s="430">
        <v>0</v>
      </c>
      <c r="Y29" s="430">
        <v>0</v>
      </c>
      <c r="Z29" s="430">
        <v>0</v>
      </c>
      <c r="AA29" s="430">
        <v>0</v>
      </c>
      <c r="AB29" s="430">
        <v>0</v>
      </c>
      <c r="AC29" s="430">
        <v>0</v>
      </c>
    </row>
    <row r="30" spans="1:29" x14ac:dyDescent="0.35">
      <c r="A30" s="626"/>
      <c r="B30" s="84" t="s">
        <v>70</v>
      </c>
      <c r="C30" s="85">
        <f>SUM('BIZ kWh ENTRY'!C30,'BIZ kWh ENTRY'!S30,'BIZ kWh ENTRY'!AI30,'BIZ kWh ENTRY'!AY30)</f>
        <v>0</v>
      </c>
      <c r="D30" s="85">
        <f>SUM('BIZ kWh ENTRY'!D30,'BIZ kWh ENTRY'!T30,'BIZ kWh ENTRY'!AJ30,'BIZ kWh ENTRY'!AZ30)</f>
        <v>0</v>
      </c>
      <c r="E30" s="85">
        <f>SUM('BIZ kWh ENTRY'!E30,'BIZ kWh ENTRY'!U30,'BIZ kWh ENTRY'!AK30,'BIZ kWh ENTRY'!BA30)</f>
        <v>0</v>
      </c>
      <c r="F30" s="85">
        <f>SUM('BIZ kWh ENTRY'!F30,'BIZ kWh ENTRY'!V30,'BIZ kWh ENTRY'!AL30,'BIZ kWh ENTRY'!BB30)</f>
        <v>0</v>
      </c>
      <c r="G30" s="85">
        <f>SUM('BIZ kWh ENTRY'!G30,'BIZ kWh ENTRY'!W30,'BIZ kWh ENTRY'!AM30,'BIZ kWh ENTRY'!BC30)</f>
        <v>0</v>
      </c>
      <c r="H30" s="85">
        <f>SUM('BIZ kWh ENTRY'!H30,'BIZ kWh ENTRY'!X30,'BIZ kWh ENTRY'!AN30,'BIZ kWh ENTRY'!BD30)</f>
        <v>0</v>
      </c>
      <c r="I30" s="85">
        <f>SUM('BIZ kWh ENTRY'!I30,'BIZ kWh ENTRY'!Y30,'BIZ kWh ENTRY'!AO30,'BIZ kWh ENTRY'!BE30)</f>
        <v>0</v>
      </c>
      <c r="J30" s="85">
        <f>SUM('BIZ kWh ENTRY'!J30,'BIZ kWh ENTRY'!Z30,'BIZ kWh ENTRY'!AP30,'BIZ kWh ENTRY'!BF30)</f>
        <v>0</v>
      </c>
      <c r="K30" s="85">
        <f>SUM('BIZ kWh ENTRY'!K30,'BIZ kWh ENTRY'!AA30,'BIZ kWh ENTRY'!AQ30,'BIZ kWh ENTRY'!BG30)</f>
        <v>0</v>
      </c>
      <c r="L30" s="85">
        <f>SUM('BIZ kWh ENTRY'!L30,'BIZ kWh ENTRY'!AB30,'BIZ kWh ENTRY'!AR30,'BIZ kWh ENTRY'!BH30)</f>
        <v>0</v>
      </c>
      <c r="M30" s="85">
        <f>SUM('BIZ kWh ENTRY'!M30,'BIZ kWh ENTRY'!AC30,'BIZ kWh ENTRY'!AS30,'BIZ kWh ENTRY'!BI30)</f>
        <v>0</v>
      </c>
      <c r="N30" s="85">
        <f>SUM('BIZ kWh ENTRY'!N30,'BIZ kWh ENTRY'!AD30,'BIZ kWh ENTRY'!AT30,'BIZ kWh ENTRY'!BJ30)</f>
        <v>0</v>
      </c>
      <c r="O30" s="61">
        <f t="shared" si="2"/>
        <v>0</v>
      </c>
      <c r="P30" s="197"/>
      <c r="Q30" s="430">
        <v>0</v>
      </c>
      <c r="R30" s="430">
        <v>0</v>
      </c>
      <c r="S30" s="430">
        <v>0</v>
      </c>
      <c r="T30" s="430">
        <v>0</v>
      </c>
      <c r="U30" s="430">
        <v>0</v>
      </c>
      <c r="V30" s="430">
        <v>0</v>
      </c>
      <c r="W30" s="430">
        <v>0</v>
      </c>
      <c r="X30" s="430">
        <v>0</v>
      </c>
      <c r="Y30" s="430">
        <v>0</v>
      </c>
      <c r="Z30" s="430">
        <v>0</v>
      </c>
      <c r="AA30" s="430">
        <v>0</v>
      </c>
      <c r="AB30" s="430">
        <v>0</v>
      </c>
      <c r="AC30" s="430">
        <v>0</v>
      </c>
    </row>
    <row r="31" spans="1:29" x14ac:dyDescent="0.35">
      <c r="A31" s="626"/>
      <c r="B31" s="84" t="s">
        <v>69</v>
      </c>
      <c r="C31" s="85">
        <f>SUM('BIZ kWh ENTRY'!C31,'BIZ kWh ENTRY'!S31,'BIZ kWh ENTRY'!AI31,'BIZ kWh ENTRY'!AY31)</f>
        <v>0</v>
      </c>
      <c r="D31" s="85">
        <f>SUM('BIZ kWh ENTRY'!D31,'BIZ kWh ENTRY'!T31,'BIZ kWh ENTRY'!AJ31,'BIZ kWh ENTRY'!AZ31)</f>
        <v>0</v>
      </c>
      <c r="E31" s="85">
        <f>SUM('BIZ kWh ENTRY'!E31,'BIZ kWh ENTRY'!U31,'BIZ kWh ENTRY'!AK31,'BIZ kWh ENTRY'!BA31)</f>
        <v>0</v>
      </c>
      <c r="F31" s="85">
        <f>SUM('BIZ kWh ENTRY'!F31,'BIZ kWh ENTRY'!V31,'BIZ kWh ENTRY'!AL31,'BIZ kWh ENTRY'!BB31)</f>
        <v>0</v>
      </c>
      <c r="G31" s="85">
        <f>SUM('BIZ kWh ENTRY'!G31,'BIZ kWh ENTRY'!W31,'BIZ kWh ENTRY'!AM31,'BIZ kWh ENTRY'!BC31)</f>
        <v>0</v>
      </c>
      <c r="H31" s="85">
        <f>SUM('BIZ kWh ENTRY'!H31,'BIZ kWh ENTRY'!X31,'BIZ kWh ENTRY'!AN31,'BIZ kWh ENTRY'!BD31)</f>
        <v>0</v>
      </c>
      <c r="I31" s="85">
        <f>SUM('BIZ kWh ENTRY'!I31,'BIZ kWh ENTRY'!Y31,'BIZ kWh ENTRY'!AO31,'BIZ kWh ENTRY'!BE31)</f>
        <v>0</v>
      </c>
      <c r="J31" s="85">
        <f>SUM('BIZ kWh ENTRY'!J31,'BIZ kWh ENTRY'!Z31,'BIZ kWh ENTRY'!AP31,'BIZ kWh ENTRY'!BF31)</f>
        <v>55375.511371094042</v>
      </c>
      <c r="K31" s="85">
        <f>SUM('BIZ kWh ENTRY'!K31,'BIZ kWh ENTRY'!AA31,'BIZ kWh ENTRY'!AQ31,'BIZ kWh ENTRY'!BG31)</f>
        <v>54761.297524776215</v>
      </c>
      <c r="L31" s="85">
        <f>SUM('BIZ kWh ENTRY'!L31,'BIZ kWh ENTRY'!AB31,'BIZ kWh ENTRY'!AR31,'BIZ kWh ENTRY'!BH31)</f>
        <v>0</v>
      </c>
      <c r="M31" s="85">
        <f>SUM('BIZ kWh ENTRY'!M31,'BIZ kWh ENTRY'!AC31,'BIZ kWh ENTRY'!AS31,'BIZ kWh ENTRY'!BI31)</f>
        <v>14649.052552725077</v>
      </c>
      <c r="N31" s="85">
        <f>SUM('BIZ kWh ENTRY'!N31,'BIZ kWh ENTRY'!AD31,'BIZ kWh ENTRY'!AT31,'BIZ kWh ENTRY'!BJ31)</f>
        <v>56610.217229109447</v>
      </c>
      <c r="O31" s="61">
        <f t="shared" si="2"/>
        <v>181396.07867770479</v>
      </c>
      <c r="P31" s="197"/>
      <c r="Q31" s="430">
        <v>0</v>
      </c>
      <c r="R31" s="430">
        <v>0</v>
      </c>
      <c r="S31" s="430">
        <v>0</v>
      </c>
      <c r="T31" s="430">
        <v>0</v>
      </c>
      <c r="U31" s="430">
        <v>0</v>
      </c>
      <c r="V31" s="430">
        <v>0</v>
      </c>
      <c r="W31" s="430">
        <v>0</v>
      </c>
      <c r="X31" s="430">
        <v>0</v>
      </c>
      <c r="Y31" s="430">
        <v>0</v>
      </c>
      <c r="Z31" s="430">
        <v>0</v>
      </c>
      <c r="AA31" s="430">
        <v>0</v>
      </c>
      <c r="AB31" s="430">
        <v>0</v>
      </c>
      <c r="AC31" s="430">
        <v>0</v>
      </c>
    </row>
    <row r="32" spans="1:29" ht="15" thickBot="1" x14ac:dyDescent="0.4">
      <c r="A32" s="627"/>
      <c r="B32" s="84" t="s">
        <v>68</v>
      </c>
      <c r="C32" s="85">
        <f>SUM('BIZ kWh ENTRY'!C32,'BIZ kWh ENTRY'!S32,'BIZ kWh ENTRY'!AI32,'BIZ kWh ENTRY'!AY32)</f>
        <v>0</v>
      </c>
      <c r="D32" s="85">
        <f>SUM('BIZ kWh ENTRY'!D32,'BIZ kWh ENTRY'!T32,'BIZ kWh ENTRY'!AJ32,'BIZ kWh ENTRY'!AZ32)</f>
        <v>0</v>
      </c>
      <c r="E32" s="85">
        <f>SUM('BIZ kWh ENTRY'!E32,'BIZ kWh ENTRY'!U32,'BIZ kWh ENTRY'!AK32,'BIZ kWh ENTRY'!BA32)</f>
        <v>0</v>
      </c>
      <c r="F32" s="85">
        <f>SUM('BIZ kWh ENTRY'!F32,'BIZ kWh ENTRY'!V32,'BIZ kWh ENTRY'!AL32,'BIZ kWh ENTRY'!BB32)</f>
        <v>0</v>
      </c>
      <c r="G32" s="85">
        <f>SUM('BIZ kWh ENTRY'!G32,'BIZ kWh ENTRY'!W32,'BIZ kWh ENTRY'!AM32,'BIZ kWh ENTRY'!BC32)</f>
        <v>0</v>
      </c>
      <c r="H32" s="85">
        <f>SUM('BIZ kWh ENTRY'!H32,'BIZ kWh ENTRY'!X32,'BIZ kWh ENTRY'!AN32,'BIZ kWh ENTRY'!BD32)</f>
        <v>0</v>
      </c>
      <c r="I32" s="85">
        <f>SUM('BIZ kWh ENTRY'!I32,'BIZ kWh ENTRY'!Y32,'BIZ kWh ENTRY'!AO32,'BIZ kWh ENTRY'!BE32)</f>
        <v>0</v>
      </c>
      <c r="J32" s="85">
        <f>SUM('BIZ kWh ENTRY'!J32,'BIZ kWh ENTRY'!Z32,'BIZ kWh ENTRY'!AP32,'BIZ kWh ENTRY'!BF32)</f>
        <v>0</v>
      </c>
      <c r="K32" s="85">
        <f>SUM('BIZ kWh ENTRY'!K32,'BIZ kWh ENTRY'!AA32,'BIZ kWh ENTRY'!AQ32,'BIZ kWh ENTRY'!BG32)</f>
        <v>0</v>
      </c>
      <c r="L32" s="85">
        <f>SUM('BIZ kWh ENTRY'!L32,'BIZ kWh ENTRY'!AB32,'BIZ kWh ENTRY'!AR32,'BIZ kWh ENTRY'!BH32)</f>
        <v>0</v>
      </c>
      <c r="M32" s="85">
        <f>SUM('BIZ kWh ENTRY'!M32,'BIZ kWh ENTRY'!AC32,'BIZ kWh ENTRY'!AS32,'BIZ kWh ENTRY'!BI32)</f>
        <v>17097.537050823412</v>
      </c>
      <c r="N32" s="85">
        <f>SUM('BIZ kWh ENTRY'!N32,'BIZ kWh ENTRY'!AD32,'BIZ kWh ENTRY'!AT32,'BIZ kWh ENTRY'!BJ32)</f>
        <v>0</v>
      </c>
      <c r="O32" s="58">
        <f t="shared" si="2"/>
        <v>17097.537050823412</v>
      </c>
      <c r="P32" s="197"/>
      <c r="Q32" s="430">
        <v>0</v>
      </c>
      <c r="R32" s="430">
        <v>0</v>
      </c>
      <c r="S32" s="430">
        <v>0</v>
      </c>
      <c r="T32" s="430">
        <v>0</v>
      </c>
      <c r="U32" s="430">
        <v>0</v>
      </c>
      <c r="V32" s="430">
        <v>0</v>
      </c>
      <c r="W32" s="430">
        <v>0</v>
      </c>
      <c r="X32" s="430">
        <v>0</v>
      </c>
      <c r="Y32" s="430">
        <v>0</v>
      </c>
      <c r="Z32" s="430">
        <v>0</v>
      </c>
      <c r="AA32" s="430">
        <v>0</v>
      </c>
      <c r="AB32" s="430">
        <v>0</v>
      </c>
      <c r="AC32" s="430">
        <v>0</v>
      </c>
    </row>
    <row r="33" spans="1:29" ht="21.65" customHeight="1" thickBot="1" x14ac:dyDescent="0.4">
      <c r="B33" s="57" t="s">
        <v>44</v>
      </c>
      <c r="C33" s="56">
        <f t="shared" ref="C33:O33" si="3">SUM(C20:C32)</f>
        <v>0</v>
      </c>
      <c r="D33" s="56">
        <f t="shared" si="3"/>
        <v>0</v>
      </c>
      <c r="E33" s="56">
        <f t="shared" si="3"/>
        <v>0</v>
      </c>
      <c r="F33" s="56">
        <f t="shared" si="3"/>
        <v>24860.607475230885</v>
      </c>
      <c r="G33" s="56">
        <f t="shared" si="3"/>
        <v>73713.543511797587</v>
      </c>
      <c r="H33" s="56">
        <f t="shared" si="3"/>
        <v>631352.22182383761</v>
      </c>
      <c r="I33" s="56">
        <f t="shared" si="3"/>
        <v>1068302.1106714013</v>
      </c>
      <c r="J33" s="56">
        <f t="shared" si="3"/>
        <v>567193.50144599751</v>
      </c>
      <c r="K33" s="56">
        <f t="shared" si="3"/>
        <v>1664572.2176640704</v>
      </c>
      <c r="L33" s="56">
        <f t="shared" si="3"/>
        <v>1237155.3642317678</v>
      </c>
      <c r="M33" s="56">
        <f t="shared" si="3"/>
        <v>2626640.3239149353</v>
      </c>
      <c r="N33" s="56">
        <f t="shared" si="3"/>
        <v>8533699.3627912104</v>
      </c>
      <c r="O33" s="55">
        <f t="shared" si="3"/>
        <v>16427489.253530247</v>
      </c>
      <c r="P33" s="197"/>
      <c r="Q33" s="430">
        <v>0</v>
      </c>
      <c r="R33" s="430">
        <v>0</v>
      </c>
      <c r="S33" s="430">
        <v>0</v>
      </c>
      <c r="T33" s="430">
        <v>0</v>
      </c>
      <c r="U33" s="430">
        <v>0</v>
      </c>
      <c r="V33" s="430">
        <v>0</v>
      </c>
      <c r="W33" s="430">
        <v>0</v>
      </c>
      <c r="X33" s="430">
        <v>0</v>
      </c>
      <c r="Y33" s="430">
        <v>0</v>
      </c>
      <c r="Z33" s="430">
        <v>0</v>
      </c>
      <c r="AA33" s="430">
        <v>0</v>
      </c>
      <c r="AB33" s="430">
        <v>0</v>
      </c>
      <c r="AC33" s="430">
        <v>0</v>
      </c>
    </row>
    <row r="34" spans="1:29" ht="21.65" customHeight="1" thickBot="1" x14ac:dyDescent="0.4"/>
    <row r="35" spans="1:29" ht="21.65" customHeight="1" thickBot="1" x14ac:dyDescent="0.4">
      <c r="B35" s="67" t="s">
        <v>37</v>
      </c>
      <c r="C35" s="295" t="s">
        <v>57</v>
      </c>
      <c r="D35" s="295" t="s">
        <v>56</v>
      </c>
      <c r="E35" s="295" t="s">
        <v>55</v>
      </c>
      <c r="F35" s="295" t="s">
        <v>54</v>
      </c>
      <c r="G35" s="295" t="s">
        <v>53</v>
      </c>
      <c r="H35" s="295" t="s">
        <v>52</v>
      </c>
      <c r="I35" s="295" t="s">
        <v>51</v>
      </c>
      <c r="J35" s="295" t="s">
        <v>50</v>
      </c>
      <c r="K35" s="295" t="s">
        <v>49</v>
      </c>
      <c r="L35" s="295" t="s">
        <v>48</v>
      </c>
      <c r="M35" s="295" t="s">
        <v>47</v>
      </c>
      <c r="N35" s="295" t="s">
        <v>46</v>
      </c>
      <c r="O35" s="65" t="s">
        <v>34</v>
      </c>
      <c r="P35" s="198"/>
      <c r="Q35" s="198"/>
      <c r="R35" s="203"/>
    </row>
    <row r="36" spans="1:29" x14ac:dyDescent="0.35">
      <c r="A36" s="625" t="s">
        <v>89</v>
      </c>
      <c r="B36" s="78" t="s">
        <v>80</v>
      </c>
      <c r="C36" s="63">
        <f>SUM('BIZ kWh ENTRY'!C36,'BIZ kWh ENTRY'!S36,'BIZ kWh ENTRY'!AI36,'BIZ kWh ENTRY'!AY36)</f>
        <v>0</v>
      </c>
      <c r="D36" s="63">
        <f>SUM('BIZ kWh ENTRY'!D36,'BIZ kWh ENTRY'!T36,'BIZ kWh ENTRY'!AJ36,'BIZ kWh ENTRY'!AZ36)</f>
        <v>0</v>
      </c>
      <c r="E36" s="63">
        <f>SUM('BIZ kWh ENTRY'!E36,'BIZ kWh ENTRY'!U36,'BIZ kWh ENTRY'!AK36,'BIZ kWh ENTRY'!BA36)</f>
        <v>0</v>
      </c>
      <c r="F36" s="63">
        <f>SUM('BIZ kWh ENTRY'!F36,'BIZ kWh ENTRY'!V36,'BIZ kWh ENTRY'!AL36,'BIZ kWh ENTRY'!BB36)</f>
        <v>0</v>
      </c>
      <c r="G36" s="63">
        <f>SUM('BIZ kWh ENTRY'!G36,'BIZ kWh ENTRY'!W36,'BIZ kWh ENTRY'!AM36,'BIZ kWh ENTRY'!BC36)</f>
        <v>0</v>
      </c>
      <c r="H36" s="63">
        <f>SUM('BIZ kWh ENTRY'!H36,'BIZ kWh ENTRY'!X36,'BIZ kWh ENTRY'!AN36,'BIZ kWh ENTRY'!BD36)</f>
        <v>0</v>
      </c>
      <c r="I36" s="63">
        <f>SUM('BIZ kWh ENTRY'!I36,'BIZ kWh ENTRY'!Y36,'BIZ kWh ENTRY'!AO36,'BIZ kWh ENTRY'!BE36)</f>
        <v>0</v>
      </c>
      <c r="J36" s="63">
        <f>SUM('BIZ kWh ENTRY'!J36,'BIZ kWh ENTRY'!Z36,'BIZ kWh ENTRY'!AP36,'BIZ kWh ENTRY'!BF36)</f>
        <v>0</v>
      </c>
      <c r="K36" s="63">
        <f>SUM('BIZ kWh ENTRY'!K36,'BIZ kWh ENTRY'!AA36,'BIZ kWh ENTRY'!AQ36,'BIZ kWh ENTRY'!BG36)</f>
        <v>0</v>
      </c>
      <c r="L36" s="63">
        <f>SUM('BIZ kWh ENTRY'!L36,'BIZ kWh ENTRY'!AB36,'BIZ kWh ENTRY'!AR36,'BIZ kWh ENTRY'!BH36)</f>
        <v>0</v>
      </c>
      <c r="M36" s="63">
        <f>SUM('BIZ kWh ENTRY'!M36,'BIZ kWh ENTRY'!AC36,'BIZ kWh ENTRY'!AS36,'BIZ kWh ENTRY'!BI36)</f>
        <v>0</v>
      </c>
      <c r="N36" s="63">
        <f>SUM('BIZ kWh ENTRY'!N36,'BIZ kWh ENTRY'!AD36,'BIZ kWh ENTRY'!AT36,'BIZ kWh ENTRY'!BJ36)</f>
        <v>0</v>
      </c>
      <c r="O36" s="62">
        <f t="shared" ref="O36:O48" si="4">SUM(C36:N36)</f>
        <v>0</v>
      </c>
      <c r="P36" s="197"/>
      <c r="Q36" s="430">
        <v>0</v>
      </c>
      <c r="R36" s="430">
        <v>0</v>
      </c>
      <c r="S36" s="430">
        <v>0</v>
      </c>
      <c r="T36" s="430">
        <v>0</v>
      </c>
      <c r="U36" s="430">
        <v>0</v>
      </c>
      <c r="V36" s="430">
        <v>0</v>
      </c>
      <c r="W36" s="430">
        <v>0</v>
      </c>
      <c r="X36" s="430">
        <v>0</v>
      </c>
      <c r="Y36" s="430">
        <v>0</v>
      </c>
      <c r="Z36" s="430">
        <v>0</v>
      </c>
      <c r="AA36" s="430">
        <v>0</v>
      </c>
      <c r="AB36" s="430">
        <v>0</v>
      </c>
      <c r="AC36" s="430">
        <v>0</v>
      </c>
    </row>
    <row r="37" spans="1:29" x14ac:dyDescent="0.35">
      <c r="A37" s="626"/>
      <c r="B37" s="12" t="s">
        <v>79</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31517.343944518307</v>
      </c>
      <c r="N37" s="3">
        <f>SUM('BIZ kWh ENTRY'!N37,'BIZ kWh ENTRY'!AD37,'BIZ kWh ENTRY'!AT37,'BIZ kWh ENTRY'!BJ37)</f>
        <v>0</v>
      </c>
      <c r="O37" s="61">
        <f t="shared" si="4"/>
        <v>31517.343944518307</v>
      </c>
      <c r="P37" s="197"/>
      <c r="Q37" s="430">
        <v>0</v>
      </c>
      <c r="R37" s="430">
        <v>0</v>
      </c>
      <c r="S37" s="430">
        <v>0</v>
      </c>
      <c r="T37" s="430">
        <v>0</v>
      </c>
      <c r="U37" s="430">
        <v>0</v>
      </c>
      <c r="V37" s="430">
        <v>0</v>
      </c>
      <c r="W37" s="430">
        <v>0</v>
      </c>
      <c r="X37" s="430">
        <v>0</v>
      </c>
      <c r="Y37" s="430">
        <v>0</v>
      </c>
      <c r="Z37" s="430">
        <v>0</v>
      </c>
      <c r="AA37" s="430">
        <v>0</v>
      </c>
      <c r="AB37" s="430">
        <v>0</v>
      </c>
      <c r="AC37" s="430">
        <v>0</v>
      </c>
    </row>
    <row r="38" spans="1:29" x14ac:dyDescent="0.35">
      <c r="A38" s="626"/>
      <c r="B38" s="11" t="s">
        <v>78</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61">
        <f t="shared" si="4"/>
        <v>0</v>
      </c>
      <c r="P38" s="197"/>
      <c r="Q38" s="430">
        <v>0</v>
      </c>
      <c r="R38" s="430">
        <v>0</v>
      </c>
      <c r="S38" s="430">
        <v>0</v>
      </c>
      <c r="T38" s="430">
        <v>0</v>
      </c>
      <c r="U38" s="430">
        <v>0</v>
      </c>
      <c r="V38" s="430">
        <v>0</v>
      </c>
      <c r="W38" s="430">
        <v>0</v>
      </c>
      <c r="X38" s="430">
        <v>0</v>
      </c>
      <c r="Y38" s="430">
        <v>0</v>
      </c>
      <c r="Z38" s="430">
        <v>0</v>
      </c>
      <c r="AA38" s="430">
        <v>0</v>
      </c>
      <c r="AB38" s="430">
        <v>0</v>
      </c>
      <c r="AC38" s="430">
        <v>0</v>
      </c>
    </row>
    <row r="39" spans="1:29" x14ac:dyDescent="0.35">
      <c r="A39" s="626"/>
      <c r="B39" s="11" t="s">
        <v>77</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0</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34002.956008485147</v>
      </c>
      <c r="M39" s="3">
        <f>SUM('BIZ kWh ENTRY'!M39,'BIZ kWh ENTRY'!AC39,'BIZ kWh ENTRY'!AS39,'BIZ kWh ENTRY'!BI39)</f>
        <v>0</v>
      </c>
      <c r="N39" s="3">
        <f>SUM('BIZ kWh ENTRY'!N39,'BIZ kWh ENTRY'!AD39,'BIZ kWh ENTRY'!AT39,'BIZ kWh ENTRY'!BJ39)</f>
        <v>113170.68104751728</v>
      </c>
      <c r="O39" s="61">
        <f t="shared" si="4"/>
        <v>147173.63705600242</v>
      </c>
      <c r="P39" s="197"/>
      <c r="Q39" s="430">
        <v>0</v>
      </c>
      <c r="R39" s="430">
        <v>0</v>
      </c>
      <c r="S39" s="430">
        <v>0</v>
      </c>
      <c r="T39" s="430">
        <v>0</v>
      </c>
      <c r="U39" s="430">
        <v>0</v>
      </c>
      <c r="V39" s="430">
        <v>0</v>
      </c>
      <c r="W39" s="430">
        <v>0</v>
      </c>
      <c r="X39" s="430">
        <v>0</v>
      </c>
      <c r="Y39" s="430">
        <v>0</v>
      </c>
      <c r="Z39" s="430">
        <v>0</v>
      </c>
      <c r="AA39" s="430">
        <v>0</v>
      </c>
      <c r="AB39" s="430">
        <v>0</v>
      </c>
      <c r="AC39" s="430">
        <v>0</v>
      </c>
    </row>
    <row r="40" spans="1:29" x14ac:dyDescent="0.35">
      <c r="A40" s="626"/>
      <c r="B40" s="12" t="s">
        <v>76</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61">
        <f t="shared" si="4"/>
        <v>0</v>
      </c>
      <c r="P40" s="197"/>
      <c r="Q40" s="430">
        <v>0</v>
      </c>
      <c r="R40" s="430">
        <v>0</v>
      </c>
      <c r="S40" s="430">
        <v>0</v>
      </c>
      <c r="T40" s="430">
        <v>0</v>
      </c>
      <c r="U40" s="430">
        <v>0</v>
      </c>
      <c r="V40" s="430">
        <v>0</v>
      </c>
      <c r="W40" s="430">
        <v>0</v>
      </c>
      <c r="X40" s="430">
        <v>0</v>
      </c>
      <c r="Y40" s="430">
        <v>0</v>
      </c>
      <c r="Z40" s="430">
        <v>0</v>
      </c>
      <c r="AA40" s="430">
        <v>0</v>
      </c>
      <c r="AB40" s="430">
        <v>0</v>
      </c>
      <c r="AC40" s="430">
        <v>0</v>
      </c>
    </row>
    <row r="41" spans="1:29" x14ac:dyDescent="0.35">
      <c r="A41" s="626"/>
      <c r="B41" s="11" t="s">
        <v>75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61">
        <f t="shared" si="4"/>
        <v>0</v>
      </c>
      <c r="P41" s="197"/>
      <c r="Q41" s="430">
        <v>0</v>
      </c>
      <c r="R41" s="430">
        <v>0</v>
      </c>
      <c r="S41" s="430">
        <v>0</v>
      </c>
      <c r="T41" s="430">
        <v>0</v>
      </c>
      <c r="U41" s="430">
        <v>0</v>
      </c>
      <c r="V41" s="430">
        <v>0</v>
      </c>
      <c r="W41" s="430">
        <v>0</v>
      </c>
      <c r="X41" s="430">
        <v>0</v>
      </c>
      <c r="Y41" s="430">
        <v>0</v>
      </c>
      <c r="Z41" s="430">
        <v>0</v>
      </c>
      <c r="AA41" s="430">
        <v>0</v>
      </c>
      <c r="AB41" s="430">
        <v>0</v>
      </c>
      <c r="AC41" s="430">
        <v>0</v>
      </c>
    </row>
    <row r="42" spans="1:29" x14ac:dyDescent="0.35">
      <c r="A42" s="626"/>
      <c r="B42" s="11" t="s">
        <v>74</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0</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0</v>
      </c>
      <c r="K42" s="3">
        <f>SUM('BIZ kWh ENTRY'!K42,'BIZ kWh ENTRY'!AA42,'BIZ kWh ENTRY'!AQ42,'BIZ kWh ENTRY'!BG42)</f>
        <v>0</v>
      </c>
      <c r="L42" s="3">
        <f>SUM('BIZ kWh ENTRY'!L42,'BIZ kWh ENTRY'!AB42,'BIZ kWh ENTRY'!AR42,'BIZ kWh ENTRY'!BH42)</f>
        <v>4826.9870684344805</v>
      </c>
      <c r="M42" s="3">
        <f>SUM('BIZ kWh ENTRY'!M42,'BIZ kWh ENTRY'!AC42,'BIZ kWh ENTRY'!AS42,'BIZ kWh ENTRY'!BI42)</f>
        <v>0</v>
      </c>
      <c r="N42" s="3">
        <f>SUM('BIZ kWh ENTRY'!N42,'BIZ kWh ENTRY'!AD42,'BIZ kWh ENTRY'!AT42,'BIZ kWh ENTRY'!BJ42)</f>
        <v>272693.37587556307</v>
      </c>
      <c r="O42" s="61">
        <f t="shared" si="4"/>
        <v>277520.36294399755</v>
      </c>
      <c r="P42" s="197"/>
      <c r="Q42" s="430">
        <v>0</v>
      </c>
      <c r="R42" s="430">
        <v>0</v>
      </c>
      <c r="S42" s="430">
        <v>0</v>
      </c>
      <c r="T42" s="430">
        <v>0</v>
      </c>
      <c r="U42" s="430">
        <v>0</v>
      </c>
      <c r="V42" s="430">
        <v>0</v>
      </c>
      <c r="W42" s="430">
        <v>0</v>
      </c>
      <c r="X42" s="430">
        <v>0</v>
      </c>
      <c r="Y42" s="430">
        <v>0</v>
      </c>
      <c r="Z42" s="430">
        <v>0</v>
      </c>
      <c r="AA42" s="430">
        <v>0</v>
      </c>
      <c r="AB42" s="430">
        <v>0</v>
      </c>
      <c r="AC42" s="430">
        <v>0</v>
      </c>
    </row>
    <row r="43" spans="1:29" x14ac:dyDescent="0.35">
      <c r="A43" s="626"/>
      <c r="B43" s="11" t="s">
        <v>73</v>
      </c>
      <c r="C43" s="3">
        <f>SUM('BIZ kWh ENTRY'!C43,'BIZ kWh ENTRY'!S43,'BIZ kWh ENTRY'!AI43,'BIZ kWh ENTRY'!AY43)</f>
        <v>0</v>
      </c>
      <c r="D43" s="3">
        <f>SUM('BIZ kWh ENTRY'!D43,'BIZ kWh ENTRY'!T43,'BIZ kWh ENTRY'!AJ43,'BIZ kWh ENTRY'!AZ43)</f>
        <v>0</v>
      </c>
      <c r="E43" s="3">
        <f>SUM('BIZ kWh ENTRY'!E43,'BIZ kWh ENTRY'!U43,'BIZ kWh ENTRY'!AK43,'BIZ kWh ENTRY'!BA43)</f>
        <v>0</v>
      </c>
      <c r="F43" s="3">
        <f>SUM('BIZ kWh ENTRY'!F43,'BIZ kWh ENTRY'!V43,'BIZ kWh ENTRY'!AL43,'BIZ kWh ENTRY'!BB43)</f>
        <v>0</v>
      </c>
      <c r="G43" s="3">
        <f>SUM('BIZ kWh ENTRY'!G43,'BIZ kWh ENTRY'!W43,'BIZ kWh ENTRY'!AM43,'BIZ kWh ENTRY'!BC43)</f>
        <v>11372.004225976916</v>
      </c>
      <c r="H43" s="3">
        <f>SUM('BIZ kWh ENTRY'!H43,'BIZ kWh ENTRY'!X43,'BIZ kWh ENTRY'!AN43,'BIZ kWh ENTRY'!BD43)</f>
        <v>0</v>
      </c>
      <c r="I43" s="3">
        <f>SUM('BIZ kWh ENTRY'!I43,'BIZ kWh ENTRY'!Y43,'BIZ kWh ENTRY'!AO43,'BIZ kWh ENTRY'!BE43)</f>
        <v>119228.26101828144</v>
      </c>
      <c r="J43" s="3">
        <f>SUM('BIZ kWh ENTRY'!J43,'BIZ kWh ENTRY'!Z43,'BIZ kWh ENTRY'!AP43,'BIZ kWh ENTRY'!BF43)</f>
        <v>0</v>
      </c>
      <c r="K43" s="3">
        <f>SUM('BIZ kWh ENTRY'!K43,'BIZ kWh ENTRY'!AA43,'BIZ kWh ENTRY'!AQ43,'BIZ kWh ENTRY'!BG43)</f>
        <v>52467.546182222883</v>
      </c>
      <c r="L43" s="3">
        <f>SUM('BIZ kWh ENTRY'!L43,'BIZ kWh ENTRY'!AB43,'BIZ kWh ENTRY'!AR43,'BIZ kWh ENTRY'!BH43)</f>
        <v>0</v>
      </c>
      <c r="M43" s="3">
        <f>SUM('BIZ kWh ENTRY'!M43,'BIZ kWh ENTRY'!AC43,'BIZ kWh ENTRY'!AS43,'BIZ kWh ENTRY'!BI43)</f>
        <v>83988.33058216788</v>
      </c>
      <c r="N43" s="3">
        <f>SUM('BIZ kWh ENTRY'!N43,'BIZ kWh ENTRY'!AD43,'BIZ kWh ENTRY'!AT43,'BIZ kWh ENTRY'!BJ43)</f>
        <v>520652.85799135093</v>
      </c>
      <c r="O43" s="61">
        <f t="shared" si="4"/>
        <v>787709</v>
      </c>
      <c r="P43" s="197"/>
      <c r="Q43" s="430">
        <v>0</v>
      </c>
      <c r="R43" s="430">
        <v>0</v>
      </c>
      <c r="S43" s="430">
        <v>0</v>
      </c>
      <c r="T43" s="430">
        <v>0</v>
      </c>
      <c r="U43" s="430">
        <v>0</v>
      </c>
      <c r="V43" s="430">
        <v>0</v>
      </c>
      <c r="W43" s="430">
        <v>0</v>
      </c>
      <c r="X43" s="430">
        <v>0</v>
      </c>
      <c r="Y43" s="430">
        <v>0</v>
      </c>
      <c r="Z43" s="430">
        <v>0</v>
      </c>
      <c r="AA43" s="430">
        <v>0</v>
      </c>
      <c r="AB43" s="430">
        <v>0</v>
      </c>
      <c r="AC43" s="430">
        <v>0</v>
      </c>
    </row>
    <row r="44" spans="1:29" x14ac:dyDescent="0.35">
      <c r="A44" s="626"/>
      <c r="B44" s="11" t="s">
        <v>72</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61">
        <f t="shared" si="4"/>
        <v>0</v>
      </c>
      <c r="P44" s="197"/>
      <c r="Q44" s="430">
        <v>0</v>
      </c>
      <c r="R44" s="430">
        <v>0</v>
      </c>
      <c r="S44" s="430">
        <v>0</v>
      </c>
      <c r="T44" s="430">
        <v>0</v>
      </c>
      <c r="U44" s="430">
        <v>0</v>
      </c>
      <c r="V44" s="430">
        <v>0</v>
      </c>
      <c r="W44" s="430">
        <v>0</v>
      </c>
      <c r="X44" s="430">
        <v>0</v>
      </c>
      <c r="Y44" s="430">
        <v>0</v>
      </c>
      <c r="Z44" s="430">
        <v>0</v>
      </c>
      <c r="AA44" s="430">
        <v>0</v>
      </c>
      <c r="AB44" s="430">
        <v>0</v>
      </c>
      <c r="AC44" s="430">
        <v>0</v>
      </c>
    </row>
    <row r="45" spans="1:29" x14ac:dyDescent="0.35">
      <c r="A45" s="626"/>
      <c r="B45" s="11" t="s">
        <v>71</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61">
        <f t="shared" si="4"/>
        <v>0</v>
      </c>
      <c r="P45" s="197"/>
      <c r="Q45" s="430">
        <v>0</v>
      </c>
      <c r="R45" s="430">
        <v>0</v>
      </c>
      <c r="S45" s="430">
        <v>0</v>
      </c>
      <c r="T45" s="430">
        <v>0</v>
      </c>
      <c r="U45" s="430">
        <v>0</v>
      </c>
      <c r="V45" s="430">
        <v>0</v>
      </c>
      <c r="W45" s="430">
        <v>0</v>
      </c>
      <c r="X45" s="430">
        <v>0</v>
      </c>
      <c r="Y45" s="430">
        <v>0</v>
      </c>
      <c r="Z45" s="430">
        <v>0</v>
      </c>
      <c r="AA45" s="430">
        <v>0</v>
      </c>
      <c r="AB45" s="430">
        <v>0</v>
      </c>
      <c r="AC45" s="430">
        <v>0</v>
      </c>
    </row>
    <row r="46" spans="1:29" x14ac:dyDescent="0.35">
      <c r="A46" s="626"/>
      <c r="B46" s="84" t="s">
        <v>70</v>
      </c>
      <c r="C46" s="85">
        <f>SUM('BIZ kWh ENTRY'!C46,'BIZ kWh ENTRY'!S46,'BIZ kWh ENTRY'!AI46,'BIZ kWh ENTRY'!AY46)</f>
        <v>0</v>
      </c>
      <c r="D46" s="85">
        <f>SUM('BIZ kWh ENTRY'!D46,'BIZ kWh ENTRY'!T46,'BIZ kWh ENTRY'!AJ46,'BIZ kWh ENTRY'!AZ46)</f>
        <v>0</v>
      </c>
      <c r="E46" s="85">
        <f>SUM('BIZ kWh ENTRY'!E46,'BIZ kWh ENTRY'!U46,'BIZ kWh ENTRY'!AK46,'BIZ kWh ENTRY'!BA46)</f>
        <v>0</v>
      </c>
      <c r="F46" s="85">
        <f>SUM('BIZ kWh ENTRY'!F46,'BIZ kWh ENTRY'!V46,'BIZ kWh ENTRY'!AL46,'BIZ kWh ENTRY'!BB46)</f>
        <v>0</v>
      </c>
      <c r="G46" s="85">
        <f>SUM('BIZ kWh ENTRY'!G46,'BIZ kWh ENTRY'!W46,'BIZ kWh ENTRY'!AM46,'BIZ kWh ENTRY'!BC46)</f>
        <v>0</v>
      </c>
      <c r="H46" s="85">
        <f>SUM('BIZ kWh ENTRY'!H46,'BIZ kWh ENTRY'!X46,'BIZ kWh ENTRY'!AN46,'BIZ kWh ENTRY'!BD46)</f>
        <v>0</v>
      </c>
      <c r="I46" s="85">
        <f>SUM('BIZ kWh ENTRY'!I46,'BIZ kWh ENTRY'!Y46,'BIZ kWh ENTRY'!AO46,'BIZ kWh ENTRY'!BE46)</f>
        <v>0</v>
      </c>
      <c r="J46" s="85">
        <f>SUM('BIZ kWh ENTRY'!J46,'BIZ kWh ENTRY'!Z46,'BIZ kWh ENTRY'!AP46,'BIZ kWh ENTRY'!BF46)</f>
        <v>0</v>
      </c>
      <c r="K46" s="85">
        <f>SUM('BIZ kWh ENTRY'!K46,'BIZ kWh ENTRY'!AA46,'BIZ kWh ENTRY'!AQ46,'BIZ kWh ENTRY'!BG46)</f>
        <v>0</v>
      </c>
      <c r="L46" s="85">
        <f>SUM('BIZ kWh ENTRY'!L46,'BIZ kWh ENTRY'!AB46,'BIZ kWh ENTRY'!AR46,'BIZ kWh ENTRY'!BH46)</f>
        <v>0</v>
      </c>
      <c r="M46" s="85">
        <f>SUM('BIZ kWh ENTRY'!M46,'BIZ kWh ENTRY'!AC46,'BIZ kWh ENTRY'!AS46,'BIZ kWh ENTRY'!BI46)</f>
        <v>0</v>
      </c>
      <c r="N46" s="85">
        <f>SUM('BIZ kWh ENTRY'!N46,'BIZ kWh ENTRY'!AD46,'BIZ kWh ENTRY'!AT46,'BIZ kWh ENTRY'!BJ46)</f>
        <v>0</v>
      </c>
      <c r="O46" s="61">
        <f t="shared" si="4"/>
        <v>0</v>
      </c>
      <c r="P46" s="197"/>
      <c r="Q46" s="430">
        <v>0</v>
      </c>
      <c r="R46" s="430">
        <v>0</v>
      </c>
      <c r="S46" s="430">
        <v>0</v>
      </c>
      <c r="T46" s="430">
        <v>0</v>
      </c>
      <c r="U46" s="430">
        <v>0</v>
      </c>
      <c r="V46" s="430">
        <v>0</v>
      </c>
      <c r="W46" s="430">
        <v>0</v>
      </c>
      <c r="X46" s="430">
        <v>0</v>
      </c>
      <c r="Y46" s="430">
        <v>0</v>
      </c>
      <c r="Z46" s="430">
        <v>0</v>
      </c>
      <c r="AA46" s="430">
        <v>0</v>
      </c>
      <c r="AB46" s="430">
        <v>0</v>
      </c>
      <c r="AC46" s="430">
        <v>0</v>
      </c>
    </row>
    <row r="47" spans="1:29" x14ac:dyDescent="0.35">
      <c r="A47" s="626"/>
      <c r="B47" s="84" t="s">
        <v>69</v>
      </c>
      <c r="C47" s="85">
        <f>SUM('BIZ kWh ENTRY'!C47,'BIZ kWh ENTRY'!S47,'BIZ kWh ENTRY'!AI47,'BIZ kWh ENTRY'!AY47)</f>
        <v>0</v>
      </c>
      <c r="D47" s="85">
        <f>SUM('BIZ kWh ENTRY'!D47,'BIZ kWh ENTRY'!T47,'BIZ kWh ENTRY'!AJ47,'BIZ kWh ENTRY'!AZ47)</f>
        <v>0</v>
      </c>
      <c r="E47" s="85">
        <f>SUM('BIZ kWh ENTRY'!E47,'BIZ kWh ENTRY'!U47,'BIZ kWh ENTRY'!AK47,'BIZ kWh ENTRY'!BA47)</f>
        <v>0</v>
      </c>
      <c r="F47" s="85">
        <f>SUM('BIZ kWh ENTRY'!F47,'BIZ kWh ENTRY'!V47,'BIZ kWh ENTRY'!AL47,'BIZ kWh ENTRY'!BB47)</f>
        <v>0</v>
      </c>
      <c r="G47" s="85">
        <f>SUM('BIZ kWh ENTRY'!G47,'BIZ kWh ENTRY'!W47,'BIZ kWh ENTRY'!AM47,'BIZ kWh ENTRY'!BC47)</f>
        <v>0</v>
      </c>
      <c r="H47" s="85">
        <f>SUM('BIZ kWh ENTRY'!H47,'BIZ kWh ENTRY'!X47,'BIZ kWh ENTRY'!AN47,'BIZ kWh ENTRY'!BD47)</f>
        <v>0</v>
      </c>
      <c r="I47" s="85">
        <f>SUM('BIZ kWh ENTRY'!I47,'BIZ kWh ENTRY'!Y47,'BIZ kWh ENTRY'!AO47,'BIZ kWh ENTRY'!BE47)</f>
        <v>0</v>
      </c>
      <c r="J47" s="85">
        <f>SUM('BIZ kWh ENTRY'!J47,'BIZ kWh ENTRY'!Z47,'BIZ kWh ENTRY'!AP47,'BIZ kWh ENTRY'!BF47)</f>
        <v>0</v>
      </c>
      <c r="K47" s="85">
        <f>SUM('BIZ kWh ENTRY'!K47,'BIZ kWh ENTRY'!AA47,'BIZ kWh ENTRY'!AQ47,'BIZ kWh ENTRY'!BG47)</f>
        <v>0</v>
      </c>
      <c r="L47" s="85">
        <f>SUM('BIZ kWh ENTRY'!L47,'BIZ kWh ENTRY'!AB47,'BIZ kWh ENTRY'!AR47,'BIZ kWh ENTRY'!BH47)</f>
        <v>0</v>
      </c>
      <c r="M47" s="85">
        <f>SUM('BIZ kWh ENTRY'!M47,'BIZ kWh ENTRY'!AC47,'BIZ kWh ENTRY'!AS47,'BIZ kWh ENTRY'!BI47)</f>
        <v>715415.34677262115</v>
      </c>
      <c r="N47" s="85">
        <f>SUM('BIZ kWh ENTRY'!N47,'BIZ kWh ENTRY'!AD47,'BIZ kWh ENTRY'!AT47,'BIZ kWh ENTRY'!BJ47)</f>
        <v>0</v>
      </c>
      <c r="O47" s="61">
        <f t="shared" si="4"/>
        <v>715415.34677262115</v>
      </c>
      <c r="P47" s="197"/>
      <c r="Q47" s="430">
        <v>0</v>
      </c>
      <c r="R47" s="430">
        <v>0</v>
      </c>
      <c r="S47" s="430">
        <v>0</v>
      </c>
      <c r="T47" s="430">
        <v>0</v>
      </c>
      <c r="U47" s="430">
        <v>0</v>
      </c>
      <c r="V47" s="430">
        <v>0</v>
      </c>
      <c r="W47" s="430">
        <v>0</v>
      </c>
      <c r="X47" s="430">
        <v>0</v>
      </c>
      <c r="Y47" s="430">
        <v>0</v>
      </c>
      <c r="Z47" s="430">
        <v>0</v>
      </c>
      <c r="AA47" s="430">
        <v>0</v>
      </c>
      <c r="AB47" s="430">
        <v>0</v>
      </c>
      <c r="AC47" s="430">
        <v>0</v>
      </c>
    </row>
    <row r="48" spans="1:29" ht="15" thickBot="1" x14ac:dyDescent="0.4">
      <c r="A48" s="627"/>
      <c r="B48" s="84" t="s">
        <v>68</v>
      </c>
      <c r="C48" s="85">
        <f>SUM('BIZ kWh ENTRY'!C48,'BIZ kWh ENTRY'!S48,'BIZ kWh ENTRY'!AI48,'BIZ kWh ENTRY'!AY48)</f>
        <v>0</v>
      </c>
      <c r="D48" s="85">
        <f>SUM('BIZ kWh ENTRY'!D48,'BIZ kWh ENTRY'!T48,'BIZ kWh ENTRY'!AJ48,'BIZ kWh ENTRY'!AZ48)</f>
        <v>0</v>
      </c>
      <c r="E48" s="85">
        <f>SUM('BIZ kWh ENTRY'!E48,'BIZ kWh ENTRY'!U48,'BIZ kWh ENTRY'!AK48,'BIZ kWh ENTRY'!BA48)</f>
        <v>0</v>
      </c>
      <c r="F48" s="85">
        <f>SUM('BIZ kWh ENTRY'!F48,'BIZ kWh ENTRY'!V48,'BIZ kWh ENTRY'!AL48,'BIZ kWh ENTRY'!BB48)</f>
        <v>0</v>
      </c>
      <c r="G48" s="85">
        <f>SUM('BIZ kWh ENTRY'!G48,'BIZ kWh ENTRY'!W48,'BIZ kWh ENTRY'!AM48,'BIZ kWh ENTRY'!BC48)</f>
        <v>0</v>
      </c>
      <c r="H48" s="85">
        <f>SUM('BIZ kWh ENTRY'!H48,'BIZ kWh ENTRY'!X48,'BIZ kWh ENTRY'!AN48,'BIZ kWh ENTRY'!BD48)</f>
        <v>0</v>
      </c>
      <c r="I48" s="85">
        <f>SUM('BIZ kWh ENTRY'!I48,'BIZ kWh ENTRY'!Y48,'BIZ kWh ENTRY'!AO48,'BIZ kWh ENTRY'!BE48)</f>
        <v>0</v>
      </c>
      <c r="J48" s="85">
        <f>SUM('BIZ kWh ENTRY'!J48,'BIZ kWh ENTRY'!Z48,'BIZ kWh ENTRY'!AP48,'BIZ kWh ENTRY'!BF48)</f>
        <v>0</v>
      </c>
      <c r="K48" s="85">
        <f>SUM('BIZ kWh ENTRY'!K48,'BIZ kWh ENTRY'!AA48,'BIZ kWh ENTRY'!AQ48,'BIZ kWh ENTRY'!BG48)</f>
        <v>0</v>
      </c>
      <c r="L48" s="85">
        <f>SUM('BIZ kWh ENTRY'!L48,'BIZ kWh ENTRY'!AB48,'BIZ kWh ENTRY'!AR48,'BIZ kWh ENTRY'!BH48)</f>
        <v>0</v>
      </c>
      <c r="M48" s="85">
        <f>SUM('BIZ kWh ENTRY'!M48,'BIZ kWh ENTRY'!AC48,'BIZ kWh ENTRY'!AS48,'BIZ kWh ENTRY'!BI48)</f>
        <v>0</v>
      </c>
      <c r="N48" s="85">
        <f>SUM('BIZ kWh ENTRY'!N48,'BIZ kWh ENTRY'!AD48,'BIZ kWh ENTRY'!AT48,'BIZ kWh ENTRY'!BJ48)</f>
        <v>0</v>
      </c>
      <c r="O48" s="58">
        <f t="shared" si="4"/>
        <v>0</v>
      </c>
      <c r="P48" s="197"/>
      <c r="Q48" s="430">
        <v>0</v>
      </c>
      <c r="R48" s="430">
        <v>0</v>
      </c>
      <c r="S48" s="430">
        <v>0</v>
      </c>
      <c r="T48" s="430">
        <v>0</v>
      </c>
      <c r="U48" s="430">
        <v>0</v>
      </c>
      <c r="V48" s="430">
        <v>0</v>
      </c>
      <c r="W48" s="430">
        <v>0</v>
      </c>
      <c r="X48" s="430">
        <v>0</v>
      </c>
      <c r="Y48" s="430">
        <v>0</v>
      </c>
      <c r="Z48" s="430">
        <v>0</v>
      </c>
      <c r="AA48" s="430">
        <v>0</v>
      </c>
      <c r="AB48" s="430">
        <v>0</v>
      </c>
      <c r="AC48" s="430">
        <v>0</v>
      </c>
    </row>
    <row r="49" spans="1:29" ht="21.5" thickBot="1" x14ac:dyDescent="0.4">
      <c r="A49" s="297"/>
      <c r="B49" s="57" t="s">
        <v>44</v>
      </c>
      <c r="C49" s="56">
        <f t="shared" ref="C49:O49" si="5">SUM(C36:C48)</f>
        <v>0</v>
      </c>
      <c r="D49" s="56">
        <f t="shared" si="5"/>
        <v>0</v>
      </c>
      <c r="E49" s="56">
        <f t="shared" si="5"/>
        <v>0</v>
      </c>
      <c r="F49" s="56">
        <f t="shared" si="5"/>
        <v>0</v>
      </c>
      <c r="G49" s="56">
        <f t="shared" si="5"/>
        <v>11372.004225976916</v>
      </c>
      <c r="H49" s="56">
        <f t="shared" si="5"/>
        <v>0</v>
      </c>
      <c r="I49" s="56">
        <f t="shared" si="5"/>
        <v>119228.26101828144</v>
      </c>
      <c r="J49" s="56">
        <f t="shared" si="5"/>
        <v>0</v>
      </c>
      <c r="K49" s="56">
        <f t="shared" si="5"/>
        <v>52467.546182222883</v>
      </c>
      <c r="L49" s="56">
        <f t="shared" si="5"/>
        <v>38829.943076919626</v>
      </c>
      <c r="M49" s="56">
        <f t="shared" si="5"/>
        <v>830921.02129930735</v>
      </c>
      <c r="N49" s="56">
        <f t="shared" si="5"/>
        <v>906516.91491443128</v>
      </c>
      <c r="O49" s="55">
        <f t="shared" si="5"/>
        <v>1959335.6907171395</v>
      </c>
      <c r="P49" s="197"/>
      <c r="Q49" s="430">
        <v>0</v>
      </c>
      <c r="R49" s="430">
        <v>0</v>
      </c>
      <c r="S49" s="430">
        <v>0</v>
      </c>
      <c r="T49" s="430">
        <v>0</v>
      </c>
      <c r="U49" s="430">
        <v>0</v>
      </c>
      <c r="V49" s="430">
        <v>0</v>
      </c>
      <c r="W49" s="430">
        <v>0</v>
      </c>
      <c r="X49" s="430">
        <v>0</v>
      </c>
      <c r="Y49" s="430">
        <v>0</v>
      </c>
      <c r="Z49" s="430">
        <v>0</v>
      </c>
      <c r="AA49" s="430">
        <v>0</v>
      </c>
      <c r="AB49" s="430">
        <v>0</v>
      </c>
      <c r="AC49" s="430">
        <v>0</v>
      </c>
    </row>
    <row r="50" spans="1:29" ht="21.5" thickBot="1" x14ac:dyDescent="0.4">
      <c r="A50" s="297"/>
    </row>
    <row r="51" spans="1:29" ht="21.5" thickBot="1" x14ac:dyDescent="0.4">
      <c r="A51" s="297"/>
      <c r="B51" s="67" t="s">
        <v>37</v>
      </c>
      <c r="C51" s="295" t="s">
        <v>57</v>
      </c>
      <c r="D51" s="295" t="s">
        <v>56</v>
      </c>
      <c r="E51" s="295" t="s">
        <v>55</v>
      </c>
      <c r="F51" s="295" t="s">
        <v>54</v>
      </c>
      <c r="G51" s="295" t="s">
        <v>53</v>
      </c>
      <c r="H51" s="295" t="s">
        <v>52</v>
      </c>
      <c r="I51" s="295" t="s">
        <v>51</v>
      </c>
      <c r="J51" s="295" t="s">
        <v>50</v>
      </c>
      <c r="K51" s="295" t="s">
        <v>49</v>
      </c>
      <c r="L51" s="295" t="s">
        <v>48</v>
      </c>
      <c r="M51" s="295" t="s">
        <v>47</v>
      </c>
      <c r="N51" s="295" t="s">
        <v>46</v>
      </c>
      <c r="O51" s="65" t="s">
        <v>34</v>
      </c>
      <c r="P51" s="198"/>
      <c r="Q51" s="198"/>
      <c r="R51" s="203"/>
    </row>
    <row r="52" spans="1:29" x14ac:dyDescent="0.35">
      <c r="A52" s="625" t="s">
        <v>88</v>
      </c>
      <c r="B52" s="78" t="s">
        <v>80</v>
      </c>
      <c r="C52" s="63">
        <f>SUM('BIZ kWh ENTRY'!C52,'BIZ kWh ENTRY'!S52,'BIZ kWh ENTRY'!AI52,'BIZ kWh ENTRY'!AY52)</f>
        <v>0</v>
      </c>
      <c r="D52" s="63">
        <f>SUM('BIZ kWh ENTRY'!D52,'BIZ kWh ENTRY'!T52,'BIZ kWh ENTRY'!AJ52,'BIZ kWh ENTRY'!AZ52)</f>
        <v>0</v>
      </c>
      <c r="E52" s="63">
        <f>SUM('BIZ kWh ENTRY'!E52,'BIZ kWh ENTRY'!U52,'BIZ kWh ENTRY'!AK52,'BIZ kWh ENTRY'!BA52)</f>
        <v>0</v>
      </c>
      <c r="F52" s="63">
        <f>SUM('BIZ kWh ENTRY'!F52,'BIZ kWh ENTRY'!V52,'BIZ kWh ENTRY'!AL52,'BIZ kWh ENTRY'!BB52)</f>
        <v>0</v>
      </c>
      <c r="G52" s="63">
        <f>SUM('BIZ kWh ENTRY'!G52,'BIZ kWh ENTRY'!W52,'BIZ kWh ENTRY'!AM52,'BIZ kWh ENTRY'!BC52)</f>
        <v>0</v>
      </c>
      <c r="H52" s="63">
        <f>SUM('BIZ kWh ENTRY'!H52,'BIZ kWh ENTRY'!X52,'BIZ kWh ENTRY'!AN52,'BIZ kWh ENTRY'!BD52)</f>
        <v>0</v>
      </c>
      <c r="I52" s="63">
        <f>SUM('BIZ kWh ENTRY'!I52,'BIZ kWh ENTRY'!Y52,'BIZ kWh ENTRY'!AO52,'BIZ kWh ENTRY'!BE52)</f>
        <v>0</v>
      </c>
      <c r="J52" s="63">
        <f>SUM('BIZ kWh ENTRY'!J52,'BIZ kWh ENTRY'!Z52,'BIZ kWh ENTRY'!AP52,'BIZ kWh ENTRY'!BF52)</f>
        <v>0</v>
      </c>
      <c r="K52" s="63">
        <f>SUM('BIZ kWh ENTRY'!K52,'BIZ kWh ENTRY'!AA52,'BIZ kWh ENTRY'!AQ52,'BIZ kWh ENTRY'!BG52)</f>
        <v>0</v>
      </c>
      <c r="L52" s="63">
        <f>SUM('BIZ kWh ENTRY'!L52,'BIZ kWh ENTRY'!AB52,'BIZ kWh ENTRY'!AR52,'BIZ kWh ENTRY'!BH52)</f>
        <v>0</v>
      </c>
      <c r="M52" s="63">
        <f>SUM('BIZ kWh ENTRY'!M52,'BIZ kWh ENTRY'!AC52,'BIZ kWh ENTRY'!AS52,'BIZ kWh ENTRY'!BI52)</f>
        <v>174430</v>
      </c>
      <c r="N52" s="63">
        <f>SUM('BIZ kWh ENTRY'!N52,'BIZ kWh ENTRY'!AD52,'BIZ kWh ENTRY'!AT52,'BIZ kWh ENTRY'!BJ52)</f>
        <v>0</v>
      </c>
      <c r="O52" s="62">
        <f t="shared" ref="O52:O64" si="6">SUM(C52:N52)</f>
        <v>174430</v>
      </c>
      <c r="P52" s="197"/>
      <c r="Q52" s="430">
        <v>0</v>
      </c>
      <c r="R52" s="430">
        <v>0</v>
      </c>
      <c r="S52" s="430">
        <v>0</v>
      </c>
      <c r="T52" s="430">
        <v>0</v>
      </c>
      <c r="U52" s="430">
        <v>0</v>
      </c>
      <c r="V52" s="430">
        <v>0</v>
      </c>
      <c r="W52" s="430">
        <v>0</v>
      </c>
      <c r="X52" s="430">
        <v>0</v>
      </c>
      <c r="Y52" s="430">
        <v>0</v>
      </c>
      <c r="Z52" s="430">
        <v>0</v>
      </c>
      <c r="AA52" s="430">
        <v>0</v>
      </c>
      <c r="AB52" s="430">
        <v>0</v>
      </c>
      <c r="AC52" s="430">
        <v>0</v>
      </c>
    </row>
    <row r="53" spans="1:29" x14ac:dyDescent="0.35">
      <c r="A53" s="626"/>
      <c r="B53" s="12" t="s">
        <v>79</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61">
        <f t="shared" si="6"/>
        <v>0</v>
      </c>
      <c r="P53" s="197"/>
      <c r="Q53" s="430">
        <v>0</v>
      </c>
      <c r="R53" s="430">
        <v>0</v>
      </c>
      <c r="S53" s="430">
        <v>0</v>
      </c>
      <c r="T53" s="430">
        <v>0</v>
      </c>
      <c r="U53" s="430">
        <v>0</v>
      </c>
      <c r="V53" s="430">
        <v>0</v>
      </c>
      <c r="W53" s="430">
        <v>0</v>
      </c>
      <c r="X53" s="430">
        <v>0</v>
      </c>
      <c r="Y53" s="430">
        <v>0</v>
      </c>
      <c r="Z53" s="430">
        <v>0</v>
      </c>
      <c r="AA53" s="430">
        <v>0</v>
      </c>
      <c r="AB53" s="430">
        <v>0</v>
      </c>
      <c r="AC53" s="430">
        <v>0</v>
      </c>
    </row>
    <row r="54" spans="1:29" x14ac:dyDescent="0.35">
      <c r="A54" s="626"/>
      <c r="B54" s="11" t="s">
        <v>78</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61">
        <f t="shared" si="6"/>
        <v>0</v>
      </c>
      <c r="P54" s="197"/>
      <c r="Q54" s="430">
        <v>0</v>
      </c>
      <c r="R54" s="430">
        <v>0</v>
      </c>
      <c r="S54" s="430">
        <v>0</v>
      </c>
      <c r="T54" s="430">
        <v>0</v>
      </c>
      <c r="U54" s="430">
        <v>0</v>
      </c>
      <c r="V54" s="430">
        <v>0</v>
      </c>
      <c r="W54" s="430">
        <v>0</v>
      </c>
      <c r="X54" s="430">
        <v>0</v>
      </c>
      <c r="Y54" s="430">
        <v>0</v>
      </c>
      <c r="Z54" s="430">
        <v>0</v>
      </c>
      <c r="AA54" s="430">
        <v>0</v>
      </c>
      <c r="AB54" s="430">
        <v>0</v>
      </c>
      <c r="AC54" s="430">
        <v>0</v>
      </c>
    </row>
    <row r="55" spans="1:29" x14ac:dyDescent="0.35">
      <c r="A55" s="626"/>
      <c r="B55" s="11" t="s">
        <v>77</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664722.24853546242</v>
      </c>
      <c r="O55" s="61">
        <f t="shared" si="6"/>
        <v>664722.24853546242</v>
      </c>
      <c r="P55" s="197"/>
      <c r="Q55" s="430">
        <v>0</v>
      </c>
      <c r="R55" s="430">
        <v>0</v>
      </c>
      <c r="S55" s="430">
        <v>0</v>
      </c>
      <c r="T55" s="430">
        <v>0</v>
      </c>
      <c r="U55" s="430">
        <v>0</v>
      </c>
      <c r="V55" s="430">
        <v>0</v>
      </c>
      <c r="W55" s="430">
        <v>0</v>
      </c>
      <c r="X55" s="430">
        <v>0</v>
      </c>
      <c r="Y55" s="430">
        <v>0</v>
      </c>
      <c r="Z55" s="430">
        <v>0</v>
      </c>
      <c r="AA55" s="430">
        <v>0</v>
      </c>
      <c r="AB55" s="430">
        <v>0</v>
      </c>
      <c r="AC55" s="430">
        <v>0</v>
      </c>
    </row>
    <row r="56" spans="1:29" x14ac:dyDescent="0.35">
      <c r="A56" s="626"/>
      <c r="B56" s="12" t="s">
        <v>76</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61">
        <f t="shared" si="6"/>
        <v>0</v>
      </c>
      <c r="P56" s="197"/>
      <c r="Q56" s="430">
        <v>0</v>
      </c>
      <c r="R56" s="430">
        <v>0</v>
      </c>
      <c r="S56" s="430">
        <v>0</v>
      </c>
      <c r="T56" s="430">
        <v>0</v>
      </c>
      <c r="U56" s="430">
        <v>0</v>
      </c>
      <c r="V56" s="430">
        <v>0</v>
      </c>
      <c r="W56" s="430">
        <v>0</v>
      </c>
      <c r="X56" s="430">
        <v>0</v>
      </c>
      <c r="Y56" s="430">
        <v>0</v>
      </c>
      <c r="Z56" s="430">
        <v>0</v>
      </c>
      <c r="AA56" s="430">
        <v>0</v>
      </c>
      <c r="AB56" s="430">
        <v>0</v>
      </c>
      <c r="AC56" s="430">
        <v>0</v>
      </c>
    </row>
    <row r="57" spans="1:29" x14ac:dyDescent="0.35">
      <c r="A57" s="626"/>
      <c r="B57" s="11" t="s">
        <v>75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61">
        <f t="shared" si="6"/>
        <v>0</v>
      </c>
      <c r="P57" s="197"/>
      <c r="Q57" s="430">
        <v>0</v>
      </c>
      <c r="R57" s="430">
        <v>0</v>
      </c>
      <c r="S57" s="430">
        <v>0</v>
      </c>
      <c r="T57" s="430">
        <v>0</v>
      </c>
      <c r="U57" s="430">
        <v>0</v>
      </c>
      <c r="V57" s="430">
        <v>0</v>
      </c>
      <c r="W57" s="430">
        <v>0</v>
      </c>
      <c r="X57" s="430">
        <v>0</v>
      </c>
      <c r="Y57" s="430">
        <v>0</v>
      </c>
      <c r="Z57" s="430">
        <v>0</v>
      </c>
      <c r="AA57" s="430">
        <v>0</v>
      </c>
      <c r="AB57" s="430">
        <v>0</v>
      </c>
      <c r="AC57" s="430">
        <v>0</v>
      </c>
    </row>
    <row r="58" spans="1:29" x14ac:dyDescent="0.35">
      <c r="A58" s="626"/>
      <c r="B58" s="11" t="s">
        <v>74</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119135.87695879547</v>
      </c>
      <c r="L58" s="3">
        <f>SUM('BIZ kWh ENTRY'!L58,'BIZ kWh ENTRY'!AB58,'BIZ kWh ENTRY'!AR58,'BIZ kWh ENTRY'!BH58)</f>
        <v>0</v>
      </c>
      <c r="M58" s="3">
        <f>SUM('BIZ kWh ENTRY'!M58,'BIZ kWh ENTRY'!AC58,'BIZ kWh ENTRY'!AS58,'BIZ kWh ENTRY'!BI58)</f>
        <v>0</v>
      </c>
      <c r="N58" s="3">
        <f>SUM('BIZ kWh ENTRY'!N58,'BIZ kWh ENTRY'!AD58,'BIZ kWh ENTRY'!AT58,'BIZ kWh ENTRY'!BJ58)</f>
        <v>366166.52709709492</v>
      </c>
      <c r="O58" s="61">
        <f t="shared" si="6"/>
        <v>485302.40405589039</v>
      </c>
      <c r="P58" s="197"/>
      <c r="Q58" s="430">
        <v>0</v>
      </c>
      <c r="R58" s="430">
        <v>0</v>
      </c>
      <c r="S58" s="430">
        <v>0</v>
      </c>
      <c r="T58" s="430">
        <v>0</v>
      </c>
      <c r="U58" s="430">
        <v>0</v>
      </c>
      <c r="V58" s="430">
        <v>0</v>
      </c>
      <c r="W58" s="430">
        <v>0</v>
      </c>
      <c r="X58" s="430">
        <v>0</v>
      </c>
      <c r="Y58" s="430">
        <v>0</v>
      </c>
      <c r="Z58" s="430">
        <v>0</v>
      </c>
      <c r="AA58" s="430">
        <v>0</v>
      </c>
      <c r="AB58" s="430">
        <v>0</v>
      </c>
      <c r="AC58" s="430">
        <v>0</v>
      </c>
    </row>
    <row r="59" spans="1:29" x14ac:dyDescent="0.35">
      <c r="A59" s="626"/>
      <c r="B59" s="11" t="s">
        <v>73</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61">
        <f t="shared" si="6"/>
        <v>0</v>
      </c>
      <c r="P59" s="197"/>
      <c r="Q59" s="430">
        <v>0</v>
      </c>
      <c r="R59" s="430">
        <v>0</v>
      </c>
      <c r="S59" s="430">
        <v>0</v>
      </c>
      <c r="T59" s="430">
        <v>0</v>
      </c>
      <c r="U59" s="430">
        <v>0</v>
      </c>
      <c r="V59" s="430">
        <v>0</v>
      </c>
      <c r="W59" s="430">
        <v>0</v>
      </c>
      <c r="X59" s="430">
        <v>0</v>
      </c>
      <c r="Y59" s="430">
        <v>0</v>
      </c>
      <c r="Z59" s="430">
        <v>0</v>
      </c>
      <c r="AA59" s="430">
        <v>0</v>
      </c>
      <c r="AB59" s="430">
        <v>0</v>
      </c>
      <c r="AC59" s="430">
        <v>0</v>
      </c>
    </row>
    <row r="60" spans="1:29" x14ac:dyDescent="0.35">
      <c r="A60" s="626"/>
      <c r="B60" s="11" t="s">
        <v>72</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61">
        <f t="shared" si="6"/>
        <v>0</v>
      </c>
      <c r="P60" s="197"/>
      <c r="Q60" s="430">
        <v>0</v>
      </c>
      <c r="R60" s="430">
        <v>0</v>
      </c>
      <c r="S60" s="430">
        <v>0</v>
      </c>
      <c r="T60" s="430">
        <v>0</v>
      </c>
      <c r="U60" s="430">
        <v>0</v>
      </c>
      <c r="V60" s="430">
        <v>0</v>
      </c>
      <c r="W60" s="430">
        <v>0</v>
      </c>
      <c r="X60" s="430">
        <v>0</v>
      </c>
      <c r="Y60" s="430">
        <v>0</v>
      </c>
      <c r="Z60" s="430">
        <v>0</v>
      </c>
      <c r="AA60" s="430">
        <v>0</v>
      </c>
      <c r="AB60" s="430">
        <v>0</v>
      </c>
      <c r="AC60" s="430">
        <v>0</v>
      </c>
    </row>
    <row r="61" spans="1:29" x14ac:dyDescent="0.35">
      <c r="A61" s="626"/>
      <c r="B61" s="11" t="s">
        <v>71</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61">
        <f t="shared" si="6"/>
        <v>0</v>
      </c>
      <c r="P61" s="197"/>
      <c r="Q61" s="430">
        <v>0</v>
      </c>
      <c r="R61" s="430">
        <v>0</v>
      </c>
      <c r="S61" s="430">
        <v>0</v>
      </c>
      <c r="T61" s="430">
        <v>0</v>
      </c>
      <c r="U61" s="430">
        <v>0</v>
      </c>
      <c r="V61" s="430">
        <v>0</v>
      </c>
      <c r="W61" s="430">
        <v>0</v>
      </c>
      <c r="X61" s="430">
        <v>0</v>
      </c>
      <c r="Y61" s="430">
        <v>0</v>
      </c>
      <c r="Z61" s="430">
        <v>0</v>
      </c>
      <c r="AA61" s="430">
        <v>0</v>
      </c>
      <c r="AB61" s="430">
        <v>0</v>
      </c>
      <c r="AC61" s="430">
        <v>0</v>
      </c>
    </row>
    <row r="62" spans="1:29" x14ac:dyDescent="0.35">
      <c r="A62" s="626"/>
      <c r="B62" s="84" t="s">
        <v>70</v>
      </c>
      <c r="C62" s="85">
        <f>SUM('BIZ kWh ENTRY'!C62,'BIZ kWh ENTRY'!S62,'BIZ kWh ENTRY'!AI62,'BIZ kWh ENTRY'!AY62)</f>
        <v>0</v>
      </c>
      <c r="D62" s="85">
        <f>SUM('BIZ kWh ENTRY'!D62,'BIZ kWh ENTRY'!T62,'BIZ kWh ENTRY'!AJ62,'BIZ kWh ENTRY'!AZ62)</f>
        <v>0</v>
      </c>
      <c r="E62" s="85">
        <f>SUM('BIZ kWh ENTRY'!E62,'BIZ kWh ENTRY'!U62,'BIZ kWh ENTRY'!AK62,'BIZ kWh ENTRY'!BA62)</f>
        <v>0</v>
      </c>
      <c r="F62" s="85">
        <f>SUM('BIZ kWh ENTRY'!F62,'BIZ kWh ENTRY'!V62,'BIZ kWh ENTRY'!AL62,'BIZ kWh ENTRY'!BB62)</f>
        <v>0</v>
      </c>
      <c r="G62" s="85">
        <f>SUM('BIZ kWh ENTRY'!G62,'BIZ kWh ENTRY'!W62,'BIZ kWh ENTRY'!AM62,'BIZ kWh ENTRY'!BC62)</f>
        <v>0</v>
      </c>
      <c r="H62" s="85">
        <f>SUM('BIZ kWh ENTRY'!H62,'BIZ kWh ENTRY'!X62,'BIZ kWh ENTRY'!AN62,'BIZ kWh ENTRY'!BD62)</f>
        <v>0</v>
      </c>
      <c r="I62" s="85">
        <f>SUM('BIZ kWh ENTRY'!I62,'BIZ kWh ENTRY'!Y62,'BIZ kWh ENTRY'!AO62,'BIZ kWh ENTRY'!BE62)</f>
        <v>0</v>
      </c>
      <c r="J62" s="85">
        <f>SUM('BIZ kWh ENTRY'!J62,'BIZ kWh ENTRY'!Z62,'BIZ kWh ENTRY'!AP62,'BIZ kWh ENTRY'!BF62)</f>
        <v>0</v>
      </c>
      <c r="K62" s="85">
        <f>SUM('BIZ kWh ENTRY'!K62,'BIZ kWh ENTRY'!AA62,'BIZ kWh ENTRY'!AQ62,'BIZ kWh ENTRY'!BG62)</f>
        <v>0</v>
      </c>
      <c r="L62" s="85">
        <f>SUM('BIZ kWh ENTRY'!L62,'BIZ kWh ENTRY'!AB62,'BIZ kWh ENTRY'!AR62,'BIZ kWh ENTRY'!BH62)</f>
        <v>0</v>
      </c>
      <c r="M62" s="85">
        <f>SUM('BIZ kWh ENTRY'!M62,'BIZ kWh ENTRY'!AC62,'BIZ kWh ENTRY'!AS62,'BIZ kWh ENTRY'!BI62)</f>
        <v>0</v>
      </c>
      <c r="N62" s="85">
        <f>SUM('BIZ kWh ENTRY'!N62,'BIZ kWh ENTRY'!AD62,'BIZ kWh ENTRY'!AT62,'BIZ kWh ENTRY'!BJ62)</f>
        <v>0</v>
      </c>
      <c r="O62" s="61">
        <f t="shared" si="6"/>
        <v>0</v>
      </c>
      <c r="P62" s="197"/>
      <c r="Q62" s="430">
        <v>0</v>
      </c>
      <c r="R62" s="430">
        <v>0</v>
      </c>
      <c r="S62" s="430">
        <v>0</v>
      </c>
      <c r="T62" s="430">
        <v>0</v>
      </c>
      <c r="U62" s="430">
        <v>0</v>
      </c>
      <c r="V62" s="430">
        <v>0</v>
      </c>
      <c r="W62" s="430">
        <v>0</v>
      </c>
      <c r="X62" s="430">
        <v>0</v>
      </c>
      <c r="Y62" s="430">
        <v>0</v>
      </c>
      <c r="Z62" s="430">
        <v>0</v>
      </c>
      <c r="AA62" s="430">
        <v>0</v>
      </c>
      <c r="AB62" s="430">
        <v>0</v>
      </c>
      <c r="AC62" s="430">
        <v>0</v>
      </c>
    </row>
    <row r="63" spans="1:29" x14ac:dyDescent="0.35">
      <c r="A63" s="626"/>
      <c r="B63" s="84" t="s">
        <v>69</v>
      </c>
      <c r="C63" s="85">
        <f>SUM('BIZ kWh ENTRY'!C63,'BIZ kWh ENTRY'!S63,'BIZ kWh ENTRY'!AI63,'BIZ kWh ENTRY'!AY63)</f>
        <v>0</v>
      </c>
      <c r="D63" s="85">
        <f>SUM('BIZ kWh ENTRY'!D63,'BIZ kWh ENTRY'!T63,'BIZ kWh ENTRY'!AJ63,'BIZ kWh ENTRY'!AZ63)</f>
        <v>0</v>
      </c>
      <c r="E63" s="85">
        <f>SUM('BIZ kWh ENTRY'!E63,'BIZ kWh ENTRY'!U63,'BIZ kWh ENTRY'!AK63,'BIZ kWh ENTRY'!BA63)</f>
        <v>0</v>
      </c>
      <c r="F63" s="85">
        <f>SUM('BIZ kWh ENTRY'!F63,'BIZ kWh ENTRY'!V63,'BIZ kWh ENTRY'!AL63,'BIZ kWh ENTRY'!BB63)</f>
        <v>0</v>
      </c>
      <c r="G63" s="85">
        <f>SUM('BIZ kWh ENTRY'!G63,'BIZ kWh ENTRY'!W63,'BIZ kWh ENTRY'!AM63,'BIZ kWh ENTRY'!BC63)</f>
        <v>0</v>
      </c>
      <c r="H63" s="85">
        <f>SUM('BIZ kWh ENTRY'!H63,'BIZ kWh ENTRY'!X63,'BIZ kWh ENTRY'!AN63,'BIZ kWh ENTRY'!BD63)</f>
        <v>0</v>
      </c>
      <c r="I63" s="85">
        <f>SUM('BIZ kWh ENTRY'!I63,'BIZ kWh ENTRY'!Y63,'BIZ kWh ENTRY'!AO63,'BIZ kWh ENTRY'!BE63)</f>
        <v>0</v>
      </c>
      <c r="J63" s="85">
        <f>SUM('BIZ kWh ENTRY'!J63,'BIZ kWh ENTRY'!Z63,'BIZ kWh ENTRY'!AP63,'BIZ kWh ENTRY'!BF63)</f>
        <v>0</v>
      </c>
      <c r="K63" s="85">
        <f>SUM('BIZ kWh ENTRY'!K63,'BIZ kWh ENTRY'!AA63,'BIZ kWh ENTRY'!AQ63,'BIZ kWh ENTRY'!BG63)</f>
        <v>0</v>
      </c>
      <c r="L63" s="85">
        <f>SUM('BIZ kWh ENTRY'!L63,'BIZ kWh ENTRY'!AB63,'BIZ kWh ENTRY'!AR63,'BIZ kWh ENTRY'!BH63)</f>
        <v>0</v>
      </c>
      <c r="M63" s="85">
        <f>SUM('BIZ kWh ENTRY'!M63,'BIZ kWh ENTRY'!AC63,'BIZ kWh ENTRY'!AS63,'BIZ kWh ENTRY'!BI63)</f>
        <v>0</v>
      </c>
      <c r="N63" s="85">
        <f>SUM('BIZ kWh ENTRY'!N63,'BIZ kWh ENTRY'!AD63,'BIZ kWh ENTRY'!AT63,'BIZ kWh ENTRY'!BJ63)</f>
        <v>0</v>
      </c>
      <c r="O63" s="61">
        <f t="shared" si="6"/>
        <v>0</v>
      </c>
      <c r="P63" s="197"/>
      <c r="Q63" s="430">
        <v>0</v>
      </c>
      <c r="R63" s="430">
        <v>0</v>
      </c>
      <c r="S63" s="430">
        <v>0</v>
      </c>
      <c r="T63" s="430">
        <v>0</v>
      </c>
      <c r="U63" s="430">
        <v>0</v>
      </c>
      <c r="V63" s="430">
        <v>0</v>
      </c>
      <c r="W63" s="430">
        <v>0</v>
      </c>
      <c r="X63" s="430">
        <v>0</v>
      </c>
      <c r="Y63" s="430">
        <v>0</v>
      </c>
      <c r="Z63" s="430">
        <v>0</v>
      </c>
      <c r="AA63" s="430">
        <v>0</v>
      </c>
      <c r="AB63" s="430">
        <v>0</v>
      </c>
      <c r="AC63" s="430">
        <v>0</v>
      </c>
    </row>
    <row r="64" spans="1:29" ht="15" thickBot="1" x14ac:dyDescent="0.4">
      <c r="A64" s="627"/>
      <c r="B64" s="84" t="s">
        <v>68</v>
      </c>
      <c r="C64" s="85">
        <f>SUM('BIZ kWh ENTRY'!C64,'BIZ kWh ENTRY'!S64,'BIZ kWh ENTRY'!AI64,'BIZ kWh ENTRY'!AY64)</f>
        <v>0</v>
      </c>
      <c r="D64" s="85">
        <f>SUM('BIZ kWh ENTRY'!D64,'BIZ kWh ENTRY'!T64,'BIZ kWh ENTRY'!AJ64,'BIZ kWh ENTRY'!AZ64)</f>
        <v>0</v>
      </c>
      <c r="E64" s="85">
        <f>SUM('BIZ kWh ENTRY'!E64,'BIZ kWh ENTRY'!U64,'BIZ kWh ENTRY'!AK64,'BIZ kWh ENTRY'!BA64)</f>
        <v>0</v>
      </c>
      <c r="F64" s="85">
        <f>SUM('BIZ kWh ENTRY'!F64,'BIZ kWh ENTRY'!V64,'BIZ kWh ENTRY'!AL64,'BIZ kWh ENTRY'!BB64)</f>
        <v>0</v>
      </c>
      <c r="G64" s="85">
        <f>SUM('BIZ kWh ENTRY'!G64,'BIZ kWh ENTRY'!W64,'BIZ kWh ENTRY'!AM64,'BIZ kWh ENTRY'!BC64)</f>
        <v>0</v>
      </c>
      <c r="H64" s="85">
        <f>SUM('BIZ kWh ENTRY'!H64,'BIZ kWh ENTRY'!X64,'BIZ kWh ENTRY'!AN64,'BIZ kWh ENTRY'!BD64)</f>
        <v>0</v>
      </c>
      <c r="I64" s="85">
        <f>SUM('BIZ kWh ENTRY'!I64,'BIZ kWh ENTRY'!Y64,'BIZ kWh ENTRY'!AO64,'BIZ kWh ENTRY'!BE64)</f>
        <v>0</v>
      </c>
      <c r="J64" s="85">
        <f>SUM('BIZ kWh ENTRY'!J64,'BIZ kWh ENTRY'!Z64,'BIZ kWh ENTRY'!AP64,'BIZ kWh ENTRY'!BF64)</f>
        <v>0</v>
      </c>
      <c r="K64" s="85">
        <f>SUM('BIZ kWh ENTRY'!K64,'BIZ kWh ENTRY'!AA64,'BIZ kWh ENTRY'!AQ64,'BIZ kWh ENTRY'!BG64)</f>
        <v>0</v>
      </c>
      <c r="L64" s="85">
        <f>SUM('BIZ kWh ENTRY'!L64,'BIZ kWh ENTRY'!AB64,'BIZ kWh ENTRY'!AR64,'BIZ kWh ENTRY'!BH64)</f>
        <v>0</v>
      </c>
      <c r="M64" s="85">
        <f>SUM('BIZ kWh ENTRY'!M64,'BIZ kWh ENTRY'!AC64,'BIZ kWh ENTRY'!AS64,'BIZ kWh ENTRY'!BI64)</f>
        <v>0</v>
      </c>
      <c r="N64" s="85">
        <f>SUM('BIZ kWh ENTRY'!N64,'BIZ kWh ENTRY'!AD64,'BIZ kWh ENTRY'!AT64,'BIZ kWh ENTRY'!BJ64)</f>
        <v>0</v>
      </c>
      <c r="O64" s="58">
        <f t="shared" si="6"/>
        <v>0</v>
      </c>
      <c r="P64" s="197"/>
      <c r="Q64" s="430">
        <v>0</v>
      </c>
      <c r="R64" s="430">
        <v>0</v>
      </c>
      <c r="S64" s="430">
        <v>0</v>
      </c>
      <c r="T64" s="430">
        <v>0</v>
      </c>
      <c r="U64" s="430">
        <v>0</v>
      </c>
      <c r="V64" s="430">
        <v>0</v>
      </c>
      <c r="W64" s="430">
        <v>0</v>
      </c>
      <c r="X64" s="430">
        <v>0</v>
      </c>
      <c r="Y64" s="430">
        <v>0</v>
      </c>
      <c r="Z64" s="430">
        <v>0</v>
      </c>
      <c r="AA64" s="430">
        <v>0</v>
      </c>
      <c r="AB64" s="430">
        <v>0</v>
      </c>
      <c r="AC64" s="430">
        <v>0</v>
      </c>
    </row>
    <row r="65" spans="1:29" ht="21.5" thickBot="1" x14ac:dyDescent="0.4">
      <c r="A65" s="297"/>
      <c r="B65" s="57" t="s">
        <v>44</v>
      </c>
      <c r="C65" s="56">
        <f t="shared" ref="C65:O65" si="7">SUM(C52:C64)</f>
        <v>0</v>
      </c>
      <c r="D65" s="56">
        <f t="shared" si="7"/>
        <v>0</v>
      </c>
      <c r="E65" s="56">
        <f t="shared" si="7"/>
        <v>0</v>
      </c>
      <c r="F65" s="56">
        <f t="shared" si="7"/>
        <v>0</v>
      </c>
      <c r="G65" s="56">
        <f t="shared" si="7"/>
        <v>0</v>
      </c>
      <c r="H65" s="56">
        <f t="shared" si="7"/>
        <v>0</v>
      </c>
      <c r="I65" s="56">
        <f t="shared" si="7"/>
        <v>0</v>
      </c>
      <c r="J65" s="56">
        <f t="shared" si="7"/>
        <v>0</v>
      </c>
      <c r="K65" s="56">
        <f t="shared" si="7"/>
        <v>119135.87695879547</v>
      </c>
      <c r="L65" s="56">
        <f t="shared" si="7"/>
        <v>0</v>
      </c>
      <c r="M65" s="56">
        <f t="shared" si="7"/>
        <v>174430</v>
      </c>
      <c r="N65" s="56">
        <f t="shared" si="7"/>
        <v>1030888.7756325573</v>
      </c>
      <c r="O65" s="55">
        <f t="shared" si="7"/>
        <v>1324454.6525913528</v>
      </c>
      <c r="P65" s="197"/>
      <c r="Q65" s="430">
        <v>0</v>
      </c>
      <c r="R65" s="430">
        <v>0</v>
      </c>
      <c r="S65" s="430">
        <v>0</v>
      </c>
      <c r="T65" s="430">
        <v>0</v>
      </c>
      <c r="U65" s="430">
        <v>0</v>
      </c>
      <c r="V65" s="430">
        <v>0</v>
      </c>
      <c r="W65" s="430">
        <v>0</v>
      </c>
      <c r="X65" s="430">
        <v>0</v>
      </c>
      <c r="Y65" s="430">
        <v>0</v>
      </c>
      <c r="Z65" s="430">
        <v>0</v>
      </c>
      <c r="AA65" s="430">
        <v>0</v>
      </c>
      <c r="AB65" s="430">
        <v>0</v>
      </c>
      <c r="AC65" s="430">
        <v>0</v>
      </c>
    </row>
    <row r="66" spans="1:29" ht="21.5" thickBot="1" x14ac:dyDescent="0.4">
      <c r="A66" s="297"/>
    </row>
    <row r="67" spans="1:29" ht="21.5" thickBot="1" x14ac:dyDescent="0.4">
      <c r="A67" s="297"/>
      <c r="B67" s="67" t="s">
        <v>37</v>
      </c>
      <c r="C67" s="295" t="s">
        <v>57</v>
      </c>
      <c r="D67" s="295" t="s">
        <v>56</v>
      </c>
      <c r="E67" s="295" t="s">
        <v>55</v>
      </c>
      <c r="F67" s="295" t="s">
        <v>54</v>
      </c>
      <c r="G67" s="295" t="s">
        <v>53</v>
      </c>
      <c r="H67" s="295" t="s">
        <v>52</v>
      </c>
      <c r="I67" s="295" t="s">
        <v>51</v>
      </c>
      <c r="J67" s="295" t="s">
        <v>50</v>
      </c>
      <c r="K67" s="295" t="s">
        <v>49</v>
      </c>
      <c r="L67" s="295" t="s">
        <v>48</v>
      </c>
      <c r="M67" s="295" t="s">
        <v>47</v>
      </c>
      <c r="N67" s="295" t="s">
        <v>46</v>
      </c>
      <c r="O67" s="65" t="s">
        <v>34</v>
      </c>
      <c r="P67" s="198"/>
      <c r="Q67" s="198"/>
      <c r="R67" s="203"/>
    </row>
    <row r="68" spans="1:29" x14ac:dyDescent="0.35">
      <c r="A68" s="625" t="s">
        <v>87</v>
      </c>
      <c r="B68" s="78" t="s">
        <v>80</v>
      </c>
      <c r="C68" s="63">
        <f>SUM('BIZ kWh ENTRY'!C68,'BIZ kWh ENTRY'!S68,'BIZ kWh ENTRY'!AI68,'BIZ kWh ENTRY'!AY68)</f>
        <v>0</v>
      </c>
      <c r="D68" s="63">
        <f>SUM('BIZ kWh ENTRY'!D68,'BIZ kWh ENTRY'!T68,'BIZ kWh ENTRY'!AJ68,'BIZ kWh ENTRY'!AZ68)</f>
        <v>0</v>
      </c>
      <c r="E68" s="63">
        <f>SUM('BIZ kWh ENTRY'!E68,'BIZ kWh ENTRY'!U68,'BIZ kWh ENTRY'!AK68,'BIZ kWh ENTRY'!BA68)</f>
        <v>0</v>
      </c>
      <c r="F68" s="63">
        <f>SUM('BIZ kWh ENTRY'!F68,'BIZ kWh ENTRY'!V68,'BIZ kWh ENTRY'!AL68,'BIZ kWh ENTRY'!BB68)</f>
        <v>0</v>
      </c>
      <c r="G68" s="63">
        <f>SUM('BIZ kWh ENTRY'!G68,'BIZ kWh ENTRY'!W68,'BIZ kWh ENTRY'!AM68,'BIZ kWh ENTRY'!BC68)</f>
        <v>0</v>
      </c>
      <c r="H68" s="63">
        <f>SUM('BIZ kWh ENTRY'!H68,'BIZ kWh ENTRY'!X68,'BIZ kWh ENTRY'!AN68,'BIZ kWh ENTRY'!BD68)</f>
        <v>0</v>
      </c>
      <c r="I68" s="63">
        <f>SUM('BIZ kWh ENTRY'!I68,'BIZ kWh ENTRY'!Y68,'BIZ kWh ENTRY'!AO68,'BIZ kWh ENTRY'!BE68)</f>
        <v>0</v>
      </c>
      <c r="J68" s="63">
        <f>SUM('BIZ kWh ENTRY'!J68,'BIZ kWh ENTRY'!Z68,'BIZ kWh ENTRY'!AP68,'BIZ kWh ENTRY'!BF68)</f>
        <v>0</v>
      </c>
      <c r="K68" s="63">
        <f>SUM('BIZ kWh ENTRY'!K68,'BIZ kWh ENTRY'!AA68,'BIZ kWh ENTRY'!AQ68,'BIZ kWh ENTRY'!BG68)</f>
        <v>0</v>
      </c>
      <c r="L68" s="63">
        <f>SUM('BIZ kWh ENTRY'!L68,'BIZ kWh ENTRY'!AB68,'BIZ kWh ENTRY'!AR68,'BIZ kWh ENTRY'!BH68)</f>
        <v>0</v>
      </c>
      <c r="M68" s="63">
        <f>SUM('BIZ kWh ENTRY'!M68,'BIZ kWh ENTRY'!AC68,'BIZ kWh ENTRY'!AS68,'BIZ kWh ENTRY'!BI68)</f>
        <v>0</v>
      </c>
      <c r="N68" s="63">
        <f>SUM('BIZ kWh ENTRY'!N68,'BIZ kWh ENTRY'!AD68,'BIZ kWh ENTRY'!AT68,'BIZ kWh ENTRY'!BJ68)</f>
        <v>0</v>
      </c>
      <c r="O68" s="62">
        <f t="shared" ref="O68:O80" si="8">SUM(C68:N68)</f>
        <v>0</v>
      </c>
      <c r="P68" s="197"/>
      <c r="Q68" s="430">
        <v>0</v>
      </c>
      <c r="R68" s="430">
        <v>0</v>
      </c>
      <c r="S68" s="430">
        <v>0</v>
      </c>
      <c r="T68" s="430">
        <v>0</v>
      </c>
      <c r="U68" s="430">
        <v>0</v>
      </c>
      <c r="V68" s="430">
        <v>0</v>
      </c>
      <c r="W68" s="430">
        <v>0</v>
      </c>
      <c r="X68" s="430">
        <v>0</v>
      </c>
      <c r="Y68" s="430">
        <v>0</v>
      </c>
      <c r="Z68" s="430">
        <v>0</v>
      </c>
      <c r="AA68" s="430">
        <v>0</v>
      </c>
      <c r="AB68" s="430">
        <v>0</v>
      </c>
      <c r="AC68" s="430">
        <v>0</v>
      </c>
    </row>
    <row r="69" spans="1:29" x14ac:dyDescent="0.35">
      <c r="A69" s="626"/>
      <c r="B69" s="12" t="s">
        <v>79</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61">
        <f t="shared" si="8"/>
        <v>0</v>
      </c>
      <c r="P69" s="197"/>
      <c r="Q69" s="430">
        <v>0</v>
      </c>
      <c r="R69" s="430">
        <v>0</v>
      </c>
      <c r="S69" s="430">
        <v>0</v>
      </c>
      <c r="T69" s="430">
        <v>0</v>
      </c>
      <c r="U69" s="430">
        <v>0</v>
      </c>
      <c r="V69" s="430">
        <v>0</v>
      </c>
      <c r="W69" s="430">
        <v>0</v>
      </c>
      <c r="X69" s="430">
        <v>0</v>
      </c>
      <c r="Y69" s="430">
        <v>0</v>
      </c>
      <c r="Z69" s="430">
        <v>0</v>
      </c>
      <c r="AA69" s="430">
        <v>0</v>
      </c>
      <c r="AB69" s="430">
        <v>0</v>
      </c>
      <c r="AC69" s="430">
        <v>0</v>
      </c>
    </row>
    <row r="70" spans="1:29" x14ac:dyDescent="0.35">
      <c r="A70" s="626"/>
      <c r="B70" s="11" t="s">
        <v>78</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61">
        <f t="shared" si="8"/>
        <v>0</v>
      </c>
      <c r="P70" s="197"/>
      <c r="Q70" s="430">
        <v>0</v>
      </c>
      <c r="R70" s="430">
        <v>0</v>
      </c>
      <c r="S70" s="430">
        <v>0</v>
      </c>
      <c r="T70" s="430">
        <v>0</v>
      </c>
      <c r="U70" s="430">
        <v>0</v>
      </c>
      <c r="V70" s="430">
        <v>0</v>
      </c>
      <c r="W70" s="430">
        <v>0</v>
      </c>
      <c r="X70" s="430">
        <v>0</v>
      </c>
      <c r="Y70" s="430">
        <v>0</v>
      </c>
      <c r="Z70" s="430">
        <v>0</v>
      </c>
      <c r="AA70" s="430">
        <v>0</v>
      </c>
      <c r="AB70" s="430">
        <v>0</v>
      </c>
      <c r="AC70" s="430">
        <v>0</v>
      </c>
    </row>
    <row r="71" spans="1:29" x14ac:dyDescent="0.35">
      <c r="A71" s="626"/>
      <c r="B71" s="11" t="s">
        <v>77</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61">
        <f t="shared" si="8"/>
        <v>0</v>
      </c>
      <c r="P71" s="197"/>
      <c r="Q71" s="430">
        <v>0</v>
      </c>
      <c r="R71" s="430">
        <v>0</v>
      </c>
      <c r="S71" s="430">
        <v>0</v>
      </c>
      <c r="T71" s="430">
        <v>0</v>
      </c>
      <c r="U71" s="430">
        <v>0</v>
      </c>
      <c r="V71" s="430">
        <v>0</v>
      </c>
      <c r="W71" s="430">
        <v>0</v>
      </c>
      <c r="X71" s="430">
        <v>0</v>
      </c>
      <c r="Y71" s="430">
        <v>0</v>
      </c>
      <c r="Z71" s="430">
        <v>0</v>
      </c>
      <c r="AA71" s="430">
        <v>0</v>
      </c>
      <c r="AB71" s="430">
        <v>0</v>
      </c>
      <c r="AC71" s="430">
        <v>0</v>
      </c>
    </row>
    <row r="72" spans="1:29" x14ac:dyDescent="0.35">
      <c r="A72" s="626"/>
      <c r="B72" s="12" t="s">
        <v>76</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61">
        <f t="shared" si="8"/>
        <v>0</v>
      </c>
      <c r="P72" s="197"/>
      <c r="Q72" s="430">
        <v>0</v>
      </c>
      <c r="R72" s="430">
        <v>0</v>
      </c>
      <c r="S72" s="430">
        <v>0</v>
      </c>
      <c r="T72" s="430">
        <v>0</v>
      </c>
      <c r="U72" s="430">
        <v>0</v>
      </c>
      <c r="V72" s="430">
        <v>0</v>
      </c>
      <c r="W72" s="430">
        <v>0</v>
      </c>
      <c r="X72" s="430">
        <v>0</v>
      </c>
      <c r="Y72" s="430">
        <v>0</v>
      </c>
      <c r="Z72" s="430">
        <v>0</v>
      </c>
      <c r="AA72" s="430">
        <v>0</v>
      </c>
      <c r="AB72" s="430">
        <v>0</v>
      </c>
      <c r="AC72" s="430">
        <v>0</v>
      </c>
    </row>
    <row r="73" spans="1:29" x14ac:dyDescent="0.35">
      <c r="A73" s="626"/>
      <c r="B73" s="11" t="s">
        <v>75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61">
        <f t="shared" si="8"/>
        <v>0</v>
      </c>
      <c r="P73" s="197"/>
      <c r="Q73" s="430">
        <v>0</v>
      </c>
      <c r="R73" s="430">
        <v>0</v>
      </c>
      <c r="S73" s="430">
        <v>0</v>
      </c>
      <c r="T73" s="430">
        <v>0</v>
      </c>
      <c r="U73" s="430">
        <v>0</v>
      </c>
      <c r="V73" s="430">
        <v>0</v>
      </c>
      <c r="W73" s="430">
        <v>0</v>
      </c>
      <c r="X73" s="430">
        <v>0</v>
      </c>
      <c r="Y73" s="430">
        <v>0</v>
      </c>
      <c r="Z73" s="430">
        <v>0</v>
      </c>
      <c r="AA73" s="430">
        <v>0</v>
      </c>
      <c r="AB73" s="430">
        <v>0</v>
      </c>
      <c r="AC73" s="430">
        <v>0</v>
      </c>
    </row>
    <row r="74" spans="1:29" x14ac:dyDescent="0.35">
      <c r="A74" s="626"/>
      <c r="B74" s="11" t="s">
        <v>74</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61">
        <f t="shared" si="8"/>
        <v>0</v>
      </c>
      <c r="P74" s="197"/>
      <c r="Q74" s="430">
        <v>0</v>
      </c>
      <c r="R74" s="430">
        <v>0</v>
      </c>
      <c r="S74" s="430">
        <v>0</v>
      </c>
      <c r="T74" s="430">
        <v>0</v>
      </c>
      <c r="U74" s="430">
        <v>0</v>
      </c>
      <c r="V74" s="430">
        <v>0</v>
      </c>
      <c r="W74" s="430">
        <v>0</v>
      </c>
      <c r="X74" s="430">
        <v>0</v>
      </c>
      <c r="Y74" s="430">
        <v>0</v>
      </c>
      <c r="Z74" s="430">
        <v>0</v>
      </c>
      <c r="AA74" s="430">
        <v>0</v>
      </c>
      <c r="AB74" s="430">
        <v>0</v>
      </c>
      <c r="AC74" s="430">
        <v>0</v>
      </c>
    </row>
    <row r="75" spans="1:29" x14ac:dyDescent="0.35">
      <c r="A75" s="626"/>
      <c r="B75" s="11" t="s">
        <v>73</v>
      </c>
      <c r="C75" s="3">
        <f>SUM('BIZ kWh ENTRY'!C75,'BIZ kWh ENTRY'!S75,'BIZ kWh ENTRY'!AI75,'BIZ kWh ENTRY'!AY75)</f>
        <v>0</v>
      </c>
      <c r="D75" s="3">
        <f>SUM('BIZ kWh ENTRY'!D75,'BIZ kWh ENTRY'!T75,'BIZ kWh ENTRY'!AJ75,'BIZ kWh ENTRY'!AZ75)</f>
        <v>0</v>
      </c>
      <c r="E75" s="3">
        <f>SUM('BIZ kWh ENTRY'!E75,'BIZ kWh ENTRY'!U75,'BIZ kWh ENTRY'!AK75,'BIZ kWh ENTRY'!BA75)</f>
        <v>0</v>
      </c>
      <c r="F75" s="3">
        <f>SUM('BIZ kWh ENTRY'!F75,'BIZ kWh ENTRY'!V75,'BIZ kWh ENTRY'!AL75,'BIZ kWh ENTRY'!BB75)</f>
        <v>89986.029317962035</v>
      </c>
      <c r="G75" s="3">
        <f>SUM('BIZ kWh ENTRY'!G75,'BIZ kWh ENTRY'!W75,'BIZ kWh ENTRY'!AM75,'BIZ kWh ENTRY'!BC75)</f>
        <v>391267.09347954852</v>
      </c>
      <c r="H75" s="3">
        <f>SUM('BIZ kWh ENTRY'!H75,'BIZ kWh ENTRY'!X75,'BIZ kWh ENTRY'!AN75,'BIZ kWh ENTRY'!BD75)</f>
        <v>451781.2169523348</v>
      </c>
      <c r="I75" s="3">
        <f>SUM('BIZ kWh ENTRY'!I75,'BIZ kWh ENTRY'!Y75,'BIZ kWh ENTRY'!AO75,'BIZ kWh ENTRY'!BE75)</f>
        <v>174815.78209261529</v>
      </c>
      <c r="J75" s="3">
        <f>SUM('BIZ kWh ENTRY'!J75,'BIZ kWh ENTRY'!Z75,'BIZ kWh ENTRY'!AP75,'BIZ kWh ENTRY'!BF75)</f>
        <v>602127.43659055105</v>
      </c>
      <c r="K75" s="3">
        <f>SUM('BIZ kWh ENTRY'!K75,'BIZ kWh ENTRY'!AA75,'BIZ kWh ENTRY'!AQ75,'BIZ kWh ENTRY'!BG75)</f>
        <v>646745.7837650677</v>
      </c>
      <c r="L75" s="3">
        <f>SUM('BIZ kWh ENTRY'!L75,'BIZ kWh ENTRY'!AB75,'BIZ kWh ENTRY'!AR75,'BIZ kWh ENTRY'!BH75)</f>
        <v>425844.93295022415</v>
      </c>
      <c r="M75" s="3">
        <f>SUM('BIZ kWh ENTRY'!M75,'BIZ kWh ENTRY'!AC75,'BIZ kWh ENTRY'!AS75,'BIZ kWh ENTRY'!BI75)</f>
        <v>1448618.4280941598</v>
      </c>
      <c r="N75" s="3">
        <f>SUM('BIZ kWh ENTRY'!N75,'BIZ kWh ENTRY'!AD75,'BIZ kWh ENTRY'!AT75,'BIZ kWh ENTRY'!BJ75)</f>
        <v>1950183.9500946684</v>
      </c>
      <c r="O75" s="61">
        <f t="shared" si="8"/>
        <v>6181370.6533371322</v>
      </c>
      <c r="P75" s="197"/>
      <c r="Q75" s="430">
        <v>0</v>
      </c>
      <c r="R75" s="430">
        <v>0</v>
      </c>
      <c r="S75" s="430">
        <v>0</v>
      </c>
      <c r="T75" s="430">
        <v>0</v>
      </c>
      <c r="U75" s="430">
        <v>0</v>
      </c>
      <c r="V75" s="430">
        <v>0</v>
      </c>
      <c r="W75" s="430">
        <v>0</v>
      </c>
      <c r="X75" s="430">
        <v>0</v>
      </c>
      <c r="Y75" s="430">
        <v>0</v>
      </c>
      <c r="Z75" s="430">
        <v>0</v>
      </c>
      <c r="AA75" s="430">
        <v>0</v>
      </c>
      <c r="AB75" s="430">
        <v>0</v>
      </c>
      <c r="AC75" s="430">
        <v>0</v>
      </c>
    </row>
    <row r="76" spans="1:29" x14ac:dyDescent="0.35">
      <c r="A76" s="626"/>
      <c r="B76" s="11" t="s">
        <v>72</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61">
        <f t="shared" si="8"/>
        <v>0</v>
      </c>
      <c r="P76" s="197"/>
      <c r="Q76" s="430">
        <v>0</v>
      </c>
      <c r="R76" s="430">
        <v>0</v>
      </c>
      <c r="S76" s="430">
        <v>0</v>
      </c>
      <c r="T76" s="430">
        <v>0</v>
      </c>
      <c r="U76" s="430">
        <v>0</v>
      </c>
      <c r="V76" s="430">
        <v>0</v>
      </c>
      <c r="W76" s="430">
        <v>0</v>
      </c>
      <c r="X76" s="430">
        <v>0</v>
      </c>
      <c r="Y76" s="430">
        <v>0</v>
      </c>
      <c r="Z76" s="430">
        <v>0</v>
      </c>
      <c r="AA76" s="430">
        <v>0</v>
      </c>
      <c r="AB76" s="430">
        <v>0</v>
      </c>
      <c r="AC76" s="430">
        <v>0</v>
      </c>
    </row>
    <row r="77" spans="1:29" x14ac:dyDescent="0.35">
      <c r="A77" s="626"/>
      <c r="B77" s="11" t="s">
        <v>71</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61">
        <f t="shared" si="8"/>
        <v>0</v>
      </c>
      <c r="P77" s="197"/>
      <c r="Q77" s="430">
        <v>0</v>
      </c>
      <c r="R77" s="430">
        <v>0</v>
      </c>
      <c r="S77" s="430">
        <v>0</v>
      </c>
      <c r="T77" s="430">
        <v>0</v>
      </c>
      <c r="U77" s="430">
        <v>0</v>
      </c>
      <c r="V77" s="430">
        <v>0</v>
      </c>
      <c r="W77" s="430">
        <v>0</v>
      </c>
      <c r="X77" s="430">
        <v>0</v>
      </c>
      <c r="Y77" s="430">
        <v>0</v>
      </c>
      <c r="Z77" s="430">
        <v>0</v>
      </c>
      <c r="AA77" s="430">
        <v>0</v>
      </c>
      <c r="AB77" s="430">
        <v>0</v>
      </c>
      <c r="AC77" s="430">
        <v>0</v>
      </c>
    </row>
    <row r="78" spans="1:29" x14ac:dyDescent="0.35">
      <c r="A78" s="626"/>
      <c r="B78" s="84" t="s">
        <v>70</v>
      </c>
      <c r="C78" s="85">
        <f>SUM('BIZ kWh ENTRY'!C78,'BIZ kWh ENTRY'!S78,'BIZ kWh ENTRY'!AI78,'BIZ kWh ENTRY'!AY78)</f>
        <v>0</v>
      </c>
      <c r="D78" s="85">
        <f>SUM('BIZ kWh ENTRY'!D78,'BIZ kWh ENTRY'!T78,'BIZ kWh ENTRY'!AJ78,'BIZ kWh ENTRY'!AZ78)</f>
        <v>0</v>
      </c>
      <c r="E78" s="85">
        <f>SUM('BIZ kWh ENTRY'!E78,'BIZ kWh ENTRY'!U78,'BIZ kWh ENTRY'!AK78,'BIZ kWh ENTRY'!BA78)</f>
        <v>0</v>
      </c>
      <c r="F78" s="85">
        <f>SUM('BIZ kWh ENTRY'!F78,'BIZ kWh ENTRY'!V78,'BIZ kWh ENTRY'!AL78,'BIZ kWh ENTRY'!BB78)</f>
        <v>0</v>
      </c>
      <c r="G78" s="85">
        <f>SUM('BIZ kWh ENTRY'!G78,'BIZ kWh ENTRY'!W78,'BIZ kWh ENTRY'!AM78,'BIZ kWh ENTRY'!BC78)</f>
        <v>0</v>
      </c>
      <c r="H78" s="85">
        <f>SUM('BIZ kWh ENTRY'!H78,'BIZ kWh ENTRY'!X78,'BIZ kWh ENTRY'!AN78,'BIZ kWh ENTRY'!BD78)</f>
        <v>0</v>
      </c>
      <c r="I78" s="85">
        <f>SUM('BIZ kWh ENTRY'!I78,'BIZ kWh ENTRY'!Y78,'BIZ kWh ENTRY'!AO78,'BIZ kWh ENTRY'!BE78)</f>
        <v>0</v>
      </c>
      <c r="J78" s="85">
        <f>SUM('BIZ kWh ENTRY'!J78,'BIZ kWh ENTRY'!Z78,'BIZ kWh ENTRY'!AP78,'BIZ kWh ENTRY'!BF78)</f>
        <v>0</v>
      </c>
      <c r="K78" s="85">
        <f>SUM('BIZ kWh ENTRY'!K78,'BIZ kWh ENTRY'!AA78,'BIZ kWh ENTRY'!AQ78,'BIZ kWh ENTRY'!BG78)</f>
        <v>0</v>
      </c>
      <c r="L78" s="85">
        <f>SUM('BIZ kWh ENTRY'!L78,'BIZ kWh ENTRY'!AB78,'BIZ kWh ENTRY'!AR78,'BIZ kWh ENTRY'!BH78)</f>
        <v>0</v>
      </c>
      <c r="M78" s="85">
        <f>SUM('BIZ kWh ENTRY'!M78,'BIZ kWh ENTRY'!AC78,'BIZ kWh ENTRY'!AS78,'BIZ kWh ENTRY'!BI78)</f>
        <v>0</v>
      </c>
      <c r="N78" s="85">
        <f>SUM('BIZ kWh ENTRY'!N78,'BIZ kWh ENTRY'!AD78,'BIZ kWh ENTRY'!AT78,'BIZ kWh ENTRY'!BJ78)</f>
        <v>0</v>
      </c>
      <c r="O78" s="61">
        <f t="shared" si="8"/>
        <v>0</v>
      </c>
      <c r="P78" s="197"/>
      <c r="Q78" s="430">
        <v>0</v>
      </c>
      <c r="R78" s="430">
        <v>0</v>
      </c>
      <c r="S78" s="430">
        <v>0</v>
      </c>
      <c r="T78" s="430">
        <v>0</v>
      </c>
      <c r="U78" s="430">
        <v>0</v>
      </c>
      <c r="V78" s="430">
        <v>0</v>
      </c>
      <c r="W78" s="430">
        <v>0</v>
      </c>
      <c r="X78" s="430">
        <v>0</v>
      </c>
      <c r="Y78" s="430">
        <v>0</v>
      </c>
      <c r="Z78" s="430">
        <v>0</v>
      </c>
      <c r="AA78" s="430">
        <v>0</v>
      </c>
      <c r="AB78" s="430">
        <v>0</v>
      </c>
      <c r="AC78" s="430">
        <v>0</v>
      </c>
    </row>
    <row r="79" spans="1:29" x14ac:dyDescent="0.35">
      <c r="A79" s="626"/>
      <c r="B79" s="84" t="s">
        <v>69</v>
      </c>
      <c r="C79" s="85">
        <f>SUM('BIZ kWh ENTRY'!C79,'BIZ kWh ENTRY'!S79,'BIZ kWh ENTRY'!AI79,'BIZ kWh ENTRY'!AY79)</f>
        <v>0</v>
      </c>
      <c r="D79" s="85">
        <f>SUM('BIZ kWh ENTRY'!D79,'BIZ kWh ENTRY'!T79,'BIZ kWh ENTRY'!AJ79,'BIZ kWh ENTRY'!AZ79)</f>
        <v>0</v>
      </c>
      <c r="E79" s="85">
        <f>SUM('BIZ kWh ENTRY'!E79,'BIZ kWh ENTRY'!U79,'BIZ kWh ENTRY'!AK79,'BIZ kWh ENTRY'!BA79)</f>
        <v>0</v>
      </c>
      <c r="F79" s="85">
        <f>SUM('BIZ kWh ENTRY'!F79,'BIZ kWh ENTRY'!V79,'BIZ kWh ENTRY'!AL79,'BIZ kWh ENTRY'!BB79)</f>
        <v>0</v>
      </c>
      <c r="G79" s="85">
        <f>SUM('BIZ kWh ENTRY'!G79,'BIZ kWh ENTRY'!W79,'BIZ kWh ENTRY'!AM79,'BIZ kWh ENTRY'!BC79)</f>
        <v>0</v>
      </c>
      <c r="H79" s="85">
        <f>SUM('BIZ kWh ENTRY'!H79,'BIZ kWh ENTRY'!X79,'BIZ kWh ENTRY'!AN79,'BIZ kWh ENTRY'!BD79)</f>
        <v>0</v>
      </c>
      <c r="I79" s="85">
        <f>SUM('BIZ kWh ENTRY'!I79,'BIZ kWh ENTRY'!Y79,'BIZ kWh ENTRY'!AO79,'BIZ kWh ENTRY'!BE79)</f>
        <v>0</v>
      </c>
      <c r="J79" s="85">
        <f>SUM('BIZ kWh ENTRY'!J79,'BIZ kWh ENTRY'!Z79,'BIZ kWh ENTRY'!AP79,'BIZ kWh ENTRY'!BF79)</f>
        <v>0</v>
      </c>
      <c r="K79" s="85">
        <f>SUM('BIZ kWh ENTRY'!K79,'BIZ kWh ENTRY'!AA79,'BIZ kWh ENTRY'!AQ79,'BIZ kWh ENTRY'!BG79)</f>
        <v>0</v>
      </c>
      <c r="L79" s="85">
        <f>SUM('BIZ kWh ENTRY'!L79,'BIZ kWh ENTRY'!AB79,'BIZ kWh ENTRY'!AR79,'BIZ kWh ENTRY'!BH79)</f>
        <v>0</v>
      </c>
      <c r="M79" s="85">
        <f>SUM('BIZ kWh ENTRY'!M79,'BIZ kWh ENTRY'!AC79,'BIZ kWh ENTRY'!AS79,'BIZ kWh ENTRY'!BI79)</f>
        <v>0</v>
      </c>
      <c r="N79" s="85">
        <f>SUM('BIZ kWh ENTRY'!N79,'BIZ kWh ENTRY'!AD79,'BIZ kWh ENTRY'!AT79,'BIZ kWh ENTRY'!BJ79)</f>
        <v>0</v>
      </c>
      <c r="O79" s="61">
        <f t="shared" si="8"/>
        <v>0</v>
      </c>
      <c r="P79" s="197"/>
      <c r="Q79" s="430">
        <v>0</v>
      </c>
      <c r="R79" s="430">
        <v>0</v>
      </c>
      <c r="S79" s="430">
        <v>0</v>
      </c>
      <c r="T79" s="430">
        <v>0</v>
      </c>
      <c r="U79" s="430">
        <v>0</v>
      </c>
      <c r="V79" s="430">
        <v>0</v>
      </c>
      <c r="W79" s="430">
        <v>0</v>
      </c>
      <c r="X79" s="430">
        <v>0</v>
      </c>
      <c r="Y79" s="430">
        <v>0</v>
      </c>
      <c r="Z79" s="430">
        <v>0</v>
      </c>
      <c r="AA79" s="430">
        <v>0</v>
      </c>
      <c r="AB79" s="430">
        <v>0</v>
      </c>
      <c r="AC79" s="430">
        <v>0</v>
      </c>
    </row>
    <row r="80" spans="1:29" ht="15" thickBot="1" x14ac:dyDescent="0.4">
      <c r="A80" s="627"/>
      <c r="B80" s="84" t="s">
        <v>68</v>
      </c>
      <c r="C80" s="85">
        <f>SUM('BIZ kWh ENTRY'!C80,'BIZ kWh ENTRY'!S80,'BIZ kWh ENTRY'!AI80,'BIZ kWh ENTRY'!AY80)</f>
        <v>0</v>
      </c>
      <c r="D80" s="85">
        <f>SUM('BIZ kWh ENTRY'!D80,'BIZ kWh ENTRY'!T80,'BIZ kWh ENTRY'!AJ80,'BIZ kWh ENTRY'!AZ80)</f>
        <v>0</v>
      </c>
      <c r="E80" s="85">
        <f>SUM('BIZ kWh ENTRY'!E80,'BIZ kWh ENTRY'!U80,'BIZ kWh ENTRY'!AK80,'BIZ kWh ENTRY'!BA80)</f>
        <v>0</v>
      </c>
      <c r="F80" s="85">
        <f>SUM('BIZ kWh ENTRY'!F80,'BIZ kWh ENTRY'!V80,'BIZ kWh ENTRY'!AL80,'BIZ kWh ENTRY'!BB80)</f>
        <v>0</v>
      </c>
      <c r="G80" s="85">
        <f>SUM('BIZ kWh ENTRY'!G80,'BIZ kWh ENTRY'!W80,'BIZ kWh ENTRY'!AM80,'BIZ kWh ENTRY'!BC80)</f>
        <v>0</v>
      </c>
      <c r="H80" s="85">
        <f>SUM('BIZ kWh ENTRY'!H80,'BIZ kWh ENTRY'!X80,'BIZ kWh ENTRY'!AN80,'BIZ kWh ENTRY'!BD80)</f>
        <v>0</v>
      </c>
      <c r="I80" s="85">
        <f>SUM('BIZ kWh ENTRY'!I80,'BIZ kWh ENTRY'!Y80,'BIZ kWh ENTRY'!AO80,'BIZ kWh ENTRY'!BE80)</f>
        <v>0</v>
      </c>
      <c r="J80" s="85">
        <f>SUM('BIZ kWh ENTRY'!J80,'BIZ kWh ENTRY'!Z80,'BIZ kWh ENTRY'!AP80,'BIZ kWh ENTRY'!BF80)</f>
        <v>0</v>
      </c>
      <c r="K80" s="85">
        <f>SUM('BIZ kWh ENTRY'!K80,'BIZ kWh ENTRY'!AA80,'BIZ kWh ENTRY'!AQ80,'BIZ kWh ENTRY'!BG80)</f>
        <v>0</v>
      </c>
      <c r="L80" s="85">
        <f>SUM('BIZ kWh ENTRY'!L80,'BIZ kWh ENTRY'!AB80,'BIZ kWh ENTRY'!AR80,'BIZ kWh ENTRY'!BH80)</f>
        <v>0</v>
      </c>
      <c r="M80" s="85">
        <f>SUM('BIZ kWh ENTRY'!M80,'BIZ kWh ENTRY'!AC80,'BIZ kWh ENTRY'!AS80,'BIZ kWh ENTRY'!BI80)</f>
        <v>0</v>
      </c>
      <c r="N80" s="85">
        <f>SUM('BIZ kWh ENTRY'!N80,'BIZ kWh ENTRY'!AD80,'BIZ kWh ENTRY'!AT80,'BIZ kWh ENTRY'!BJ80)</f>
        <v>0</v>
      </c>
      <c r="O80" s="58">
        <f t="shared" si="8"/>
        <v>0</v>
      </c>
      <c r="P80" s="197"/>
      <c r="Q80" s="430">
        <v>0</v>
      </c>
      <c r="R80" s="430">
        <v>0</v>
      </c>
      <c r="S80" s="430">
        <v>0</v>
      </c>
      <c r="T80" s="430">
        <v>0</v>
      </c>
      <c r="U80" s="430">
        <v>0</v>
      </c>
      <c r="V80" s="430">
        <v>0</v>
      </c>
      <c r="W80" s="430">
        <v>0</v>
      </c>
      <c r="X80" s="430">
        <v>0</v>
      </c>
      <c r="Y80" s="430">
        <v>0</v>
      </c>
      <c r="Z80" s="430">
        <v>0</v>
      </c>
      <c r="AA80" s="430">
        <v>0</v>
      </c>
      <c r="AB80" s="430">
        <v>0</v>
      </c>
      <c r="AC80" s="430">
        <v>0</v>
      </c>
    </row>
    <row r="81" spans="1:29" ht="21.5" thickBot="1" x14ac:dyDescent="0.4">
      <c r="A81" s="297"/>
      <c r="B81" s="57" t="s">
        <v>44</v>
      </c>
      <c r="C81" s="56">
        <f t="shared" ref="C81:O81" si="9">SUM(C68:C80)</f>
        <v>0</v>
      </c>
      <c r="D81" s="56">
        <f t="shared" si="9"/>
        <v>0</v>
      </c>
      <c r="E81" s="56">
        <f t="shared" si="9"/>
        <v>0</v>
      </c>
      <c r="F81" s="56">
        <f t="shared" si="9"/>
        <v>89986.029317962035</v>
      </c>
      <c r="G81" s="56">
        <f t="shared" si="9"/>
        <v>391267.09347954852</v>
      </c>
      <c r="H81" s="56">
        <f t="shared" si="9"/>
        <v>451781.2169523348</v>
      </c>
      <c r="I81" s="56">
        <f t="shared" si="9"/>
        <v>174815.78209261529</v>
      </c>
      <c r="J81" s="56">
        <f t="shared" si="9"/>
        <v>602127.43659055105</v>
      </c>
      <c r="K81" s="56">
        <f t="shared" si="9"/>
        <v>646745.7837650677</v>
      </c>
      <c r="L81" s="56">
        <f t="shared" si="9"/>
        <v>425844.93295022415</v>
      </c>
      <c r="M81" s="56">
        <f t="shared" si="9"/>
        <v>1448618.4280941598</v>
      </c>
      <c r="N81" s="56">
        <f t="shared" si="9"/>
        <v>1950183.9500946684</v>
      </c>
      <c r="O81" s="55">
        <f t="shared" si="9"/>
        <v>6181370.6533371322</v>
      </c>
      <c r="P81" s="197"/>
      <c r="Q81" s="430">
        <v>0</v>
      </c>
      <c r="R81" s="430">
        <v>0</v>
      </c>
      <c r="S81" s="430">
        <v>0</v>
      </c>
      <c r="T81" s="430">
        <v>0</v>
      </c>
      <c r="U81" s="430">
        <v>0</v>
      </c>
      <c r="V81" s="430">
        <v>0</v>
      </c>
      <c r="W81" s="430">
        <v>0</v>
      </c>
      <c r="X81" s="430">
        <v>0</v>
      </c>
      <c r="Y81" s="430">
        <v>0</v>
      </c>
      <c r="Z81" s="430">
        <v>0</v>
      </c>
      <c r="AA81" s="430">
        <v>0</v>
      </c>
      <c r="AB81" s="430">
        <v>0</v>
      </c>
      <c r="AC81" s="430">
        <v>0</v>
      </c>
    </row>
    <row r="82" spans="1:29" ht="21.5" thickBot="1" x14ac:dyDescent="0.4">
      <c r="A82" s="297"/>
    </row>
    <row r="83" spans="1:29" ht="21.5" thickBot="1" x14ac:dyDescent="0.4">
      <c r="A83" s="297"/>
      <c r="B83" s="67" t="s">
        <v>37</v>
      </c>
      <c r="C83" s="295" t="s">
        <v>57</v>
      </c>
      <c r="D83" s="295" t="s">
        <v>56</v>
      </c>
      <c r="E83" s="295" t="s">
        <v>55</v>
      </c>
      <c r="F83" s="295" t="s">
        <v>54</v>
      </c>
      <c r="G83" s="295" t="s">
        <v>53</v>
      </c>
      <c r="H83" s="295" t="s">
        <v>52</v>
      </c>
      <c r="I83" s="295" t="s">
        <v>51</v>
      </c>
      <c r="J83" s="295" t="s">
        <v>50</v>
      </c>
      <c r="K83" s="295" t="s">
        <v>49</v>
      </c>
      <c r="L83" s="295" t="s">
        <v>48</v>
      </c>
      <c r="M83" s="295" t="s">
        <v>47</v>
      </c>
      <c r="N83" s="295" t="s">
        <v>46</v>
      </c>
      <c r="O83" s="65" t="s">
        <v>34</v>
      </c>
      <c r="P83" s="198"/>
      <c r="Q83" s="198"/>
      <c r="R83" s="203"/>
    </row>
    <row r="84" spans="1:29" ht="14.4" customHeight="1" x14ac:dyDescent="0.35">
      <c r="A84" s="625" t="s">
        <v>86</v>
      </c>
      <c r="B84" s="78" t="s">
        <v>80</v>
      </c>
      <c r="C84" s="63">
        <f>SUM('BIZ kWh ENTRY'!C84,'BIZ kWh ENTRY'!S84,'BIZ kWh ENTRY'!AI84,'BIZ kWh ENTRY'!AY84)</f>
        <v>0</v>
      </c>
      <c r="D84" s="63">
        <f>SUM('BIZ kWh ENTRY'!D84,'BIZ kWh ENTRY'!T84,'BIZ kWh ENTRY'!AJ84,'BIZ kWh ENTRY'!AZ84)</f>
        <v>0</v>
      </c>
      <c r="E84" s="63">
        <f>SUM('BIZ kWh ENTRY'!E84,'BIZ kWh ENTRY'!U84,'BIZ kWh ENTRY'!AK84,'BIZ kWh ENTRY'!BA84)</f>
        <v>0</v>
      </c>
      <c r="F84" s="63">
        <f>SUM('BIZ kWh ENTRY'!F84,'BIZ kWh ENTRY'!V84,'BIZ kWh ENTRY'!AL84,'BIZ kWh ENTRY'!BB84)</f>
        <v>0</v>
      </c>
      <c r="G84" s="63">
        <f>SUM('BIZ kWh ENTRY'!G84,'BIZ kWh ENTRY'!W84,'BIZ kWh ENTRY'!AM84,'BIZ kWh ENTRY'!BC84)</f>
        <v>0</v>
      </c>
      <c r="H84" s="63">
        <f>SUM('BIZ kWh ENTRY'!H84,'BIZ kWh ENTRY'!X84,'BIZ kWh ENTRY'!AN84,'BIZ kWh ENTRY'!BD84)</f>
        <v>0</v>
      </c>
      <c r="I84" s="63">
        <f>SUM('BIZ kWh ENTRY'!I84,'BIZ kWh ENTRY'!Y84,'BIZ kWh ENTRY'!AO84,'BIZ kWh ENTRY'!BE84)</f>
        <v>0</v>
      </c>
      <c r="J84" s="63">
        <f>SUM('BIZ kWh ENTRY'!J84,'BIZ kWh ENTRY'!Z84,'BIZ kWh ENTRY'!AP84,'BIZ kWh ENTRY'!BF84)</f>
        <v>0</v>
      </c>
      <c r="K84" s="63">
        <f>SUM('BIZ kWh ENTRY'!K84,'BIZ kWh ENTRY'!AA84,'BIZ kWh ENTRY'!AQ84,'BIZ kWh ENTRY'!BG84)</f>
        <v>0</v>
      </c>
      <c r="L84" s="63">
        <f>SUM('BIZ kWh ENTRY'!L84,'BIZ kWh ENTRY'!AB84,'BIZ kWh ENTRY'!AR84,'BIZ kWh ENTRY'!BH84)</f>
        <v>0</v>
      </c>
      <c r="M84" s="63">
        <f>SUM('BIZ kWh ENTRY'!M84,'BIZ kWh ENTRY'!AC84,'BIZ kWh ENTRY'!AS84,'BIZ kWh ENTRY'!BI84)</f>
        <v>0</v>
      </c>
      <c r="N84" s="63">
        <f>SUM('BIZ kWh ENTRY'!N84,'BIZ kWh ENTRY'!AD84,'BIZ kWh ENTRY'!AT84,'BIZ kWh ENTRY'!BJ84)</f>
        <v>0</v>
      </c>
      <c r="O84" s="62">
        <f t="shared" ref="O84:O96" si="10">SUM(C84:N84)</f>
        <v>0</v>
      </c>
      <c r="P84" s="197"/>
      <c r="Q84" s="430">
        <v>0</v>
      </c>
      <c r="R84" s="430">
        <v>0</v>
      </c>
      <c r="S84" s="430">
        <v>0</v>
      </c>
      <c r="T84" s="430">
        <v>0</v>
      </c>
      <c r="U84" s="430">
        <v>0</v>
      </c>
      <c r="V84" s="430">
        <v>0</v>
      </c>
      <c r="W84" s="430">
        <v>0</v>
      </c>
      <c r="X84" s="430">
        <v>0</v>
      </c>
      <c r="Y84" s="430">
        <v>0</v>
      </c>
      <c r="Z84" s="430">
        <v>0</v>
      </c>
      <c r="AA84" s="430">
        <v>0</v>
      </c>
      <c r="AB84" s="430">
        <v>0</v>
      </c>
      <c r="AC84" s="430">
        <v>0</v>
      </c>
    </row>
    <row r="85" spans="1:29" x14ac:dyDescent="0.35">
      <c r="A85" s="626"/>
      <c r="B85" s="12" t="s">
        <v>79</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61">
        <f t="shared" si="10"/>
        <v>0</v>
      </c>
      <c r="P85" s="197"/>
      <c r="Q85" s="430">
        <v>0</v>
      </c>
      <c r="R85" s="430">
        <v>0</v>
      </c>
      <c r="S85" s="430">
        <v>0</v>
      </c>
      <c r="T85" s="430">
        <v>0</v>
      </c>
      <c r="U85" s="430">
        <v>0</v>
      </c>
      <c r="V85" s="430">
        <v>0</v>
      </c>
      <c r="W85" s="430">
        <v>0</v>
      </c>
      <c r="X85" s="430">
        <v>0</v>
      </c>
      <c r="Y85" s="430">
        <v>0</v>
      </c>
      <c r="Z85" s="430">
        <v>0</v>
      </c>
      <c r="AA85" s="430">
        <v>0</v>
      </c>
      <c r="AB85" s="430">
        <v>0</v>
      </c>
      <c r="AC85" s="430">
        <v>0</v>
      </c>
    </row>
    <row r="86" spans="1:29" x14ac:dyDescent="0.35">
      <c r="A86" s="626"/>
      <c r="B86" s="11" t="s">
        <v>78</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7192.3005138034296</v>
      </c>
      <c r="K86" s="3">
        <f>SUM('BIZ kWh ENTRY'!K86,'BIZ kWh ENTRY'!AA86,'BIZ kWh ENTRY'!AQ86,'BIZ kWh ENTRY'!BG86)</f>
        <v>0</v>
      </c>
      <c r="L86" s="3">
        <f>SUM('BIZ kWh ENTRY'!L86,'BIZ kWh ENTRY'!AB86,'BIZ kWh ENTRY'!AR86,'BIZ kWh ENTRY'!BH86)</f>
        <v>0</v>
      </c>
      <c r="M86" s="3">
        <f>SUM('BIZ kWh ENTRY'!M86,'BIZ kWh ENTRY'!AC86,'BIZ kWh ENTRY'!AS86,'BIZ kWh ENTRY'!BI86)</f>
        <v>9624.8288316720282</v>
      </c>
      <c r="N86" s="3">
        <f>SUM('BIZ kWh ENTRY'!N86,'BIZ kWh ENTRY'!AD86,'BIZ kWh ENTRY'!AT86,'BIZ kWh ENTRY'!BJ86)</f>
        <v>0</v>
      </c>
      <c r="O86" s="61">
        <f t="shared" si="10"/>
        <v>16817.129345475456</v>
      </c>
      <c r="P86" s="197"/>
      <c r="Q86" s="430">
        <v>0</v>
      </c>
      <c r="R86" s="430">
        <v>0</v>
      </c>
      <c r="S86" s="430">
        <v>0</v>
      </c>
      <c r="T86" s="430">
        <v>0</v>
      </c>
      <c r="U86" s="430">
        <v>0</v>
      </c>
      <c r="V86" s="430">
        <v>0</v>
      </c>
      <c r="W86" s="430">
        <v>0</v>
      </c>
      <c r="X86" s="430">
        <v>0</v>
      </c>
      <c r="Y86" s="430">
        <v>0</v>
      </c>
      <c r="Z86" s="430">
        <v>0</v>
      </c>
      <c r="AA86" s="430">
        <v>0</v>
      </c>
      <c r="AB86" s="430">
        <v>0</v>
      </c>
      <c r="AC86" s="430">
        <v>0</v>
      </c>
    </row>
    <row r="87" spans="1:29" x14ac:dyDescent="0.35">
      <c r="A87" s="626"/>
      <c r="B87" s="11" t="s">
        <v>77</v>
      </c>
      <c r="C87" s="3">
        <f>SUM('BIZ kWh ENTRY'!C87,'BIZ kWh ENTRY'!S87,'BIZ kWh ENTRY'!AI87,'BIZ kWh ENTRY'!AY87)</f>
        <v>0</v>
      </c>
      <c r="D87" s="3">
        <f>SUM('BIZ kWh ENTRY'!D87,'BIZ kWh ENTRY'!T87,'BIZ kWh ENTRY'!AJ87,'BIZ kWh ENTRY'!AZ87)</f>
        <v>0</v>
      </c>
      <c r="E87" s="3">
        <f>SUM('BIZ kWh ENTRY'!E87,'BIZ kWh ENTRY'!U87,'BIZ kWh ENTRY'!AK87,'BIZ kWh ENTRY'!BA87)</f>
        <v>0</v>
      </c>
      <c r="F87" s="3">
        <f>SUM('BIZ kWh ENTRY'!F87,'BIZ kWh ENTRY'!V87,'BIZ kWh ENTRY'!AL87,'BIZ kWh ENTRY'!BB87)</f>
        <v>11127.192011808413</v>
      </c>
      <c r="G87" s="3">
        <f>SUM('BIZ kWh ENTRY'!G87,'BIZ kWh ENTRY'!W87,'BIZ kWh ENTRY'!AM87,'BIZ kWh ENTRY'!BC87)</f>
        <v>19033.595682532243</v>
      </c>
      <c r="H87" s="3">
        <f>SUM('BIZ kWh ENTRY'!H87,'BIZ kWh ENTRY'!X87,'BIZ kWh ENTRY'!AN87,'BIZ kWh ENTRY'!BD87)</f>
        <v>11837.633101257425</v>
      </c>
      <c r="I87" s="3">
        <f>SUM('BIZ kWh ENTRY'!I87,'BIZ kWh ENTRY'!Y87,'BIZ kWh ENTRY'!AO87,'BIZ kWh ENTRY'!BE87)</f>
        <v>6118.3992278192864</v>
      </c>
      <c r="J87" s="3">
        <f>SUM('BIZ kWh ENTRY'!J87,'BIZ kWh ENTRY'!Z87,'BIZ kWh ENTRY'!AP87,'BIZ kWh ENTRY'!BF87)</f>
        <v>12381.450120758347</v>
      </c>
      <c r="K87" s="3">
        <f>SUM('BIZ kWh ENTRY'!K87,'BIZ kWh ENTRY'!AA87,'BIZ kWh ENTRY'!AQ87,'BIZ kWh ENTRY'!BG87)</f>
        <v>14055.014955182058</v>
      </c>
      <c r="L87" s="3">
        <f>SUM('BIZ kWh ENTRY'!L87,'BIZ kWh ENTRY'!AB87,'BIZ kWh ENTRY'!AR87,'BIZ kWh ENTRY'!BH87)</f>
        <v>66341.098794773148</v>
      </c>
      <c r="M87" s="3">
        <f>SUM('BIZ kWh ENTRY'!M87,'BIZ kWh ENTRY'!AC87,'BIZ kWh ENTRY'!AS87,'BIZ kWh ENTRY'!BI87)</f>
        <v>29460.417290437952</v>
      </c>
      <c r="N87" s="3">
        <f>SUM('BIZ kWh ENTRY'!N87,'BIZ kWh ENTRY'!AD87,'BIZ kWh ENTRY'!AT87,'BIZ kWh ENTRY'!BJ87)</f>
        <v>120609.27665325229</v>
      </c>
      <c r="O87" s="61">
        <f t="shared" si="10"/>
        <v>290964.07783782121</v>
      </c>
      <c r="P87" s="197"/>
      <c r="Q87" s="430">
        <v>0</v>
      </c>
      <c r="R87" s="430">
        <v>0</v>
      </c>
      <c r="S87" s="430">
        <v>0</v>
      </c>
      <c r="T87" s="430">
        <v>0</v>
      </c>
      <c r="U87" s="430">
        <v>0</v>
      </c>
      <c r="V87" s="430">
        <v>0</v>
      </c>
      <c r="W87" s="430">
        <v>0</v>
      </c>
      <c r="X87" s="430">
        <v>0</v>
      </c>
      <c r="Y87" s="430">
        <v>0</v>
      </c>
      <c r="Z87" s="430">
        <v>0</v>
      </c>
      <c r="AA87" s="430">
        <v>0</v>
      </c>
      <c r="AB87" s="430">
        <v>0</v>
      </c>
      <c r="AC87" s="430">
        <v>0</v>
      </c>
    </row>
    <row r="88" spans="1:29" x14ac:dyDescent="0.35">
      <c r="A88" s="626"/>
      <c r="B88" s="12" t="s">
        <v>76</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61">
        <f t="shared" si="10"/>
        <v>0</v>
      </c>
      <c r="P88" s="197"/>
      <c r="Q88" s="430">
        <v>0</v>
      </c>
      <c r="R88" s="430">
        <v>0</v>
      </c>
      <c r="S88" s="430">
        <v>0</v>
      </c>
      <c r="T88" s="430">
        <v>0</v>
      </c>
      <c r="U88" s="430">
        <v>0</v>
      </c>
      <c r="V88" s="430">
        <v>0</v>
      </c>
      <c r="W88" s="430">
        <v>0</v>
      </c>
      <c r="X88" s="430">
        <v>0</v>
      </c>
      <c r="Y88" s="430">
        <v>0</v>
      </c>
      <c r="Z88" s="430">
        <v>0</v>
      </c>
      <c r="AA88" s="430">
        <v>0</v>
      </c>
      <c r="AB88" s="430">
        <v>0</v>
      </c>
      <c r="AC88" s="430">
        <v>0</v>
      </c>
    </row>
    <row r="89" spans="1:29" x14ac:dyDescent="0.35">
      <c r="A89" s="626"/>
      <c r="B89" s="11" t="s">
        <v>75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61">
        <f t="shared" si="10"/>
        <v>0</v>
      </c>
      <c r="P89" s="197"/>
      <c r="Q89" s="430">
        <v>0</v>
      </c>
      <c r="R89" s="430">
        <v>0</v>
      </c>
      <c r="S89" s="430">
        <v>0</v>
      </c>
      <c r="T89" s="430">
        <v>0</v>
      </c>
      <c r="U89" s="430">
        <v>0</v>
      </c>
      <c r="V89" s="430">
        <v>0</v>
      </c>
      <c r="W89" s="430">
        <v>0</v>
      </c>
      <c r="X89" s="430">
        <v>0</v>
      </c>
      <c r="Y89" s="430">
        <v>0</v>
      </c>
      <c r="Z89" s="430">
        <v>0</v>
      </c>
      <c r="AA89" s="430">
        <v>0</v>
      </c>
      <c r="AB89" s="430">
        <v>0</v>
      </c>
      <c r="AC89" s="430">
        <v>0</v>
      </c>
    </row>
    <row r="90" spans="1:29" x14ac:dyDescent="0.35">
      <c r="A90" s="626"/>
      <c r="B90" s="11" t="s">
        <v>74</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0</v>
      </c>
      <c r="G90" s="3">
        <f>SUM('BIZ kWh ENTRY'!G90,'BIZ kWh ENTRY'!W90,'BIZ kWh ENTRY'!AM90,'BIZ kWh ENTRY'!BC90)</f>
        <v>0</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0</v>
      </c>
      <c r="L90" s="3">
        <f>SUM('BIZ kWh ENTRY'!L90,'BIZ kWh ENTRY'!AB90,'BIZ kWh ENTRY'!AR90,'BIZ kWh ENTRY'!BH90)</f>
        <v>0</v>
      </c>
      <c r="M90" s="3">
        <f>SUM('BIZ kWh ENTRY'!M90,'BIZ kWh ENTRY'!AC90,'BIZ kWh ENTRY'!AS90,'BIZ kWh ENTRY'!BI90)</f>
        <v>0</v>
      </c>
      <c r="N90" s="3">
        <f>SUM('BIZ kWh ENTRY'!N90,'BIZ kWh ENTRY'!AD90,'BIZ kWh ENTRY'!AT90,'BIZ kWh ENTRY'!BJ90)</f>
        <v>0</v>
      </c>
      <c r="O90" s="61">
        <f t="shared" si="10"/>
        <v>0</v>
      </c>
      <c r="P90" s="197"/>
      <c r="Q90" s="430">
        <v>0</v>
      </c>
      <c r="R90" s="430">
        <v>0</v>
      </c>
      <c r="S90" s="430">
        <v>0</v>
      </c>
      <c r="T90" s="430">
        <v>0</v>
      </c>
      <c r="U90" s="430">
        <v>0</v>
      </c>
      <c r="V90" s="430">
        <v>0</v>
      </c>
      <c r="W90" s="430">
        <v>0</v>
      </c>
      <c r="X90" s="430">
        <v>0</v>
      </c>
      <c r="Y90" s="430">
        <v>0</v>
      </c>
      <c r="Z90" s="430">
        <v>0</v>
      </c>
      <c r="AA90" s="430">
        <v>0</v>
      </c>
      <c r="AB90" s="430">
        <v>0</v>
      </c>
      <c r="AC90" s="430">
        <v>0</v>
      </c>
    </row>
    <row r="91" spans="1:29" x14ac:dyDescent="0.35">
      <c r="A91" s="626"/>
      <c r="B91" s="11" t="s">
        <v>73</v>
      </c>
      <c r="C91" s="3">
        <f>SUM('BIZ kWh ENTRY'!C91,'BIZ kWh ENTRY'!S91,'BIZ kWh ENTRY'!AI91,'BIZ kWh ENTRY'!AY91)</f>
        <v>0</v>
      </c>
      <c r="D91" s="3">
        <f>SUM('BIZ kWh ENTRY'!D91,'BIZ kWh ENTRY'!T91,'BIZ kWh ENTRY'!AJ91,'BIZ kWh ENTRY'!AZ91)</f>
        <v>0</v>
      </c>
      <c r="E91" s="3">
        <f>SUM('BIZ kWh ENTRY'!E91,'BIZ kWh ENTRY'!U91,'BIZ kWh ENTRY'!AK91,'BIZ kWh ENTRY'!BA91)</f>
        <v>190139.27152990282</v>
      </c>
      <c r="F91" s="3">
        <f>SUM('BIZ kWh ENTRY'!F91,'BIZ kWh ENTRY'!V91,'BIZ kWh ENTRY'!AL91,'BIZ kWh ENTRY'!BB91)</f>
        <v>1816037.1569692078</v>
      </c>
      <c r="G91" s="3">
        <f>SUM('BIZ kWh ENTRY'!G91,'BIZ kWh ENTRY'!W91,'BIZ kWh ENTRY'!AM91,'BIZ kWh ENTRY'!BC91)</f>
        <v>3255687.7991919247</v>
      </c>
      <c r="H91" s="3">
        <f>SUM('BIZ kWh ENTRY'!H91,'BIZ kWh ENTRY'!X91,'BIZ kWh ENTRY'!AN91,'BIZ kWh ENTRY'!BD91)</f>
        <v>4893015.2838525176</v>
      </c>
      <c r="I91" s="3">
        <f>SUM('BIZ kWh ENTRY'!I91,'BIZ kWh ENTRY'!Y91,'BIZ kWh ENTRY'!AO91,'BIZ kWh ENTRY'!BE91)</f>
        <v>4676533.0863373242</v>
      </c>
      <c r="J91" s="3">
        <f>SUM('BIZ kWh ENTRY'!J91,'BIZ kWh ENTRY'!Z91,'BIZ kWh ENTRY'!AP91,'BIZ kWh ENTRY'!BF91)</f>
        <v>6826806.7593772998</v>
      </c>
      <c r="K91" s="3">
        <f>SUM('BIZ kWh ENTRY'!K91,'BIZ kWh ENTRY'!AA91,'BIZ kWh ENTRY'!AQ91,'BIZ kWh ENTRY'!BG91)</f>
        <v>9498324.3461346868</v>
      </c>
      <c r="L91" s="3">
        <f>SUM('BIZ kWh ENTRY'!L91,'BIZ kWh ENTRY'!AB91,'BIZ kWh ENTRY'!AR91,'BIZ kWh ENTRY'!BH91)</f>
        <v>5585882.8758597178</v>
      </c>
      <c r="M91" s="3">
        <f>SUM('BIZ kWh ENTRY'!M91,'BIZ kWh ENTRY'!AC91,'BIZ kWh ENTRY'!AS91,'BIZ kWh ENTRY'!BI91)</f>
        <v>10276146.7219826</v>
      </c>
      <c r="N91" s="3">
        <f>SUM('BIZ kWh ENTRY'!N91,'BIZ kWh ENTRY'!AD91,'BIZ kWh ENTRY'!AT91,'BIZ kWh ENTRY'!BJ91)</f>
        <v>23223620.051329896</v>
      </c>
      <c r="O91" s="61">
        <f t="shared" si="10"/>
        <v>70242193.35256508</v>
      </c>
      <c r="P91" s="197"/>
      <c r="Q91" s="430">
        <v>0</v>
      </c>
      <c r="R91" s="430">
        <v>0</v>
      </c>
      <c r="S91" s="430">
        <v>0</v>
      </c>
      <c r="T91" s="430">
        <v>0</v>
      </c>
      <c r="U91" s="430">
        <v>0</v>
      </c>
      <c r="V91" s="430">
        <v>0</v>
      </c>
      <c r="W91" s="430">
        <v>0</v>
      </c>
      <c r="X91" s="430">
        <v>0</v>
      </c>
      <c r="Y91" s="430">
        <v>0</v>
      </c>
      <c r="Z91" s="430">
        <v>0</v>
      </c>
      <c r="AA91" s="430">
        <v>0</v>
      </c>
      <c r="AB91" s="430">
        <v>0</v>
      </c>
      <c r="AC91" s="430">
        <v>0</v>
      </c>
    </row>
    <row r="92" spans="1:29" x14ac:dyDescent="0.35">
      <c r="A92" s="626"/>
      <c r="B92" s="11" t="s">
        <v>72</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61">
        <f t="shared" si="10"/>
        <v>0</v>
      </c>
      <c r="P92" s="197"/>
      <c r="Q92" s="430">
        <v>0</v>
      </c>
      <c r="R92" s="430">
        <v>0</v>
      </c>
      <c r="S92" s="430">
        <v>0</v>
      </c>
      <c r="T92" s="430">
        <v>0</v>
      </c>
      <c r="U92" s="430">
        <v>0</v>
      </c>
      <c r="V92" s="430">
        <v>0</v>
      </c>
      <c r="W92" s="430">
        <v>0</v>
      </c>
      <c r="X92" s="430">
        <v>0</v>
      </c>
      <c r="Y92" s="430">
        <v>0</v>
      </c>
      <c r="Z92" s="430">
        <v>0</v>
      </c>
      <c r="AA92" s="430">
        <v>0</v>
      </c>
      <c r="AB92" s="430">
        <v>0</v>
      </c>
      <c r="AC92" s="430">
        <v>0</v>
      </c>
    </row>
    <row r="93" spans="1:29" x14ac:dyDescent="0.35">
      <c r="A93" s="626"/>
      <c r="B93" s="11" t="s">
        <v>71</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17205.308497442446</v>
      </c>
      <c r="H93" s="3">
        <f>SUM('BIZ kWh ENTRY'!H93,'BIZ kWh ENTRY'!X93,'BIZ kWh ENTRY'!AN93,'BIZ kWh ENTRY'!BD93)</f>
        <v>179531.02675099604</v>
      </c>
      <c r="I93" s="3">
        <f>SUM('BIZ kWh ENTRY'!I93,'BIZ kWh ENTRY'!Y93,'BIZ kWh ENTRY'!AO93,'BIZ kWh ENTRY'!BE93)</f>
        <v>65383.468151005552</v>
      </c>
      <c r="J93" s="3">
        <f>SUM('BIZ kWh ENTRY'!J93,'BIZ kWh ENTRY'!Z93,'BIZ kWh ENTRY'!AP93,'BIZ kWh ENTRY'!BF93)</f>
        <v>24948.750165689569</v>
      </c>
      <c r="K93" s="3">
        <f>SUM('BIZ kWh ENTRY'!K93,'BIZ kWh ENTRY'!AA93,'BIZ kWh ENTRY'!AQ93,'BIZ kWh ENTRY'!BG93)</f>
        <v>0</v>
      </c>
      <c r="L93" s="3">
        <f>SUM('BIZ kWh ENTRY'!L93,'BIZ kWh ENTRY'!AB93,'BIZ kWh ENTRY'!AR93,'BIZ kWh ENTRY'!BH93)</f>
        <v>51618.672042930877</v>
      </c>
      <c r="M93" s="3">
        <f>SUM('BIZ kWh ENTRY'!M93,'BIZ kWh ENTRY'!AC93,'BIZ kWh ENTRY'!AS93,'BIZ kWh ENTRY'!BI93)</f>
        <v>30111.349783476937</v>
      </c>
      <c r="N93" s="3">
        <f>SUM('BIZ kWh ENTRY'!N93,'BIZ kWh ENTRY'!AD93,'BIZ kWh ENTRY'!AT93,'BIZ kWh ENTRY'!BJ93)</f>
        <v>967629.91899823677</v>
      </c>
      <c r="O93" s="61">
        <f t="shared" si="10"/>
        <v>1336428.494389778</v>
      </c>
      <c r="P93" s="197"/>
      <c r="Q93" s="430">
        <v>0</v>
      </c>
      <c r="R93" s="430">
        <v>0</v>
      </c>
      <c r="S93" s="430">
        <v>0</v>
      </c>
      <c r="T93" s="430">
        <v>0</v>
      </c>
      <c r="U93" s="430">
        <v>0</v>
      </c>
      <c r="V93" s="430">
        <v>0</v>
      </c>
      <c r="W93" s="430">
        <v>0</v>
      </c>
      <c r="X93" s="430">
        <v>0</v>
      </c>
      <c r="Y93" s="430">
        <v>0</v>
      </c>
      <c r="Z93" s="430">
        <v>0</v>
      </c>
      <c r="AA93" s="430">
        <v>0</v>
      </c>
      <c r="AB93" s="430">
        <v>0</v>
      </c>
      <c r="AC93" s="430">
        <v>0</v>
      </c>
    </row>
    <row r="94" spans="1:29" x14ac:dyDescent="0.35">
      <c r="A94" s="626"/>
      <c r="B94" s="84" t="s">
        <v>70</v>
      </c>
      <c r="C94" s="85">
        <f>SUM('BIZ kWh ENTRY'!C94,'BIZ kWh ENTRY'!S94,'BIZ kWh ENTRY'!AI94,'BIZ kWh ENTRY'!AY94)</f>
        <v>0</v>
      </c>
      <c r="D94" s="85">
        <f>SUM('BIZ kWh ENTRY'!D94,'BIZ kWh ENTRY'!T94,'BIZ kWh ENTRY'!AJ94,'BIZ kWh ENTRY'!AZ94)</f>
        <v>0</v>
      </c>
      <c r="E94" s="85">
        <f>SUM('BIZ kWh ENTRY'!E94,'BIZ kWh ENTRY'!U94,'BIZ kWh ENTRY'!AK94,'BIZ kWh ENTRY'!BA94)</f>
        <v>0</v>
      </c>
      <c r="F94" s="85">
        <f>SUM('BIZ kWh ENTRY'!F94,'BIZ kWh ENTRY'!V94,'BIZ kWh ENTRY'!AL94,'BIZ kWh ENTRY'!BB94)</f>
        <v>0</v>
      </c>
      <c r="G94" s="85">
        <f>SUM('BIZ kWh ENTRY'!G94,'BIZ kWh ENTRY'!W94,'BIZ kWh ENTRY'!AM94,'BIZ kWh ENTRY'!BC94)</f>
        <v>0</v>
      </c>
      <c r="H94" s="85">
        <f>SUM('BIZ kWh ENTRY'!H94,'BIZ kWh ENTRY'!X94,'BIZ kWh ENTRY'!AN94,'BIZ kWh ENTRY'!BD94)</f>
        <v>0</v>
      </c>
      <c r="I94" s="85">
        <f>SUM('BIZ kWh ENTRY'!I94,'BIZ kWh ENTRY'!Y94,'BIZ kWh ENTRY'!AO94,'BIZ kWh ENTRY'!BE94)</f>
        <v>0</v>
      </c>
      <c r="J94" s="85">
        <f>SUM('BIZ kWh ENTRY'!J94,'BIZ kWh ENTRY'!Z94,'BIZ kWh ENTRY'!AP94,'BIZ kWh ENTRY'!BF94)</f>
        <v>0</v>
      </c>
      <c r="K94" s="85">
        <f>SUM('BIZ kWh ENTRY'!K94,'BIZ kWh ENTRY'!AA94,'BIZ kWh ENTRY'!AQ94,'BIZ kWh ENTRY'!BG94)</f>
        <v>0</v>
      </c>
      <c r="L94" s="85">
        <f>SUM('BIZ kWh ENTRY'!L94,'BIZ kWh ENTRY'!AB94,'BIZ kWh ENTRY'!AR94,'BIZ kWh ENTRY'!BH94)</f>
        <v>0</v>
      </c>
      <c r="M94" s="85">
        <f>SUM('BIZ kWh ENTRY'!M94,'BIZ kWh ENTRY'!AC94,'BIZ kWh ENTRY'!AS94,'BIZ kWh ENTRY'!BI94)</f>
        <v>0</v>
      </c>
      <c r="N94" s="85">
        <f>SUM('BIZ kWh ENTRY'!N94,'BIZ kWh ENTRY'!AD94,'BIZ kWh ENTRY'!AT94,'BIZ kWh ENTRY'!BJ94)</f>
        <v>0</v>
      </c>
      <c r="O94" s="61">
        <f t="shared" si="10"/>
        <v>0</v>
      </c>
      <c r="P94" s="197"/>
      <c r="Q94" s="430">
        <v>0</v>
      </c>
      <c r="R94" s="430">
        <v>0</v>
      </c>
      <c r="S94" s="430">
        <v>0</v>
      </c>
      <c r="T94" s="430">
        <v>0</v>
      </c>
      <c r="U94" s="430">
        <v>0</v>
      </c>
      <c r="V94" s="430">
        <v>0</v>
      </c>
      <c r="W94" s="430">
        <v>0</v>
      </c>
      <c r="X94" s="430">
        <v>0</v>
      </c>
      <c r="Y94" s="430">
        <v>0</v>
      </c>
      <c r="Z94" s="430">
        <v>0</v>
      </c>
      <c r="AA94" s="430">
        <v>0</v>
      </c>
      <c r="AB94" s="430">
        <v>0</v>
      </c>
      <c r="AC94" s="430">
        <v>0</v>
      </c>
    </row>
    <row r="95" spans="1:29" x14ac:dyDescent="0.35">
      <c r="A95" s="626"/>
      <c r="B95" s="84" t="s">
        <v>69</v>
      </c>
      <c r="C95" s="85">
        <f>SUM('BIZ kWh ENTRY'!C95,'BIZ kWh ENTRY'!S95,'BIZ kWh ENTRY'!AI95,'BIZ kWh ENTRY'!AY95)</f>
        <v>0</v>
      </c>
      <c r="D95" s="85">
        <f>SUM('BIZ kWh ENTRY'!D95,'BIZ kWh ENTRY'!T95,'BIZ kWh ENTRY'!AJ95,'BIZ kWh ENTRY'!AZ95)</f>
        <v>0</v>
      </c>
      <c r="E95" s="85">
        <f>SUM('BIZ kWh ENTRY'!E95,'BIZ kWh ENTRY'!U95,'BIZ kWh ENTRY'!AK95,'BIZ kWh ENTRY'!BA95)</f>
        <v>0</v>
      </c>
      <c r="F95" s="85">
        <f>SUM('BIZ kWh ENTRY'!F95,'BIZ kWh ENTRY'!V95,'BIZ kWh ENTRY'!AL95,'BIZ kWh ENTRY'!BB95)</f>
        <v>0</v>
      </c>
      <c r="G95" s="85">
        <f>SUM('BIZ kWh ENTRY'!G95,'BIZ kWh ENTRY'!W95,'BIZ kWh ENTRY'!AM95,'BIZ kWh ENTRY'!BC95)</f>
        <v>0</v>
      </c>
      <c r="H95" s="85">
        <f>SUM('BIZ kWh ENTRY'!H95,'BIZ kWh ENTRY'!X95,'BIZ kWh ENTRY'!AN95,'BIZ kWh ENTRY'!BD95)</f>
        <v>0</v>
      </c>
      <c r="I95" s="85">
        <f>SUM('BIZ kWh ENTRY'!I95,'BIZ kWh ENTRY'!Y95,'BIZ kWh ENTRY'!AO95,'BIZ kWh ENTRY'!BE95)</f>
        <v>0</v>
      </c>
      <c r="J95" s="85">
        <f>SUM('BIZ kWh ENTRY'!J95,'BIZ kWh ENTRY'!Z95,'BIZ kWh ENTRY'!AP95,'BIZ kWh ENTRY'!BF95)</f>
        <v>1223.1305354431495</v>
      </c>
      <c r="K95" s="85">
        <f>SUM('BIZ kWh ENTRY'!K95,'BIZ kWh ENTRY'!AA95,'BIZ kWh ENTRY'!AQ95,'BIZ kWh ENTRY'!BG95)</f>
        <v>18631.683777547554</v>
      </c>
      <c r="L95" s="85">
        <f>SUM('BIZ kWh ENTRY'!L95,'BIZ kWh ENTRY'!AB95,'BIZ kWh ENTRY'!AR95,'BIZ kWh ENTRY'!BH95)</f>
        <v>0</v>
      </c>
      <c r="M95" s="85">
        <f>SUM('BIZ kWh ENTRY'!M95,'BIZ kWh ENTRY'!AC95,'BIZ kWh ENTRY'!AS95,'BIZ kWh ENTRY'!BI95)</f>
        <v>4433.8481909814163</v>
      </c>
      <c r="N95" s="85">
        <f>SUM('BIZ kWh ENTRY'!N95,'BIZ kWh ENTRY'!AD95,'BIZ kWh ENTRY'!AT95,'BIZ kWh ENTRY'!BJ95)</f>
        <v>22974.895798612153</v>
      </c>
      <c r="O95" s="61">
        <f t="shared" si="10"/>
        <v>47263.558302584272</v>
      </c>
      <c r="P95" s="197"/>
      <c r="Q95" s="430">
        <v>0</v>
      </c>
      <c r="R95" s="430">
        <v>0</v>
      </c>
      <c r="S95" s="430">
        <v>0</v>
      </c>
      <c r="T95" s="430">
        <v>0</v>
      </c>
      <c r="U95" s="430">
        <v>0</v>
      </c>
      <c r="V95" s="430">
        <v>0</v>
      </c>
      <c r="W95" s="430">
        <v>0</v>
      </c>
      <c r="X95" s="430">
        <v>0</v>
      </c>
      <c r="Y95" s="430">
        <v>0</v>
      </c>
      <c r="Z95" s="430">
        <v>0</v>
      </c>
      <c r="AA95" s="430">
        <v>0</v>
      </c>
      <c r="AB95" s="430">
        <v>0</v>
      </c>
      <c r="AC95" s="430">
        <v>0</v>
      </c>
    </row>
    <row r="96" spans="1:29" ht="15" thickBot="1" x14ac:dyDescent="0.4">
      <c r="A96" s="627"/>
      <c r="B96" s="84" t="s">
        <v>68</v>
      </c>
      <c r="C96" s="85">
        <f>SUM('BIZ kWh ENTRY'!C96,'BIZ kWh ENTRY'!S96,'BIZ kWh ENTRY'!AI96,'BIZ kWh ENTRY'!AY96)</f>
        <v>0</v>
      </c>
      <c r="D96" s="85">
        <f>SUM('BIZ kWh ENTRY'!D96,'BIZ kWh ENTRY'!T96,'BIZ kWh ENTRY'!AJ96,'BIZ kWh ENTRY'!AZ96)</f>
        <v>0</v>
      </c>
      <c r="E96" s="85">
        <f>SUM('BIZ kWh ENTRY'!E96,'BIZ kWh ENTRY'!U96,'BIZ kWh ENTRY'!AK96,'BIZ kWh ENTRY'!BA96)</f>
        <v>0</v>
      </c>
      <c r="F96" s="85">
        <f>SUM('BIZ kWh ENTRY'!F96,'BIZ kWh ENTRY'!V96,'BIZ kWh ENTRY'!AL96,'BIZ kWh ENTRY'!BB96)</f>
        <v>0</v>
      </c>
      <c r="G96" s="85">
        <f>SUM('BIZ kWh ENTRY'!G96,'BIZ kWh ENTRY'!W96,'BIZ kWh ENTRY'!AM96,'BIZ kWh ENTRY'!BC96)</f>
        <v>0</v>
      </c>
      <c r="H96" s="85">
        <f>SUM('BIZ kWh ENTRY'!H96,'BIZ kWh ENTRY'!X96,'BIZ kWh ENTRY'!AN96,'BIZ kWh ENTRY'!BD96)</f>
        <v>0</v>
      </c>
      <c r="I96" s="85">
        <f>SUM('BIZ kWh ENTRY'!I96,'BIZ kWh ENTRY'!Y96,'BIZ kWh ENTRY'!AO96,'BIZ kWh ENTRY'!BE96)</f>
        <v>0</v>
      </c>
      <c r="J96" s="85">
        <f>SUM('BIZ kWh ENTRY'!J96,'BIZ kWh ENTRY'!Z96,'BIZ kWh ENTRY'!AP96,'BIZ kWh ENTRY'!BF96)</f>
        <v>38737.34971232825</v>
      </c>
      <c r="K96" s="85">
        <f>SUM('BIZ kWh ENTRY'!K96,'BIZ kWh ENTRY'!AA96,'BIZ kWh ENTRY'!AQ96,'BIZ kWh ENTRY'!BG96)</f>
        <v>0</v>
      </c>
      <c r="L96" s="85">
        <f>SUM('BIZ kWh ENTRY'!L96,'BIZ kWh ENTRY'!AB96,'BIZ kWh ENTRY'!AR96,'BIZ kWh ENTRY'!BH96)</f>
        <v>0</v>
      </c>
      <c r="M96" s="85">
        <f>SUM('BIZ kWh ENTRY'!M96,'BIZ kWh ENTRY'!AC96,'BIZ kWh ENTRY'!AS96,'BIZ kWh ENTRY'!BI96)</f>
        <v>0</v>
      </c>
      <c r="N96" s="85">
        <f>SUM('BIZ kWh ENTRY'!N96,'BIZ kWh ENTRY'!AD96,'BIZ kWh ENTRY'!AT96,'BIZ kWh ENTRY'!BJ96)</f>
        <v>0</v>
      </c>
      <c r="O96" s="58">
        <f t="shared" si="10"/>
        <v>38737.34971232825</v>
      </c>
      <c r="P96" s="197"/>
      <c r="Q96" s="430">
        <v>0</v>
      </c>
      <c r="R96" s="430">
        <v>0</v>
      </c>
      <c r="S96" s="430">
        <v>0</v>
      </c>
      <c r="T96" s="430">
        <v>0</v>
      </c>
      <c r="U96" s="430">
        <v>0</v>
      </c>
      <c r="V96" s="430">
        <v>0</v>
      </c>
      <c r="W96" s="430">
        <v>0</v>
      </c>
      <c r="X96" s="430">
        <v>0</v>
      </c>
      <c r="Y96" s="430">
        <v>0</v>
      </c>
      <c r="Z96" s="430">
        <v>0</v>
      </c>
      <c r="AA96" s="430">
        <v>0</v>
      </c>
      <c r="AB96" s="430">
        <v>0</v>
      </c>
      <c r="AC96" s="430">
        <v>0</v>
      </c>
    </row>
    <row r="97" spans="1:29" ht="21.5" thickBot="1" x14ac:dyDescent="0.4">
      <c r="A97" s="297"/>
      <c r="B97" s="57" t="s">
        <v>44</v>
      </c>
      <c r="C97" s="56">
        <f t="shared" ref="C97:O97" si="11">SUM(C84:C96)</f>
        <v>0</v>
      </c>
      <c r="D97" s="56">
        <f t="shared" si="11"/>
        <v>0</v>
      </c>
      <c r="E97" s="56">
        <f t="shared" si="11"/>
        <v>190139.27152990282</v>
      </c>
      <c r="F97" s="56">
        <f t="shared" si="11"/>
        <v>1827164.3489810163</v>
      </c>
      <c r="G97" s="56">
        <f t="shared" si="11"/>
        <v>3291926.7033718992</v>
      </c>
      <c r="H97" s="56">
        <f t="shared" si="11"/>
        <v>5084383.9437047709</v>
      </c>
      <c r="I97" s="56">
        <f t="shared" si="11"/>
        <v>4748034.9537161496</v>
      </c>
      <c r="J97" s="56">
        <f t="shared" si="11"/>
        <v>6911289.7404253231</v>
      </c>
      <c r="K97" s="56">
        <f t="shared" si="11"/>
        <v>9531011.0448674168</v>
      </c>
      <c r="L97" s="56">
        <f t="shared" si="11"/>
        <v>5703842.6466974216</v>
      </c>
      <c r="M97" s="56">
        <f t="shared" si="11"/>
        <v>10349777.166079169</v>
      </c>
      <c r="N97" s="56">
        <f t="shared" si="11"/>
        <v>24334834.142779998</v>
      </c>
      <c r="O97" s="55">
        <f t="shared" si="11"/>
        <v>71972403.962153062</v>
      </c>
      <c r="P97" s="197"/>
      <c r="Q97" s="430">
        <v>0</v>
      </c>
      <c r="R97" s="430">
        <v>0</v>
      </c>
      <c r="S97" s="430">
        <v>0</v>
      </c>
      <c r="T97" s="430">
        <v>0</v>
      </c>
      <c r="U97" s="430">
        <v>0</v>
      </c>
      <c r="V97" s="430">
        <v>0</v>
      </c>
      <c r="W97" s="430">
        <v>0</v>
      </c>
      <c r="X97" s="430">
        <v>0</v>
      </c>
      <c r="Y97" s="430">
        <v>0</v>
      </c>
      <c r="Z97" s="430">
        <v>0</v>
      </c>
      <c r="AA97" s="430">
        <v>0</v>
      </c>
      <c r="AB97" s="430">
        <v>0</v>
      </c>
      <c r="AC97" s="430">
        <v>0</v>
      </c>
    </row>
    <row r="98" spans="1:29" ht="21.5" thickBot="1" x14ac:dyDescent="0.4">
      <c r="A98" s="297"/>
    </row>
    <row r="99" spans="1:29" ht="21.5" thickBot="1" x14ac:dyDescent="0.4">
      <c r="A99" s="297"/>
      <c r="B99" s="67" t="s">
        <v>37</v>
      </c>
      <c r="C99" s="295" t="s">
        <v>57</v>
      </c>
      <c r="D99" s="295" t="s">
        <v>56</v>
      </c>
      <c r="E99" s="295" t="s">
        <v>55</v>
      </c>
      <c r="F99" s="295" t="s">
        <v>54</v>
      </c>
      <c r="G99" s="295" t="s">
        <v>53</v>
      </c>
      <c r="H99" s="295" t="s">
        <v>52</v>
      </c>
      <c r="I99" s="295" t="s">
        <v>51</v>
      </c>
      <c r="J99" s="295" t="s">
        <v>50</v>
      </c>
      <c r="K99" s="295" t="s">
        <v>49</v>
      </c>
      <c r="L99" s="295" t="s">
        <v>48</v>
      </c>
      <c r="M99" s="295" t="s">
        <v>47</v>
      </c>
      <c r="N99" s="295" t="s">
        <v>46</v>
      </c>
      <c r="O99" s="65" t="s">
        <v>34</v>
      </c>
      <c r="P99" s="198"/>
      <c r="Q99" s="198"/>
      <c r="R99" s="203"/>
      <c r="U99" s="194"/>
      <c r="V99" s="194"/>
      <c r="W99" s="194"/>
    </row>
    <row r="100" spans="1:29" ht="15" customHeight="1" x14ac:dyDescent="0.35">
      <c r="A100" s="630" t="s">
        <v>85</v>
      </c>
      <c r="B100" s="78" t="s">
        <v>80</v>
      </c>
      <c r="C100" s="63">
        <f>SUM('BIZ kWh ENTRY'!C100,'BIZ kWh ENTRY'!S100,'BIZ kWh ENTRY'!AI100,'BIZ kWh ENTRY'!AY100)</f>
        <v>0</v>
      </c>
      <c r="D100" s="63">
        <f>SUM('BIZ kWh ENTRY'!D100,'BIZ kWh ENTRY'!T100,'BIZ kWh ENTRY'!AJ100,'BIZ kWh ENTRY'!AZ100)</f>
        <v>0</v>
      </c>
      <c r="E100" s="63">
        <f>SUM('BIZ kWh ENTRY'!E100,'BIZ kWh ENTRY'!U100,'BIZ kWh ENTRY'!AK100,'BIZ kWh ENTRY'!BA100)</f>
        <v>0</v>
      </c>
      <c r="F100" s="63">
        <f>SUM('BIZ kWh ENTRY'!F100,'BIZ kWh ENTRY'!V100,'BIZ kWh ENTRY'!AL100,'BIZ kWh ENTRY'!BB100)</f>
        <v>0</v>
      </c>
      <c r="G100" s="63">
        <f>SUM('BIZ kWh ENTRY'!G100,'BIZ kWh ENTRY'!W100,'BIZ kWh ENTRY'!AM100,'BIZ kWh ENTRY'!BC100)</f>
        <v>0</v>
      </c>
      <c r="H100" s="63">
        <f>SUM('BIZ kWh ENTRY'!H100,'BIZ kWh ENTRY'!X100,'BIZ kWh ENTRY'!AN100,'BIZ kWh ENTRY'!BD100)</f>
        <v>0</v>
      </c>
      <c r="I100" s="63">
        <f>SUM('BIZ kWh ENTRY'!I100,'BIZ kWh ENTRY'!Y100,'BIZ kWh ENTRY'!AO100,'BIZ kWh ENTRY'!BE100)</f>
        <v>0</v>
      </c>
      <c r="J100" s="63">
        <f>SUM('BIZ kWh ENTRY'!J100,'BIZ kWh ENTRY'!Z100,'BIZ kWh ENTRY'!AP100,'BIZ kWh ENTRY'!BF100)</f>
        <v>0</v>
      </c>
      <c r="K100" s="63">
        <f>SUM('BIZ kWh ENTRY'!K100,'BIZ kWh ENTRY'!AA100,'BIZ kWh ENTRY'!AQ100,'BIZ kWh ENTRY'!BG100)</f>
        <v>0</v>
      </c>
      <c r="L100" s="63">
        <f>SUM('BIZ kWh ENTRY'!L100,'BIZ kWh ENTRY'!AB100,'BIZ kWh ENTRY'!AR100,'BIZ kWh ENTRY'!BH100)</f>
        <v>0</v>
      </c>
      <c r="M100" s="63">
        <f>SUM('BIZ kWh ENTRY'!M100,'BIZ kWh ENTRY'!AC100,'BIZ kWh ENTRY'!AS100,'BIZ kWh ENTRY'!BI100)</f>
        <v>0</v>
      </c>
      <c r="N100" s="63">
        <f>SUM('BIZ kWh ENTRY'!N100,'BIZ kWh ENTRY'!AD100,'BIZ kWh ENTRY'!AT100,'BIZ kWh ENTRY'!BJ100)</f>
        <v>0</v>
      </c>
      <c r="O100" s="62">
        <f t="shared" ref="O100:O112" si="12">SUM(C100:N100)</f>
        <v>0</v>
      </c>
      <c r="P100" s="197"/>
      <c r="Q100" s="430">
        <v>0</v>
      </c>
      <c r="R100" s="430">
        <v>0</v>
      </c>
      <c r="S100" s="430">
        <v>0</v>
      </c>
      <c r="T100" s="430">
        <v>0</v>
      </c>
      <c r="U100" s="430">
        <v>0</v>
      </c>
      <c r="V100" s="430">
        <v>0</v>
      </c>
      <c r="W100" s="430">
        <v>0</v>
      </c>
      <c r="X100" s="430">
        <v>0</v>
      </c>
      <c r="Y100" s="430">
        <v>0</v>
      </c>
      <c r="Z100" s="430">
        <v>0</v>
      </c>
      <c r="AA100" s="430">
        <v>0</v>
      </c>
      <c r="AB100" s="430">
        <v>0</v>
      </c>
      <c r="AC100" s="430">
        <v>0</v>
      </c>
    </row>
    <row r="101" spans="1:29" x14ac:dyDescent="0.35">
      <c r="A101" s="631"/>
      <c r="B101" s="12" t="s">
        <v>79</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61">
        <f t="shared" si="12"/>
        <v>0</v>
      </c>
      <c r="P101" s="197"/>
      <c r="Q101" s="430">
        <v>0</v>
      </c>
      <c r="R101" s="430">
        <v>0</v>
      </c>
      <c r="S101" s="430">
        <v>0</v>
      </c>
      <c r="T101" s="430">
        <v>0</v>
      </c>
      <c r="U101" s="430">
        <v>0</v>
      </c>
      <c r="V101" s="430">
        <v>0</v>
      </c>
      <c r="W101" s="430">
        <v>0</v>
      </c>
      <c r="X101" s="430">
        <v>0</v>
      </c>
      <c r="Y101" s="430">
        <v>0</v>
      </c>
      <c r="Z101" s="430">
        <v>0</v>
      </c>
      <c r="AA101" s="430">
        <v>0</v>
      </c>
      <c r="AB101" s="430">
        <v>0</v>
      </c>
      <c r="AC101" s="430">
        <v>0</v>
      </c>
    </row>
    <row r="102" spans="1:29" x14ac:dyDescent="0.35">
      <c r="A102" s="631"/>
      <c r="B102" s="11" t="s">
        <v>78</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61">
        <f t="shared" si="12"/>
        <v>0</v>
      </c>
      <c r="P102" s="197"/>
      <c r="Q102" s="430">
        <v>0</v>
      </c>
      <c r="R102" s="430">
        <v>0</v>
      </c>
      <c r="S102" s="430">
        <v>0</v>
      </c>
      <c r="T102" s="430">
        <v>0</v>
      </c>
      <c r="U102" s="430">
        <v>0</v>
      </c>
      <c r="V102" s="430">
        <v>0</v>
      </c>
      <c r="W102" s="430">
        <v>0</v>
      </c>
      <c r="X102" s="430">
        <v>0</v>
      </c>
      <c r="Y102" s="430">
        <v>0</v>
      </c>
      <c r="Z102" s="430">
        <v>0</v>
      </c>
      <c r="AA102" s="430">
        <v>0</v>
      </c>
      <c r="AB102" s="430">
        <v>0</v>
      </c>
      <c r="AC102" s="430">
        <v>0</v>
      </c>
    </row>
    <row r="103" spans="1:29" x14ac:dyDescent="0.35">
      <c r="A103" s="631"/>
      <c r="B103" s="11" t="s">
        <v>77</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61">
        <f t="shared" si="12"/>
        <v>0</v>
      </c>
      <c r="P103" s="197"/>
      <c r="Q103" s="430">
        <v>0</v>
      </c>
      <c r="R103" s="430">
        <v>0</v>
      </c>
      <c r="S103" s="430">
        <v>0</v>
      </c>
      <c r="T103" s="430">
        <v>0</v>
      </c>
      <c r="U103" s="430">
        <v>0</v>
      </c>
      <c r="V103" s="430">
        <v>0</v>
      </c>
      <c r="W103" s="430">
        <v>0</v>
      </c>
      <c r="X103" s="430">
        <v>0</v>
      </c>
      <c r="Y103" s="430">
        <v>0</v>
      </c>
      <c r="Z103" s="430">
        <v>0</v>
      </c>
      <c r="AA103" s="430">
        <v>0</v>
      </c>
      <c r="AB103" s="430">
        <v>0</v>
      </c>
      <c r="AC103" s="430">
        <v>0</v>
      </c>
    </row>
    <row r="104" spans="1:29" x14ac:dyDescent="0.35">
      <c r="A104" s="631"/>
      <c r="B104" s="12" t="s">
        <v>76</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61">
        <f t="shared" si="12"/>
        <v>0</v>
      </c>
      <c r="P104" s="197"/>
      <c r="Q104" s="430">
        <v>0</v>
      </c>
      <c r="R104" s="430">
        <v>0</v>
      </c>
      <c r="S104" s="430">
        <v>0</v>
      </c>
      <c r="T104" s="430">
        <v>0</v>
      </c>
      <c r="U104" s="430">
        <v>0</v>
      </c>
      <c r="V104" s="430">
        <v>0</v>
      </c>
      <c r="W104" s="430">
        <v>0</v>
      </c>
      <c r="X104" s="430">
        <v>0</v>
      </c>
      <c r="Y104" s="430">
        <v>0</v>
      </c>
      <c r="Z104" s="430">
        <v>0</v>
      </c>
      <c r="AA104" s="430">
        <v>0</v>
      </c>
      <c r="AB104" s="430">
        <v>0</v>
      </c>
      <c r="AC104" s="430">
        <v>0</v>
      </c>
    </row>
    <row r="105" spans="1:29" x14ac:dyDescent="0.35">
      <c r="A105" s="631"/>
      <c r="B105" s="11" t="s">
        <v>75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61">
        <f t="shared" si="12"/>
        <v>0</v>
      </c>
      <c r="P105" s="197"/>
      <c r="Q105" s="430">
        <v>0</v>
      </c>
      <c r="R105" s="430">
        <v>0</v>
      </c>
      <c r="S105" s="430">
        <v>0</v>
      </c>
      <c r="T105" s="430">
        <v>0</v>
      </c>
      <c r="U105" s="430">
        <v>0</v>
      </c>
      <c r="V105" s="430">
        <v>0</v>
      </c>
      <c r="W105" s="430">
        <v>0</v>
      </c>
      <c r="X105" s="430">
        <v>0</v>
      </c>
      <c r="Y105" s="430">
        <v>0</v>
      </c>
      <c r="Z105" s="430">
        <v>0</v>
      </c>
      <c r="AA105" s="430">
        <v>0</v>
      </c>
      <c r="AB105" s="430">
        <v>0</v>
      </c>
      <c r="AC105" s="430">
        <v>0</v>
      </c>
    </row>
    <row r="106" spans="1:29" x14ac:dyDescent="0.35">
      <c r="A106" s="631"/>
      <c r="B106" s="11" t="s">
        <v>74</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61">
        <f t="shared" si="12"/>
        <v>0</v>
      </c>
      <c r="P106" s="197"/>
      <c r="Q106" s="430">
        <v>0</v>
      </c>
      <c r="R106" s="430">
        <v>0</v>
      </c>
      <c r="S106" s="430">
        <v>0</v>
      </c>
      <c r="T106" s="430">
        <v>0</v>
      </c>
      <c r="U106" s="430">
        <v>0</v>
      </c>
      <c r="V106" s="430">
        <v>0</v>
      </c>
      <c r="W106" s="430">
        <v>0</v>
      </c>
      <c r="X106" s="430">
        <v>0</v>
      </c>
      <c r="Y106" s="430">
        <v>0</v>
      </c>
      <c r="Z106" s="430">
        <v>0</v>
      </c>
      <c r="AA106" s="430">
        <v>0</v>
      </c>
      <c r="AB106" s="430">
        <v>0</v>
      </c>
      <c r="AC106" s="430">
        <v>0</v>
      </c>
    </row>
    <row r="107" spans="1:29" x14ac:dyDescent="0.35">
      <c r="A107" s="631"/>
      <c r="B107" s="11" t="s">
        <v>73</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61">
        <f t="shared" si="12"/>
        <v>0</v>
      </c>
      <c r="P107" s="197"/>
      <c r="Q107" s="430">
        <v>0</v>
      </c>
      <c r="R107" s="430">
        <v>0</v>
      </c>
      <c r="S107" s="430">
        <v>0</v>
      </c>
      <c r="T107" s="430">
        <v>0</v>
      </c>
      <c r="U107" s="430">
        <v>0</v>
      </c>
      <c r="V107" s="430">
        <v>0</v>
      </c>
      <c r="W107" s="430">
        <v>0</v>
      </c>
      <c r="X107" s="430">
        <v>0</v>
      </c>
      <c r="Y107" s="430">
        <v>0</v>
      </c>
      <c r="Z107" s="430">
        <v>0</v>
      </c>
      <c r="AA107" s="430">
        <v>0</v>
      </c>
      <c r="AB107" s="430">
        <v>0</v>
      </c>
      <c r="AC107" s="430">
        <v>0</v>
      </c>
    </row>
    <row r="108" spans="1:29" x14ac:dyDescent="0.35">
      <c r="A108" s="631"/>
      <c r="B108" s="11" t="s">
        <v>72</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57938.675125000023</v>
      </c>
      <c r="K108" s="3">
        <f>SUM('BIZ kWh ENTRY'!K108,'BIZ kWh ENTRY'!AA108,'BIZ kWh ENTRY'!AQ108,'BIZ kWh ENTRY'!BG108)</f>
        <v>36199.163981249978</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8253.3208750000013</v>
      </c>
      <c r="O108" s="61">
        <f t="shared" si="12"/>
        <v>102391.15998125001</v>
      </c>
      <c r="P108" s="197"/>
      <c r="Q108" s="430">
        <v>0</v>
      </c>
      <c r="R108" s="430">
        <v>0</v>
      </c>
      <c r="S108" s="430">
        <v>0</v>
      </c>
      <c r="T108" s="430">
        <v>0</v>
      </c>
      <c r="U108" s="430">
        <v>0</v>
      </c>
      <c r="V108" s="430">
        <v>0</v>
      </c>
      <c r="W108" s="430">
        <v>0</v>
      </c>
      <c r="X108" s="430">
        <v>0</v>
      </c>
      <c r="Y108" s="430">
        <v>0</v>
      </c>
      <c r="Z108" s="430">
        <v>0</v>
      </c>
      <c r="AA108" s="430">
        <v>0</v>
      </c>
      <c r="AB108" s="430">
        <v>0</v>
      </c>
      <c r="AC108" s="430">
        <v>0</v>
      </c>
    </row>
    <row r="109" spans="1:29" x14ac:dyDescent="0.35">
      <c r="A109" s="631"/>
      <c r="B109" s="11" t="s">
        <v>71</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61">
        <f t="shared" si="12"/>
        <v>0</v>
      </c>
      <c r="P109" s="197"/>
      <c r="Q109" s="430">
        <v>0</v>
      </c>
      <c r="R109" s="430">
        <v>0</v>
      </c>
      <c r="S109" s="430">
        <v>0</v>
      </c>
      <c r="T109" s="430">
        <v>0</v>
      </c>
      <c r="U109" s="430">
        <v>0</v>
      </c>
      <c r="V109" s="430">
        <v>0</v>
      </c>
      <c r="W109" s="430">
        <v>0</v>
      </c>
      <c r="X109" s="430">
        <v>0</v>
      </c>
      <c r="Y109" s="430">
        <v>0</v>
      </c>
      <c r="Z109" s="430">
        <v>0</v>
      </c>
      <c r="AA109" s="430">
        <v>0</v>
      </c>
      <c r="AB109" s="430">
        <v>0</v>
      </c>
      <c r="AC109" s="430">
        <v>0</v>
      </c>
    </row>
    <row r="110" spans="1:29" x14ac:dyDescent="0.35">
      <c r="A110" s="631"/>
      <c r="B110" s="84" t="s">
        <v>70</v>
      </c>
      <c r="C110" s="85">
        <f>SUM('BIZ kWh ENTRY'!C110,'BIZ kWh ENTRY'!S110,'BIZ kWh ENTRY'!AI110,'BIZ kWh ENTRY'!AY110)</f>
        <v>0</v>
      </c>
      <c r="D110" s="85">
        <f>SUM('BIZ kWh ENTRY'!D110,'BIZ kWh ENTRY'!T110,'BIZ kWh ENTRY'!AJ110,'BIZ kWh ENTRY'!AZ110)</f>
        <v>0</v>
      </c>
      <c r="E110" s="85">
        <f>SUM('BIZ kWh ENTRY'!E110,'BIZ kWh ENTRY'!U110,'BIZ kWh ENTRY'!AK110,'BIZ kWh ENTRY'!BA110)</f>
        <v>0</v>
      </c>
      <c r="F110" s="85">
        <f>SUM('BIZ kWh ENTRY'!F110,'BIZ kWh ENTRY'!V110,'BIZ kWh ENTRY'!AL110,'BIZ kWh ENTRY'!BB110)</f>
        <v>0</v>
      </c>
      <c r="G110" s="85">
        <f>SUM('BIZ kWh ENTRY'!G110,'BIZ kWh ENTRY'!W110,'BIZ kWh ENTRY'!AM110,'BIZ kWh ENTRY'!BC110)</f>
        <v>0</v>
      </c>
      <c r="H110" s="85">
        <f>SUM('BIZ kWh ENTRY'!H110,'BIZ kWh ENTRY'!X110,'BIZ kWh ENTRY'!AN110,'BIZ kWh ENTRY'!BD110)</f>
        <v>0</v>
      </c>
      <c r="I110" s="85">
        <f>SUM('BIZ kWh ENTRY'!I110,'BIZ kWh ENTRY'!Y110,'BIZ kWh ENTRY'!AO110,'BIZ kWh ENTRY'!BE110)</f>
        <v>0</v>
      </c>
      <c r="J110" s="85">
        <f>SUM('BIZ kWh ENTRY'!J110,'BIZ kWh ENTRY'!Z110,'BIZ kWh ENTRY'!AP110,'BIZ kWh ENTRY'!BF110)</f>
        <v>0</v>
      </c>
      <c r="K110" s="85">
        <f>SUM('BIZ kWh ENTRY'!K110,'BIZ kWh ENTRY'!AA110,'BIZ kWh ENTRY'!AQ110,'BIZ kWh ENTRY'!BG110)</f>
        <v>0</v>
      </c>
      <c r="L110" s="85">
        <f>SUM('BIZ kWh ENTRY'!L110,'BIZ kWh ENTRY'!AB110,'BIZ kWh ENTRY'!AR110,'BIZ kWh ENTRY'!BH110)</f>
        <v>0</v>
      </c>
      <c r="M110" s="85">
        <f>SUM('BIZ kWh ENTRY'!M110,'BIZ kWh ENTRY'!AC110,'BIZ kWh ENTRY'!AS110,'BIZ kWh ENTRY'!BI110)</f>
        <v>0</v>
      </c>
      <c r="N110" s="85">
        <f>SUM('BIZ kWh ENTRY'!N110,'BIZ kWh ENTRY'!AD110,'BIZ kWh ENTRY'!AT110,'BIZ kWh ENTRY'!BJ110)</f>
        <v>0</v>
      </c>
      <c r="O110" s="61">
        <f t="shared" si="12"/>
        <v>0</v>
      </c>
      <c r="P110" s="197"/>
      <c r="Q110" s="430">
        <v>0</v>
      </c>
      <c r="R110" s="430">
        <v>0</v>
      </c>
      <c r="S110" s="430">
        <v>0</v>
      </c>
      <c r="T110" s="430">
        <v>0</v>
      </c>
      <c r="U110" s="430">
        <v>0</v>
      </c>
      <c r="V110" s="430">
        <v>0</v>
      </c>
      <c r="W110" s="430">
        <v>0</v>
      </c>
      <c r="X110" s="430">
        <v>0</v>
      </c>
      <c r="Y110" s="430">
        <v>0</v>
      </c>
      <c r="Z110" s="430">
        <v>0</v>
      </c>
      <c r="AA110" s="430">
        <v>0</v>
      </c>
      <c r="AB110" s="430">
        <v>0</v>
      </c>
      <c r="AC110" s="430">
        <v>0</v>
      </c>
    </row>
    <row r="111" spans="1:29" x14ac:dyDescent="0.35">
      <c r="A111" s="631"/>
      <c r="B111" s="84" t="s">
        <v>69</v>
      </c>
      <c r="C111" s="85">
        <f>SUM('BIZ kWh ENTRY'!C111,'BIZ kWh ENTRY'!S111,'BIZ kWh ENTRY'!AI111,'BIZ kWh ENTRY'!AY111)</f>
        <v>0</v>
      </c>
      <c r="D111" s="85">
        <f>SUM('BIZ kWh ENTRY'!D111,'BIZ kWh ENTRY'!T111,'BIZ kWh ENTRY'!AJ111,'BIZ kWh ENTRY'!AZ111)</f>
        <v>0</v>
      </c>
      <c r="E111" s="85">
        <f>SUM('BIZ kWh ENTRY'!E111,'BIZ kWh ENTRY'!U111,'BIZ kWh ENTRY'!AK111,'BIZ kWh ENTRY'!BA111)</f>
        <v>0</v>
      </c>
      <c r="F111" s="85">
        <f>SUM('BIZ kWh ENTRY'!F111,'BIZ kWh ENTRY'!V111,'BIZ kWh ENTRY'!AL111,'BIZ kWh ENTRY'!BB111)</f>
        <v>0</v>
      </c>
      <c r="G111" s="85">
        <f>SUM('BIZ kWh ENTRY'!G111,'BIZ kWh ENTRY'!W111,'BIZ kWh ENTRY'!AM111,'BIZ kWh ENTRY'!BC111)</f>
        <v>0</v>
      </c>
      <c r="H111" s="85">
        <f>SUM('BIZ kWh ENTRY'!H111,'BIZ kWh ENTRY'!X111,'BIZ kWh ENTRY'!AN111,'BIZ kWh ENTRY'!BD111)</f>
        <v>0</v>
      </c>
      <c r="I111" s="85">
        <f>SUM('BIZ kWh ENTRY'!I111,'BIZ kWh ENTRY'!Y111,'BIZ kWh ENTRY'!AO111,'BIZ kWh ENTRY'!BE111)</f>
        <v>0</v>
      </c>
      <c r="J111" s="85">
        <f>SUM('BIZ kWh ENTRY'!J111,'BIZ kWh ENTRY'!Z111,'BIZ kWh ENTRY'!AP111,'BIZ kWh ENTRY'!BF111)</f>
        <v>0</v>
      </c>
      <c r="K111" s="85">
        <f>SUM('BIZ kWh ENTRY'!K111,'BIZ kWh ENTRY'!AA111,'BIZ kWh ENTRY'!AQ111,'BIZ kWh ENTRY'!BG111)</f>
        <v>0</v>
      </c>
      <c r="L111" s="85">
        <f>SUM('BIZ kWh ENTRY'!L111,'BIZ kWh ENTRY'!AB111,'BIZ kWh ENTRY'!AR111,'BIZ kWh ENTRY'!BH111)</f>
        <v>0</v>
      </c>
      <c r="M111" s="85">
        <f>SUM('BIZ kWh ENTRY'!M111,'BIZ kWh ENTRY'!AC111,'BIZ kWh ENTRY'!AS111,'BIZ kWh ENTRY'!BI111)</f>
        <v>0</v>
      </c>
      <c r="N111" s="85">
        <f>SUM('BIZ kWh ENTRY'!N111,'BIZ kWh ENTRY'!AD111,'BIZ kWh ENTRY'!AT111,'BIZ kWh ENTRY'!BJ111)</f>
        <v>0</v>
      </c>
      <c r="O111" s="61">
        <f t="shared" si="12"/>
        <v>0</v>
      </c>
      <c r="P111" s="197"/>
      <c r="Q111" s="430">
        <v>0</v>
      </c>
      <c r="R111" s="430">
        <v>0</v>
      </c>
      <c r="S111" s="430">
        <v>0</v>
      </c>
      <c r="T111" s="430">
        <v>0</v>
      </c>
      <c r="U111" s="430">
        <v>0</v>
      </c>
      <c r="V111" s="430">
        <v>0</v>
      </c>
      <c r="W111" s="430">
        <v>0</v>
      </c>
      <c r="X111" s="430">
        <v>0</v>
      </c>
      <c r="Y111" s="430">
        <v>0</v>
      </c>
      <c r="Z111" s="430">
        <v>0</v>
      </c>
      <c r="AA111" s="430">
        <v>0</v>
      </c>
      <c r="AB111" s="430">
        <v>0</v>
      </c>
      <c r="AC111" s="430">
        <v>0</v>
      </c>
    </row>
    <row r="112" spans="1:29" ht="15" thickBot="1" x14ac:dyDescent="0.4">
      <c r="A112" s="632"/>
      <c r="B112" s="84" t="s">
        <v>68</v>
      </c>
      <c r="C112" s="85">
        <f>SUM('BIZ kWh ENTRY'!C112,'BIZ kWh ENTRY'!S112,'BIZ kWh ENTRY'!AI112,'BIZ kWh ENTRY'!AY112)</f>
        <v>0</v>
      </c>
      <c r="D112" s="85">
        <f>SUM('BIZ kWh ENTRY'!D112,'BIZ kWh ENTRY'!T112,'BIZ kWh ENTRY'!AJ112,'BIZ kWh ENTRY'!AZ112)</f>
        <v>0</v>
      </c>
      <c r="E112" s="85">
        <f>SUM('BIZ kWh ENTRY'!E112,'BIZ kWh ENTRY'!U112,'BIZ kWh ENTRY'!AK112,'BIZ kWh ENTRY'!BA112)</f>
        <v>0</v>
      </c>
      <c r="F112" s="85">
        <f>SUM('BIZ kWh ENTRY'!F112,'BIZ kWh ENTRY'!V112,'BIZ kWh ENTRY'!AL112,'BIZ kWh ENTRY'!BB112)</f>
        <v>0</v>
      </c>
      <c r="G112" s="85">
        <f>SUM('BIZ kWh ENTRY'!G112,'BIZ kWh ENTRY'!W112,'BIZ kWh ENTRY'!AM112,'BIZ kWh ENTRY'!BC112)</f>
        <v>0</v>
      </c>
      <c r="H112" s="85">
        <f>SUM('BIZ kWh ENTRY'!H112,'BIZ kWh ENTRY'!X112,'BIZ kWh ENTRY'!AN112,'BIZ kWh ENTRY'!BD112)</f>
        <v>0</v>
      </c>
      <c r="I112" s="85">
        <f>SUM('BIZ kWh ENTRY'!I112,'BIZ kWh ENTRY'!Y112,'BIZ kWh ENTRY'!AO112,'BIZ kWh ENTRY'!BE112)</f>
        <v>0</v>
      </c>
      <c r="J112" s="85">
        <f>SUM('BIZ kWh ENTRY'!J112,'BIZ kWh ENTRY'!Z112,'BIZ kWh ENTRY'!AP112,'BIZ kWh ENTRY'!BF112)</f>
        <v>0</v>
      </c>
      <c r="K112" s="85">
        <f>SUM('BIZ kWh ENTRY'!K112,'BIZ kWh ENTRY'!AA112,'BIZ kWh ENTRY'!AQ112,'BIZ kWh ENTRY'!BG112)</f>
        <v>0</v>
      </c>
      <c r="L112" s="85">
        <f>SUM('BIZ kWh ENTRY'!L112,'BIZ kWh ENTRY'!AB112,'BIZ kWh ENTRY'!AR112,'BIZ kWh ENTRY'!BH112)</f>
        <v>0</v>
      </c>
      <c r="M112" s="85">
        <f>SUM('BIZ kWh ENTRY'!M112,'BIZ kWh ENTRY'!AC112,'BIZ kWh ENTRY'!AS112,'BIZ kWh ENTRY'!BI112)</f>
        <v>0</v>
      </c>
      <c r="N112" s="85">
        <f>SUM('BIZ kWh ENTRY'!N112,'BIZ kWh ENTRY'!AD112,'BIZ kWh ENTRY'!AT112,'BIZ kWh ENTRY'!BJ112)</f>
        <v>0</v>
      </c>
      <c r="O112" s="58">
        <f t="shared" si="12"/>
        <v>0</v>
      </c>
      <c r="P112" s="197"/>
      <c r="Q112" s="430">
        <v>0</v>
      </c>
      <c r="R112" s="430">
        <v>0</v>
      </c>
      <c r="S112" s="430">
        <v>0</v>
      </c>
      <c r="T112" s="430">
        <v>0</v>
      </c>
      <c r="U112" s="430">
        <v>0</v>
      </c>
      <c r="V112" s="430">
        <v>0</v>
      </c>
      <c r="W112" s="430">
        <v>0</v>
      </c>
      <c r="X112" s="430">
        <v>0</v>
      </c>
      <c r="Y112" s="430">
        <v>0</v>
      </c>
      <c r="Z112" s="430">
        <v>0</v>
      </c>
      <c r="AA112" s="430">
        <v>0</v>
      </c>
      <c r="AB112" s="430">
        <v>0</v>
      </c>
      <c r="AC112" s="430">
        <v>0</v>
      </c>
    </row>
    <row r="113" spans="1:29" ht="21.5" thickBot="1" x14ac:dyDescent="0.4">
      <c r="A113" s="83"/>
      <c r="B113" s="57" t="s">
        <v>44</v>
      </c>
      <c r="C113" s="56">
        <f t="shared" ref="C113:O113" si="13">SUM(C100:C112)</f>
        <v>0</v>
      </c>
      <c r="D113" s="56">
        <f t="shared" si="13"/>
        <v>0</v>
      </c>
      <c r="E113" s="56">
        <f t="shared" si="13"/>
        <v>0</v>
      </c>
      <c r="F113" s="56">
        <f t="shared" si="13"/>
        <v>0</v>
      </c>
      <c r="G113" s="56">
        <f t="shared" si="13"/>
        <v>0</v>
      </c>
      <c r="H113" s="56">
        <f t="shared" si="13"/>
        <v>0</v>
      </c>
      <c r="I113" s="56">
        <f t="shared" si="13"/>
        <v>0</v>
      </c>
      <c r="J113" s="56">
        <f t="shared" si="13"/>
        <v>57938.675125000023</v>
      </c>
      <c r="K113" s="56">
        <f t="shared" si="13"/>
        <v>36199.163981249978</v>
      </c>
      <c r="L113" s="56">
        <f t="shared" si="13"/>
        <v>0</v>
      </c>
      <c r="M113" s="56">
        <f t="shared" si="13"/>
        <v>0</v>
      </c>
      <c r="N113" s="56">
        <f t="shared" si="13"/>
        <v>8253.3208750000013</v>
      </c>
      <c r="O113" s="55">
        <f t="shared" si="13"/>
        <v>102391.15998125001</v>
      </c>
      <c r="P113" s="197"/>
      <c r="Q113" s="430">
        <v>0</v>
      </c>
      <c r="R113" s="430">
        <v>0</v>
      </c>
      <c r="S113" s="430">
        <v>0</v>
      </c>
      <c r="T113" s="430">
        <v>0</v>
      </c>
      <c r="U113" s="430">
        <v>0</v>
      </c>
      <c r="V113" s="430">
        <v>0</v>
      </c>
      <c r="W113" s="430">
        <v>0</v>
      </c>
      <c r="X113" s="430">
        <v>0</v>
      </c>
      <c r="Y113" s="430">
        <v>0</v>
      </c>
      <c r="Z113" s="430">
        <v>0</v>
      </c>
      <c r="AA113" s="430">
        <v>0</v>
      </c>
      <c r="AB113" s="430">
        <v>0</v>
      </c>
      <c r="AC113" s="430">
        <v>0</v>
      </c>
    </row>
    <row r="114" spans="1:29" ht="21.5" thickBot="1" x14ac:dyDescent="0.4">
      <c r="A114" s="83"/>
    </row>
    <row r="115" spans="1:29" ht="21.5" thickBot="1" x14ac:dyDescent="0.4">
      <c r="A115" s="83"/>
      <c r="B115" s="67" t="s">
        <v>37</v>
      </c>
      <c r="C115" s="295" t="s">
        <v>57</v>
      </c>
      <c r="D115" s="295" t="s">
        <v>56</v>
      </c>
      <c r="E115" s="295" t="s">
        <v>55</v>
      </c>
      <c r="F115" s="295" t="s">
        <v>54</v>
      </c>
      <c r="G115" s="295" t="s">
        <v>53</v>
      </c>
      <c r="H115" s="295" t="s">
        <v>52</v>
      </c>
      <c r="I115" s="295" t="s">
        <v>51</v>
      </c>
      <c r="J115" s="295" t="s">
        <v>50</v>
      </c>
      <c r="K115" s="295" t="s">
        <v>49</v>
      </c>
      <c r="L115" s="295" t="s">
        <v>48</v>
      </c>
      <c r="M115" s="295" t="s">
        <v>47</v>
      </c>
      <c r="N115" s="295" t="s">
        <v>46</v>
      </c>
      <c r="O115" s="65" t="s">
        <v>34</v>
      </c>
      <c r="P115" s="198"/>
      <c r="Q115" s="198"/>
      <c r="R115" s="203"/>
    </row>
    <row r="116" spans="1:29" ht="15" customHeight="1" x14ac:dyDescent="0.35">
      <c r="A116" s="622" t="s">
        <v>84</v>
      </c>
      <c r="B116" s="78" t="s">
        <v>80</v>
      </c>
      <c r="C116" s="63">
        <f>SUM('BIZ kWh ENTRY'!C116,'BIZ kWh ENTRY'!S116,'BIZ kWh ENTRY'!AI116,'BIZ kWh ENTRY'!AY116)</f>
        <v>0</v>
      </c>
      <c r="D116" s="63">
        <f>SUM('BIZ kWh ENTRY'!D116,'BIZ kWh ENTRY'!T116,'BIZ kWh ENTRY'!AJ116,'BIZ kWh ENTRY'!AZ116)</f>
        <v>0</v>
      </c>
      <c r="E116" s="63">
        <f>SUM('BIZ kWh ENTRY'!E116,'BIZ kWh ENTRY'!U116,'BIZ kWh ENTRY'!AK116,'BIZ kWh ENTRY'!BA116)</f>
        <v>0</v>
      </c>
      <c r="F116" s="63">
        <f>SUM('BIZ kWh ENTRY'!F116,'BIZ kWh ENTRY'!V116,'BIZ kWh ENTRY'!AL116,'BIZ kWh ENTRY'!BB116)</f>
        <v>0</v>
      </c>
      <c r="G116" s="63">
        <f>SUM('BIZ kWh ENTRY'!G116,'BIZ kWh ENTRY'!W116,'BIZ kWh ENTRY'!AM116,'BIZ kWh ENTRY'!BC116)</f>
        <v>0</v>
      </c>
      <c r="H116" s="63">
        <f>SUM('BIZ kWh ENTRY'!H116,'BIZ kWh ENTRY'!X116,'BIZ kWh ENTRY'!AN116,'BIZ kWh ENTRY'!BD116)</f>
        <v>0</v>
      </c>
      <c r="I116" s="63">
        <f>SUM('BIZ kWh ENTRY'!I116,'BIZ kWh ENTRY'!Y116,'BIZ kWh ENTRY'!AO116,'BIZ kWh ENTRY'!BE116)</f>
        <v>0</v>
      </c>
      <c r="J116" s="63">
        <f>SUM('BIZ kWh ENTRY'!J116,'BIZ kWh ENTRY'!Z116,'BIZ kWh ENTRY'!AP116,'BIZ kWh ENTRY'!BF116)</f>
        <v>0</v>
      </c>
      <c r="K116" s="63">
        <f>SUM('BIZ kWh ENTRY'!K116,'BIZ kWh ENTRY'!AA116,'BIZ kWh ENTRY'!AQ116,'BIZ kWh ENTRY'!BG116)</f>
        <v>0</v>
      </c>
      <c r="L116" s="63">
        <f>SUM('BIZ kWh ENTRY'!L116,'BIZ kWh ENTRY'!AB116,'BIZ kWh ENTRY'!AR116,'BIZ kWh ENTRY'!BH116)</f>
        <v>0</v>
      </c>
      <c r="M116" s="63">
        <f>SUM('BIZ kWh ENTRY'!M116,'BIZ kWh ENTRY'!AC116,'BIZ kWh ENTRY'!AS116,'BIZ kWh ENTRY'!BI116)</f>
        <v>0</v>
      </c>
      <c r="N116" s="63">
        <f>SUM('BIZ kWh ENTRY'!N116,'BIZ kWh ENTRY'!AD116,'BIZ kWh ENTRY'!AT116,'BIZ kWh ENTRY'!BJ116)</f>
        <v>0</v>
      </c>
      <c r="O116" s="62">
        <f t="shared" ref="O116:O128" si="14">SUM(C116:N116)</f>
        <v>0</v>
      </c>
      <c r="P116" s="197"/>
      <c r="Q116" s="430">
        <v>0</v>
      </c>
      <c r="R116" s="430">
        <v>0</v>
      </c>
      <c r="S116" s="430">
        <v>0</v>
      </c>
      <c r="T116" s="430">
        <v>0</v>
      </c>
      <c r="U116" s="430">
        <v>0</v>
      </c>
      <c r="V116" s="430">
        <v>0</v>
      </c>
      <c r="W116" s="430">
        <v>0</v>
      </c>
      <c r="X116" s="430">
        <v>0</v>
      </c>
      <c r="Y116" s="430">
        <v>0</v>
      </c>
      <c r="Z116" s="430">
        <v>0</v>
      </c>
      <c r="AA116" s="430">
        <v>0</v>
      </c>
      <c r="AB116" s="430">
        <v>0</v>
      </c>
      <c r="AC116" s="430">
        <v>0</v>
      </c>
    </row>
    <row r="117" spans="1:29" x14ac:dyDescent="0.35">
      <c r="A117" s="623"/>
      <c r="B117" s="12" t="s">
        <v>79</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61">
        <f t="shared" si="14"/>
        <v>0</v>
      </c>
      <c r="P117" s="197"/>
      <c r="Q117" s="430">
        <v>0</v>
      </c>
      <c r="R117" s="430">
        <v>0</v>
      </c>
      <c r="S117" s="430">
        <v>0</v>
      </c>
      <c r="T117" s="430">
        <v>0</v>
      </c>
      <c r="U117" s="430">
        <v>0</v>
      </c>
      <c r="V117" s="430">
        <v>0</v>
      </c>
      <c r="W117" s="430">
        <v>0</v>
      </c>
      <c r="X117" s="430">
        <v>0</v>
      </c>
      <c r="Y117" s="430">
        <v>0</v>
      </c>
      <c r="Z117" s="430">
        <v>0</v>
      </c>
      <c r="AA117" s="430">
        <v>0</v>
      </c>
      <c r="AB117" s="430">
        <v>0</v>
      </c>
      <c r="AC117" s="430">
        <v>0</v>
      </c>
    </row>
    <row r="118" spans="1:29" x14ac:dyDescent="0.35">
      <c r="A118" s="623"/>
      <c r="B118" s="11" t="s">
        <v>78</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61">
        <f t="shared" si="14"/>
        <v>0</v>
      </c>
      <c r="P118" s="197"/>
      <c r="Q118" s="430">
        <v>0</v>
      </c>
      <c r="R118" s="430">
        <v>0</v>
      </c>
      <c r="S118" s="430">
        <v>0</v>
      </c>
      <c r="T118" s="430">
        <v>0</v>
      </c>
      <c r="U118" s="430">
        <v>0</v>
      </c>
      <c r="V118" s="430">
        <v>0</v>
      </c>
      <c r="W118" s="430">
        <v>0</v>
      </c>
      <c r="X118" s="430">
        <v>0</v>
      </c>
      <c r="Y118" s="430">
        <v>0</v>
      </c>
      <c r="Z118" s="430">
        <v>0</v>
      </c>
      <c r="AA118" s="430">
        <v>0</v>
      </c>
      <c r="AB118" s="430">
        <v>0</v>
      </c>
      <c r="AC118" s="430">
        <v>0</v>
      </c>
    </row>
    <row r="119" spans="1:29" x14ac:dyDescent="0.35">
      <c r="A119" s="623"/>
      <c r="B119" s="11" t="s">
        <v>77</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61">
        <f t="shared" si="14"/>
        <v>0</v>
      </c>
      <c r="P119" s="197"/>
      <c r="Q119" s="430">
        <v>0</v>
      </c>
      <c r="R119" s="430">
        <v>0</v>
      </c>
      <c r="S119" s="430">
        <v>0</v>
      </c>
      <c r="T119" s="430">
        <v>0</v>
      </c>
      <c r="U119" s="430">
        <v>0</v>
      </c>
      <c r="V119" s="430">
        <v>0</v>
      </c>
      <c r="W119" s="430">
        <v>0</v>
      </c>
      <c r="X119" s="430">
        <v>0</v>
      </c>
      <c r="Y119" s="430">
        <v>0</v>
      </c>
      <c r="Z119" s="430">
        <v>0</v>
      </c>
      <c r="AA119" s="430">
        <v>0</v>
      </c>
      <c r="AB119" s="430">
        <v>0</v>
      </c>
      <c r="AC119" s="430">
        <v>0</v>
      </c>
    </row>
    <row r="120" spans="1:29" x14ac:dyDescent="0.35">
      <c r="A120" s="623"/>
      <c r="B120" s="12" t="s">
        <v>76</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34413.152751515154</v>
      </c>
      <c r="N120" s="3">
        <f>SUM('BIZ kWh ENTRY'!N120,'BIZ kWh ENTRY'!AD120,'BIZ kWh ENTRY'!AT120,'BIZ kWh ENTRY'!BJ120)</f>
        <v>5668.0486884848488</v>
      </c>
      <c r="O120" s="61">
        <f t="shared" si="14"/>
        <v>40081.201440000004</v>
      </c>
      <c r="P120" s="197"/>
      <c r="Q120" s="430">
        <v>0</v>
      </c>
      <c r="R120" s="430">
        <v>0</v>
      </c>
      <c r="S120" s="430">
        <v>0</v>
      </c>
      <c r="T120" s="430">
        <v>0</v>
      </c>
      <c r="U120" s="430">
        <v>0</v>
      </c>
      <c r="V120" s="430">
        <v>0</v>
      </c>
      <c r="W120" s="430">
        <v>0</v>
      </c>
      <c r="X120" s="430">
        <v>0</v>
      </c>
      <c r="Y120" s="430">
        <v>0</v>
      </c>
      <c r="Z120" s="430">
        <v>0</v>
      </c>
      <c r="AA120" s="430">
        <v>0</v>
      </c>
      <c r="AB120" s="430">
        <v>0</v>
      </c>
      <c r="AC120" s="430">
        <v>0</v>
      </c>
    </row>
    <row r="121" spans="1:29" x14ac:dyDescent="0.35">
      <c r="A121" s="623"/>
      <c r="B121" s="11" t="s">
        <v>75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61">
        <f t="shared" si="14"/>
        <v>0</v>
      </c>
      <c r="P121" s="197"/>
      <c r="Q121" s="430">
        <v>0</v>
      </c>
      <c r="R121" s="430">
        <v>0</v>
      </c>
      <c r="S121" s="430">
        <v>0</v>
      </c>
      <c r="T121" s="430">
        <v>0</v>
      </c>
      <c r="U121" s="430">
        <v>0</v>
      </c>
      <c r="V121" s="430">
        <v>0</v>
      </c>
      <c r="W121" s="430">
        <v>0</v>
      </c>
      <c r="X121" s="430">
        <v>0</v>
      </c>
      <c r="Y121" s="430">
        <v>0</v>
      </c>
      <c r="Z121" s="430">
        <v>0</v>
      </c>
      <c r="AA121" s="430">
        <v>0</v>
      </c>
      <c r="AB121" s="430">
        <v>0</v>
      </c>
      <c r="AC121" s="430">
        <v>0</v>
      </c>
    </row>
    <row r="122" spans="1:29" x14ac:dyDescent="0.35">
      <c r="A122" s="623"/>
      <c r="B122" s="11" t="s">
        <v>74</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61">
        <f t="shared" si="14"/>
        <v>0</v>
      </c>
      <c r="P122" s="197"/>
      <c r="Q122" s="430">
        <v>0</v>
      </c>
      <c r="R122" s="430">
        <v>0</v>
      </c>
      <c r="S122" s="430">
        <v>0</v>
      </c>
      <c r="T122" s="430">
        <v>0</v>
      </c>
      <c r="U122" s="430">
        <v>0</v>
      </c>
      <c r="V122" s="430">
        <v>0</v>
      </c>
      <c r="W122" s="430">
        <v>0</v>
      </c>
      <c r="X122" s="430">
        <v>0</v>
      </c>
      <c r="Y122" s="430">
        <v>0</v>
      </c>
      <c r="Z122" s="430">
        <v>0</v>
      </c>
      <c r="AA122" s="430">
        <v>0</v>
      </c>
      <c r="AB122" s="430">
        <v>0</v>
      </c>
      <c r="AC122" s="430">
        <v>0</v>
      </c>
    </row>
    <row r="123" spans="1:29" x14ac:dyDescent="0.35">
      <c r="A123" s="623"/>
      <c r="B123" s="11" t="s">
        <v>73</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0</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67195.875120861368</v>
      </c>
      <c r="N123" s="3">
        <f>SUM('BIZ kWh ENTRY'!N123,'BIZ kWh ENTRY'!AD123,'BIZ kWh ENTRY'!AT123,'BIZ kWh ENTRY'!BJ123)</f>
        <v>26006.754634293822</v>
      </c>
      <c r="O123" s="61">
        <f t="shared" si="14"/>
        <v>93202.629755155183</v>
      </c>
      <c r="P123" s="197"/>
      <c r="Q123" s="430">
        <v>0</v>
      </c>
      <c r="R123" s="430">
        <v>0</v>
      </c>
      <c r="S123" s="430">
        <v>0</v>
      </c>
      <c r="T123" s="430">
        <v>0</v>
      </c>
      <c r="U123" s="430">
        <v>0</v>
      </c>
      <c r="V123" s="430">
        <v>0</v>
      </c>
      <c r="W123" s="430">
        <v>0</v>
      </c>
      <c r="X123" s="430">
        <v>0</v>
      </c>
      <c r="Y123" s="430">
        <v>0</v>
      </c>
      <c r="Z123" s="430">
        <v>0</v>
      </c>
      <c r="AA123" s="430">
        <v>0</v>
      </c>
      <c r="AB123" s="430">
        <v>0</v>
      </c>
      <c r="AC123" s="430">
        <v>0</v>
      </c>
    </row>
    <row r="124" spans="1:29" x14ac:dyDescent="0.35">
      <c r="A124" s="623"/>
      <c r="B124" s="11" t="s">
        <v>72</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61">
        <f t="shared" si="14"/>
        <v>0</v>
      </c>
      <c r="P124" s="197"/>
      <c r="Q124" s="430">
        <v>0</v>
      </c>
      <c r="R124" s="430">
        <v>0</v>
      </c>
      <c r="S124" s="430">
        <v>0</v>
      </c>
      <c r="T124" s="430">
        <v>0</v>
      </c>
      <c r="U124" s="430">
        <v>0</v>
      </c>
      <c r="V124" s="430">
        <v>0</v>
      </c>
      <c r="W124" s="430">
        <v>0</v>
      </c>
      <c r="X124" s="430">
        <v>0</v>
      </c>
      <c r="Y124" s="430">
        <v>0</v>
      </c>
      <c r="Z124" s="430">
        <v>0</v>
      </c>
      <c r="AA124" s="430">
        <v>0</v>
      </c>
      <c r="AB124" s="430">
        <v>0</v>
      </c>
      <c r="AC124" s="430">
        <v>0</v>
      </c>
    </row>
    <row r="125" spans="1:29" x14ac:dyDescent="0.35">
      <c r="A125" s="623"/>
      <c r="B125" s="11" t="s">
        <v>71</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61">
        <f t="shared" si="14"/>
        <v>0</v>
      </c>
      <c r="P125" s="197"/>
      <c r="Q125" s="430">
        <v>0</v>
      </c>
      <c r="R125" s="430">
        <v>0</v>
      </c>
      <c r="S125" s="430">
        <v>0</v>
      </c>
      <c r="T125" s="430">
        <v>0</v>
      </c>
      <c r="U125" s="430">
        <v>0</v>
      </c>
      <c r="V125" s="430">
        <v>0</v>
      </c>
      <c r="W125" s="430">
        <v>0</v>
      </c>
      <c r="X125" s="430">
        <v>0</v>
      </c>
      <c r="Y125" s="430">
        <v>0</v>
      </c>
      <c r="Z125" s="430">
        <v>0</v>
      </c>
      <c r="AA125" s="430">
        <v>0</v>
      </c>
      <c r="AB125" s="430">
        <v>0</v>
      </c>
      <c r="AC125" s="430">
        <v>0</v>
      </c>
    </row>
    <row r="126" spans="1:29" x14ac:dyDescent="0.35">
      <c r="A126" s="623"/>
      <c r="B126" s="84" t="s">
        <v>70</v>
      </c>
      <c r="C126" s="85">
        <f>SUM('BIZ kWh ENTRY'!C126,'BIZ kWh ENTRY'!S126,'BIZ kWh ENTRY'!AI126,'BIZ kWh ENTRY'!AY126)</f>
        <v>0</v>
      </c>
      <c r="D126" s="85">
        <f>SUM('BIZ kWh ENTRY'!D126,'BIZ kWh ENTRY'!T126,'BIZ kWh ENTRY'!AJ126,'BIZ kWh ENTRY'!AZ126)</f>
        <v>0</v>
      </c>
      <c r="E126" s="85">
        <f>SUM('BIZ kWh ENTRY'!E126,'BIZ kWh ENTRY'!U126,'BIZ kWh ENTRY'!AK126,'BIZ kWh ENTRY'!BA126)</f>
        <v>0</v>
      </c>
      <c r="F126" s="85">
        <f>SUM('BIZ kWh ENTRY'!F126,'BIZ kWh ENTRY'!V126,'BIZ kWh ENTRY'!AL126,'BIZ kWh ENTRY'!BB126)</f>
        <v>0</v>
      </c>
      <c r="G126" s="85">
        <f>SUM('BIZ kWh ENTRY'!G126,'BIZ kWh ENTRY'!W126,'BIZ kWh ENTRY'!AM126,'BIZ kWh ENTRY'!BC126)</f>
        <v>0</v>
      </c>
      <c r="H126" s="85">
        <f>SUM('BIZ kWh ENTRY'!H126,'BIZ kWh ENTRY'!X126,'BIZ kWh ENTRY'!AN126,'BIZ kWh ENTRY'!BD126)</f>
        <v>0</v>
      </c>
      <c r="I126" s="85">
        <f>SUM('BIZ kWh ENTRY'!I126,'BIZ kWh ENTRY'!Y126,'BIZ kWh ENTRY'!AO126,'BIZ kWh ENTRY'!BE126)</f>
        <v>0</v>
      </c>
      <c r="J126" s="85">
        <f>SUM('BIZ kWh ENTRY'!J126,'BIZ kWh ENTRY'!Z126,'BIZ kWh ENTRY'!AP126,'BIZ kWh ENTRY'!BF126)</f>
        <v>0</v>
      </c>
      <c r="K126" s="85">
        <f>SUM('BIZ kWh ENTRY'!K126,'BIZ kWh ENTRY'!AA126,'BIZ kWh ENTRY'!AQ126,'BIZ kWh ENTRY'!BG126)</f>
        <v>0</v>
      </c>
      <c r="L126" s="85">
        <f>SUM('BIZ kWh ENTRY'!L126,'BIZ kWh ENTRY'!AB126,'BIZ kWh ENTRY'!AR126,'BIZ kWh ENTRY'!BH126)</f>
        <v>0</v>
      </c>
      <c r="M126" s="85">
        <f>SUM('BIZ kWh ENTRY'!M126,'BIZ kWh ENTRY'!AC126,'BIZ kWh ENTRY'!AS126,'BIZ kWh ENTRY'!BI126)</f>
        <v>0</v>
      </c>
      <c r="N126" s="85">
        <f>SUM('BIZ kWh ENTRY'!N126,'BIZ kWh ENTRY'!AD126,'BIZ kWh ENTRY'!AT126,'BIZ kWh ENTRY'!BJ126)</f>
        <v>0</v>
      </c>
      <c r="O126" s="61">
        <f t="shared" si="14"/>
        <v>0</v>
      </c>
      <c r="P126" s="197"/>
      <c r="Q126" s="430">
        <v>0</v>
      </c>
      <c r="R126" s="430">
        <v>0</v>
      </c>
      <c r="S126" s="430">
        <v>0</v>
      </c>
      <c r="T126" s="430">
        <v>0</v>
      </c>
      <c r="U126" s="430">
        <v>0</v>
      </c>
      <c r="V126" s="430">
        <v>0</v>
      </c>
      <c r="W126" s="430">
        <v>0</v>
      </c>
      <c r="X126" s="430">
        <v>0</v>
      </c>
      <c r="Y126" s="430">
        <v>0</v>
      </c>
      <c r="Z126" s="430">
        <v>0</v>
      </c>
      <c r="AA126" s="430">
        <v>0</v>
      </c>
      <c r="AB126" s="430">
        <v>0</v>
      </c>
      <c r="AC126" s="430">
        <v>0</v>
      </c>
    </row>
    <row r="127" spans="1:29" x14ac:dyDescent="0.35">
      <c r="A127" s="623"/>
      <c r="B127" s="84" t="s">
        <v>69</v>
      </c>
      <c r="C127" s="85">
        <f>SUM('BIZ kWh ENTRY'!C127,'BIZ kWh ENTRY'!S127,'BIZ kWh ENTRY'!AI127,'BIZ kWh ENTRY'!AY127)</f>
        <v>0</v>
      </c>
      <c r="D127" s="85">
        <f>SUM('BIZ kWh ENTRY'!D127,'BIZ kWh ENTRY'!T127,'BIZ kWh ENTRY'!AJ127,'BIZ kWh ENTRY'!AZ127)</f>
        <v>0</v>
      </c>
      <c r="E127" s="85">
        <f>SUM('BIZ kWh ENTRY'!E127,'BIZ kWh ENTRY'!U127,'BIZ kWh ENTRY'!AK127,'BIZ kWh ENTRY'!BA127)</f>
        <v>0</v>
      </c>
      <c r="F127" s="85">
        <f>SUM('BIZ kWh ENTRY'!F127,'BIZ kWh ENTRY'!V127,'BIZ kWh ENTRY'!AL127,'BIZ kWh ENTRY'!BB127)</f>
        <v>0</v>
      </c>
      <c r="G127" s="85">
        <f>SUM('BIZ kWh ENTRY'!G127,'BIZ kWh ENTRY'!W127,'BIZ kWh ENTRY'!AM127,'BIZ kWh ENTRY'!BC127)</f>
        <v>0</v>
      </c>
      <c r="H127" s="85">
        <f>SUM('BIZ kWh ENTRY'!H127,'BIZ kWh ENTRY'!X127,'BIZ kWh ENTRY'!AN127,'BIZ kWh ENTRY'!BD127)</f>
        <v>0</v>
      </c>
      <c r="I127" s="85">
        <f>SUM('BIZ kWh ENTRY'!I127,'BIZ kWh ENTRY'!Y127,'BIZ kWh ENTRY'!AO127,'BIZ kWh ENTRY'!BE127)</f>
        <v>0</v>
      </c>
      <c r="J127" s="85">
        <f>SUM('BIZ kWh ENTRY'!J127,'BIZ kWh ENTRY'!Z127,'BIZ kWh ENTRY'!AP127,'BIZ kWh ENTRY'!BF127)</f>
        <v>0</v>
      </c>
      <c r="K127" s="85">
        <f>SUM('BIZ kWh ENTRY'!K127,'BIZ kWh ENTRY'!AA127,'BIZ kWh ENTRY'!AQ127,'BIZ kWh ENTRY'!BG127)</f>
        <v>0</v>
      </c>
      <c r="L127" s="85">
        <f>SUM('BIZ kWh ENTRY'!L127,'BIZ kWh ENTRY'!AB127,'BIZ kWh ENTRY'!AR127,'BIZ kWh ENTRY'!BH127)</f>
        <v>0</v>
      </c>
      <c r="M127" s="85">
        <f>SUM('BIZ kWh ENTRY'!M127,'BIZ kWh ENTRY'!AC127,'BIZ kWh ENTRY'!AS127,'BIZ kWh ENTRY'!BI127)</f>
        <v>0</v>
      </c>
      <c r="N127" s="85">
        <f>SUM('BIZ kWh ENTRY'!N127,'BIZ kWh ENTRY'!AD127,'BIZ kWh ENTRY'!AT127,'BIZ kWh ENTRY'!BJ127)</f>
        <v>0</v>
      </c>
      <c r="O127" s="61">
        <f t="shared" si="14"/>
        <v>0</v>
      </c>
      <c r="P127" s="197"/>
      <c r="Q127" s="430">
        <v>0</v>
      </c>
      <c r="R127" s="430">
        <v>0</v>
      </c>
      <c r="S127" s="430">
        <v>0</v>
      </c>
      <c r="T127" s="430">
        <v>0</v>
      </c>
      <c r="U127" s="430">
        <v>0</v>
      </c>
      <c r="V127" s="430">
        <v>0</v>
      </c>
      <c r="W127" s="430">
        <v>0</v>
      </c>
      <c r="X127" s="430">
        <v>0</v>
      </c>
      <c r="Y127" s="430">
        <v>0</v>
      </c>
      <c r="Z127" s="430">
        <v>0</v>
      </c>
      <c r="AA127" s="430">
        <v>0</v>
      </c>
      <c r="AB127" s="430">
        <v>0</v>
      </c>
      <c r="AC127" s="430">
        <v>0</v>
      </c>
    </row>
    <row r="128" spans="1:29" ht="15" thickBot="1" x14ac:dyDescent="0.4">
      <c r="A128" s="624"/>
      <c r="B128" s="84" t="s">
        <v>68</v>
      </c>
      <c r="C128" s="85">
        <f>SUM('BIZ kWh ENTRY'!C128,'BIZ kWh ENTRY'!S128,'BIZ kWh ENTRY'!AI128,'BIZ kWh ENTRY'!AY128)</f>
        <v>0</v>
      </c>
      <c r="D128" s="85">
        <f>SUM('BIZ kWh ENTRY'!D128,'BIZ kWh ENTRY'!T128,'BIZ kWh ENTRY'!AJ128,'BIZ kWh ENTRY'!AZ128)</f>
        <v>0</v>
      </c>
      <c r="E128" s="85">
        <f>SUM('BIZ kWh ENTRY'!E128,'BIZ kWh ENTRY'!U128,'BIZ kWh ENTRY'!AK128,'BIZ kWh ENTRY'!BA128)</f>
        <v>0</v>
      </c>
      <c r="F128" s="85">
        <f>SUM('BIZ kWh ENTRY'!F128,'BIZ kWh ENTRY'!V128,'BIZ kWh ENTRY'!AL128,'BIZ kWh ENTRY'!BB128)</f>
        <v>0</v>
      </c>
      <c r="G128" s="85">
        <f>SUM('BIZ kWh ENTRY'!G128,'BIZ kWh ENTRY'!W128,'BIZ kWh ENTRY'!AM128,'BIZ kWh ENTRY'!BC128)</f>
        <v>0</v>
      </c>
      <c r="H128" s="85">
        <f>SUM('BIZ kWh ENTRY'!H128,'BIZ kWh ENTRY'!X128,'BIZ kWh ENTRY'!AN128,'BIZ kWh ENTRY'!BD128)</f>
        <v>0</v>
      </c>
      <c r="I128" s="85">
        <f>SUM('BIZ kWh ENTRY'!I128,'BIZ kWh ENTRY'!Y128,'BIZ kWh ENTRY'!AO128,'BIZ kWh ENTRY'!BE128)</f>
        <v>0</v>
      </c>
      <c r="J128" s="85">
        <f>SUM('BIZ kWh ENTRY'!J128,'BIZ kWh ENTRY'!Z128,'BIZ kWh ENTRY'!AP128,'BIZ kWh ENTRY'!BF128)</f>
        <v>0</v>
      </c>
      <c r="K128" s="85">
        <f>SUM('BIZ kWh ENTRY'!K128,'BIZ kWh ENTRY'!AA128,'BIZ kWh ENTRY'!AQ128,'BIZ kWh ENTRY'!BG128)</f>
        <v>0</v>
      </c>
      <c r="L128" s="85">
        <f>SUM('BIZ kWh ENTRY'!L128,'BIZ kWh ENTRY'!AB128,'BIZ kWh ENTRY'!AR128,'BIZ kWh ENTRY'!BH128)</f>
        <v>0</v>
      </c>
      <c r="M128" s="85">
        <f>SUM('BIZ kWh ENTRY'!M128,'BIZ kWh ENTRY'!AC128,'BIZ kWh ENTRY'!AS128,'BIZ kWh ENTRY'!BI128)</f>
        <v>0</v>
      </c>
      <c r="N128" s="85">
        <f>SUM('BIZ kWh ENTRY'!N128,'BIZ kWh ENTRY'!AD128,'BIZ kWh ENTRY'!AT128,'BIZ kWh ENTRY'!BJ128)</f>
        <v>0</v>
      </c>
      <c r="O128" s="58">
        <f t="shared" si="14"/>
        <v>0</v>
      </c>
      <c r="P128" s="197"/>
      <c r="Q128" s="430">
        <v>0</v>
      </c>
      <c r="R128" s="430">
        <v>0</v>
      </c>
      <c r="S128" s="430">
        <v>0</v>
      </c>
      <c r="T128" s="430">
        <v>0</v>
      </c>
      <c r="U128" s="430">
        <v>0</v>
      </c>
      <c r="V128" s="430">
        <v>0</v>
      </c>
      <c r="W128" s="430">
        <v>0</v>
      </c>
      <c r="X128" s="430">
        <v>0</v>
      </c>
      <c r="Y128" s="430">
        <v>0</v>
      </c>
      <c r="Z128" s="430">
        <v>0</v>
      </c>
      <c r="AA128" s="430">
        <v>0</v>
      </c>
      <c r="AB128" s="430">
        <v>0</v>
      </c>
      <c r="AC128" s="430">
        <v>0</v>
      </c>
    </row>
    <row r="129" spans="1:29" ht="21.5" thickBot="1" x14ac:dyDescent="0.4">
      <c r="A129" s="83"/>
      <c r="B129" s="57" t="s">
        <v>44</v>
      </c>
      <c r="C129" s="56">
        <f t="shared" ref="C129:O129" si="15">SUM(C116:C128)</f>
        <v>0</v>
      </c>
      <c r="D129" s="56">
        <f t="shared" si="15"/>
        <v>0</v>
      </c>
      <c r="E129" s="56">
        <f t="shared" si="15"/>
        <v>0</v>
      </c>
      <c r="F129" s="56">
        <f t="shared" si="15"/>
        <v>0</v>
      </c>
      <c r="G129" s="56">
        <f t="shared" si="15"/>
        <v>0</v>
      </c>
      <c r="H129" s="56">
        <f t="shared" si="15"/>
        <v>0</v>
      </c>
      <c r="I129" s="56">
        <f t="shared" si="15"/>
        <v>0</v>
      </c>
      <c r="J129" s="56">
        <f t="shared" si="15"/>
        <v>0</v>
      </c>
      <c r="K129" s="56">
        <f t="shared" si="15"/>
        <v>0</v>
      </c>
      <c r="L129" s="56">
        <f t="shared" si="15"/>
        <v>0</v>
      </c>
      <c r="M129" s="56">
        <f t="shared" si="15"/>
        <v>101609.02787237652</v>
      </c>
      <c r="N129" s="56">
        <f t="shared" si="15"/>
        <v>31674.803322778673</v>
      </c>
      <c r="O129" s="55">
        <f t="shared" si="15"/>
        <v>133283.83119515519</v>
      </c>
      <c r="P129" s="197"/>
      <c r="Q129" s="430">
        <v>0</v>
      </c>
      <c r="R129" s="430">
        <v>0</v>
      </c>
      <c r="S129" s="430">
        <v>0</v>
      </c>
      <c r="T129" s="430">
        <v>0</v>
      </c>
      <c r="U129" s="430">
        <v>0</v>
      </c>
      <c r="V129" s="430">
        <v>0</v>
      </c>
      <c r="W129" s="430">
        <v>0</v>
      </c>
      <c r="X129" s="430">
        <v>0</v>
      </c>
      <c r="Y129" s="430">
        <v>0</v>
      </c>
      <c r="Z129" s="430">
        <v>0</v>
      </c>
      <c r="AA129" s="430">
        <v>0</v>
      </c>
      <c r="AB129" s="430">
        <v>0</v>
      </c>
      <c r="AC129" s="430">
        <v>0</v>
      </c>
    </row>
    <row r="130" spans="1:29" ht="21.5" thickBot="1" x14ac:dyDescent="0.4">
      <c r="A130" s="83"/>
      <c r="N130" s="443" t="s">
        <v>172</v>
      </c>
      <c r="O130" s="442">
        <f>O129+'RES kWh ENTRY'!O99</f>
        <v>1053456.4677133232</v>
      </c>
    </row>
    <row r="131" spans="1:29" ht="21.5" thickBot="1" x14ac:dyDescent="0.4">
      <c r="A131" s="83"/>
      <c r="B131" s="67" t="s">
        <v>37</v>
      </c>
      <c r="C131" s="295" t="s">
        <v>57</v>
      </c>
      <c r="D131" s="295" t="s">
        <v>56</v>
      </c>
      <c r="E131" s="295" t="s">
        <v>55</v>
      </c>
      <c r="F131" s="295" t="s">
        <v>54</v>
      </c>
      <c r="G131" s="295" t="s">
        <v>53</v>
      </c>
      <c r="H131" s="295" t="s">
        <v>52</v>
      </c>
      <c r="I131" s="295" t="s">
        <v>51</v>
      </c>
      <c r="J131" s="295" t="s">
        <v>50</v>
      </c>
      <c r="K131" s="295" t="s">
        <v>49</v>
      </c>
      <c r="L131" s="295" t="s">
        <v>48</v>
      </c>
      <c r="M131" s="295" t="s">
        <v>47</v>
      </c>
      <c r="N131" s="295" t="s">
        <v>46</v>
      </c>
      <c r="O131" s="65" t="s">
        <v>34</v>
      </c>
      <c r="P131" s="198"/>
      <c r="Q131" s="198"/>
      <c r="R131" s="203"/>
    </row>
    <row r="132" spans="1:29" ht="15" customHeight="1" x14ac:dyDescent="0.35">
      <c r="A132" s="625" t="s">
        <v>92</v>
      </c>
      <c r="B132" s="78" t="s">
        <v>80</v>
      </c>
      <c r="C132" s="63">
        <f>SUM('BIZ kWh ENTRY'!C132,'BIZ kWh ENTRY'!S132,'BIZ kWh ENTRY'!AI132,'BIZ kWh ENTRY'!AY132)</f>
        <v>0</v>
      </c>
      <c r="D132" s="63">
        <f>SUM('BIZ kWh ENTRY'!D132,'BIZ kWh ENTRY'!T132,'BIZ kWh ENTRY'!AJ132,'BIZ kWh ENTRY'!AZ132)</f>
        <v>0</v>
      </c>
      <c r="E132" s="63">
        <f>SUM('BIZ kWh ENTRY'!E132,'BIZ kWh ENTRY'!U132,'BIZ kWh ENTRY'!AK132,'BIZ kWh ENTRY'!BA132)</f>
        <v>0</v>
      </c>
      <c r="F132" s="63">
        <f>SUM('BIZ kWh ENTRY'!F132,'BIZ kWh ENTRY'!V132,'BIZ kWh ENTRY'!AL132,'BIZ kWh ENTRY'!BB132)</f>
        <v>0</v>
      </c>
      <c r="G132" s="63">
        <f>SUM('BIZ kWh ENTRY'!G132,'BIZ kWh ENTRY'!W132,'BIZ kWh ENTRY'!AM132,'BIZ kWh ENTRY'!BC132)</f>
        <v>0</v>
      </c>
      <c r="H132" s="63">
        <f>SUM('BIZ kWh ENTRY'!H132,'BIZ kWh ENTRY'!X132,'BIZ kWh ENTRY'!AN132,'BIZ kWh ENTRY'!BD132)</f>
        <v>0</v>
      </c>
      <c r="I132" s="63">
        <f>SUM('BIZ kWh ENTRY'!I132,'BIZ kWh ENTRY'!Y132,'BIZ kWh ENTRY'!AO132,'BIZ kWh ENTRY'!BE132)</f>
        <v>0</v>
      </c>
      <c r="J132" s="63">
        <f>SUM('BIZ kWh ENTRY'!J132,'BIZ kWh ENTRY'!Z132,'BIZ kWh ENTRY'!AP132,'BIZ kWh ENTRY'!BF132)</f>
        <v>0</v>
      </c>
      <c r="K132" s="63">
        <f>SUM('BIZ kWh ENTRY'!K132,'BIZ kWh ENTRY'!AA132,'BIZ kWh ENTRY'!AQ132,'BIZ kWh ENTRY'!BG132)</f>
        <v>0</v>
      </c>
      <c r="L132" s="63">
        <f>SUM('BIZ kWh ENTRY'!L132,'BIZ kWh ENTRY'!AB132,'BIZ kWh ENTRY'!AR132,'BIZ kWh ENTRY'!BH132)</f>
        <v>0</v>
      </c>
      <c r="M132" s="63">
        <f>SUM('BIZ kWh ENTRY'!M132,'BIZ kWh ENTRY'!AC132,'BIZ kWh ENTRY'!AS132,'BIZ kWh ENTRY'!BI132)</f>
        <v>0</v>
      </c>
      <c r="N132" s="63">
        <f>SUM('BIZ kWh ENTRY'!N132,'BIZ kWh ENTRY'!AD132,'BIZ kWh ENTRY'!AT132,'BIZ kWh ENTRY'!BJ132)</f>
        <v>0</v>
      </c>
      <c r="O132" s="62">
        <f t="shared" ref="O132:O144" si="16">SUM(C132:N132)</f>
        <v>0</v>
      </c>
      <c r="P132" s="197"/>
      <c r="Q132" s="430">
        <v>0</v>
      </c>
      <c r="R132" s="430">
        <v>0</v>
      </c>
      <c r="S132" s="430">
        <v>0</v>
      </c>
      <c r="T132" s="430">
        <v>0</v>
      </c>
      <c r="U132" s="430">
        <v>0</v>
      </c>
      <c r="V132" s="430">
        <v>0</v>
      </c>
      <c r="W132" s="430">
        <v>0</v>
      </c>
      <c r="X132" s="430">
        <v>0</v>
      </c>
      <c r="Y132" s="430">
        <v>0</v>
      </c>
      <c r="Z132" s="430">
        <v>0</v>
      </c>
      <c r="AA132" s="430">
        <v>0</v>
      </c>
      <c r="AB132" s="430">
        <v>0</v>
      </c>
      <c r="AC132" s="430">
        <v>0</v>
      </c>
    </row>
    <row r="133" spans="1:29" x14ac:dyDescent="0.35">
      <c r="A133" s="626"/>
      <c r="B133" s="12" t="s">
        <v>79</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61">
        <f t="shared" si="16"/>
        <v>0</v>
      </c>
      <c r="P133" s="197"/>
      <c r="Q133" s="430">
        <v>0</v>
      </c>
      <c r="R133" s="430">
        <v>0</v>
      </c>
      <c r="S133" s="430">
        <v>0</v>
      </c>
      <c r="T133" s="430">
        <v>0</v>
      </c>
      <c r="U133" s="430">
        <v>0</v>
      </c>
      <c r="V133" s="430">
        <v>0</v>
      </c>
      <c r="W133" s="430">
        <v>0</v>
      </c>
      <c r="X133" s="430">
        <v>0</v>
      </c>
      <c r="Y133" s="430">
        <v>0</v>
      </c>
      <c r="Z133" s="430">
        <v>0</v>
      </c>
      <c r="AA133" s="430">
        <v>0</v>
      </c>
      <c r="AB133" s="430">
        <v>0</v>
      </c>
      <c r="AC133" s="430">
        <v>0</v>
      </c>
    </row>
    <row r="134" spans="1:29" x14ac:dyDescent="0.35">
      <c r="A134" s="626"/>
      <c r="B134" s="11" t="s">
        <v>78</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61">
        <f t="shared" si="16"/>
        <v>0</v>
      </c>
      <c r="P134" s="197"/>
      <c r="Q134" s="430">
        <v>0</v>
      </c>
      <c r="R134" s="430">
        <v>0</v>
      </c>
      <c r="S134" s="430">
        <v>0</v>
      </c>
      <c r="T134" s="430">
        <v>0</v>
      </c>
      <c r="U134" s="430">
        <v>0</v>
      </c>
      <c r="V134" s="430">
        <v>0</v>
      </c>
      <c r="W134" s="430">
        <v>0</v>
      </c>
      <c r="X134" s="430">
        <v>0</v>
      </c>
      <c r="Y134" s="430">
        <v>0</v>
      </c>
      <c r="Z134" s="430">
        <v>0</v>
      </c>
      <c r="AA134" s="430">
        <v>0</v>
      </c>
      <c r="AB134" s="430">
        <v>0</v>
      </c>
      <c r="AC134" s="430">
        <v>0</v>
      </c>
    </row>
    <row r="135" spans="1:29" x14ac:dyDescent="0.35">
      <c r="A135" s="626"/>
      <c r="B135" s="11" t="s">
        <v>77</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834.23999999999751</v>
      </c>
      <c r="O135" s="61">
        <f t="shared" si="16"/>
        <v>834.23999999999751</v>
      </c>
      <c r="P135" s="197"/>
      <c r="Q135" s="430">
        <v>0</v>
      </c>
      <c r="R135" s="430">
        <v>0</v>
      </c>
      <c r="S135" s="430">
        <v>0</v>
      </c>
      <c r="T135" s="430">
        <v>0</v>
      </c>
      <c r="U135" s="430">
        <v>0</v>
      </c>
      <c r="V135" s="430">
        <v>0</v>
      </c>
      <c r="W135" s="430">
        <v>0</v>
      </c>
      <c r="X135" s="430">
        <v>0</v>
      </c>
      <c r="Y135" s="430">
        <v>0</v>
      </c>
      <c r="Z135" s="430">
        <v>0</v>
      </c>
      <c r="AA135" s="430">
        <v>0</v>
      </c>
      <c r="AB135" s="430">
        <v>0</v>
      </c>
      <c r="AC135" s="430">
        <v>0</v>
      </c>
    </row>
    <row r="136" spans="1:29" x14ac:dyDescent="0.35">
      <c r="A136" s="626"/>
      <c r="B136" s="12" t="s">
        <v>76</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148788.68659199998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22226.33196</v>
      </c>
      <c r="M136" s="3">
        <f>SUM('BIZ kWh ENTRY'!M136,'BIZ kWh ENTRY'!AC136,'BIZ kWh ENTRY'!AS136,'BIZ kWh ENTRY'!BI136)</f>
        <v>0</v>
      </c>
      <c r="N136" s="3">
        <f>SUM('BIZ kWh ENTRY'!N136,'BIZ kWh ENTRY'!AD136,'BIZ kWh ENTRY'!AT136,'BIZ kWh ENTRY'!BJ136)</f>
        <v>29606.723160000001</v>
      </c>
      <c r="O136" s="61">
        <f t="shared" si="16"/>
        <v>200621.74171199999</v>
      </c>
      <c r="P136" s="197"/>
      <c r="Q136" s="430">
        <v>0</v>
      </c>
      <c r="R136" s="430">
        <v>0</v>
      </c>
      <c r="S136" s="430">
        <v>0</v>
      </c>
      <c r="T136" s="430">
        <v>0</v>
      </c>
      <c r="U136" s="430">
        <v>0</v>
      </c>
      <c r="V136" s="430">
        <v>0</v>
      </c>
      <c r="W136" s="430">
        <v>0</v>
      </c>
      <c r="X136" s="430">
        <v>0</v>
      </c>
      <c r="Y136" s="430">
        <v>0</v>
      </c>
      <c r="Z136" s="430">
        <v>0</v>
      </c>
      <c r="AA136" s="430">
        <v>0</v>
      </c>
      <c r="AB136" s="430">
        <v>0</v>
      </c>
      <c r="AC136" s="430">
        <v>0</v>
      </c>
    </row>
    <row r="137" spans="1:29" x14ac:dyDescent="0.35">
      <c r="A137" s="626"/>
      <c r="B137" s="11" t="s">
        <v>75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2621.1327999999921</v>
      </c>
      <c r="O137" s="61">
        <f t="shared" si="16"/>
        <v>2621.1327999999921</v>
      </c>
      <c r="P137" s="197"/>
      <c r="Q137" s="430">
        <v>0</v>
      </c>
      <c r="R137" s="430">
        <v>0</v>
      </c>
      <c r="S137" s="430">
        <v>0</v>
      </c>
      <c r="T137" s="430">
        <v>0</v>
      </c>
      <c r="U137" s="430">
        <v>0</v>
      </c>
      <c r="V137" s="430">
        <v>0</v>
      </c>
      <c r="W137" s="430">
        <v>0</v>
      </c>
      <c r="X137" s="430">
        <v>0</v>
      </c>
      <c r="Y137" s="430">
        <v>0</v>
      </c>
      <c r="Z137" s="430">
        <v>0</v>
      </c>
      <c r="AA137" s="430">
        <v>0</v>
      </c>
      <c r="AB137" s="430">
        <v>0</v>
      </c>
      <c r="AC137" s="430">
        <v>0</v>
      </c>
    </row>
    <row r="138" spans="1:29" x14ac:dyDescent="0.35">
      <c r="A138" s="626"/>
      <c r="B138" s="11" t="s">
        <v>74</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61">
        <f t="shared" si="16"/>
        <v>0</v>
      </c>
      <c r="P138" s="197"/>
      <c r="Q138" s="430">
        <v>0</v>
      </c>
      <c r="R138" s="430">
        <v>0</v>
      </c>
      <c r="S138" s="430">
        <v>0</v>
      </c>
      <c r="T138" s="430">
        <v>0</v>
      </c>
      <c r="U138" s="430">
        <v>0</v>
      </c>
      <c r="V138" s="430">
        <v>0</v>
      </c>
      <c r="W138" s="430">
        <v>0</v>
      </c>
      <c r="X138" s="430">
        <v>0</v>
      </c>
      <c r="Y138" s="430">
        <v>0</v>
      </c>
      <c r="Z138" s="430">
        <v>0</v>
      </c>
      <c r="AA138" s="430">
        <v>0</v>
      </c>
      <c r="AB138" s="430">
        <v>0</v>
      </c>
      <c r="AC138" s="430">
        <v>0</v>
      </c>
    </row>
    <row r="139" spans="1:29" x14ac:dyDescent="0.35">
      <c r="A139" s="626"/>
      <c r="B139" s="11" t="s">
        <v>73</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35965.100495520004</v>
      </c>
      <c r="L139" s="3">
        <f>SUM('BIZ kWh ENTRY'!L139,'BIZ kWh ENTRY'!AB139,'BIZ kWh ENTRY'!AR139,'BIZ kWh ENTRY'!BH139)</f>
        <v>10031.654807999999</v>
      </c>
      <c r="M139" s="3">
        <f>SUM('BIZ kWh ENTRY'!M139,'BIZ kWh ENTRY'!AC139,'BIZ kWh ENTRY'!AS139,'BIZ kWh ENTRY'!BI139)</f>
        <v>10316.42436384</v>
      </c>
      <c r="N139" s="3">
        <f>SUM('BIZ kWh ENTRY'!N139,'BIZ kWh ENTRY'!AD139,'BIZ kWh ENTRY'!AT139,'BIZ kWh ENTRY'!BJ139)</f>
        <v>65717.355344759984</v>
      </c>
      <c r="O139" s="61">
        <f t="shared" si="16"/>
        <v>122030.53501211999</v>
      </c>
      <c r="P139" s="197"/>
      <c r="Q139" s="430">
        <v>0</v>
      </c>
      <c r="R139" s="430">
        <v>0</v>
      </c>
      <c r="S139" s="430">
        <v>0</v>
      </c>
      <c r="T139" s="430">
        <v>0</v>
      </c>
      <c r="U139" s="430">
        <v>0</v>
      </c>
      <c r="V139" s="430">
        <v>0</v>
      </c>
      <c r="W139" s="430">
        <v>0</v>
      </c>
      <c r="X139" s="430">
        <v>0</v>
      </c>
      <c r="Y139" s="430">
        <v>0</v>
      </c>
      <c r="Z139" s="430">
        <v>0</v>
      </c>
      <c r="AA139" s="430">
        <v>0</v>
      </c>
      <c r="AB139" s="430">
        <v>0</v>
      </c>
      <c r="AC139" s="430">
        <v>0</v>
      </c>
    </row>
    <row r="140" spans="1:29" x14ac:dyDescent="0.35">
      <c r="A140" s="626"/>
      <c r="B140" s="11" t="s">
        <v>72</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61">
        <f t="shared" si="16"/>
        <v>0</v>
      </c>
      <c r="P140" s="197"/>
      <c r="Q140" s="430">
        <v>0</v>
      </c>
      <c r="R140" s="430">
        <v>0</v>
      </c>
      <c r="S140" s="430">
        <v>0</v>
      </c>
      <c r="T140" s="430">
        <v>0</v>
      </c>
      <c r="U140" s="430">
        <v>0</v>
      </c>
      <c r="V140" s="430">
        <v>0</v>
      </c>
      <c r="W140" s="430">
        <v>0</v>
      </c>
      <c r="X140" s="430">
        <v>0</v>
      </c>
      <c r="Y140" s="430">
        <v>0</v>
      </c>
      <c r="Z140" s="430">
        <v>0</v>
      </c>
      <c r="AA140" s="430">
        <v>0</v>
      </c>
      <c r="AB140" s="430">
        <v>0</v>
      </c>
      <c r="AC140" s="430">
        <v>0</v>
      </c>
    </row>
    <row r="141" spans="1:29" x14ac:dyDescent="0.35">
      <c r="A141" s="626"/>
      <c r="B141" s="11" t="s">
        <v>71</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61">
        <f t="shared" si="16"/>
        <v>0</v>
      </c>
      <c r="P141" s="197"/>
      <c r="Q141" s="430">
        <v>0</v>
      </c>
      <c r="R141" s="430">
        <v>0</v>
      </c>
      <c r="S141" s="430">
        <v>0</v>
      </c>
      <c r="T141" s="430">
        <v>0</v>
      </c>
      <c r="U141" s="430">
        <v>0</v>
      </c>
      <c r="V141" s="430">
        <v>0</v>
      </c>
      <c r="W141" s="430">
        <v>0</v>
      </c>
      <c r="X141" s="430">
        <v>0</v>
      </c>
      <c r="Y141" s="430">
        <v>0</v>
      </c>
      <c r="Z141" s="430">
        <v>0</v>
      </c>
      <c r="AA141" s="430">
        <v>0</v>
      </c>
      <c r="AB141" s="430">
        <v>0</v>
      </c>
      <c r="AC141" s="430">
        <v>0</v>
      </c>
    </row>
    <row r="142" spans="1:29" x14ac:dyDescent="0.35">
      <c r="A142" s="626"/>
      <c r="B142" s="84" t="s">
        <v>70</v>
      </c>
      <c r="C142" s="85">
        <f>SUM('BIZ kWh ENTRY'!C142,'BIZ kWh ENTRY'!S142,'BIZ kWh ENTRY'!AI142,'BIZ kWh ENTRY'!AY142)</f>
        <v>0</v>
      </c>
      <c r="D142" s="85">
        <f>SUM('BIZ kWh ENTRY'!D142,'BIZ kWh ENTRY'!T142,'BIZ kWh ENTRY'!AJ142,'BIZ kWh ENTRY'!AZ142)</f>
        <v>0</v>
      </c>
      <c r="E142" s="85">
        <f>SUM('BIZ kWh ENTRY'!E142,'BIZ kWh ENTRY'!U142,'BIZ kWh ENTRY'!AK142,'BIZ kWh ENTRY'!BA142)</f>
        <v>0</v>
      </c>
      <c r="F142" s="85">
        <f>SUM('BIZ kWh ENTRY'!F142,'BIZ kWh ENTRY'!V142,'BIZ kWh ENTRY'!AL142,'BIZ kWh ENTRY'!BB142)</f>
        <v>0</v>
      </c>
      <c r="G142" s="85">
        <f>SUM('BIZ kWh ENTRY'!G142,'BIZ kWh ENTRY'!W142,'BIZ kWh ENTRY'!AM142,'BIZ kWh ENTRY'!BC142)</f>
        <v>0</v>
      </c>
      <c r="H142" s="85">
        <f>SUM('BIZ kWh ENTRY'!H142,'BIZ kWh ENTRY'!X142,'BIZ kWh ENTRY'!AN142,'BIZ kWh ENTRY'!BD142)</f>
        <v>0</v>
      </c>
      <c r="I142" s="85">
        <f>SUM('BIZ kWh ENTRY'!I142,'BIZ kWh ENTRY'!Y142,'BIZ kWh ENTRY'!AO142,'BIZ kWh ENTRY'!BE142)</f>
        <v>0</v>
      </c>
      <c r="J142" s="85">
        <f>SUM('BIZ kWh ENTRY'!J142,'BIZ kWh ENTRY'!Z142,'BIZ kWh ENTRY'!AP142,'BIZ kWh ENTRY'!BF142)</f>
        <v>0</v>
      </c>
      <c r="K142" s="85">
        <f>SUM('BIZ kWh ENTRY'!K142,'BIZ kWh ENTRY'!AA142,'BIZ kWh ENTRY'!AQ142,'BIZ kWh ENTRY'!BG142)</f>
        <v>0</v>
      </c>
      <c r="L142" s="85">
        <f>SUM('BIZ kWh ENTRY'!L142,'BIZ kWh ENTRY'!AB142,'BIZ kWh ENTRY'!AR142,'BIZ kWh ENTRY'!BH142)</f>
        <v>0</v>
      </c>
      <c r="M142" s="85">
        <f>SUM('BIZ kWh ENTRY'!M142,'BIZ kWh ENTRY'!AC142,'BIZ kWh ENTRY'!AS142,'BIZ kWh ENTRY'!BI142)</f>
        <v>0</v>
      </c>
      <c r="N142" s="85">
        <f>SUM('BIZ kWh ENTRY'!N142,'BIZ kWh ENTRY'!AD142,'BIZ kWh ENTRY'!AT142,'BIZ kWh ENTRY'!BJ142)</f>
        <v>0</v>
      </c>
      <c r="O142" s="61">
        <f t="shared" si="16"/>
        <v>0</v>
      </c>
      <c r="P142" s="197"/>
      <c r="Q142" s="430">
        <v>0</v>
      </c>
      <c r="R142" s="430">
        <v>0</v>
      </c>
      <c r="S142" s="430">
        <v>0</v>
      </c>
      <c r="T142" s="430">
        <v>0</v>
      </c>
      <c r="U142" s="430">
        <v>0</v>
      </c>
      <c r="V142" s="430">
        <v>0</v>
      </c>
      <c r="W142" s="430">
        <v>0</v>
      </c>
      <c r="X142" s="430">
        <v>0</v>
      </c>
      <c r="Y142" s="430">
        <v>0</v>
      </c>
      <c r="Z142" s="430">
        <v>0</v>
      </c>
      <c r="AA142" s="430">
        <v>0</v>
      </c>
      <c r="AB142" s="430">
        <v>0</v>
      </c>
      <c r="AC142" s="430">
        <v>0</v>
      </c>
    </row>
    <row r="143" spans="1:29" x14ac:dyDescent="0.35">
      <c r="A143" s="626"/>
      <c r="B143" s="84" t="s">
        <v>69</v>
      </c>
      <c r="C143" s="85">
        <f>SUM('BIZ kWh ENTRY'!C143,'BIZ kWh ENTRY'!S143,'BIZ kWh ENTRY'!AI143,'BIZ kWh ENTRY'!AY143)</f>
        <v>0</v>
      </c>
      <c r="D143" s="85">
        <f>SUM('BIZ kWh ENTRY'!D143,'BIZ kWh ENTRY'!T143,'BIZ kWh ENTRY'!AJ143,'BIZ kWh ENTRY'!AZ143)</f>
        <v>0</v>
      </c>
      <c r="E143" s="85">
        <f>SUM('BIZ kWh ENTRY'!E143,'BIZ kWh ENTRY'!U143,'BIZ kWh ENTRY'!AK143,'BIZ kWh ENTRY'!BA143)</f>
        <v>0</v>
      </c>
      <c r="F143" s="85">
        <f>SUM('BIZ kWh ENTRY'!F143,'BIZ kWh ENTRY'!V143,'BIZ kWh ENTRY'!AL143,'BIZ kWh ENTRY'!BB143)</f>
        <v>0</v>
      </c>
      <c r="G143" s="85">
        <f>SUM('BIZ kWh ENTRY'!G143,'BIZ kWh ENTRY'!W143,'BIZ kWh ENTRY'!AM143,'BIZ kWh ENTRY'!BC143)</f>
        <v>0</v>
      </c>
      <c r="H143" s="85">
        <f>SUM('BIZ kWh ENTRY'!H143,'BIZ kWh ENTRY'!X143,'BIZ kWh ENTRY'!AN143,'BIZ kWh ENTRY'!BD143)</f>
        <v>0</v>
      </c>
      <c r="I143" s="85">
        <f>SUM('BIZ kWh ENTRY'!I143,'BIZ kWh ENTRY'!Y143,'BIZ kWh ENTRY'!AO143,'BIZ kWh ENTRY'!BE143)</f>
        <v>0</v>
      </c>
      <c r="J143" s="85">
        <f>SUM('BIZ kWh ENTRY'!J143,'BIZ kWh ENTRY'!Z143,'BIZ kWh ENTRY'!AP143,'BIZ kWh ENTRY'!BF143)</f>
        <v>0</v>
      </c>
      <c r="K143" s="85">
        <f>SUM('BIZ kWh ENTRY'!K143,'BIZ kWh ENTRY'!AA143,'BIZ kWh ENTRY'!AQ143,'BIZ kWh ENTRY'!BG143)</f>
        <v>0</v>
      </c>
      <c r="L143" s="85">
        <f>SUM('BIZ kWh ENTRY'!L143,'BIZ kWh ENTRY'!AB143,'BIZ kWh ENTRY'!AR143,'BIZ kWh ENTRY'!BH143)</f>
        <v>0</v>
      </c>
      <c r="M143" s="85">
        <f>SUM('BIZ kWh ENTRY'!M143,'BIZ kWh ENTRY'!AC143,'BIZ kWh ENTRY'!AS143,'BIZ kWh ENTRY'!BI143)</f>
        <v>0</v>
      </c>
      <c r="N143" s="85">
        <f>SUM('BIZ kWh ENTRY'!N143,'BIZ kWh ENTRY'!AD143,'BIZ kWh ENTRY'!AT143,'BIZ kWh ENTRY'!BJ143)</f>
        <v>0</v>
      </c>
      <c r="O143" s="61">
        <f t="shared" si="16"/>
        <v>0</v>
      </c>
      <c r="P143" s="197"/>
      <c r="Q143" s="430">
        <v>0</v>
      </c>
      <c r="R143" s="430">
        <v>0</v>
      </c>
      <c r="S143" s="430">
        <v>0</v>
      </c>
      <c r="T143" s="430">
        <v>0</v>
      </c>
      <c r="U143" s="430">
        <v>0</v>
      </c>
      <c r="V143" s="430">
        <v>0</v>
      </c>
      <c r="W143" s="430">
        <v>0</v>
      </c>
      <c r="X143" s="430">
        <v>0</v>
      </c>
      <c r="Y143" s="430">
        <v>0</v>
      </c>
      <c r="Z143" s="430">
        <v>0</v>
      </c>
      <c r="AA143" s="430">
        <v>0</v>
      </c>
      <c r="AB143" s="430">
        <v>0</v>
      </c>
      <c r="AC143" s="430">
        <v>0</v>
      </c>
    </row>
    <row r="144" spans="1:29" ht="15" thickBot="1" x14ac:dyDescent="0.4">
      <c r="A144" s="627"/>
      <c r="B144" s="84" t="s">
        <v>68</v>
      </c>
      <c r="C144" s="85">
        <f>SUM('BIZ kWh ENTRY'!C144,'BIZ kWh ENTRY'!S144,'BIZ kWh ENTRY'!AI144,'BIZ kWh ENTRY'!AY144)</f>
        <v>0</v>
      </c>
      <c r="D144" s="85">
        <f>SUM('BIZ kWh ENTRY'!D144,'BIZ kWh ENTRY'!T144,'BIZ kWh ENTRY'!AJ144,'BIZ kWh ENTRY'!AZ144)</f>
        <v>0</v>
      </c>
      <c r="E144" s="85">
        <f>SUM('BIZ kWh ENTRY'!E144,'BIZ kWh ENTRY'!U144,'BIZ kWh ENTRY'!AK144,'BIZ kWh ENTRY'!BA144)</f>
        <v>0</v>
      </c>
      <c r="F144" s="85">
        <f>SUM('BIZ kWh ENTRY'!F144,'BIZ kWh ENTRY'!V144,'BIZ kWh ENTRY'!AL144,'BIZ kWh ENTRY'!BB144)</f>
        <v>0</v>
      </c>
      <c r="G144" s="85">
        <f>SUM('BIZ kWh ENTRY'!G144,'BIZ kWh ENTRY'!W144,'BIZ kWh ENTRY'!AM144,'BIZ kWh ENTRY'!BC144)</f>
        <v>0</v>
      </c>
      <c r="H144" s="85">
        <f>SUM('BIZ kWh ENTRY'!H144,'BIZ kWh ENTRY'!X144,'BIZ kWh ENTRY'!AN144,'BIZ kWh ENTRY'!BD144)</f>
        <v>0</v>
      </c>
      <c r="I144" s="85">
        <f>SUM('BIZ kWh ENTRY'!I144,'BIZ kWh ENTRY'!Y144,'BIZ kWh ENTRY'!AO144,'BIZ kWh ENTRY'!BE144)</f>
        <v>0</v>
      </c>
      <c r="J144" s="85">
        <f>SUM('BIZ kWh ENTRY'!J144,'BIZ kWh ENTRY'!Z144,'BIZ kWh ENTRY'!AP144,'BIZ kWh ENTRY'!BF144)</f>
        <v>0</v>
      </c>
      <c r="K144" s="85">
        <f>SUM('BIZ kWh ENTRY'!K144,'BIZ kWh ENTRY'!AA144,'BIZ kWh ENTRY'!AQ144,'BIZ kWh ENTRY'!BG144)</f>
        <v>0</v>
      </c>
      <c r="L144" s="85">
        <f>SUM('BIZ kWh ENTRY'!L144,'BIZ kWh ENTRY'!AB144,'BIZ kWh ENTRY'!AR144,'BIZ kWh ENTRY'!BH144)</f>
        <v>0</v>
      </c>
      <c r="M144" s="85">
        <f>SUM('BIZ kWh ENTRY'!M144,'BIZ kWh ENTRY'!AC144,'BIZ kWh ENTRY'!AS144,'BIZ kWh ENTRY'!BI144)</f>
        <v>0</v>
      </c>
      <c r="N144" s="85">
        <f>SUM('BIZ kWh ENTRY'!N144,'BIZ kWh ENTRY'!AD144,'BIZ kWh ENTRY'!AT144,'BIZ kWh ENTRY'!BJ144)</f>
        <v>0</v>
      </c>
      <c r="O144" s="58">
        <f t="shared" si="16"/>
        <v>0</v>
      </c>
      <c r="P144" s="197"/>
      <c r="Q144" s="430">
        <v>0</v>
      </c>
      <c r="R144" s="430">
        <v>0</v>
      </c>
      <c r="S144" s="430">
        <v>0</v>
      </c>
      <c r="T144" s="430">
        <v>0</v>
      </c>
      <c r="U144" s="430">
        <v>0</v>
      </c>
      <c r="V144" s="430">
        <v>0</v>
      </c>
      <c r="W144" s="430">
        <v>0</v>
      </c>
      <c r="X144" s="430">
        <v>0</v>
      </c>
      <c r="Y144" s="430">
        <v>0</v>
      </c>
      <c r="Z144" s="430">
        <v>0</v>
      </c>
      <c r="AA144" s="430">
        <v>0</v>
      </c>
      <c r="AB144" s="430">
        <v>0</v>
      </c>
      <c r="AC144" s="430">
        <v>0</v>
      </c>
    </row>
    <row r="145" spans="1:29" ht="21.5" thickBot="1" x14ac:dyDescent="0.4">
      <c r="A145" s="83"/>
      <c r="B145" s="57" t="s">
        <v>44</v>
      </c>
      <c r="C145" s="56">
        <f t="shared" ref="C145:O145" si="17">SUM(C132:C144)</f>
        <v>0</v>
      </c>
      <c r="D145" s="56">
        <f t="shared" si="17"/>
        <v>0</v>
      </c>
      <c r="E145" s="56">
        <f t="shared" si="17"/>
        <v>0</v>
      </c>
      <c r="F145" s="56">
        <f t="shared" si="17"/>
        <v>0</v>
      </c>
      <c r="G145" s="56">
        <f t="shared" si="17"/>
        <v>0</v>
      </c>
      <c r="H145" s="56">
        <f t="shared" si="17"/>
        <v>148788.68659199998</v>
      </c>
      <c r="I145" s="56">
        <f t="shared" si="17"/>
        <v>0</v>
      </c>
      <c r="J145" s="56">
        <f t="shared" si="17"/>
        <v>0</v>
      </c>
      <c r="K145" s="56">
        <f t="shared" si="17"/>
        <v>35965.100495520004</v>
      </c>
      <c r="L145" s="56">
        <f t="shared" si="17"/>
        <v>32257.986767999999</v>
      </c>
      <c r="M145" s="56">
        <f t="shared" si="17"/>
        <v>10316.42436384</v>
      </c>
      <c r="N145" s="56">
        <f t="shared" si="17"/>
        <v>98779.451304759976</v>
      </c>
      <c r="O145" s="55">
        <f t="shared" si="17"/>
        <v>326107.64952411997</v>
      </c>
      <c r="P145" s="197"/>
      <c r="Q145" s="430">
        <v>0</v>
      </c>
      <c r="R145" s="430">
        <v>0</v>
      </c>
      <c r="S145" s="430">
        <v>0</v>
      </c>
      <c r="T145" s="430">
        <v>0</v>
      </c>
      <c r="U145" s="430">
        <v>0</v>
      </c>
      <c r="V145" s="430">
        <v>0</v>
      </c>
      <c r="W145" s="430">
        <v>0</v>
      </c>
      <c r="X145" s="430">
        <v>0</v>
      </c>
      <c r="Y145" s="430">
        <v>0</v>
      </c>
      <c r="Z145" s="430">
        <v>0</v>
      </c>
      <c r="AA145" s="430">
        <v>0</v>
      </c>
      <c r="AB145" s="430">
        <v>0</v>
      </c>
      <c r="AC145" s="430">
        <v>0</v>
      </c>
    </row>
    <row r="146" spans="1:29" ht="21.5" thickBot="1" x14ac:dyDescent="0.4">
      <c r="A146" s="83"/>
      <c r="N146" s="443" t="s">
        <v>174</v>
      </c>
      <c r="O146" s="442">
        <f>O145+'RES kWh ENTRY'!O113</f>
        <v>1731284.7904741087</v>
      </c>
    </row>
    <row r="147" spans="1:29" ht="21.5" thickBot="1" x14ac:dyDescent="0.4">
      <c r="A147" s="83"/>
      <c r="B147" s="67" t="s">
        <v>37</v>
      </c>
      <c r="C147" s="295" t="s">
        <v>57</v>
      </c>
      <c r="D147" s="295" t="s">
        <v>56</v>
      </c>
      <c r="E147" s="295" t="s">
        <v>55</v>
      </c>
      <c r="F147" s="295" t="s">
        <v>54</v>
      </c>
      <c r="G147" s="295" t="s">
        <v>53</v>
      </c>
      <c r="H147" s="295" t="s">
        <v>52</v>
      </c>
      <c r="I147" s="295" t="s">
        <v>51</v>
      </c>
      <c r="J147" s="295" t="s">
        <v>50</v>
      </c>
      <c r="K147" s="295" t="s">
        <v>49</v>
      </c>
      <c r="L147" s="295" t="s">
        <v>48</v>
      </c>
      <c r="M147" s="295" t="s">
        <v>47</v>
      </c>
      <c r="N147" s="295" t="s">
        <v>46</v>
      </c>
      <c r="O147" s="65" t="s">
        <v>34</v>
      </c>
      <c r="P147" s="198"/>
      <c r="Q147" s="198"/>
      <c r="R147" s="203"/>
    </row>
    <row r="148" spans="1:29" ht="15" customHeight="1" x14ac:dyDescent="0.35">
      <c r="A148" s="625" t="s">
        <v>83</v>
      </c>
      <c r="B148" s="78" t="s">
        <v>80</v>
      </c>
      <c r="C148" s="63">
        <f>SUM('BIZ kWh ENTRY'!C148,'BIZ kWh ENTRY'!S148,'BIZ kWh ENTRY'!AI148,'BIZ kWh ENTRY'!AY148)</f>
        <v>0</v>
      </c>
      <c r="D148" s="63">
        <f>SUM('BIZ kWh ENTRY'!D148,'BIZ kWh ENTRY'!T148,'BIZ kWh ENTRY'!AJ148,'BIZ kWh ENTRY'!AZ148)</f>
        <v>0</v>
      </c>
      <c r="E148" s="63">
        <f>SUM('BIZ kWh ENTRY'!E148,'BIZ kWh ENTRY'!U148,'BIZ kWh ENTRY'!AK148,'BIZ kWh ENTRY'!BA148)</f>
        <v>0</v>
      </c>
      <c r="F148" s="63">
        <f>SUM('BIZ kWh ENTRY'!F148,'BIZ kWh ENTRY'!V148,'BIZ kWh ENTRY'!AL148,'BIZ kWh ENTRY'!BB148)</f>
        <v>0</v>
      </c>
      <c r="G148" s="63">
        <f>SUM('BIZ kWh ENTRY'!G148,'BIZ kWh ENTRY'!W148,'BIZ kWh ENTRY'!AM148,'BIZ kWh ENTRY'!BC148)</f>
        <v>0</v>
      </c>
      <c r="H148" s="63">
        <f>SUM('BIZ kWh ENTRY'!H148,'BIZ kWh ENTRY'!X148,'BIZ kWh ENTRY'!AN148,'BIZ kWh ENTRY'!BD148)</f>
        <v>0</v>
      </c>
      <c r="I148" s="63">
        <f>SUM('BIZ kWh ENTRY'!I148,'BIZ kWh ENTRY'!Y148,'BIZ kWh ENTRY'!AO148,'BIZ kWh ENTRY'!BE148)</f>
        <v>0</v>
      </c>
      <c r="J148" s="63">
        <f>SUM('BIZ kWh ENTRY'!J148,'BIZ kWh ENTRY'!Z148,'BIZ kWh ENTRY'!AP148,'BIZ kWh ENTRY'!BF148)</f>
        <v>0</v>
      </c>
      <c r="K148" s="63">
        <f>SUM('BIZ kWh ENTRY'!K148,'BIZ kWh ENTRY'!AA148,'BIZ kWh ENTRY'!AQ148,'BIZ kWh ENTRY'!BG148)</f>
        <v>0</v>
      </c>
      <c r="L148" s="63">
        <f>SUM('BIZ kWh ENTRY'!L148,'BIZ kWh ENTRY'!AB148,'BIZ kWh ENTRY'!AR148,'BIZ kWh ENTRY'!BH148)</f>
        <v>0</v>
      </c>
      <c r="M148" s="63">
        <f>SUM('BIZ kWh ENTRY'!M148,'BIZ kWh ENTRY'!AC148,'BIZ kWh ENTRY'!AS148,'BIZ kWh ENTRY'!BI148)</f>
        <v>0</v>
      </c>
      <c r="N148" s="63">
        <f>SUM('BIZ kWh ENTRY'!N148,'BIZ kWh ENTRY'!AD148,'BIZ kWh ENTRY'!AT148,'BIZ kWh ENTRY'!BJ148)</f>
        <v>0</v>
      </c>
      <c r="O148" s="62">
        <f t="shared" ref="O148:O160" si="18">SUM(C148:N148)</f>
        <v>0</v>
      </c>
      <c r="P148" s="197"/>
      <c r="Q148" s="430">
        <v>0</v>
      </c>
      <c r="R148" s="430">
        <v>0</v>
      </c>
      <c r="S148" s="430">
        <v>0</v>
      </c>
      <c r="T148" s="430">
        <v>0</v>
      </c>
      <c r="U148" s="430">
        <v>0</v>
      </c>
      <c r="V148" s="430">
        <v>0</v>
      </c>
      <c r="W148" s="430">
        <v>0</v>
      </c>
      <c r="X148" s="430">
        <v>0</v>
      </c>
      <c r="Y148" s="430">
        <v>0</v>
      </c>
      <c r="Z148" s="430">
        <v>0</v>
      </c>
      <c r="AA148" s="430">
        <v>0</v>
      </c>
      <c r="AB148" s="430">
        <v>0</v>
      </c>
      <c r="AC148" s="430">
        <v>0</v>
      </c>
    </row>
    <row r="149" spans="1:29" x14ac:dyDescent="0.35">
      <c r="A149" s="626"/>
      <c r="B149" s="12" t="s">
        <v>79</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61">
        <f t="shared" si="18"/>
        <v>0</v>
      </c>
      <c r="P149" s="197"/>
      <c r="Q149" s="430">
        <v>0</v>
      </c>
      <c r="R149" s="430">
        <v>0</v>
      </c>
      <c r="S149" s="430">
        <v>0</v>
      </c>
      <c r="T149" s="430">
        <v>0</v>
      </c>
      <c r="U149" s="430">
        <v>0</v>
      </c>
      <c r="V149" s="430">
        <v>0</v>
      </c>
      <c r="W149" s="430">
        <v>0</v>
      </c>
      <c r="X149" s="430">
        <v>0</v>
      </c>
      <c r="Y149" s="430">
        <v>0</v>
      </c>
      <c r="Z149" s="430">
        <v>0</v>
      </c>
      <c r="AA149" s="430">
        <v>0</v>
      </c>
      <c r="AB149" s="430">
        <v>0</v>
      </c>
      <c r="AC149" s="430">
        <v>0</v>
      </c>
    </row>
    <row r="150" spans="1:29" x14ac:dyDescent="0.35">
      <c r="A150" s="626"/>
      <c r="B150" s="11" t="s">
        <v>78</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61">
        <f t="shared" si="18"/>
        <v>0</v>
      </c>
      <c r="P150" s="197"/>
      <c r="Q150" s="430">
        <v>0</v>
      </c>
      <c r="R150" s="430">
        <v>0</v>
      </c>
      <c r="S150" s="430">
        <v>0</v>
      </c>
      <c r="T150" s="430">
        <v>0</v>
      </c>
      <c r="U150" s="430">
        <v>0</v>
      </c>
      <c r="V150" s="430">
        <v>0</v>
      </c>
      <c r="W150" s="430">
        <v>0</v>
      </c>
      <c r="X150" s="430">
        <v>0</v>
      </c>
      <c r="Y150" s="430">
        <v>0</v>
      </c>
      <c r="Z150" s="430">
        <v>0</v>
      </c>
      <c r="AA150" s="430">
        <v>0</v>
      </c>
      <c r="AB150" s="430">
        <v>0</v>
      </c>
      <c r="AC150" s="430">
        <v>0</v>
      </c>
    </row>
    <row r="151" spans="1:29" x14ac:dyDescent="0.35">
      <c r="A151" s="626"/>
      <c r="B151" s="11" t="s">
        <v>77</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61">
        <f t="shared" si="18"/>
        <v>0</v>
      </c>
      <c r="P151" s="197"/>
      <c r="Q151" s="430">
        <v>0</v>
      </c>
      <c r="R151" s="430">
        <v>0</v>
      </c>
      <c r="S151" s="430">
        <v>0</v>
      </c>
      <c r="T151" s="430">
        <v>0</v>
      </c>
      <c r="U151" s="430">
        <v>0</v>
      </c>
      <c r="V151" s="430">
        <v>0</v>
      </c>
      <c r="W151" s="430">
        <v>0</v>
      </c>
      <c r="X151" s="430">
        <v>0</v>
      </c>
      <c r="Y151" s="430">
        <v>0</v>
      </c>
      <c r="Z151" s="430">
        <v>0</v>
      </c>
      <c r="AA151" s="430">
        <v>0</v>
      </c>
      <c r="AB151" s="430">
        <v>0</v>
      </c>
      <c r="AC151" s="430">
        <v>0</v>
      </c>
    </row>
    <row r="152" spans="1:29" x14ac:dyDescent="0.35">
      <c r="A152" s="626"/>
      <c r="B152" s="12" t="s">
        <v>76</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61">
        <f t="shared" si="18"/>
        <v>0</v>
      </c>
      <c r="P152" s="197"/>
      <c r="Q152" s="430">
        <v>0</v>
      </c>
      <c r="R152" s="430">
        <v>0</v>
      </c>
      <c r="S152" s="430">
        <v>0</v>
      </c>
      <c r="T152" s="430">
        <v>0</v>
      </c>
      <c r="U152" s="430">
        <v>0</v>
      </c>
      <c r="V152" s="430">
        <v>0</v>
      </c>
      <c r="W152" s="430">
        <v>0</v>
      </c>
      <c r="X152" s="430">
        <v>0</v>
      </c>
      <c r="Y152" s="430">
        <v>0</v>
      </c>
      <c r="Z152" s="430">
        <v>0</v>
      </c>
      <c r="AA152" s="430">
        <v>0</v>
      </c>
      <c r="AB152" s="430">
        <v>0</v>
      </c>
      <c r="AC152" s="430">
        <v>0</v>
      </c>
    </row>
    <row r="153" spans="1:29" x14ac:dyDescent="0.35">
      <c r="A153" s="626"/>
      <c r="B153" s="11" t="s">
        <v>75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61">
        <f t="shared" si="18"/>
        <v>0</v>
      </c>
      <c r="P153" s="197"/>
      <c r="Q153" s="430">
        <v>0</v>
      </c>
      <c r="R153" s="430">
        <v>0</v>
      </c>
      <c r="S153" s="430">
        <v>0</v>
      </c>
      <c r="T153" s="430">
        <v>0</v>
      </c>
      <c r="U153" s="430">
        <v>0</v>
      </c>
      <c r="V153" s="430">
        <v>0</v>
      </c>
      <c r="W153" s="430">
        <v>0</v>
      </c>
      <c r="X153" s="430">
        <v>0</v>
      </c>
      <c r="Y153" s="430">
        <v>0</v>
      </c>
      <c r="Z153" s="430">
        <v>0</v>
      </c>
      <c r="AA153" s="430">
        <v>0</v>
      </c>
      <c r="AB153" s="430">
        <v>0</v>
      </c>
      <c r="AC153" s="430">
        <v>0</v>
      </c>
    </row>
    <row r="154" spans="1:29" x14ac:dyDescent="0.35">
      <c r="A154" s="626"/>
      <c r="B154" s="11" t="s">
        <v>74</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61">
        <f t="shared" si="18"/>
        <v>0</v>
      </c>
      <c r="P154" s="197"/>
      <c r="Q154" s="430">
        <v>0</v>
      </c>
      <c r="R154" s="430">
        <v>0</v>
      </c>
      <c r="S154" s="430">
        <v>0</v>
      </c>
      <c r="T154" s="430">
        <v>0</v>
      </c>
      <c r="U154" s="430">
        <v>0</v>
      </c>
      <c r="V154" s="430">
        <v>0</v>
      </c>
      <c r="W154" s="430">
        <v>0</v>
      </c>
      <c r="X154" s="430">
        <v>0</v>
      </c>
      <c r="Y154" s="430">
        <v>0</v>
      </c>
      <c r="Z154" s="430">
        <v>0</v>
      </c>
      <c r="AA154" s="430">
        <v>0</v>
      </c>
      <c r="AB154" s="430">
        <v>0</v>
      </c>
      <c r="AC154" s="430">
        <v>0</v>
      </c>
    </row>
    <row r="155" spans="1:29" x14ac:dyDescent="0.35">
      <c r="A155" s="626"/>
      <c r="B155" s="11" t="s">
        <v>73</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61">
        <f t="shared" si="18"/>
        <v>0</v>
      </c>
      <c r="P155" s="197"/>
      <c r="Q155" s="430">
        <v>0</v>
      </c>
      <c r="R155" s="430">
        <v>0</v>
      </c>
      <c r="S155" s="430">
        <v>0</v>
      </c>
      <c r="T155" s="430">
        <v>0</v>
      </c>
      <c r="U155" s="430">
        <v>0</v>
      </c>
      <c r="V155" s="430">
        <v>0</v>
      </c>
      <c r="W155" s="430">
        <v>0</v>
      </c>
      <c r="X155" s="430">
        <v>0</v>
      </c>
      <c r="Y155" s="430">
        <v>0</v>
      </c>
      <c r="Z155" s="430">
        <v>0</v>
      </c>
      <c r="AA155" s="430">
        <v>0</v>
      </c>
      <c r="AB155" s="430">
        <v>0</v>
      </c>
      <c r="AC155" s="430">
        <v>0</v>
      </c>
    </row>
    <row r="156" spans="1:29" x14ac:dyDescent="0.35">
      <c r="A156" s="626"/>
      <c r="B156" s="11" t="s">
        <v>72</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61">
        <f t="shared" si="18"/>
        <v>0</v>
      </c>
      <c r="P156" s="197"/>
      <c r="Q156" s="430">
        <v>0</v>
      </c>
      <c r="R156" s="430">
        <v>0</v>
      </c>
      <c r="S156" s="430">
        <v>0</v>
      </c>
      <c r="T156" s="430">
        <v>0</v>
      </c>
      <c r="U156" s="430">
        <v>0</v>
      </c>
      <c r="V156" s="430">
        <v>0</v>
      </c>
      <c r="W156" s="430">
        <v>0</v>
      </c>
      <c r="X156" s="430">
        <v>0</v>
      </c>
      <c r="Y156" s="430">
        <v>0</v>
      </c>
      <c r="Z156" s="430">
        <v>0</v>
      </c>
      <c r="AA156" s="430">
        <v>0</v>
      </c>
      <c r="AB156" s="430">
        <v>0</v>
      </c>
      <c r="AC156" s="430">
        <v>0</v>
      </c>
    </row>
    <row r="157" spans="1:29" x14ac:dyDescent="0.35">
      <c r="A157" s="626"/>
      <c r="B157" s="11" t="s">
        <v>71</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61">
        <f t="shared" si="18"/>
        <v>0</v>
      </c>
      <c r="P157" s="197"/>
      <c r="Q157" s="430">
        <v>0</v>
      </c>
      <c r="R157" s="430">
        <v>0</v>
      </c>
      <c r="S157" s="430">
        <v>0</v>
      </c>
      <c r="T157" s="430">
        <v>0</v>
      </c>
      <c r="U157" s="430">
        <v>0</v>
      </c>
      <c r="V157" s="430">
        <v>0</v>
      </c>
      <c r="W157" s="430">
        <v>0</v>
      </c>
      <c r="X157" s="430">
        <v>0</v>
      </c>
      <c r="Y157" s="430">
        <v>0</v>
      </c>
      <c r="Z157" s="430">
        <v>0</v>
      </c>
      <c r="AA157" s="430">
        <v>0</v>
      </c>
      <c r="AB157" s="430">
        <v>0</v>
      </c>
      <c r="AC157" s="430">
        <v>0</v>
      </c>
    </row>
    <row r="158" spans="1:29" x14ac:dyDescent="0.35">
      <c r="A158" s="626"/>
      <c r="B158" s="84" t="s">
        <v>70</v>
      </c>
      <c r="C158" s="85">
        <f>SUM('BIZ kWh ENTRY'!C158,'BIZ kWh ENTRY'!S158,'BIZ kWh ENTRY'!AI158,'BIZ kWh ENTRY'!AY158)</f>
        <v>0</v>
      </c>
      <c r="D158" s="85">
        <f>SUM('BIZ kWh ENTRY'!D158,'BIZ kWh ENTRY'!T158,'BIZ kWh ENTRY'!AJ158,'BIZ kWh ENTRY'!AZ158)</f>
        <v>0</v>
      </c>
      <c r="E158" s="85">
        <f>SUM('BIZ kWh ENTRY'!E158,'BIZ kWh ENTRY'!U158,'BIZ kWh ENTRY'!AK158,'BIZ kWh ENTRY'!BA158)</f>
        <v>0</v>
      </c>
      <c r="F158" s="85">
        <f>SUM('BIZ kWh ENTRY'!F158,'BIZ kWh ENTRY'!V158,'BIZ kWh ENTRY'!AL158,'BIZ kWh ENTRY'!BB158)</f>
        <v>0</v>
      </c>
      <c r="G158" s="85">
        <f>SUM('BIZ kWh ENTRY'!G158,'BIZ kWh ENTRY'!W158,'BIZ kWh ENTRY'!AM158,'BIZ kWh ENTRY'!BC158)</f>
        <v>0</v>
      </c>
      <c r="H158" s="85">
        <f>SUM('BIZ kWh ENTRY'!H158,'BIZ kWh ENTRY'!X158,'BIZ kWh ENTRY'!AN158,'BIZ kWh ENTRY'!BD158)</f>
        <v>0</v>
      </c>
      <c r="I158" s="85">
        <f>SUM('BIZ kWh ENTRY'!I158,'BIZ kWh ENTRY'!Y158,'BIZ kWh ENTRY'!AO158,'BIZ kWh ENTRY'!BE158)</f>
        <v>0</v>
      </c>
      <c r="J158" s="85">
        <f>SUM('BIZ kWh ENTRY'!J158,'BIZ kWh ENTRY'!Z158,'BIZ kWh ENTRY'!AP158,'BIZ kWh ENTRY'!BF158)</f>
        <v>0</v>
      </c>
      <c r="K158" s="85">
        <f>SUM('BIZ kWh ENTRY'!K158,'BIZ kWh ENTRY'!AA158,'BIZ kWh ENTRY'!AQ158,'BIZ kWh ENTRY'!BG158)</f>
        <v>0</v>
      </c>
      <c r="L158" s="85">
        <f>SUM('BIZ kWh ENTRY'!L158,'BIZ kWh ENTRY'!AB158,'BIZ kWh ENTRY'!AR158,'BIZ kWh ENTRY'!BH158)</f>
        <v>0</v>
      </c>
      <c r="M158" s="85">
        <f>SUM('BIZ kWh ENTRY'!M158,'BIZ kWh ENTRY'!AC158,'BIZ kWh ENTRY'!AS158,'BIZ kWh ENTRY'!BI158)</f>
        <v>0</v>
      </c>
      <c r="N158" s="85">
        <f>SUM('BIZ kWh ENTRY'!N158,'BIZ kWh ENTRY'!AD158,'BIZ kWh ENTRY'!AT158,'BIZ kWh ENTRY'!BJ158)</f>
        <v>0</v>
      </c>
      <c r="O158" s="61">
        <f t="shared" si="18"/>
        <v>0</v>
      </c>
      <c r="P158" s="197"/>
      <c r="Q158" s="430">
        <v>0</v>
      </c>
      <c r="R158" s="430">
        <v>0</v>
      </c>
      <c r="S158" s="430">
        <v>0</v>
      </c>
      <c r="T158" s="430">
        <v>0</v>
      </c>
      <c r="U158" s="430">
        <v>0</v>
      </c>
      <c r="V158" s="430">
        <v>0</v>
      </c>
      <c r="W158" s="430">
        <v>0</v>
      </c>
      <c r="X158" s="430">
        <v>0</v>
      </c>
      <c r="Y158" s="430">
        <v>0</v>
      </c>
      <c r="Z158" s="430">
        <v>0</v>
      </c>
      <c r="AA158" s="430">
        <v>0</v>
      </c>
      <c r="AB158" s="430">
        <v>0</v>
      </c>
      <c r="AC158" s="430">
        <v>0</v>
      </c>
    </row>
    <row r="159" spans="1:29" x14ac:dyDescent="0.35">
      <c r="A159" s="626"/>
      <c r="B159" s="84" t="s">
        <v>69</v>
      </c>
      <c r="C159" s="85">
        <f>SUM('BIZ kWh ENTRY'!C159,'BIZ kWh ENTRY'!S159,'BIZ kWh ENTRY'!AI159,'BIZ kWh ENTRY'!AY159)</f>
        <v>0</v>
      </c>
      <c r="D159" s="85">
        <f>SUM('BIZ kWh ENTRY'!D159,'BIZ kWh ENTRY'!T159,'BIZ kWh ENTRY'!AJ159,'BIZ kWh ENTRY'!AZ159)</f>
        <v>0</v>
      </c>
      <c r="E159" s="85">
        <f>SUM('BIZ kWh ENTRY'!E159,'BIZ kWh ENTRY'!U159,'BIZ kWh ENTRY'!AK159,'BIZ kWh ENTRY'!BA159)</f>
        <v>0</v>
      </c>
      <c r="F159" s="85">
        <f>SUM('BIZ kWh ENTRY'!F159,'BIZ kWh ENTRY'!V159,'BIZ kWh ENTRY'!AL159,'BIZ kWh ENTRY'!BB159)</f>
        <v>0</v>
      </c>
      <c r="G159" s="85">
        <f>SUM('BIZ kWh ENTRY'!G159,'BIZ kWh ENTRY'!W159,'BIZ kWh ENTRY'!AM159,'BIZ kWh ENTRY'!BC159)</f>
        <v>0</v>
      </c>
      <c r="H159" s="85">
        <f>SUM('BIZ kWh ENTRY'!H159,'BIZ kWh ENTRY'!X159,'BIZ kWh ENTRY'!AN159,'BIZ kWh ENTRY'!BD159)</f>
        <v>0</v>
      </c>
      <c r="I159" s="85">
        <f>SUM('BIZ kWh ENTRY'!I159,'BIZ kWh ENTRY'!Y159,'BIZ kWh ENTRY'!AO159,'BIZ kWh ENTRY'!BE159)</f>
        <v>0</v>
      </c>
      <c r="J159" s="85">
        <f>SUM('BIZ kWh ENTRY'!J159,'BIZ kWh ENTRY'!Z159,'BIZ kWh ENTRY'!AP159,'BIZ kWh ENTRY'!BF159)</f>
        <v>0</v>
      </c>
      <c r="K159" s="85">
        <f>SUM('BIZ kWh ENTRY'!K159,'BIZ kWh ENTRY'!AA159,'BIZ kWh ENTRY'!AQ159,'BIZ kWh ENTRY'!BG159)</f>
        <v>0</v>
      </c>
      <c r="L159" s="85">
        <f>SUM('BIZ kWh ENTRY'!L159,'BIZ kWh ENTRY'!AB159,'BIZ kWh ENTRY'!AR159,'BIZ kWh ENTRY'!BH159)</f>
        <v>0</v>
      </c>
      <c r="M159" s="85">
        <f>SUM('BIZ kWh ENTRY'!M159,'BIZ kWh ENTRY'!AC159,'BIZ kWh ENTRY'!AS159,'BIZ kWh ENTRY'!BI159)</f>
        <v>0</v>
      </c>
      <c r="N159" s="85">
        <f>SUM('BIZ kWh ENTRY'!N159,'BIZ kWh ENTRY'!AD159,'BIZ kWh ENTRY'!AT159,'BIZ kWh ENTRY'!BJ159)</f>
        <v>0</v>
      </c>
      <c r="O159" s="61">
        <f t="shared" si="18"/>
        <v>0</v>
      </c>
      <c r="P159" s="197"/>
      <c r="Q159" s="430">
        <v>0</v>
      </c>
      <c r="R159" s="430">
        <v>0</v>
      </c>
      <c r="S159" s="430">
        <v>0</v>
      </c>
      <c r="T159" s="430">
        <v>0</v>
      </c>
      <c r="U159" s="430">
        <v>0</v>
      </c>
      <c r="V159" s="430">
        <v>0</v>
      </c>
      <c r="W159" s="430">
        <v>0</v>
      </c>
      <c r="X159" s="430">
        <v>0</v>
      </c>
      <c r="Y159" s="430">
        <v>0</v>
      </c>
      <c r="Z159" s="430">
        <v>0</v>
      </c>
      <c r="AA159" s="430">
        <v>0</v>
      </c>
      <c r="AB159" s="430">
        <v>0</v>
      </c>
      <c r="AC159" s="430">
        <v>0</v>
      </c>
    </row>
    <row r="160" spans="1:29" ht="15" thickBot="1" x14ac:dyDescent="0.4">
      <c r="A160" s="627"/>
      <c r="B160" s="84" t="s">
        <v>68</v>
      </c>
      <c r="C160" s="85">
        <f>SUM('BIZ kWh ENTRY'!C160,'BIZ kWh ENTRY'!S160,'BIZ kWh ENTRY'!AI160,'BIZ kWh ENTRY'!AY160)</f>
        <v>0</v>
      </c>
      <c r="D160" s="85">
        <f>SUM('BIZ kWh ENTRY'!D160,'BIZ kWh ENTRY'!T160,'BIZ kWh ENTRY'!AJ160,'BIZ kWh ENTRY'!AZ160)</f>
        <v>0</v>
      </c>
      <c r="E160" s="85">
        <f>SUM('BIZ kWh ENTRY'!E160,'BIZ kWh ENTRY'!U160,'BIZ kWh ENTRY'!AK160,'BIZ kWh ENTRY'!BA160)</f>
        <v>0</v>
      </c>
      <c r="F160" s="85">
        <f>SUM('BIZ kWh ENTRY'!F160,'BIZ kWh ENTRY'!V160,'BIZ kWh ENTRY'!AL160,'BIZ kWh ENTRY'!BB160)</f>
        <v>0</v>
      </c>
      <c r="G160" s="85">
        <f>SUM('BIZ kWh ENTRY'!G160,'BIZ kWh ENTRY'!W160,'BIZ kWh ENTRY'!AM160,'BIZ kWh ENTRY'!BC160)</f>
        <v>0</v>
      </c>
      <c r="H160" s="85">
        <f>SUM('BIZ kWh ENTRY'!H160,'BIZ kWh ENTRY'!X160,'BIZ kWh ENTRY'!AN160,'BIZ kWh ENTRY'!BD160)</f>
        <v>0</v>
      </c>
      <c r="I160" s="85">
        <f>SUM('BIZ kWh ENTRY'!I160,'BIZ kWh ENTRY'!Y160,'BIZ kWh ENTRY'!AO160,'BIZ kWh ENTRY'!BE160)</f>
        <v>0</v>
      </c>
      <c r="J160" s="85">
        <f>SUM('BIZ kWh ENTRY'!J160,'BIZ kWh ENTRY'!Z160,'BIZ kWh ENTRY'!AP160,'BIZ kWh ENTRY'!BF160)</f>
        <v>0</v>
      </c>
      <c r="K160" s="85">
        <f>SUM('BIZ kWh ENTRY'!K160,'BIZ kWh ENTRY'!AA160,'BIZ kWh ENTRY'!AQ160,'BIZ kWh ENTRY'!BG160)</f>
        <v>0</v>
      </c>
      <c r="L160" s="85">
        <f>SUM('BIZ kWh ENTRY'!L160,'BIZ kWh ENTRY'!AB160,'BIZ kWh ENTRY'!AR160,'BIZ kWh ENTRY'!BH160)</f>
        <v>0</v>
      </c>
      <c r="M160" s="85">
        <f>SUM('BIZ kWh ENTRY'!M160,'BIZ kWh ENTRY'!AC160,'BIZ kWh ENTRY'!AS160,'BIZ kWh ENTRY'!BI160)</f>
        <v>0</v>
      </c>
      <c r="N160" s="85">
        <f>SUM('BIZ kWh ENTRY'!N160,'BIZ kWh ENTRY'!AD160,'BIZ kWh ENTRY'!AT160,'BIZ kWh ENTRY'!BJ160)</f>
        <v>0</v>
      </c>
      <c r="O160" s="58">
        <f t="shared" si="18"/>
        <v>0</v>
      </c>
      <c r="P160" s="197"/>
      <c r="Q160" s="430">
        <v>0</v>
      </c>
      <c r="R160" s="430">
        <v>0</v>
      </c>
      <c r="S160" s="430">
        <v>0</v>
      </c>
      <c r="T160" s="430">
        <v>0</v>
      </c>
      <c r="U160" s="430">
        <v>0</v>
      </c>
      <c r="V160" s="430">
        <v>0</v>
      </c>
      <c r="W160" s="430">
        <v>0</v>
      </c>
      <c r="X160" s="430">
        <v>0</v>
      </c>
      <c r="Y160" s="430">
        <v>0</v>
      </c>
      <c r="Z160" s="430">
        <v>0</v>
      </c>
      <c r="AA160" s="430">
        <v>0</v>
      </c>
      <c r="AB160" s="430">
        <v>0</v>
      </c>
      <c r="AC160" s="430">
        <v>0</v>
      </c>
    </row>
    <row r="161" spans="1:29" ht="21.5" thickBot="1" x14ac:dyDescent="0.4">
      <c r="A161" s="297"/>
      <c r="B161" s="57" t="s">
        <v>44</v>
      </c>
      <c r="C161" s="56">
        <f t="shared" ref="C161:O161" si="19">SUM(C148:C160)</f>
        <v>0</v>
      </c>
      <c r="D161" s="56">
        <f t="shared" si="19"/>
        <v>0</v>
      </c>
      <c r="E161" s="56">
        <f t="shared" si="19"/>
        <v>0</v>
      </c>
      <c r="F161" s="56">
        <f t="shared" si="19"/>
        <v>0</v>
      </c>
      <c r="G161" s="56">
        <f t="shared" si="19"/>
        <v>0</v>
      </c>
      <c r="H161" s="56">
        <f t="shared" si="19"/>
        <v>0</v>
      </c>
      <c r="I161" s="56">
        <f t="shared" si="19"/>
        <v>0</v>
      </c>
      <c r="J161" s="56">
        <f t="shared" si="19"/>
        <v>0</v>
      </c>
      <c r="K161" s="56">
        <f t="shared" si="19"/>
        <v>0</v>
      </c>
      <c r="L161" s="56">
        <f t="shared" si="19"/>
        <v>0</v>
      </c>
      <c r="M161" s="56">
        <f t="shared" si="19"/>
        <v>0</v>
      </c>
      <c r="N161" s="56">
        <f t="shared" si="19"/>
        <v>0</v>
      </c>
      <c r="O161" s="55">
        <f t="shared" si="19"/>
        <v>0</v>
      </c>
      <c r="P161" s="197"/>
      <c r="Q161" s="430">
        <v>0</v>
      </c>
      <c r="R161" s="430">
        <v>0</v>
      </c>
      <c r="S161" s="430">
        <v>0</v>
      </c>
      <c r="T161" s="430">
        <v>0</v>
      </c>
      <c r="U161" s="430">
        <v>0</v>
      </c>
      <c r="V161" s="430">
        <v>0</v>
      </c>
      <c r="W161" s="430">
        <v>0</v>
      </c>
      <c r="X161" s="430">
        <v>0</v>
      </c>
      <c r="Y161" s="430">
        <v>0</v>
      </c>
      <c r="Z161" s="430">
        <v>0</v>
      </c>
      <c r="AA161" s="430">
        <v>0</v>
      </c>
      <c r="AB161" s="430">
        <v>0</v>
      </c>
      <c r="AC161" s="430">
        <v>0</v>
      </c>
    </row>
    <row r="162" spans="1:29" ht="21.5" thickBot="1" x14ac:dyDescent="0.4">
      <c r="A162" s="297"/>
    </row>
    <row r="163" spans="1:29" ht="26.15" customHeight="1" thickBot="1" x14ac:dyDescent="0.4">
      <c r="A163" s="79"/>
      <c r="B163" s="67" t="s">
        <v>37</v>
      </c>
      <c r="C163" s="66" t="s">
        <v>57</v>
      </c>
      <c r="D163" s="66" t="s">
        <v>56</v>
      </c>
      <c r="E163" s="66" t="s">
        <v>55</v>
      </c>
      <c r="F163" s="66" t="s">
        <v>54</v>
      </c>
      <c r="G163" s="66" t="s">
        <v>53</v>
      </c>
      <c r="H163" s="66" t="s">
        <v>52</v>
      </c>
      <c r="I163" s="66" t="s">
        <v>51</v>
      </c>
      <c r="J163" s="66" t="s">
        <v>50</v>
      </c>
      <c r="K163" s="66" t="s">
        <v>49</v>
      </c>
      <c r="L163" s="66" t="s">
        <v>48</v>
      </c>
      <c r="M163" s="66" t="s">
        <v>47</v>
      </c>
      <c r="N163" s="66" t="s">
        <v>46</v>
      </c>
      <c r="O163" s="82" t="s">
        <v>34</v>
      </c>
    </row>
    <row r="164" spans="1:29" x14ac:dyDescent="0.35">
      <c r="A164" s="625" t="s">
        <v>82</v>
      </c>
      <c r="B164" s="63" t="s">
        <v>80</v>
      </c>
      <c r="C164" s="202">
        <f>SUM(C20,C36,C52,C68,C84,C132,C148)</f>
        <v>0</v>
      </c>
      <c r="D164" s="202">
        <f t="shared" ref="D164:N164" si="20">SUM(D20,D36,D52,D68,D84,D132,D148)</f>
        <v>0</v>
      </c>
      <c r="E164" s="202">
        <f t="shared" si="20"/>
        <v>0</v>
      </c>
      <c r="F164" s="202">
        <f t="shared" si="20"/>
        <v>0</v>
      </c>
      <c r="G164" s="202">
        <f t="shared" si="20"/>
        <v>0</v>
      </c>
      <c r="H164" s="202">
        <f t="shared" si="20"/>
        <v>0</v>
      </c>
      <c r="I164" s="202">
        <f t="shared" si="20"/>
        <v>417621.45797280443</v>
      </c>
      <c r="J164" s="202">
        <f t="shared" si="20"/>
        <v>155964.82319083848</v>
      </c>
      <c r="K164" s="202">
        <f t="shared" si="20"/>
        <v>90226.425786884807</v>
      </c>
      <c r="L164" s="112">
        <f t="shared" si="20"/>
        <v>212888.73126104235</v>
      </c>
      <c r="M164" s="112">
        <f t="shared" si="20"/>
        <v>1077529.8730588662</v>
      </c>
      <c r="N164" s="112">
        <f t="shared" si="20"/>
        <v>742014.27989518526</v>
      </c>
      <c r="O164" s="81">
        <f t="shared" ref="O164:O176" si="21">SUM(C164:N164)</f>
        <v>2696245.5911656218</v>
      </c>
      <c r="Q164" s="430">
        <v>0</v>
      </c>
      <c r="R164" s="430">
        <v>0</v>
      </c>
      <c r="S164" s="430">
        <v>0</v>
      </c>
      <c r="T164" s="430">
        <v>0</v>
      </c>
      <c r="U164" s="430">
        <v>0</v>
      </c>
      <c r="V164" s="430">
        <v>0</v>
      </c>
      <c r="W164" s="430">
        <v>0</v>
      </c>
      <c r="X164" s="430">
        <v>0</v>
      </c>
      <c r="Y164" s="430">
        <v>0</v>
      </c>
      <c r="Z164" s="430">
        <v>0</v>
      </c>
      <c r="AA164" s="430">
        <v>0</v>
      </c>
      <c r="AB164" s="430">
        <v>0</v>
      </c>
      <c r="AC164" s="430">
        <v>0</v>
      </c>
    </row>
    <row r="165" spans="1:29" x14ac:dyDescent="0.35">
      <c r="A165" s="626"/>
      <c r="B165" s="3" t="s">
        <v>79</v>
      </c>
      <c r="C165" s="112">
        <f t="shared" ref="C165:N176" si="22">SUM(C21,C37,C53,C69,C85,C133,C149)</f>
        <v>0</v>
      </c>
      <c r="D165" s="112">
        <f t="shared" si="22"/>
        <v>0</v>
      </c>
      <c r="E165" s="112">
        <f t="shared" si="22"/>
        <v>0</v>
      </c>
      <c r="F165" s="112">
        <f t="shared" si="22"/>
        <v>0</v>
      </c>
      <c r="G165" s="112">
        <f t="shared" si="22"/>
        <v>0</v>
      </c>
      <c r="H165" s="112">
        <f t="shared" si="22"/>
        <v>0</v>
      </c>
      <c r="I165" s="112">
        <f t="shared" si="22"/>
        <v>0</v>
      </c>
      <c r="J165" s="112">
        <f t="shared" si="22"/>
        <v>0</v>
      </c>
      <c r="K165" s="112">
        <f t="shared" si="22"/>
        <v>4592.477975279312</v>
      </c>
      <c r="L165" s="112">
        <f t="shared" si="22"/>
        <v>0</v>
      </c>
      <c r="M165" s="112">
        <f t="shared" si="22"/>
        <v>34110.226246350649</v>
      </c>
      <c r="N165" s="112">
        <f t="shared" si="22"/>
        <v>83697.361759994732</v>
      </c>
      <c r="O165" s="80">
        <f t="shared" si="21"/>
        <v>122400.06598162469</v>
      </c>
      <c r="Q165" s="430">
        <v>0</v>
      </c>
      <c r="R165" s="430">
        <v>0</v>
      </c>
      <c r="S165" s="430">
        <v>0</v>
      </c>
      <c r="T165" s="430">
        <v>0</v>
      </c>
      <c r="U165" s="430">
        <v>0</v>
      </c>
      <c r="V165" s="430">
        <v>0</v>
      </c>
      <c r="W165" s="430">
        <v>0</v>
      </c>
      <c r="X165" s="430">
        <v>0</v>
      </c>
      <c r="Y165" s="430">
        <v>0</v>
      </c>
      <c r="Z165" s="430">
        <v>0</v>
      </c>
      <c r="AA165" s="430">
        <v>0</v>
      </c>
      <c r="AB165" s="430">
        <v>0</v>
      </c>
      <c r="AC165" s="430">
        <v>0</v>
      </c>
    </row>
    <row r="166" spans="1:29" x14ac:dyDescent="0.35">
      <c r="A166" s="626"/>
      <c r="B166" s="3" t="s">
        <v>78</v>
      </c>
      <c r="C166" s="112">
        <f t="shared" si="22"/>
        <v>0</v>
      </c>
      <c r="D166" s="112">
        <f t="shared" si="22"/>
        <v>0</v>
      </c>
      <c r="E166" s="112">
        <f t="shared" si="22"/>
        <v>0</v>
      </c>
      <c r="F166" s="112">
        <f t="shared" si="22"/>
        <v>0</v>
      </c>
      <c r="G166" s="112">
        <f t="shared" si="22"/>
        <v>0</v>
      </c>
      <c r="H166" s="112">
        <f t="shared" si="22"/>
        <v>0</v>
      </c>
      <c r="I166" s="112">
        <f t="shared" si="22"/>
        <v>0</v>
      </c>
      <c r="J166" s="112">
        <f t="shared" si="22"/>
        <v>7192.3005138034296</v>
      </c>
      <c r="K166" s="112">
        <f t="shared" si="22"/>
        <v>0</v>
      </c>
      <c r="L166" s="112">
        <f t="shared" si="22"/>
        <v>0</v>
      </c>
      <c r="M166" s="112">
        <f t="shared" si="22"/>
        <v>9624.8288316720282</v>
      </c>
      <c r="N166" s="112">
        <f t="shared" si="22"/>
        <v>0</v>
      </c>
      <c r="O166" s="80">
        <f t="shared" si="21"/>
        <v>16817.129345475456</v>
      </c>
      <c r="Q166" s="430">
        <v>0</v>
      </c>
      <c r="R166" s="430">
        <v>0</v>
      </c>
      <c r="S166" s="430">
        <v>0</v>
      </c>
      <c r="T166" s="430">
        <v>0</v>
      </c>
      <c r="U166" s="430">
        <v>0</v>
      </c>
      <c r="V166" s="430">
        <v>0</v>
      </c>
      <c r="W166" s="430">
        <v>0</v>
      </c>
      <c r="X166" s="430">
        <v>0</v>
      </c>
      <c r="Y166" s="430">
        <v>0</v>
      </c>
      <c r="Z166" s="430">
        <v>0</v>
      </c>
      <c r="AA166" s="430">
        <v>0</v>
      </c>
      <c r="AB166" s="430">
        <v>0</v>
      </c>
      <c r="AC166" s="430">
        <v>0</v>
      </c>
    </row>
    <row r="167" spans="1:29" x14ac:dyDescent="0.35">
      <c r="A167" s="626"/>
      <c r="B167" s="3" t="s">
        <v>77</v>
      </c>
      <c r="C167" s="112">
        <f t="shared" si="22"/>
        <v>0</v>
      </c>
      <c r="D167" s="112">
        <f t="shared" si="22"/>
        <v>0</v>
      </c>
      <c r="E167" s="112">
        <f t="shared" si="22"/>
        <v>0</v>
      </c>
      <c r="F167" s="112">
        <f t="shared" si="22"/>
        <v>11127.192011808413</v>
      </c>
      <c r="G167" s="112">
        <f t="shared" si="22"/>
        <v>19033.595682532243</v>
      </c>
      <c r="H167" s="112">
        <f t="shared" si="22"/>
        <v>421201.70800311654</v>
      </c>
      <c r="I167" s="112">
        <f t="shared" si="22"/>
        <v>369236.59336498135</v>
      </c>
      <c r="J167" s="112">
        <f t="shared" si="22"/>
        <v>42028.200621761745</v>
      </c>
      <c r="K167" s="112">
        <f t="shared" si="22"/>
        <v>194415.61180566601</v>
      </c>
      <c r="L167" s="112">
        <f t="shared" si="22"/>
        <v>586549.98096410674</v>
      </c>
      <c r="M167" s="112">
        <f t="shared" si="22"/>
        <v>793484.75493714586</v>
      </c>
      <c r="N167" s="112">
        <f t="shared" si="22"/>
        <v>4230618.6360515384</v>
      </c>
      <c r="O167" s="80">
        <f t="shared" si="21"/>
        <v>6667696.2734426577</v>
      </c>
      <c r="Q167" s="430">
        <v>0</v>
      </c>
      <c r="R167" s="430">
        <v>0</v>
      </c>
      <c r="S167" s="430">
        <v>0</v>
      </c>
      <c r="T167" s="430">
        <v>0</v>
      </c>
      <c r="U167" s="430">
        <v>0</v>
      </c>
      <c r="V167" s="430">
        <v>0</v>
      </c>
      <c r="W167" s="430">
        <v>0</v>
      </c>
      <c r="X167" s="430">
        <v>0</v>
      </c>
      <c r="Y167" s="430">
        <v>0</v>
      </c>
      <c r="Z167" s="430">
        <v>0</v>
      </c>
      <c r="AA167" s="430">
        <v>0</v>
      </c>
      <c r="AB167" s="430">
        <v>0</v>
      </c>
      <c r="AC167" s="430">
        <v>0</v>
      </c>
    </row>
    <row r="168" spans="1:29" x14ac:dyDescent="0.35">
      <c r="A168" s="626"/>
      <c r="B168" s="3" t="s">
        <v>76</v>
      </c>
      <c r="C168" s="112">
        <f t="shared" si="22"/>
        <v>0</v>
      </c>
      <c r="D168" s="112">
        <f t="shared" si="22"/>
        <v>0</v>
      </c>
      <c r="E168" s="112">
        <f t="shared" si="22"/>
        <v>0</v>
      </c>
      <c r="F168" s="112">
        <f t="shared" si="22"/>
        <v>0</v>
      </c>
      <c r="G168" s="112">
        <f t="shared" si="22"/>
        <v>0</v>
      </c>
      <c r="H168" s="112">
        <f t="shared" si="22"/>
        <v>148788.68659199998</v>
      </c>
      <c r="I168" s="112">
        <f t="shared" si="22"/>
        <v>0</v>
      </c>
      <c r="J168" s="112">
        <f t="shared" si="22"/>
        <v>0</v>
      </c>
      <c r="K168" s="112">
        <f t="shared" si="22"/>
        <v>0</v>
      </c>
      <c r="L168" s="112">
        <f t="shared" si="22"/>
        <v>22226.33196</v>
      </c>
      <c r="M168" s="112">
        <f t="shared" si="22"/>
        <v>0</v>
      </c>
      <c r="N168" s="112">
        <f t="shared" si="22"/>
        <v>29606.723160000001</v>
      </c>
      <c r="O168" s="80">
        <f t="shared" si="21"/>
        <v>200621.74171199999</v>
      </c>
      <c r="Q168" s="430">
        <v>0</v>
      </c>
      <c r="R168" s="430">
        <v>0</v>
      </c>
      <c r="S168" s="430">
        <v>0</v>
      </c>
      <c r="T168" s="430">
        <v>0</v>
      </c>
      <c r="U168" s="430">
        <v>0</v>
      </c>
      <c r="V168" s="430">
        <v>0</v>
      </c>
      <c r="W168" s="430">
        <v>0</v>
      </c>
      <c r="X168" s="430">
        <v>0</v>
      </c>
      <c r="Y168" s="430">
        <v>0</v>
      </c>
      <c r="Z168" s="430">
        <v>0</v>
      </c>
      <c r="AA168" s="430">
        <v>0</v>
      </c>
      <c r="AB168" s="430">
        <v>0</v>
      </c>
      <c r="AC168" s="430">
        <v>0</v>
      </c>
    </row>
    <row r="169" spans="1:29" x14ac:dyDescent="0.35">
      <c r="A169" s="626"/>
      <c r="B169" s="3" t="s">
        <v>75</v>
      </c>
      <c r="C169" s="112">
        <f t="shared" si="22"/>
        <v>0</v>
      </c>
      <c r="D169" s="112">
        <f t="shared" si="22"/>
        <v>0</v>
      </c>
      <c r="E169" s="112">
        <f t="shared" si="22"/>
        <v>0</v>
      </c>
      <c r="F169" s="112">
        <f t="shared" si="22"/>
        <v>0</v>
      </c>
      <c r="G169" s="112">
        <f t="shared" si="22"/>
        <v>0</v>
      </c>
      <c r="H169" s="112">
        <f t="shared" si="22"/>
        <v>0</v>
      </c>
      <c r="I169" s="112">
        <f t="shared" si="22"/>
        <v>0</v>
      </c>
      <c r="J169" s="112">
        <f t="shared" si="22"/>
        <v>0</v>
      </c>
      <c r="K169" s="112">
        <f t="shared" si="22"/>
        <v>0</v>
      </c>
      <c r="L169" s="112">
        <f t="shared" si="22"/>
        <v>0</v>
      </c>
      <c r="M169" s="112">
        <f t="shared" si="22"/>
        <v>0</v>
      </c>
      <c r="N169" s="112">
        <f t="shared" si="22"/>
        <v>2621.1327999999921</v>
      </c>
      <c r="O169" s="80">
        <f t="shared" si="21"/>
        <v>2621.1327999999921</v>
      </c>
      <c r="Q169" s="430">
        <v>0</v>
      </c>
      <c r="R169" s="430">
        <v>0</v>
      </c>
      <c r="S169" s="430">
        <v>0</v>
      </c>
      <c r="T169" s="430">
        <v>0</v>
      </c>
      <c r="U169" s="430">
        <v>0</v>
      </c>
      <c r="V169" s="430">
        <v>0</v>
      </c>
      <c r="W169" s="430">
        <v>0</v>
      </c>
      <c r="X169" s="430">
        <v>0</v>
      </c>
      <c r="Y169" s="430">
        <v>0</v>
      </c>
      <c r="Z169" s="430">
        <v>0</v>
      </c>
      <c r="AA169" s="430">
        <v>0</v>
      </c>
      <c r="AB169" s="430">
        <v>0</v>
      </c>
      <c r="AC169" s="430">
        <v>0</v>
      </c>
    </row>
    <row r="170" spans="1:29" x14ac:dyDescent="0.35">
      <c r="A170" s="626"/>
      <c r="B170" s="3" t="s">
        <v>74</v>
      </c>
      <c r="C170" s="112">
        <f t="shared" si="22"/>
        <v>0</v>
      </c>
      <c r="D170" s="112">
        <f t="shared" si="22"/>
        <v>0</v>
      </c>
      <c r="E170" s="112">
        <f t="shared" si="22"/>
        <v>0</v>
      </c>
      <c r="F170" s="112">
        <f t="shared" si="22"/>
        <v>0</v>
      </c>
      <c r="G170" s="112">
        <f t="shared" si="22"/>
        <v>17403.669969643008</v>
      </c>
      <c r="H170" s="112">
        <f t="shared" si="22"/>
        <v>203914.15660156962</v>
      </c>
      <c r="I170" s="112">
        <f t="shared" si="22"/>
        <v>190192.99097252346</v>
      </c>
      <c r="J170" s="112">
        <f t="shared" si="22"/>
        <v>178419.14380550775</v>
      </c>
      <c r="K170" s="112">
        <f t="shared" si="22"/>
        <v>1186642.7584124906</v>
      </c>
      <c r="L170" s="112">
        <f t="shared" si="22"/>
        <v>162060.24447377917</v>
      </c>
      <c r="M170" s="112">
        <f t="shared" si="22"/>
        <v>576762.10006232071</v>
      </c>
      <c r="N170" s="112">
        <f t="shared" si="22"/>
        <v>4274317.7333768681</v>
      </c>
      <c r="O170" s="80">
        <f t="shared" si="21"/>
        <v>6789712.7976747025</v>
      </c>
      <c r="Q170" s="430">
        <v>0</v>
      </c>
      <c r="R170" s="430">
        <v>0</v>
      </c>
      <c r="S170" s="430">
        <v>0</v>
      </c>
      <c r="T170" s="430">
        <v>0</v>
      </c>
      <c r="U170" s="430">
        <v>0</v>
      </c>
      <c r="V170" s="430">
        <v>0</v>
      </c>
      <c r="W170" s="430">
        <v>0</v>
      </c>
      <c r="X170" s="430">
        <v>0</v>
      </c>
      <c r="Y170" s="430">
        <v>0</v>
      </c>
      <c r="Z170" s="430">
        <v>0</v>
      </c>
      <c r="AA170" s="430">
        <v>0</v>
      </c>
      <c r="AB170" s="430">
        <v>0</v>
      </c>
      <c r="AC170" s="430">
        <v>0</v>
      </c>
    </row>
    <row r="171" spans="1:29" x14ac:dyDescent="0.35">
      <c r="A171" s="626"/>
      <c r="B171" s="3" t="s">
        <v>73</v>
      </c>
      <c r="C171" s="112">
        <f t="shared" si="22"/>
        <v>0</v>
      </c>
      <c r="D171" s="112">
        <f t="shared" si="22"/>
        <v>0</v>
      </c>
      <c r="E171" s="112">
        <f t="shared" si="22"/>
        <v>190139.27152990282</v>
      </c>
      <c r="F171" s="112">
        <f t="shared" si="22"/>
        <v>1930883.7937624007</v>
      </c>
      <c r="G171" s="112">
        <f t="shared" si="22"/>
        <v>3698833.700994337</v>
      </c>
      <c r="H171" s="112">
        <f t="shared" si="22"/>
        <v>5359271.7538502635</v>
      </c>
      <c r="I171" s="112">
        <f t="shared" si="22"/>
        <v>5033460.7213131525</v>
      </c>
      <c r="J171" s="112">
        <f t="shared" si="22"/>
        <v>7576721.4685454052</v>
      </c>
      <c r="K171" s="112">
        <f t="shared" si="22"/>
        <v>10500627.314650448</v>
      </c>
      <c r="L171" s="112">
        <f t="shared" si="22"/>
        <v>6327771.6541440729</v>
      </c>
      <c r="M171" s="112">
        <f t="shared" si="22"/>
        <v>11946801.734115008</v>
      </c>
      <c r="N171" s="112">
        <f t="shared" si="22"/>
        <v>26179316.922814663</v>
      </c>
      <c r="O171" s="80">
        <f t="shared" si="21"/>
        <v>78743828.33571966</v>
      </c>
      <c r="Q171" s="430">
        <v>0</v>
      </c>
      <c r="R171" s="430">
        <v>0</v>
      </c>
      <c r="S171" s="430">
        <v>0</v>
      </c>
      <c r="T171" s="430">
        <v>0</v>
      </c>
      <c r="U171" s="430">
        <v>0</v>
      </c>
      <c r="V171" s="430">
        <v>0</v>
      </c>
      <c r="W171" s="430">
        <v>0</v>
      </c>
      <c r="X171" s="430">
        <v>0</v>
      </c>
      <c r="Y171" s="430">
        <v>0</v>
      </c>
      <c r="Z171" s="430">
        <v>0</v>
      </c>
      <c r="AA171" s="430">
        <v>0</v>
      </c>
      <c r="AB171" s="430">
        <v>0</v>
      </c>
      <c r="AC171" s="430">
        <v>0</v>
      </c>
    </row>
    <row r="172" spans="1:29" x14ac:dyDescent="0.35">
      <c r="A172" s="626"/>
      <c r="B172" s="3" t="s">
        <v>72</v>
      </c>
      <c r="C172" s="112">
        <f t="shared" si="22"/>
        <v>0</v>
      </c>
      <c r="D172" s="112">
        <f t="shared" si="22"/>
        <v>0</v>
      </c>
      <c r="E172" s="112">
        <f t="shared" si="22"/>
        <v>0</v>
      </c>
      <c r="F172" s="112">
        <f t="shared" si="22"/>
        <v>0</v>
      </c>
      <c r="G172" s="112">
        <f t="shared" si="22"/>
        <v>15803.069445267711</v>
      </c>
      <c r="H172" s="112">
        <f t="shared" si="22"/>
        <v>3598.7372749977403</v>
      </c>
      <c r="I172" s="112">
        <f t="shared" si="22"/>
        <v>34485.875723979385</v>
      </c>
      <c r="J172" s="112">
        <f t="shared" si="22"/>
        <v>0</v>
      </c>
      <c r="K172" s="112">
        <f t="shared" si="22"/>
        <v>0</v>
      </c>
      <c r="L172" s="112">
        <f t="shared" si="22"/>
        <v>12604.918130564218</v>
      </c>
      <c r="M172" s="112">
        <f t="shared" si="22"/>
        <v>220682.71214942032</v>
      </c>
      <c r="N172" s="112">
        <f t="shared" si="22"/>
        <v>192249.51286979366</v>
      </c>
      <c r="O172" s="80">
        <f t="shared" si="21"/>
        <v>479424.82559402299</v>
      </c>
      <c r="Q172" s="430">
        <v>0</v>
      </c>
      <c r="R172" s="430">
        <v>0</v>
      </c>
      <c r="S172" s="430">
        <v>0</v>
      </c>
      <c r="T172" s="430">
        <v>0</v>
      </c>
      <c r="U172" s="430">
        <v>0</v>
      </c>
      <c r="V172" s="430">
        <v>0</v>
      </c>
      <c r="W172" s="430">
        <v>0</v>
      </c>
      <c r="X172" s="430">
        <v>0</v>
      </c>
      <c r="Y172" s="430">
        <v>0</v>
      </c>
      <c r="Z172" s="430">
        <v>0</v>
      </c>
      <c r="AA172" s="430">
        <v>0</v>
      </c>
      <c r="AB172" s="430">
        <v>0</v>
      </c>
      <c r="AC172" s="430">
        <v>0</v>
      </c>
    </row>
    <row r="173" spans="1:29" x14ac:dyDescent="0.35">
      <c r="A173" s="626"/>
      <c r="B173" s="3" t="s">
        <v>71</v>
      </c>
      <c r="C173" s="112">
        <f t="shared" si="22"/>
        <v>0</v>
      </c>
      <c r="D173" s="112">
        <f t="shared" si="22"/>
        <v>0</v>
      </c>
      <c r="E173" s="112">
        <f t="shared" si="22"/>
        <v>0</v>
      </c>
      <c r="F173" s="112">
        <f t="shared" si="22"/>
        <v>0</v>
      </c>
      <c r="G173" s="112">
        <f t="shared" si="22"/>
        <v>17205.308497442446</v>
      </c>
      <c r="H173" s="112">
        <f t="shared" si="22"/>
        <v>179531.02675099604</v>
      </c>
      <c r="I173" s="112">
        <f t="shared" si="22"/>
        <v>65383.468151005552</v>
      </c>
      <c r="J173" s="112">
        <f t="shared" si="22"/>
        <v>24948.750165689569</v>
      </c>
      <c r="K173" s="112">
        <f t="shared" si="22"/>
        <v>0</v>
      </c>
      <c r="L173" s="112">
        <f t="shared" si="22"/>
        <v>113829.0127907678</v>
      </c>
      <c r="M173" s="112">
        <f t="shared" si="22"/>
        <v>30111.349783476937</v>
      </c>
      <c r="N173" s="112">
        <f t="shared" si="22"/>
        <v>1040875.1817618621</v>
      </c>
      <c r="O173" s="80">
        <f t="shared" si="21"/>
        <v>1471884.0979012405</v>
      </c>
      <c r="Q173" s="430">
        <v>0</v>
      </c>
      <c r="R173" s="430">
        <v>0</v>
      </c>
      <c r="S173" s="430">
        <v>0</v>
      </c>
      <c r="T173" s="430">
        <v>0</v>
      </c>
      <c r="U173" s="430">
        <v>0</v>
      </c>
      <c r="V173" s="430">
        <v>0</v>
      </c>
      <c r="W173" s="430">
        <v>0</v>
      </c>
      <c r="X173" s="430">
        <v>0</v>
      </c>
      <c r="Y173" s="430">
        <v>0</v>
      </c>
      <c r="Z173" s="430">
        <v>0</v>
      </c>
      <c r="AA173" s="430">
        <v>0</v>
      </c>
      <c r="AB173" s="430">
        <v>0</v>
      </c>
      <c r="AC173" s="430">
        <v>0</v>
      </c>
    </row>
    <row r="174" spans="1:29" x14ac:dyDescent="0.35">
      <c r="A174" s="626"/>
      <c r="B174" s="3" t="s">
        <v>70</v>
      </c>
      <c r="C174" s="112">
        <f t="shared" si="22"/>
        <v>0</v>
      </c>
      <c r="D174" s="112">
        <f t="shared" si="22"/>
        <v>0</v>
      </c>
      <c r="E174" s="112">
        <f t="shared" si="22"/>
        <v>0</v>
      </c>
      <c r="F174" s="112">
        <f t="shared" si="22"/>
        <v>0</v>
      </c>
      <c r="G174" s="112">
        <f t="shared" si="22"/>
        <v>0</v>
      </c>
      <c r="H174" s="112">
        <f t="shared" si="22"/>
        <v>0</v>
      </c>
      <c r="I174" s="112">
        <f t="shared" si="22"/>
        <v>0</v>
      </c>
      <c r="J174" s="112">
        <f t="shared" si="22"/>
        <v>0</v>
      </c>
      <c r="K174" s="112">
        <f t="shared" si="22"/>
        <v>0</v>
      </c>
      <c r="L174" s="112">
        <f t="shared" si="22"/>
        <v>0</v>
      </c>
      <c r="M174" s="112">
        <f t="shared" si="22"/>
        <v>0</v>
      </c>
      <c r="N174" s="112">
        <f t="shared" si="22"/>
        <v>0</v>
      </c>
      <c r="O174" s="80">
        <f t="shared" si="21"/>
        <v>0</v>
      </c>
      <c r="Q174" s="430">
        <v>0</v>
      </c>
      <c r="R174" s="430">
        <v>0</v>
      </c>
      <c r="S174" s="430">
        <v>0</v>
      </c>
      <c r="T174" s="430">
        <v>0</v>
      </c>
      <c r="U174" s="430">
        <v>0</v>
      </c>
      <c r="V174" s="430">
        <v>0</v>
      </c>
      <c r="W174" s="430">
        <v>0</v>
      </c>
      <c r="X174" s="430">
        <v>0</v>
      </c>
      <c r="Y174" s="430">
        <v>0</v>
      </c>
      <c r="Z174" s="430">
        <v>0</v>
      </c>
      <c r="AA174" s="430">
        <v>0</v>
      </c>
      <c r="AB174" s="430">
        <v>0</v>
      </c>
      <c r="AC174" s="430">
        <v>0</v>
      </c>
    </row>
    <row r="175" spans="1:29" x14ac:dyDescent="0.35">
      <c r="A175" s="626"/>
      <c r="B175" s="3" t="s">
        <v>69</v>
      </c>
      <c r="C175" s="112">
        <f t="shared" si="22"/>
        <v>0</v>
      </c>
      <c r="D175" s="112">
        <f t="shared" si="22"/>
        <v>0</v>
      </c>
      <c r="E175" s="112">
        <f t="shared" si="22"/>
        <v>0</v>
      </c>
      <c r="F175" s="112">
        <f t="shared" si="22"/>
        <v>0</v>
      </c>
      <c r="G175" s="112">
        <f t="shared" si="22"/>
        <v>0</v>
      </c>
      <c r="H175" s="112">
        <f t="shared" si="22"/>
        <v>0</v>
      </c>
      <c r="I175" s="112">
        <f t="shared" si="22"/>
        <v>0</v>
      </c>
      <c r="J175" s="112">
        <f t="shared" si="22"/>
        <v>56598.641906537188</v>
      </c>
      <c r="K175" s="112">
        <f t="shared" si="22"/>
        <v>73392.981302323766</v>
      </c>
      <c r="L175" s="112">
        <f t="shared" si="22"/>
        <v>0</v>
      </c>
      <c r="M175" s="112">
        <f t="shared" si="22"/>
        <v>734498.24751632765</v>
      </c>
      <c r="N175" s="112">
        <f t="shared" si="22"/>
        <v>79585.1130277216</v>
      </c>
      <c r="O175" s="80">
        <f t="shared" si="21"/>
        <v>944074.98375291028</v>
      </c>
      <c r="Q175" s="430">
        <v>0</v>
      </c>
      <c r="R175" s="430">
        <v>0</v>
      </c>
      <c r="S175" s="430">
        <v>0</v>
      </c>
      <c r="T175" s="430">
        <v>0</v>
      </c>
      <c r="U175" s="430">
        <v>0</v>
      </c>
      <c r="V175" s="430">
        <v>0</v>
      </c>
      <c r="W175" s="430">
        <v>0</v>
      </c>
      <c r="X175" s="430">
        <v>0</v>
      </c>
      <c r="Y175" s="430">
        <v>0</v>
      </c>
      <c r="Z175" s="430">
        <v>0</v>
      </c>
      <c r="AA175" s="430">
        <v>0</v>
      </c>
      <c r="AB175" s="430">
        <v>0</v>
      </c>
      <c r="AC175" s="430">
        <v>0</v>
      </c>
    </row>
    <row r="176" spans="1:29" ht="15" thickBot="1" x14ac:dyDescent="0.4">
      <c r="A176" s="627"/>
      <c r="B176" s="3" t="s">
        <v>68</v>
      </c>
      <c r="C176" s="112">
        <f t="shared" si="22"/>
        <v>0</v>
      </c>
      <c r="D176" s="112">
        <f t="shared" si="22"/>
        <v>0</v>
      </c>
      <c r="E176" s="112">
        <f t="shared" si="22"/>
        <v>0</v>
      </c>
      <c r="F176" s="112">
        <f t="shared" si="22"/>
        <v>0</v>
      </c>
      <c r="G176" s="112">
        <f t="shared" si="22"/>
        <v>0</v>
      </c>
      <c r="H176" s="112">
        <f t="shared" si="22"/>
        <v>0</v>
      </c>
      <c r="I176" s="112">
        <f t="shared" si="22"/>
        <v>0</v>
      </c>
      <c r="J176" s="112">
        <f t="shared" si="22"/>
        <v>38737.34971232825</v>
      </c>
      <c r="K176" s="112">
        <f t="shared" si="22"/>
        <v>0</v>
      </c>
      <c r="L176" s="112">
        <f t="shared" si="22"/>
        <v>0</v>
      </c>
      <c r="M176" s="112">
        <f t="shared" si="22"/>
        <v>17097.537050823412</v>
      </c>
      <c r="N176" s="112">
        <f t="shared" si="22"/>
        <v>0</v>
      </c>
      <c r="O176" s="80">
        <f t="shared" si="21"/>
        <v>55834.886763151662</v>
      </c>
      <c r="Q176" s="430">
        <v>0</v>
      </c>
      <c r="R176" s="430">
        <v>0</v>
      </c>
      <c r="S176" s="430">
        <v>0</v>
      </c>
      <c r="T176" s="430">
        <v>0</v>
      </c>
      <c r="U176" s="430">
        <v>0</v>
      </c>
      <c r="V176" s="430">
        <v>0</v>
      </c>
      <c r="W176" s="430">
        <v>0</v>
      </c>
      <c r="X176" s="430">
        <v>0</v>
      </c>
      <c r="Y176" s="430">
        <v>0</v>
      </c>
      <c r="Z176" s="430">
        <v>0</v>
      </c>
      <c r="AA176" s="430">
        <v>0</v>
      </c>
      <c r="AB176" s="430">
        <v>0</v>
      </c>
      <c r="AC176" s="430">
        <v>0</v>
      </c>
    </row>
    <row r="177" spans="1:29" ht="26.15" customHeight="1" thickBot="1" x14ac:dyDescent="0.4">
      <c r="A177" s="79"/>
      <c r="B177" s="47" t="s">
        <v>44</v>
      </c>
      <c r="C177" s="56">
        <f>SUM(C164:C176)</f>
        <v>0</v>
      </c>
      <c r="D177" s="56">
        <f t="shared" ref="D177:O177" si="23">SUM(D164:D176)</f>
        <v>0</v>
      </c>
      <c r="E177" s="56">
        <f t="shared" si="23"/>
        <v>190139.27152990282</v>
      </c>
      <c r="F177" s="56">
        <f t="shared" si="23"/>
        <v>1942010.9857742093</v>
      </c>
      <c r="G177" s="56">
        <f t="shared" si="23"/>
        <v>3768279.3445892222</v>
      </c>
      <c r="H177" s="56">
        <f t="shared" si="23"/>
        <v>6316306.0690729432</v>
      </c>
      <c r="I177" s="56">
        <f t="shared" si="23"/>
        <v>6110381.1074984474</v>
      </c>
      <c r="J177" s="56">
        <f t="shared" si="23"/>
        <v>8080610.6784618711</v>
      </c>
      <c r="K177" s="56">
        <f t="shared" si="23"/>
        <v>12049897.569933094</v>
      </c>
      <c r="L177" s="56">
        <f t="shared" si="23"/>
        <v>7437930.873724333</v>
      </c>
      <c r="M177" s="56">
        <f t="shared" si="23"/>
        <v>15440703.363751413</v>
      </c>
      <c r="N177" s="56">
        <f t="shared" si="23"/>
        <v>36854902.597517624</v>
      </c>
      <c r="O177" s="52">
        <f t="shared" si="23"/>
        <v>98191161.861853063</v>
      </c>
      <c r="Q177" s="430">
        <v>0</v>
      </c>
      <c r="R177" s="430">
        <v>0</v>
      </c>
      <c r="S177" s="430">
        <v>0</v>
      </c>
      <c r="T177" s="430">
        <v>0</v>
      </c>
      <c r="U177" s="430">
        <v>0</v>
      </c>
      <c r="V177" s="430">
        <v>0</v>
      </c>
      <c r="W177" s="430">
        <v>0</v>
      </c>
      <c r="X177" s="430">
        <v>0</v>
      </c>
      <c r="Y177" s="430">
        <v>0</v>
      </c>
      <c r="Z177" s="430">
        <v>0</v>
      </c>
      <c r="AA177" s="430">
        <v>0</v>
      </c>
      <c r="AB177" s="430">
        <v>0</v>
      </c>
      <c r="AC177" s="430">
        <v>0</v>
      </c>
    </row>
    <row r="178" spans="1:29" ht="26.15" customHeight="1" thickBot="1" x14ac:dyDescent="0.4">
      <c r="A178" s="79"/>
      <c r="O178" s="196"/>
    </row>
    <row r="179" spans="1:29" ht="26.15" customHeight="1" thickBot="1" x14ac:dyDescent="0.4">
      <c r="A179" s="79"/>
      <c r="B179" s="67" t="s">
        <v>37</v>
      </c>
      <c r="C179" s="295" t="s">
        <v>57</v>
      </c>
      <c r="D179" s="295" t="s">
        <v>56</v>
      </c>
      <c r="E179" s="295" t="s">
        <v>55</v>
      </c>
      <c r="F179" s="295" t="s">
        <v>54</v>
      </c>
      <c r="G179" s="295" t="s">
        <v>53</v>
      </c>
      <c r="H179" s="295" t="s">
        <v>52</v>
      </c>
      <c r="I179" s="295" t="s">
        <v>51</v>
      </c>
      <c r="J179" s="295" t="s">
        <v>50</v>
      </c>
      <c r="K179" s="295" t="s">
        <v>49</v>
      </c>
      <c r="L179" s="295" t="s">
        <v>48</v>
      </c>
      <c r="M179" s="295" t="s">
        <v>47</v>
      </c>
      <c r="N179" s="296" t="s">
        <v>46</v>
      </c>
      <c r="O179" s="82" t="s">
        <v>34</v>
      </c>
    </row>
    <row r="180" spans="1:29" x14ac:dyDescent="0.35">
      <c r="A180" s="622" t="s">
        <v>81</v>
      </c>
      <c r="B180" s="63" t="s">
        <v>80</v>
      </c>
      <c r="C180" s="63">
        <f>SUM(C4,C116)</f>
        <v>0</v>
      </c>
      <c r="D180" s="63">
        <f t="shared" ref="D180:N180" si="24">SUM(D4,D116)</f>
        <v>0</v>
      </c>
      <c r="E180" s="63">
        <f t="shared" si="24"/>
        <v>0</v>
      </c>
      <c r="F180" s="63">
        <f t="shared" si="24"/>
        <v>0</v>
      </c>
      <c r="G180" s="63">
        <f t="shared" si="24"/>
        <v>0</v>
      </c>
      <c r="H180" s="63">
        <f t="shared" si="24"/>
        <v>0</v>
      </c>
      <c r="I180" s="63">
        <f t="shared" si="24"/>
        <v>0</v>
      </c>
      <c r="J180" s="63">
        <f t="shared" si="24"/>
        <v>0</v>
      </c>
      <c r="K180" s="63">
        <f t="shared" si="24"/>
        <v>0</v>
      </c>
      <c r="L180" s="63">
        <f t="shared" si="24"/>
        <v>0</v>
      </c>
      <c r="M180" s="63">
        <f t="shared" si="24"/>
        <v>0</v>
      </c>
      <c r="N180" s="63">
        <f t="shared" si="24"/>
        <v>0</v>
      </c>
      <c r="O180" s="81">
        <f t="shared" ref="O180:O192" si="25">SUM(C180:N180)</f>
        <v>0</v>
      </c>
      <c r="Q180" s="430">
        <v>0</v>
      </c>
      <c r="R180" s="430">
        <v>0</v>
      </c>
      <c r="S180" s="430">
        <v>0</v>
      </c>
      <c r="T180" s="430">
        <v>0</v>
      </c>
      <c r="U180" s="430">
        <v>0</v>
      </c>
      <c r="V180" s="430">
        <v>0</v>
      </c>
      <c r="W180" s="430">
        <v>0</v>
      </c>
      <c r="X180" s="430">
        <v>0</v>
      </c>
      <c r="Y180" s="430">
        <v>0</v>
      </c>
      <c r="Z180" s="430">
        <v>0</v>
      </c>
      <c r="AA180" s="430">
        <v>0</v>
      </c>
      <c r="AB180" s="430">
        <v>0</v>
      </c>
      <c r="AC180" s="430">
        <v>0</v>
      </c>
    </row>
    <row r="181" spans="1:29" x14ac:dyDescent="0.35">
      <c r="A181" s="623"/>
      <c r="B181" s="3" t="s">
        <v>79</v>
      </c>
      <c r="C181" s="3">
        <f t="shared" ref="C181:N192" si="26">SUM(C5,C117)</f>
        <v>0</v>
      </c>
      <c r="D181" s="3">
        <f t="shared" si="26"/>
        <v>0</v>
      </c>
      <c r="E181" s="3">
        <f t="shared" si="26"/>
        <v>0</v>
      </c>
      <c r="F181" s="3">
        <f t="shared" si="26"/>
        <v>0</v>
      </c>
      <c r="G181" s="3">
        <f t="shared" si="26"/>
        <v>0</v>
      </c>
      <c r="H181" s="3">
        <f t="shared" si="26"/>
        <v>0</v>
      </c>
      <c r="I181" s="3">
        <f t="shared" si="26"/>
        <v>0</v>
      </c>
      <c r="J181" s="3">
        <f t="shared" si="26"/>
        <v>0</v>
      </c>
      <c r="K181" s="3">
        <f t="shared" si="26"/>
        <v>0</v>
      </c>
      <c r="L181" s="3">
        <f t="shared" si="26"/>
        <v>0</v>
      </c>
      <c r="M181" s="3">
        <f t="shared" si="26"/>
        <v>0</v>
      </c>
      <c r="N181" s="3">
        <f t="shared" si="26"/>
        <v>0</v>
      </c>
      <c r="O181" s="80">
        <f t="shared" si="25"/>
        <v>0</v>
      </c>
      <c r="Q181" s="430">
        <v>0</v>
      </c>
      <c r="R181" s="430">
        <v>0</v>
      </c>
      <c r="S181" s="430">
        <v>0</v>
      </c>
      <c r="T181" s="430">
        <v>0</v>
      </c>
      <c r="U181" s="430">
        <v>0</v>
      </c>
      <c r="V181" s="430">
        <v>0</v>
      </c>
      <c r="W181" s="430">
        <v>0</v>
      </c>
      <c r="X181" s="430">
        <v>0</v>
      </c>
      <c r="Y181" s="430">
        <v>0</v>
      </c>
      <c r="Z181" s="430">
        <v>0</v>
      </c>
      <c r="AA181" s="430">
        <v>0</v>
      </c>
      <c r="AB181" s="430">
        <v>0</v>
      </c>
      <c r="AC181" s="430">
        <v>0</v>
      </c>
    </row>
    <row r="182" spans="1:29" x14ac:dyDescent="0.35">
      <c r="A182" s="623"/>
      <c r="B182" s="3" t="s">
        <v>78</v>
      </c>
      <c r="C182" s="3">
        <f t="shared" si="26"/>
        <v>0</v>
      </c>
      <c r="D182" s="3">
        <f t="shared" si="26"/>
        <v>0</v>
      </c>
      <c r="E182" s="3">
        <f t="shared" si="26"/>
        <v>0</v>
      </c>
      <c r="F182" s="3">
        <f t="shared" si="26"/>
        <v>0</v>
      </c>
      <c r="G182" s="3">
        <f t="shared" si="26"/>
        <v>0</v>
      </c>
      <c r="H182" s="3">
        <f t="shared" si="26"/>
        <v>0</v>
      </c>
      <c r="I182" s="3">
        <f t="shared" si="26"/>
        <v>0</v>
      </c>
      <c r="J182" s="3">
        <f t="shared" si="26"/>
        <v>0</v>
      </c>
      <c r="K182" s="3">
        <f t="shared" si="26"/>
        <v>0</v>
      </c>
      <c r="L182" s="3">
        <f t="shared" si="26"/>
        <v>0</v>
      </c>
      <c r="M182" s="3">
        <f t="shared" si="26"/>
        <v>0</v>
      </c>
      <c r="N182" s="3">
        <f t="shared" si="26"/>
        <v>0</v>
      </c>
      <c r="O182" s="80">
        <f t="shared" si="25"/>
        <v>0</v>
      </c>
      <c r="Q182" s="430">
        <v>0</v>
      </c>
      <c r="R182" s="430">
        <v>0</v>
      </c>
      <c r="S182" s="430">
        <v>0</v>
      </c>
      <c r="T182" s="430">
        <v>0</v>
      </c>
      <c r="U182" s="430">
        <v>0</v>
      </c>
      <c r="V182" s="430">
        <v>0</v>
      </c>
      <c r="W182" s="430">
        <v>0</v>
      </c>
      <c r="X182" s="430">
        <v>0</v>
      </c>
      <c r="Y182" s="430">
        <v>0</v>
      </c>
      <c r="Z182" s="430">
        <v>0</v>
      </c>
      <c r="AA182" s="430">
        <v>0</v>
      </c>
      <c r="AB182" s="430">
        <v>0</v>
      </c>
      <c r="AC182" s="430">
        <v>0</v>
      </c>
    </row>
    <row r="183" spans="1:29" x14ac:dyDescent="0.35">
      <c r="A183" s="623"/>
      <c r="B183" s="3" t="s">
        <v>77</v>
      </c>
      <c r="C183" s="3">
        <f t="shared" si="26"/>
        <v>0</v>
      </c>
      <c r="D183" s="3">
        <f t="shared" si="26"/>
        <v>0</v>
      </c>
      <c r="E183" s="3">
        <f t="shared" si="26"/>
        <v>0</v>
      </c>
      <c r="F183" s="3">
        <f t="shared" si="26"/>
        <v>0</v>
      </c>
      <c r="G183" s="3">
        <f t="shared" si="26"/>
        <v>0</v>
      </c>
      <c r="H183" s="3">
        <f t="shared" si="26"/>
        <v>0</v>
      </c>
      <c r="I183" s="3">
        <f t="shared" si="26"/>
        <v>0</v>
      </c>
      <c r="J183" s="3">
        <f t="shared" si="26"/>
        <v>0</v>
      </c>
      <c r="K183" s="3">
        <f t="shared" si="26"/>
        <v>0</v>
      </c>
      <c r="L183" s="3">
        <f t="shared" si="26"/>
        <v>2542.1074158657134</v>
      </c>
      <c r="M183" s="3">
        <f t="shared" si="26"/>
        <v>0</v>
      </c>
      <c r="N183" s="3">
        <f t="shared" si="26"/>
        <v>0</v>
      </c>
      <c r="O183" s="80">
        <f t="shared" si="25"/>
        <v>2542.1074158657134</v>
      </c>
      <c r="Q183" s="430">
        <v>0</v>
      </c>
      <c r="R183" s="430">
        <v>0</v>
      </c>
      <c r="S183" s="430">
        <v>0</v>
      </c>
      <c r="T183" s="430">
        <v>0</v>
      </c>
      <c r="U183" s="430">
        <v>0</v>
      </c>
      <c r="V183" s="430">
        <v>0</v>
      </c>
      <c r="W183" s="430">
        <v>0</v>
      </c>
      <c r="X183" s="430">
        <v>0</v>
      </c>
      <c r="Y183" s="430">
        <v>0</v>
      </c>
      <c r="Z183" s="430">
        <v>0</v>
      </c>
      <c r="AA183" s="430">
        <v>0</v>
      </c>
      <c r="AB183" s="430">
        <v>0</v>
      </c>
      <c r="AC183" s="430">
        <v>0</v>
      </c>
    </row>
    <row r="184" spans="1:29" x14ac:dyDescent="0.35">
      <c r="A184" s="623"/>
      <c r="B184" s="3" t="s">
        <v>76</v>
      </c>
      <c r="C184" s="3">
        <f t="shared" si="26"/>
        <v>0</v>
      </c>
      <c r="D184" s="3">
        <f t="shared" si="26"/>
        <v>0</v>
      </c>
      <c r="E184" s="3">
        <f t="shared" si="26"/>
        <v>0</v>
      </c>
      <c r="F184" s="3">
        <f t="shared" si="26"/>
        <v>0</v>
      </c>
      <c r="G184" s="3">
        <f t="shared" si="26"/>
        <v>0</v>
      </c>
      <c r="H184" s="3">
        <f t="shared" si="26"/>
        <v>0</v>
      </c>
      <c r="I184" s="3">
        <f t="shared" si="26"/>
        <v>0</v>
      </c>
      <c r="J184" s="3">
        <f t="shared" si="26"/>
        <v>0</v>
      </c>
      <c r="K184" s="3">
        <f t="shared" si="26"/>
        <v>0</v>
      </c>
      <c r="L184" s="3">
        <f t="shared" si="26"/>
        <v>0</v>
      </c>
      <c r="M184" s="3">
        <f t="shared" si="26"/>
        <v>34413.152751515154</v>
      </c>
      <c r="N184" s="3">
        <f t="shared" si="26"/>
        <v>5668.0486884848488</v>
      </c>
      <c r="O184" s="80">
        <f t="shared" si="25"/>
        <v>40081.201440000004</v>
      </c>
      <c r="Q184" s="430">
        <v>0</v>
      </c>
      <c r="R184" s="430">
        <v>0</v>
      </c>
      <c r="S184" s="430">
        <v>0</v>
      </c>
      <c r="T184" s="430">
        <v>0</v>
      </c>
      <c r="U184" s="430">
        <v>0</v>
      </c>
      <c r="V184" s="430">
        <v>0</v>
      </c>
      <c r="W184" s="430">
        <v>0</v>
      </c>
      <c r="X184" s="430">
        <v>0</v>
      </c>
      <c r="Y184" s="430">
        <v>0</v>
      </c>
      <c r="Z184" s="430">
        <v>0</v>
      </c>
      <c r="AA184" s="430">
        <v>0</v>
      </c>
      <c r="AB184" s="430">
        <v>0</v>
      </c>
      <c r="AC184" s="430">
        <v>0</v>
      </c>
    </row>
    <row r="185" spans="1:29" x14ac:dyDescent="0.35">
      <c r="A185" s="623"/>
      <c r="B185" s="3" t="s">
        <v>75</v>
      </c>
      <c r="C185" s="3">
        <f t="shared" si="26"/>
        <v>0</v>
      </c>
      <c r="D185" s="3">
        <f t="shared" si="26"/>
        <v>0</v>
      </c>
      <c r="E185" s="3">
        <f t="shared" si="26"/>
        <v>0</v>
      </c>
      <c r="F185" s="3">
        <f t="shared" si="26"/>
        <v>0</v>
      </c>
      <c r="G185" s="3">
        <f t="shared" si="26"/>
        <v>0</v>
      </c>
      <c r="H185" s="3">
        <f t="shared" si="26"/>
        <v>0</v>
      </c>
      <c r="I185" s="3">
        <f t="shared" si="26"/>
        <v>0</v>
      </c>
      <c r="J185" s="3">
        <f t="shared" si="26"/>
        <v>0</v>
      </c>
      <c r="K185" s="3">
        <f t="shared" si="26"/>
        <v>0</v>
      </c>
      <c r="L185" s="3">
        <f t="shared" si="26"/>
        <v>0</v>
      </c>
      <c r="M185" s="3">
        <f t="shared" si="26"/>
        <v>0</v>
      </c>
      <c r="N185" s="3">
        <f t="shared" si="26"/>
        <v>0</v>
      </c>
      <c r="O185" s="80">
        <f t="shared" si="25"/>
        <v>0</v>
      </c>
      <c r="Q185" s="430">
        <v>0</v>
      </c>
      <c r="R185" s="430">
        <v>0</v>
      </c>
      <c r="S185" s="430">
        <v>0</v>
      </c>
      <c r="T185" s="430">
        <v>0</v>
      </c>
      <c r="U185" s="430">
        <v>0</v>
      </c>
      <c r="V185" s="430">
        <v>0</v>
      </c>
      <c r="W185" s="430">
        <v>0</v>
      </c>
      <c r="X185" s="430">
        <v>0</v>
      </c>
      <c r="Y185" s="430">
        <v>0</v>
      </c>
      <c r="Z185" s="430">
        <v>0</v>
      </c>
      <c r="AA185" s="430">
        <v>0</v>
      </c>
      <c r="AB185" s="430">
        <v>0</v>
      </c>
      <c r="AC185" s="430">
        <v>0</v>
      </c>
    </row>
    <row r="186" spans="1:29" x14ac:dyDescent="0.35">
      <c r="A186" s="623"/>
      <c r="B186" s="3" t="s">
        <v>74</v>
      </c>
      <c r="C186" s="3">
        <f t="shared" si="26"/>
        <v>0</v>
      </c>
      <c r="D186" s="3">
        <f t="shared" si="26"/>
        <v>0</v>
      </c>
      <c r="E186" s="3">
        <f t="shared" si="26"/>
        <v>0</v>
      </c>
      <c r="F186" s="3">
        <f t="shared" si="26"/>
        <v>0</v>
      </c>
      <c r="G186" s="3">
        <f t="shared" si="26"/>
        <v>0</v>
      </c>
      <c r="H186" s="3">
        <f t="shared" si="26"/>
        <v>0</v>
      </c>
      <c r="I186" s="3">
        <f t="shared" si="26"/>
        <v>0</v>
      </c>
      <c r="J186" s="3">
        <f t="shared" si="26"/>
        <v>0</v>
      </c>
      <c r="K186" s="3">
        <f t="shared" si="26"/>
        <v>0</v>
      </c>
      <c r="L186" s="3">
        <f t="shared" si="26"/>
        <v>0</v>
      </c>
      <c r="M186" s="3">
        <f t="shared" si="26"/>
        <v>0</v>
      </c>
      <c r="N186" s="3">
        <f t="shared" si="26"/>
        <v>0</v>
      </c>
      <c r="O186" s="80">
        <f t="shared" si="25"/>
        <v>0</v>
      </c>
      <c r="Q186" s="430">
        <v>0</v>
      </c>
      <c r="R186" s="430">
        <v>0</v>
      </c>
      <c r="S186" s="430">
        <v>0</v>
      </c>
      <c r="T186" s="430">
        <v>0</v>
      </c>
      <c r="U186" s="430">
        <v>0</v>
      </c>
      <c r="V186" s="430">
        <v>0</v>
      </c>
      <c r="W186" s="430">
        <v>0</v>
      </c>
      <c r="X186" s="430">
        <v>0</v>
      </c>
      <c r="Y186" s="430">
        <v>0</v>
      </c>
      <c r="Z186" s="430">
        <v>0</v>
      </c>
      <c r="AA186" s="430">
        <v>0</v>
      </c>
      <c r="AB186" s="430">
        <v>0</v>
      </c>
      <c r="AC186" s="430">
        <v>0</v>
      </c>
    </row>
    <row r="187" spans="1:29" x14ac:dyDescent="0.35">
      <c r="A187" s="623"/>
      <c r="B187" s="3" t="s">
        <v>73</v>
      </c>
      <c r="C187" s="3">
        <f t="shared" si="26"/>
        <v>0</v>
      </c>
      <c r="D187" s="3">
        <f t="shared" si="26"/>
        <v>0</v>
      </c>
      <c r="E187" s="3">
        <f t="shared" si="26"/>
        <v>0</v>
      </c>
      <c r="F187" s="3">
        <f t="shared" si="26"/>
        <v>0</v>
      </c>
      <c r="G187" s="3">
        <f t="shared" si="26"/>
        <v>0</v>
      </c>
      <c r="H187" s="3">
        <f t="shared" si="26"/>
        <v>0</v>
      </c>
      <c r="I187" s="3">
        <f t="shared" si="26"/>
        <v>0</v>
      </c>
      <c r="J187" s="3">
        <f t="shared" si="26"/>
        <v>28378.956448140496</v>
      </c>
      <c r="K187" s="3">
        <f t="shared" si="26"/>
        <v>91828.471900957622</v>
      </c>
      <c r="L187" s="3">
        <f t="shared" si="26"/>
        <v>95933.603965782968</v>
      </c>
      <c r="M187" s="3">
        <f t="shared" si="26"/>
        <v>348740.46162461862</v>
      </c>
      <c r="N187" s="3">
        <f t="shared" si="26"/>
        <v>631391.47781260021</v>
      </c>
      <c r="O187" s="80">
        <f t="shared" si="25"/>
        <v>1196272.9717520999</v>
      </c>
      <c r="Q187" s="430">
        <v>0</v>
      </c>
      <c r="R187" s="430">
        <v>0</v>
      </c>
      <c r="S187" s="430">
        <v>0</v>
      </c>
      <c r="T187" s="430">
        <v>0</v>
      </c>
      <c r="U187" s="430">
        <v>0</v>
      </c>
      <c r="V187" s="430">
        <v>0</v>
      </c>
      <c r="W187" s="430">
        <v>0</v>
      </c>
      <c r="X187" s="430">
        <v>0</v>
      </c>
      <c r="Y187" s="430">
        <v>0</v>
      </c>
      <c r="Z187" s="430">
        <v>0</v>
      </c>
      <c r="AA187" s="430">
        <v>0</v>
      </c>
      <c r="AB187" s="430">
        <v>0</v>
      </c>
      <c r="AC187" s="430">
        <v>0</v>
      </c>
    </row>
    <row r="188" spans="1:29" x14ac:dyDescent="0.35">
      <c r="A188" s="623"/>
      <c r="B188" s="3" t="s">
        <v>72</v>
      </c>
      <c r="C188" s="3">
        <f t="shared" si="26"/>
        <v>0</v>
      </c>
      <c r="D188" s="3">
        <f t="shared" si="26"/>
        <v>0</v>
      </c>
      <c r="E188" s="3">
        <f t="shared" si="26"/>
        <v>0</v>
      </c>
      <c r="F188" s="3">
        <f t="shared" si="26"/>
        <v>0</v>
      </c>
      <c r="G188" s="3">
        <f t="shared" si="26"/>
        <v>0</v>
      </c>
      <c r="H188" s="3">
        <f t="shared" si="26"/>
        <v>0</v>
      </c>
      <c r="I188" s="3">
        <f t="shared" si="26"/>
        <v>0</v>
      </c>
      <c r="J188" s="3">
        <f t="shared" si="26"/>
        <v>0</v>
      </c>
      <c r="K188" s="3">
        <f t="shared" si="26"/>
        <v>0</v>
      </c>
      <c r="L188" s="3">
        <f t="shared" si="26"/>
        <v>0</v>
      </c>
      <c r="M188" s="3">
        <f t="shared" si="26"/>
        <v>0</v>
      </c>
      <c r="N188" s="3">
        <f t="shared" si="26"/>
        <v>0</v>
      </c>
      <c r="O188" s="80">
        <f t="shared" si="25"/>
        <v>0</v>
      </c>
      <c r="Q188" s="430">
        <v>0</v>
      </c>
      <c r="R188" s="430">
        <v>0</v>
      </c>
      <c r="S188" s="430">
        <v>0</v>
      </c>
      <c r="T188" s="430">
        <v>0</v>
      </c>
      <c r="U188" s="430">
        <v>0</v>
      </c>
      <c r="V188" s="430">
        <v>0</v>
      </c>
      <c r="W188" s="430">
        <v>0</v>
      </c>
      <c r="X188" s="430">
        <v>0</v>
      </c>
      <c r="Y188" s="430">
        <v>0</v>
      </c>
      <c r="Z188" s="430">
        <v>0</v>
      </c>
      <c r="AA188" s="430">
        <v>0</v>
      </c>
      <c r="AB188" s="430">
        <v>0</v>
      </c>
      <c r="AC188" s="430">
        <v>0</v>
      </c>
    </row>
    <row r="189" spans="1:29" x14ac:dyDescent="0.35">
      <c r="A189" s="623"/>
      <c r="B189" s="3" t="s">
        <v>71</v>
      </c>
      <c r="C189" s="3">
        <f t="shared" si="26"/>
        <v>0</v>
      </c>
      <c r="D189" s="3">
        <f t="shared" si="26"/>
        <v>0</v>
      </c>
      <c r="E189" s="3">
        <f t="shared" si="26"/>
        <v>0</v>
      </c>
      <c r="F189" s="3">
        <f t="shared" si="26"/>
        <v>0</v>
      </c>
      <c r="G189" s="3">
        <f t="shared" si="26"/>
        <v>0</v>
      </c>
      <c r="H189" s="3">
        <f t="shared" si="26"/>
        <v>0</v>
      </c>
      <c r="I189" s="3">
        <f t="shared" si="26"/>
        <v>0</v>
      </c>
      <c r="J189" s="3">
        <f t="shared" si="26"/>
        <v>0</v>
      </c>
      <c r="K189" s="3">
        <f t="shared" si="26"/>
        <v>0</v>
      </c>
      <c r="L189" s="3">
        <f t="shared" si="26"/>
        <v>0</v>
      </c>
      <c r="M189" s="3">
        <f t="shared" si="26"/>
        <v>0</v>
      </c>
      <c r="N189" s="3">
        <f t="shared" si="26"/>
        <v>0</v>
      </c>
      <c r="O189" s="80">
        <f t="shared" si="25"/>
        <v>0</v>
      </c>
      <c r="Q189" s="430">
        <v>0</v>
      </c>
      <c r="R189" s="430">
        <v>0</v>
      </c>
      <c r="S189" s="430">
        <v>0</v>
      </c>
      <c r="T189" s="430">
        <v>0</v>
      </c>
      <c r="U189" s="430">
        <v>0</v>
      </c>
      <c r="V189" s="430">
        <v>0</v>
      </c>
      <c r="W189" s="430">
        <v>0</v>
      </c>
      <c r="X189" s="430">
        <v>0</v>
      </c>
      <c r="Y189" s="430">
        <v>0</v>
      </c>
      <c r="Z189" s="430">
        <v>0</v>
      </c>
      <c r="AA189" s="430">
        <v>0</v>
      </c>
      <c r="AB189" s="430">
        <v>0</v>
      </c>
      <c r="AC189" s="430">
        <v>0</v>
      </c>
    </row>
    <row r="190" spans="1:29" x14ac:dyDescent="0.35">
      <c r="A190" s="623"/>
      <c r="B190" s="3" t="s">
        <v>70</v>
      </c>
      <c r="C190" s="3">
        <f t="shared" si="26"/>
        <v>0</v>
      </c>
      <c r="D190" s="3">
        <f t="shared" si="26"/>
        <v>0</v>
      </c>
      <c r="E190" s="3">
        <f t="shared" si="26"/>
        <v>0</v>
      </c>
      <c r="F190" s="3">
        <f t="shared" si="26"/>
        <v>0</v>
      </c>
      <c r="G190" s="3">
        <f t="shared" si="26"/>
        <v>0</v>
      </c>
      <c r="H190" s="3">
        <f t="shared" si="26"/>
        <v>0</v>
      </c>
      <c r="I190" s="3">
        <f t="shared" si="26"/>
        <v>0</v>
      </c>
      <c r="J190" s="3">
        <f t="shared" si="26"/>
        <v>0</v>
      </c>
      <c r="K190" s="3">
        <f t="shared" si="26"/>
        <v>0</v>
      </c>
      <c r="L190" s="3">
        <f t="shared" si="26"/>
        <v>0</v>
      </c>
      <c r="M190" s="3">
        <f t="shared" si="26"/>
        <v>0</v>
      </c>
      <c r="N190" s="3">
        <f t="shared" si="26"/>
        <v>0</v>
      </c>
      <c r="O190" s="80">
        <f t="shared" si="25"/>
        <v>0</v>
      </c>
      <c r="Q190" s="430">
        <v>0</v>
      </c>
      <c r="R190" s="430">
        <v>0</v>
      </c>
      <c r="S190" s="430">
        <v>0</v>
      </c>
      <c r="T190" s="430">
        <v>0</v>
      </c>
      <c r="U190" s="430">
        <v>0</v>
      </c>
      <c r="V190" s="430">
        <v>0</v>
      </c>
      <c r="W190" s="430">
        <v>0</v>
      </c>
      <c r="X190" s="430">
        <v>0</v>
      </c>
      <c r="Y190" s="430">
        <v>0</v>
      </c>
      <c r="Z190" s="430">
        <v>0</v>
      </c>
      <c r="AA190" s="430">
        <v>0</v>
      </c>
      <c r="AB190" s="430">
        <v>0</v>
      </c>
      <c r="AC190" s="430">
        <v>0</v>
      </c>
    </row>
    <row r="191" spans="1:29" x14ac:dyDescent="0.35">
      <c r="A191" s="623"/>
      <c r="B191" s="3" t="s">
        <v>69</v>
      </c>
      <c r="C191" s="3">
        <f t="shared" si="26"/>
        <v>0</v>
      </c>
      <c r="D191" s="3">
        <f t="shared" si="26"/>
        <v>0</v>
      </c>
      <c r="E191" s="3">
        <f t="shared" si="26"/>
        <v>0</v>
      </c>
      <c r="F191" s="3">
        <f t="shared" si="26"/>
        <v>0</v>
      </c>
      <c r="G191" s="3">
        <f t="shared" si="26"/>
        <v>0</v>
      </c>
      <c r="H191" s="3">
        <f t="shared" si="26"/>
        <v>0</v>
      </c>
      <c r="I191" s="3">
        <f t="shared" si="26"/>
        <v>0</v>
      </c>
      <c r="J191" s="3">
        <f t="shared" si="26"/>
        <v>0</v>
      </c>
      <c r="K191" s="3">
        <f t="shared" si="26"/>
        <v>0</v>
      </c>
      <c r="L191" s="3">
        <f t="shared" si="26"/>
        <v>0</v>
      </c>
      <c r="M191" s="3">
        <f t="shared" si="26"/>
        <v>0</v>
      </c>
      <c r="N191" s="3">
        <f t="shared" si="26"/>
        <v>0</v>
      </c>
      <c r="O191" s="80">
        <f t="shared" si="25"/>
        <v>0</v>
      </c>
      <c r="Q191" s="430">
        <v>0</v>
      </c>
      <c r="R191" s="430">
        <v>0</v>
      </c>
      <c r="S191" s="430">
        <v>0</v>
      </c>
      <c r="T191" s="430">
        <v>0</v>
      </c>
      <c r="U191" s="430">
        <v>0</v>
      </c>
      <c r="V191" s="430">
        <v>0</v>
      </c>
      <c r="W191" s="430">
        <v>0</v>
      </c>
      <c r="X191" s="430">
        <v>0</v>
      </c>
      <c r="Y191" s="430">
        <v>0</v>
      </c>
      <c r="Z191" s="430">
        <v>0</v>
      </c>
      <c r="AA191" s="430">
        <v>0</v>
      </c>
      <c r="AB191" s="430">
        <v>0</v>
      </c>
      <c r="AC191" s="430">
        <v>0</v>
      </c>
    </row>
    <row r="192" spans="1:29" ht="15" thickBot="1" x14ac:dyDescent="0.4">
      <c r="A192" s="624"/>
      <c r="B192" s="3" t="s">
        <v>68</v>
      </c>
      <c r="C192" s="3">
        <f t="shared" si="26"/>
        <v>0</v>
      </c>
      <c r="D192" s="3">
        <f t="shared" si="26"/>
        <v>0</v>
      </c>
      <c r="E192" s="3">
        <f t="shared" si="26"/>
        <v>0</v>
      </c>
      <c r="F192" s="3">
        <f t="shared" si="26"/>
        <v>0</v>
      </c>
      <c r="G192" s="3">
        <f t="shared" si="26"/>
        <v>0</v>
      </c>
      <c r="H192" s="3">
        <f t="shared" si="26"/>
        <v>0</v>
      </c>
      <c r="I192" s="3">
        <f t="shared" si="26"/>
        <v>0</v>
      </c>
      <c r="J192" s="3">
        <f t="shared" si="26"/>
        <v>0</v>
      </c>
      <c r="K192" s="3">
        <f t="shared" si="26"/>
        <v>0</v>
      </c>
      <c r="L192" s="3">
        <f t="shared" si="26"/>
        <v>0</v>
      </c>
      <c r="M192" s="3">
        <f t="shared" si="26"/>
        <v>0</v>
      </c>
      <c r="N192" s="3">
        <f t="shared" si="26"/>
        <v>0</v>
      </c>
      <c r="O192" s="80">
        <f t="shared" si="25"/>
        <v>0</v>
      </c>
      <c r="Q192" s="430">
        <v>0</v>
      </c>
      <c r="R192" s="430">
        <v>0</v>
      </c>
      <c r="S192" s="430">
        <v>0</v>
      </c>
      <c r="T192" s="430">
        <v>0</v>
      </c>
      <c r="U192" s="430">
        <v>0</v>
      </c>
      <c r="V192" s="430">
        <v>0</v>
      </c>
      <c r="W192" s="430">
        <v>0</v>
      </c>
      <c r="X192" s="430">
        <v>0</v>
      </c>
      <c r="Y192" s="430">
        <v>0</v>
      </c>
      <c r="Z192" s="430">
        <v>0</v>
      </c>
      <c r="AA192" s="430">
        <v>0</v>
      </c>
      <c r="AB192" s="430">
        <v>0</v>
      </c>
      <c r="AC192" s="430">
        <v>0</v>
      </c>
    </row>
    <row r="193" spans="1:29" ht="26.15" customHeight="1" thickBot="1" x14ac:dyDescent="0.4">
      <c r="A193" s="79"/>
      <c r="B193" s="47" t="s">
        <v>44</v>
      </c>
      <c r="C193" s="56">
        <f>SUM(C180:C192)</f>
        <v>0</v>
      </c>
      <c r="D193" s="56">
        <f t="shared" ref="D193:N193" si="27">SUM(D180:D192)</f>
        <v>0</v>
      </c>
      <c r="E193" s="56">
        <f t="shared" si="27"/>
        <v>0</v>
      </c>
      <c r="F193" s="56">
        <f t="shared" si="27"/>
        <v>0</v>
      </c>
      <c r="G193" s="56">
        <f t="shared" si="27"/>
        <v>0</v>
      </c>
      <c r="H193" s="56">
        <f t="shared" si="27"/>
        <v>0</v>
      </c>
      <c r="I193" s="56">
        <f t="shared" si="27"/>
        <v>0</v>
      </c>
      <c r="J193" s="56">
        <f t="shared" si="27"/>
        <v>28378.956448140496</v>
      </c>
      <c r="K193" s="56">
        <f t="shared" si="27"/>
        <v>91828.471900957622</v>
      </c>
      <c r="L193" s="56">
        <f t="shared" si="27"/>
        <v>98475.711381648682</v>
      </c>
      <c r="M193" s="56">
        <f t="shared" si="27"/>
        <v>383153.61437613377</v>
      </c>
      <c r="N193" s="56">
        <f t="shared" si="27"/>
        <v>637059.52650108503</v>
      </c>
      <c r="O193" s="52">
        <f t="shared" ref="O193" si="28">SUM(O180:O192)</f>
        <v>1238896.2806079655</v>
      </c>
      <c r="Q193" s="430">
        <v>0</v>
      </c>
      <c r="R193" s="430">
        <v>0</v>
      </c>
      <c r="S193" s="430">
        <v>0</v>
      </c>
      <c r="T193" s="430">
        <v>0</v>
      </c>
      <c r="U193" s="430">
        <v>0</v>
      </c>
      <c r="V193" s="430">
        <v>0</v>
      </c>
      <c r="W193" s="430">
        <v>0</v>
      </c>
      <c r="X193" s="430">
        <v>0</v>
      </c>
      <c r="Y193" s="430">
        <v>0</v>
      </c>
      <c r="Z193" s="430">
        <v>0</v>
      </c>
      <c r="AA193" s="430">
        <v>0</v>
      </c>
      <c r="AB193" s="430">
        <v>0</v>
      </c>
      <c r="AC193" s="430">
        <v>0</v>
      </c>
    </row>
    <row r="194" spans="1:29" x14ac:dyDescent="0.35">
      <c r="A194" s="79"/>
      <c r="O194" s="196"/>
    </row>
    <row r="195" spans="1:29" x14ac:dyDescent="0.35">
      <c r="A195" s="79"/>
      <c r="B195" s="194"/>
      <c r="C195" s="194"/>
      <c r="D195" s="194"/>
      <c r="E195" s="194"/>
      <c r="F195" s="194"/>
      <c r="G195" s="194"/>
      <c r="H195" s="194"/>
      <c r="I195" s="194"/>
      <c r="J195" s="194"/>
      <c r="K195" s="194"/>
      <c r="L195" s="194"/>
      <c r="M195" s="194"/>
      <c r="N195" s="194" t="s">
        <v>151</v>
      </c>
      <c r="O195" s="260">
        <f>O113+O177+O193</f>
        <v>99532449.302442282</v>
      </c>
    </row>
    <row r="196" spans="1:29" x14ac:dyDescent="0.35">
      <c r="A196" s="79"/>
      <c r="B196" s="194"/>
      <c r="C196" s="194"/>
      <c r="D196" s="194"/>
      <c r="E196" s="194"/>
      <c r="F196" s="194"/>
      <c r="G196" s="194"/>
      <c r="H196" s="194"/>
      <c r="I196" s="194"/>
      <c r="J196" s="194"/>
      <c r="K196" s="194"/>
      <c r="L196" s="194"/>
      <c r="M196" s="194"/>
      <c r="N196" s="194"/>
      <c r="O196" s="194"/>
    </row>
    <row r="197" spans="1:29" x14ac:dyDescent="0.35">
      <c r="A197" s="79"/>
      <c r="B197" s="194" t="s">
        <v>80</v>
      </c>
      <c r="C197" s="260">
        <f>C100+C164+C180</f>
        <v>0</v>
      </c>
      <c r="D197" s="260">
        <f t="shared" ref="D197:O197" si="29">D100+D164+D180</f>
        <v>0</v>
      </c>
      <c r="E197" s="260">
        <f t="shared" si="29"/>
        <v>0</v>
      </c>
      <c r="F197" s="260">
        <f t="shared" si="29"/>
        <v>0</v>
      </c>
      <c r="G197" s="260">
        <f t="shared" si="29"/>
        <v>0</v>
      </c>
      <c r="H197" s="260">
        <f t="shared" si="29"/>
        <v>0</v>
      </c>
      <c r="I197" s="260">
        <f t="shared" si="29"/>
        <v>417621.45797280443</v>
      </c>
      <c r="J197" s="260">
        <f t="shared" si="29"/>
        <v>155964.82319083848</v>
      </c>
      <c r="K197" s="260">
        <f t="shared" si="29"/>
        <v>90226.425786884807</v>
      </c>
      <c r="L197" s="260">
        <f t="shared" si="29"/>
        <v>212888.73126104235</v>
      </c>
      <c r="M197" s="260">
        <f t="shared" si="29"/>
        <v>1077529.8730588662</v>
      </c>
      <c r="N197" s="260">
        <f t="shared" si="29"/>
        <v>742014.27989518526</v>
      </c>
      <c r="O197" s="260">
        <f t="shared" si="29"/>
        <v>2696245.5911656218</v>
      </c>
    </row>
    <row r="198" spans="1:29" x14ac:dyDescent="0.35">
      <c r="A198" s="79"/>
      <c r="B198" s="194" t="s">
        <v>79</v>
      </c>
      <c r="C198" s="260">
        <f t="shared" ref="C198:O210" si="30">C101+C165+C181</f>
        <v>0</v>
      </c>
      <c r="D198" s="260">
        <f t="shared" si="30"/>
        <v>0</v>
      </c>
      <c r="E198" s="260">
        <f t="shared" si="30"/>
        <v>0</v>
      </c>
      <c r="F198" s="260">
        <f t="shared" si="30"/>
        <v>0</v>
      </c>
      <c r="G198" s="260">
        <f t="shared" si="30"/>
        <v>0</v>
      </c>
      <c r="H198" s="260">
        <f t="shared" si="30"/>
        <v>0</v>
      </c>
      <c r="I198" s="260">
        <f t="shared" si="30"/>
        <v>0</v>
      </c>
      <c r="J198" s="260">
        <f t="shared" si="30"/>
        <v>0</v>
      </c>
      <c r="K198" s="260">
        <f t="shared" si="30"/>
        <v>4592.477975279312</v>
      </c>
      <c r="L198" s="260">
        <f t="shared" si="30"/>
        <v>0</v>
      </c>
      <c r="M198" s="260">
        <f t="shared" si="30"/>
        <v>34110.226246350649</v>
      </c>
      <c r="N198" s="260">
        <f t="shared" si="30"/>
        <v>83697.361759994732</v>
      </c>
      <c r="O198" s="260">
        <f t="shared" si="30"/>
        <v>122400.06598162469</v>
      </c>
    </row>
    <row r="199" spans="1:29" x14ac:dyDescent="0.35">
      <c r="A199" s="79"/>
      <c r="B199" s="194" t="s">
        <v>78</v>
      </c>
      <c r="C199" s="260">
        <f t="shared" si="30"/>
        <v>0</v>
      </c>
      <c r="D199" s="260">
        <f t="shared" si="30"/>
        <v>0</v>
      </c>
      <c r="E199" s="260">
        <f t="shared" si="30"/>
        <v>0</v>
      </c>
      <c r="F199" s="260">
        <f t="shared" si="30"/>
        <v>0</v>
      </c>
      <c r="G199" s="260">
        <f t="shared" si="30"/>
        <v>0</v>
      </c>
      <c r="H199" s="260">
        <f t="shared" si="30"/>
        <v>0</v>
      </c>
      <c r="I199" s="260">
        <f t="shared" si="30"/>
        <v>0</v>
      </c>
      <c r="J199" s="260">
        <f t="shared" si="30"/>
        <v>7192.3005138034296</v>
      </c>
      <c r="K199" s="260">
        <f t="shared" si="30"/>
        <v>0</v>
      </c>
      <c r="L199" s="260">
        <f t="shared" si="30"/>
        <v>0</v>
      </c>
      <c r="M199" s="260">
        <f t="shared" si="30"/>
        <v>9624.8288316720282</v>
      </c>
      <c r="N199" s="260">
        <f t="shared" si="30"/>
        <v>0</v>
      </c>
      <c r="O199" s="260">
        <f t="shared" si="30"/>
        <v>16817.129345475456</v>
      </c>
    </row>
    <row r="200" spans="1:29" x14ac:dyDescent="0.35">
      <c r="A200" s="79"/>
      <c r="B200" s="194" t="s">
        <v>77</v>
      </c>
      <c r="C200" s="260">
        <f t="shared" si="30"/>
        <v>0</v>
      </c>
      <c r="D200" s="260">
        <f t="shared" si="30"/>
        <v>0</v>
      </c>
      <c r="E200" s="260">
        <f t="shared" si="30"/>
        <v>0</v>
      </c>
      <c r="F200" s="260">
        <f t="shared" si="30"/>
        <v>11127.192011808413</v>
      </c>
      <c r="G200" s="260">
        <f t="shared" si="30"/>
        <v>19033.595682532243</v>
      </c>
      <c r="H200" s="260">
        <f t="shared" si="30"/>
        <v>421201.70800311654</v>
      </c>
      <c r="I200" s="260">
        <f t="shared" si="30"/>
        <v>369236.59336498135</v>
      </c>
      <c r="J200" s="260">
        <f t="shared" si="30"/>
        <v>42028.200621761745</v>
      </c>
      <c r="K200" s="260">
        <f t="shared" si="30"/>
        <v>194415.61180566601</v>
      </c>
      <c r="L200" s="260">
        <f t="shared" si="30"/>
        <v>589092.0883799725</v>
      </c>
      <c r="M200" s="260">
        <f t="shared" si="30"/>
        <v>793484.75493714586</v>
      </c>
      <c r="N200" s="260">
        <f t="shared" si="30"/>
        <v>4230618.6360515384</v>
      </c>
      <c r="O200" s="260">
        <f t="shared" si="30"/>
        <v>6670238.3808585238</v>
      </c>
    </row>
    <row r="201" spans="1:29" x14ac:dyDescent="0.35">
      <c r="A201" s="79"/>
      <c r="B201" s="194" t="s">
        <v>76</v>
      </c>
      <c r="C201" s="260">
        <f t="shared" si="30"/>
        <v>0</v>
      </c>
      <c r="D201" s="260">
        <f t="shared" si="30"/>
        <v>0</v>
      </c>
      <c r="E201" s="260">
        <f t="shared" si="30"/>
        <v>0</v>
      </c>
      <c r="F201" s="260">
        <f t="shared" si="30"/>
        <v>0</v>
      </c>
      <c r="G201" s="260">
        <f t="shared" si="30"/>
        <v>0</v>
      </c>
      <c r="H201" s="260">
        <f t="shared" si="30"/>
        <v>148788.68659199998</v>
      </c>
      <c r="I201" s="260">
        <f t="shared" si="30"/>
        <v>0</v>
      </c>
      <c r="J201" s="260">
        <f t="shared" si="30"/>
        <v>0</v>
      </c>
      <c r="K201" s="260">
        <f t="shared" si="30"/>
        <v>0</v>
      </c>
      <c r="L201" s="260">
        <f t="shared" si="30"/>
        <v>22226.33196</v>
      </c>
      <c r="M201" s="260">
        <f t="shared" si="30"/>
        <v>34413.152751515154</v>
      </c>
      <c r="N201" s="260">
        <f t="shared" si="30"/>
        <v>35274.771848484852</v>
      </c>
      <c r="O201" s="260">
        <f t="shared" si="30"/>
        <v>240702.94315199999</v>
      </c>
    </row>
    <row r="202" spans="1:29" x14ac:dyDescent="0.35">
      <c r="A202" s="79"/>
      <c r="B202" s="194" t="s">
        <v>75</v>
      </c>
      <c r="C202" s="260">
        <f t="shared" si="30"/>
        <v>0</v>
      </c>
      <c r="D202" s="260">
        <f t="shared" si="30"/>
        <v>0</v>
      </c>
      <c r="E202" s="260">
        <f t="shared" si="30"/>
        <v>0</v>
      </c>
      <c r="F202" s="260">
        <f t="shared" si="30"/>
        <v>0</v>
      </c>
      <c r="G202" s="260">
        <f t="shared" si="30"/>
        <v>0</v>
      </c>
      <c r="H202" s="260">
        <f t="shared" si="30"/>
        <v>0</v>
      </c>
      <c r="I202" s="260">
        <f t="shared" si="30"/>
        <v>0</v>
      </c>
      <c r="J202" s="260">
        <f t="shared" si="30"/>
        <v>0</v>
      </c>
      <c r="K202" s="260">
        <f t="shared" si="30"/>
        <v>0</v>
      </c>
      <c r="L202" s="260">
        <f t="shared" si="30"/>
        <v>0</v>
      </c>
      <c r="M202" s="260">
        <f t="shared" si="30"/>
        <v>0</v>
      </c>
      <c r="N202" s="260">
        <f t="shared" si="30"/>
        <v>2621.1327999999921</v>
      </c>
      <c r="O202" s="260">
        <f t="shared" si="30"/>
        <v>2621.1327999999921</v>
      </c>
    </row>
    <row r="203" spans="1:29" x14ac:dyDescent="0.35">
      <c r="A203" s="79"/>
      <c r="B203" s="194" t="s">
        <v>74</v>
      </c>
      <c r="C203" s="260">
        <f t="shared" si="30"/>
        <v>0</v>
      </c>
      <c r="D203" s="260">
        <f t="shared" si="30"/>
        <v>0</v>
      </c>
      <c r="E203" s="260">
        <f t="shared" si="30"/>
        <v>0</v>
      </c>
      <c r="F203" s="260">
        <f t="shared" si="30"/>
        <v>0</v>
      </c>
      <c r="G203" s="260">
        <f t="shared" si="30"/>
        <v>17403.669969643008</v>
      </c>
      <c r="H203" s="260">
        <f t="shared" si="30"/>
        <v>203914.15660156962</v>
      </c>
      <c r="I203" s="260">
        <f t="shared" si="30"/>
        <v>190192.99097252346</v>
      </c>
      <c r="J203" s="260">
        <f t="shared" si="30"/>
        <v>178419.14380550775</v>
      </c>
      <c r="K203" s="260">
        <f t="shared" si="30"/>
        <v>1186642.7584124906</v>
      </c>
      <c r="L203" s="260">
        <f t="shared" si="30"/>
        <v>162060.24447377917</v>
      </c>
      <c r="M203" s="260">
        <f t="shared" si="30"/>
        <v>576762.10006232071</v>
      </c>
      <c r="N203" s="260">
        <f t="shared" si="30"/>
        <v>4274317.7333768681</v>
      </c>
      <c r="O203" s="260">
        <f t="shared" si="30"/>
        <v>6789712.7976747025</v>
      </c>
    </row>
    <row r="204" spans="1:29" x14ac:dyDescent="0.35">
      <c r="A204" s="79"/>
      <c r="B204" s="194" t="s">
        <v>73</v>
      </c>
      <c r="C204" s="260">
        <f t="shared" si="30"/>
        <v>0</v>
      </c>
      <c r="D204" s="260">
        <f t="shared" si="30"/>
        <v>0</v>
      </c>
      <c r="E204" s="260">
        <f t="shared" si="30"/>
        <v>190139.27152990282</v>
      </c>
      <c r="F204" s="260">
        <f t="shared" si="30"/>
        <v>1930883.7937624007</v>
      </c>
      <c r="G204" s="260">
        <f t="shared" si="30"/>
        <v>3698833.700994337</v>
      </c>
      <c r="H204" s="260">
        <f t="shared" si="30"/>
        <v>5359271.7538502635</v>
      </c>
      <c r="I204" s="260">
        <f t="shared" si="30"/>
        <v>5033460.7213131525</v>
      </c>
      <c r="J204" s="260">
        <f t="shared" si="30"/>
        <v>7605100.4249935457</v>
      </c>
      <c r="K204" s="260">
        <f t="shared" si="30"/>
        <v>10592455.786551405</v>
      </c>
      <c r="L204" s="260">
        <f t="shared" si="30"/>
        <v>6423705.2581098555</v>
      </c>
      <c r="M204" s="260">
        <f t="shared" si="30"/>
        <v>12295542.195739627</v>
      </c>
      <c r="N204" s="260">
        <f t="shared" si="30"/>
        <v>26810708.400627263</v>
      </c>
      <c r="O204" s="260">
        <f t="shared" si="30"/>
        <v>79940101.307471767</v>
      </c>
    </row>
    <row r="205" spans="1:29" x14ac:dyDescent="0.35">
      <c r="A205" s="79"/>
      <c r="B205" s="194" t="s">
        <v>72</v>
      </c>
      <c r="C205" s="260">
        <f t="shared" si="30"/>
        <v>0</v>
      </c>
      <c r="D205" s="260">
        <f t="shared" si="30"/>
        <v>0</v>
      </c>
      <c r="E205" s="260">
        <f t="shared" si="30"/>
        <v>0</v>
      </c>
      <c r="F205" s="260">
        <f t="shared" si="30"/>
        <v>0</v>
      </c>
      <c r="G205" s="260">
        <f t="shared" si="30"/>
        <v>15803.069445267711</v>
      </c>
      <c r="H205" s="260">
        <f t="shared" si="30"/>
        <v>3598.7372749977403</v>
      </c>
      <c r="I205" s="260">
        <f t="shared" si="30"/>
        <v>34485.875723979385</v>
      </c>
      <c r="J205" s="260">
        <f t="shared" si="30"/>
        <v>57938.675125000023</v>
      </c>
      <c r="K205" s="260">
        <f t="shared" si="30"/>
        <v>36199.163981249978</v>
      </c>
      <c r="L205" s="260">
        <f t="shared" si="30"/>
        <v>12604.918130564218</v>
      </c>
      <c r="M205" s="260">
        <f t="shared" si="30"/>
        <v>220682.71214942032</v>
      </c>
      <c r="N205" s="260">
        <f t="shared" si="30"/>
        <v>200502.83374479366</v>
      </c>
      <c r="O205" s="260">
        <f t="shared" si="30"/>
        <v>581815.98557527293</v>
      </c>
    </row>
    <row r="206" spans="1:29" x14ac:dyDescent="0.35">
      <c r="A206" s="79"/>
      <c r="B206" s="194" t="s">
        <v>71</v>
      </c>
      <c r="C206" s="260">
        <f t="shared" si="30"/>
        <v>0</v>
      </c>
      <c r="D206" s="260">
        <f t="shared" si="30"/>
        <v>0</v>
      </c>
      <c r="E206" s="260">
        <f t="shared" si="30"/>
        <v>0</v>
      </c>
      <c r="F206" s="260">
        <f t="shared" si="30"/>
        <v>0</v>
      </c>
      <c r="G206" s="260">
        <f t="shared" si="30"/>
        <v>17205.308497442446</v>
      </c>
      <c r="H206" s="260">
        <f t="shared" si="30"/>
        <v>179531.02675099604</v>
      </c>
      <c r="I206" s="260">
        <f t="shared" si="30"/>
        <v>65383.468151005552</v>
      </c>
      <c r="J206" s="260">
        <f t="shared" si="30"/>
        <v>24948.750165689569</v>
      </c>
      <c r="K206" s="260">
        <f t="shared" si="30"/>
        <v>0</v>
      </c>
      <c r="L206" s="260">
        <f t="shared" si="30"/>
        <v>113829.0127907678</v>
      </c>
      <c r="M206" s="260">
        <f t="shared" si="30"/>
        <v>30111.349783476937</v>
      </c>
      <c r="N206" s="260">
        <f t="shared" si="30"/>
        <v>1040875.1817618621</v>
      </c>
      <c r="O206" s="260">
        <f t="shared" si="30"/>
        <v>1471884.0979012405</v>
      </c>
    </row>
    <row r="207" spans="1:29" x14ac:dyDescent="0.35">
      <c r="A207" s="79"/>
      <c r="B207" s="194" t="s">
        <v>70</v>
      </c>
      <c r="C207" s="260">
        <f t="shared" si="30"/>
        <v>0</v>
      </c>
      <c r="D207" s="260">
        <f t="shared" si="30"/>
        <v>0</v>
      </c>
      <c r="E207" s="260">
        <f t="shared" si="30"/>
        <v>0</v>
      </c>
      <c r="F207" s="260">
        <f t="shared" si="30"/>
        <v>0</v>
      </c>
      <c r="G207" s="260">
        <f t="shared" si="30"/>
        <v>0</v>
      </c>
      <c r="H207" s="260">
        <f t="shared" si="30"/>
        <v>0</v>
      </c>
      <c r="I207" s="260">
        <f t="shared" si="30"/>
        <v>0</v>
      </c>
      <c r="J207" s="260">
        <f t="shared" si="30"/>
        <v>0</v>
      </c>
      <c r="K207" s="260">
        <f t="shared" si="30"/>
        <v>0</v>
      </c>
      <c r="L207" s="260">
        <f t="shared" si="30"/>
        <v>0</v>
      </c>
      <c r="M207" s="260">
        <f t="shared" si="30"/>
        <v>0</v>
      </c>
      <c r="N207" s="260">
        <f t="shared" si="30"/>
        <v>0</v>
      </c>
      <c r="O207" s="260">
        <f t="shared" si="30"/>
        <v>0</v>
      </c>
    </row>
    <row r="208" spans="1:29" x14ac:dyDescent="0.35">
      <c r="A208" s="79"/>
      <c r="B208" s="194" t="s">
        <v>69</v>
      </c>
      <c r="C208" s="260">
        <f t="shared" si="30"/>
        <v>0</v>
      </c>
      <c r="D208" s="260">
        <f t="shared" si="30"/>
        <v>0</v>
      </c>
      <c r="E208" s="260">
        <f t="shared" si="30"/>
        <v>0</v>
      </c>
      <c r="F208" s="260">
        <f t="shared" si="30"/>
        <v>0</v>
      </c>
      <c r="G208" s="260">
        <f t="shared" si="30"/>
        <v>0</v>
      </c>
      <c r="H208" s="260">
        <f t="shared" si="30"/>
        <v>0</v>
      </c>
      <c r="I208" s="260">
        <f t="shared" si="30"/>
        <v>0</v>
      </c>
      <c r="J208" s="260">
        <f t="shared" si="30"/>
        <v>56598.641906537188</v>
      </c>
      <c r="K208" s="260">
        <f t="shared" si="30"/>
        <v>73392.981302323766</v>
      </c>
      <c r="L208" s="260">
        <f t="shared" si="30"/>
        <v>0</v>
      </c>
      <c r="M208" s="260">
        <f t="shared" si="30"/>
        <v>734498.24751632765</v>
      </c>
      <c r="N208" s="260">
        <f t="shared" si="30"/>
        <v>79585.1130277216</v>
      </c>
      <c r="O208" s="260">
        <f t="shared" si="30"/>
        <v>944074.98375291028</v>
      </c>
    </row>
    <row r="209" spans="1:15" x14ac:dyDescent="0.35">
      <c r="A209" s="79"/>
      <c r="B209" s="194" t="s">
        <v>68</v>
      </c>
      <c r="C209" s="260">
        <f t="shared" si="30"/>
        <v>0</v>
      </c>
      <c r="D209" s="260">
        <f t="shared" si="30"/>
        <v>0</v>
      </c>
      <c r="E209" s="260">
        <f t="shared" si="30"/>
        <v>0</v>
      </c>
      <c r="F209" s="260">
        <f t="shared" si="30"/>
        <v>0</v>
      </c>
      <c r="G209" s="260">
        <f t="shared" si="30"/>
        <v>0</v>
      </c>
      <c r="H209" s="260">
        <f t="shared" si="30"/>
        <v>0</v>
      </c>
      <c r="I209" s="260">
        <f t="shared" si="30"/>
        <v>0</v>
      </c>
      <c r="J209" s="260">
        <f t="shared" si="30"/>
        <v>38737.34971232825</v>
      </c>
      <c r="K209" s="260">
        <f t="shared" si="30"/>
        <v>0</v>
      </c>
      <c r="L209" s="260">
        <f t="shared" si="30"/>
        <v>0</v>
      </c>
      <c r="M209" s="260">
        <f t="shared" si="30"/>
        <v>17097.537050823412</v>
      </c>
      <c r="N209" s="260">
        <f t="shared" si="30"/>
        <v>0</v>
      </c>
      <c r="O209" s="260">
        <f t="shared" si="30"/>
        <v>55834.886763151662</v>
      </c>
    </row>
    <row r="210" spans="1:15" x14ac:dyDescent="0.35">
      <c r="A210" s="79"/>
      <c r="B210" s="194" t="s">
        <v>44</v>
      </c>
      <c r="C210" s="260">
        <f t="shared" si="30"/>
        <v>0</v>
      </c>
      <c r="D210" s="260">
        <f t="shared" si="30"/>
        <v>0</v>
      </c>
      <c r="E210" s="260">
        <f t="shared" si="30"/>
        <v>190139.27152990282</v>
      </c>
      <c r="F210" s="260">
        <f t="shared" si="30"/>
        <v>1942010.9857742093</v>
      </c>
      <c r="G210" s="260">
        <f t="shared" si="30"/>
        <v>3768279.3445892222</v>
      </c>
      <c r="H210" s="260">
        <f t="shared" si="30"/>
        <v>6316306.0690729432</v>
      </c>
      <c r="I210" s="260">
        <f t="shared" si="30"/>
        <v>6110381.1074984474</v>
      </c>
      <c r="J210" s="260">
        <f t="shared" si="30"/>
        <v>8166928.3100350117</v>
      </c>
      <c r="K210" s="260">
        <f t="shared" si="30"/>
        <v>12177925.2058153</v>
      </c>
      <c r="L210" s="260">
        <f t="shared" si="30"/>
        <v>7536406.5851059817</v>
      </c>
      <c r="M210" s="260">
        <f t="shared" si="30"/>
        <v>15823856.978127547</v>
      </c>
      <c r="N210" s="260">
        <f t="shared" si="30"/>
        <v>37500215.444893703</v>
      </c>
      <c r="O210" s="260">
        <f t="shared" si="30"/>
        <v>99532449.302442282</v>
      </c>
    </row>
  </sheetData>
  <mergeCells count="13">
    <mergeCell ref="A164:A176"/>
    <mergeCell ref="A180:A192"/>
    <mergeCell ref="A148:A160"/>
    <mergeCell ref="A68:A80"/>
    <mergeCell ref="A4:A16"/>
    <mergeCell ref="A20:A32"/>
    <mergeCell ref="A36:A48"/>
    <mergeCell ref="A52:A64"/>
    <mergeCell ref="C1:N1"/>
    <mergeCell ref="A84:A96"/>
    <mergeCell ref="A100:A112"/>
    <mergeCell ref="A116:A128"/>
    <mergeCell ref="A132:A144"/>
  </mergeCells>
  <pageMargins left="0.7" right="0.7" top="0.75" bottom="0.75" header="0.3" footer="0.3"/>
  <pageSetup orientation="portrait" r:id="rId1"/>
  <headerFooter>
    <oddFooter>&amp;RSchedule JNG-D7.C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L97"/>
  <sheetViews>
    <sheetView zoomScale="80" zoomScaleNormal="80" workbookViewId="0">
      <pane xSplit="2" topLeftCell="C1" activePane="topRight" state="frozen"/>
      <selection activeCell="J98" sqref="J98"/>
      <selection pane="topRight" activeCell="I36" sqref="I36"/>
    </sheetView>
  </sheetViews>
  <sheetFormatPr defaultRowHeight="14.5" x14ac:dyDescent="0.35"/>
  <cols>
    <col min="1" max="1" width="9" customWidth="1"/>
    <col min="2" max="2" width="29" bestFit="1" customWidth="1"/>
    <col min="3" max="3" width="12.54296875" bestFit="1" customWidth="1"/>
    <col min="4" max="4" width="15" customWidth="1"/>
    <col min="5" max="5" width="15.453125" bestFit="1" customWidth="1"/>
    <col min="6" max="6" width="12.54296875" bestFit="1" customWidth="1"/>
    <col min="7" max="7" width="13.54296875" bestFit="1" customWidth="1"/>
    <col min="8" max="8" width="14.90625" bestFit="1" customWidth="1"/>
    <col min="9" max="33" width="14.453125" bestFit="1" customWidth="1"/>
    <col min="34" max="63" width="15.453125" bestFit="1" customWidth="1"/>
    <col min="64" max="65" width="10.54296875" bestFit="1" customWidth="1"/>
  </cols>
  <sheetData>
    <row r="1" spans="1:63" ht="15" thickBot="1" x14ac:dyDescent="0.4">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ht="15" thickBot="1" x14ac:dyDescent="0.4">
      <c r="A2" s="51"/>
      <c r="B2" s="29" t="s">
        <v>13</v>
      </c>
      <c r="C2" s="334">
        <v>0</v>
      </c>
      <c r="D2" s="424">
        <f>E2</f>
        <v>0.76774979104266816</v>
      </c>
      <c r="E2" s="342">
        <v>0.76774979104266816</v>
      </c>
      <c r="F2" s="335">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3" s="7" customFormat="1" ht="16.5" customHeight="1" thickBot="1" x14ac:dyDescent="0.6">
      <c r="A3" s="248" t="s">
        <v>144</v>
      </c>
      <c r="B3" s="50"/>
      <c r="C3" s="204"/>
      <c r="D3" s="332"/>
      <c r="E3" s="331" t="s">
        <v>153</v>
      </c>
      <c r="F3" s="204"/>
      <c r="G3" s="204"/>
      <c r="H3" s="204"/>
      <c r="I3" s="204"/>
      <c r="J3" s="204"/>
      <c r="K3" s="204"/>
      <c r="L3" s="204"/>
      <c r="M3" s="204"/>
      <c r="N3" s="207"/>
      <c r="O3" s="204"/>
      <c r="P3" s="341" t="s">
        <v>156</v>
      </c>
      <c r="Q3" s="333" t="str">
        <f>IF(SUM(C16:N16)='RES kWh ENTRY'!O183,"ok","ERROR")</f>
        <v>ok</v>
      </c>
    </row>
    <row r="4" spans="1:63" ht="15.75" customHeight="1" x14ac:dyDescent="0.35">
      <c r="A4" s="636" t="s">
        <v>14</v>
      </c>
      <c r="B4" s="17" t="s">
        <v>10</v>
      </c>
      <c r="C4" s="10">
        <v>43466</v>
      </c>
      <c r="D4" s="10">
        <v>43497</v>
      </c>
      <c r="E4" s="10">
        <v>43525</v>
      </c>
      <c r="F4" s="10">
        <v>43556</v>
      </c>
      <c r="G4" s="10">
        <v>43586</v>
      </c>
      <c r="H4" s="10">
        <v>43617</v>
      </c>
      <c r="I4" s="10">
        <v>43647</v>
      </c>
      <c r="J4" s="10">
        <v>43678</v>
      </c>
      <c r="K4" s="10">
        <v>43709</v>
      </c>
      <c r="L4" s="10">
        <v>43739</v>
      </c>
      <c r="M4" s="10">
        <v>43770</v>
      </c>
      <c r="N4" s="10">
        <v>43800</v>
      </c>
      <c r="O4" s="10">
        <v>43831</v>
      </c>
      <c r="P4" s="10">
        <v>43862</v>
      </c>
      <c r="Q4" s="10">
        <v>43891</v>
      </c>
      <c r="R4" s="10">
        <v>43922</v>
      </c>
      <c r="S4" s="10">
        <v>43952</v>
      </c>
      <c r="T4" s="10">
        <v>43983</v>
      </c>
      <c r="U4" s="10">
        <v>44013</v>
      </c>
      <c r="V4" s="10">
        <v>44044</v>
      </c>
      <c r="W4" s="10">
        <v>44075</v>
      </c>
      <c r="X4" s="10">
        <v>44105</v>
      </c>
      <c r="Y4" s="10">
        <v>44136</v>
      </c>
      <c r="Z4" s="10">
        <v>44166</v>
      </c>
      <c r="AA4" s="10">
        <v>44197</v>
      </c>
      <c r="AB4" s="10">
        <v>44228</v>
      </c>
      <c r="AC4" s="10">
        <v>44256</v>
      </c>
      <c r="AD4" s="10">
        <v>44287</v>
      </c>
      <c r="AE4" s="10">
        <v>44317</v>
      </c>
      <c r="AF4" s="10">
        <v>44348</v>
      </c>
      <c r="AG4" s="10">
        <v>44378</v>
      </c>
      <c r="AH4" s="10">
        <v>44409</v>
      </c>
      <c r="AI4" s="10">
        <v>44440</v>
      </c>
      <c r="AJ4" s="10">
        <v>44470</v>
      </c>
      <c r="AK4" s="10">
        <v>44501</v>
      </c>
      <c r="AL4" s="10">
        <v>44531</v>
      </c>
      <c r="AM4" s="10">
        <v>44562</v>
      </c>
      <c r="AN4" s="10">
        <v>44593</v>
      </c>
      <c r="AO4" s="10">
        <v>44621</v>
      </c>
      <c r="AP4" s="10">
        <v>44652</v>
      </c>
      <c r="AQ4" s="10">
        <v>44682</v>
      </c>
      <c r="AR4" s="10">
        <v>44713</v>
      </c>
      <c r="AS4" s="10">
        <v>44743</v>
      </c>
      <c r="AT4" s="10">
        <v>44774</v>
      </c>
      <c r="AU4" s="10">
        <v>44805</v>
      </c>
      <c r="AV4" s="10">
        <v>44835</v>
      </c>
      <c r="AW4" s="10">
        <v>44866</v>
      </c>
      <c r="AX4" s="10">
        <v>44896</v>
      </c>
      <c r="AY4" s="10">
        <v>44927</v>
      </c>
      <c r="AZ4" s="10">
        <v>44958</v>
      </c>
      <c r="BA4" s="10">
        <v>44986</v>
      </c>
      <c r="BB4" s="10">
        <v>45017</v>
      </c>
      <c r="BC4" s="10">
        <v>45047</v>
      </c>
      <c r="BD4" s="10">
        <v>45078</v>
      </c>
      <c r="BE4" s="10">
        <v>45108</v>
      </c>
      <c r="BF4" s="10">
        <v>45139</v>
      </c>
      <c r="BG4" s="10">
        <v>45170</v>
      </c>
      <c r="BH4" s="10">
        <v>45200</v>
      </c>
      <c r="BI4" s="10">
        <v>45231</v>
      </c>
      <c r="BJ4" s="10">
        <v>45261</v>
      </c>
      <c r="BK4" s="10">
        <v>45292</v>
      </c>
    </row>
    <row r="5" spans="1:63" ht="15" customHeight="1" x14ac:dyDescent="0.35">
      <c r="A5" s="637"/>
      <c r="B5" s="11" t="s">
        <v>0</v>
      </c>
      <c r="C5" s="3">
        <f>'RES kWh ENTRY'!C172</f>
        <v>0</v>
      </c>
      <c r="D5" s="3">
        <f>'RES kWh ENTRY'!D172</f>
        <v>0</v>
      </c>
      <c r="E5" s="3">
        <f>'RES kWh ENTRY'!E172</f>
        <v>0</v>
      </c>
      <c r="F5" s="3">
        <f>'RES kWh ENTRY'!F172</f>
        <v>0</v>
      </c>
      <c r="G5" s="255">
        <f>'RES kWh ENTRY'!G172</f>
        <v>0</v>
      </c>
      <c r="H5" s="255">
        <f>'RES kWh ENTRY'!H172</f>
        <v>0</v>
      </c>
      <c r="I5" s="255">
        <f>'RES kWh ENTRY'!I172</f>
        <v>0</v>
      </c>
      <c r="J5" s="255">
        <f>'RES kWh ENTRY'!J172</f>
        <v>0</v>
      </c>
      <c r="K5" s="255">
        <f>'RES kWh ENTRY'!K172</f>
        <v>0</v>
      </c>
      <c r="L5" s="255">
        <f>'RES kWh ENTRY'!L172</f>
        <v>0</v>
      </c>
      <c r="M5" s="255">
        <f>'RES kWh ENTRY'!M172</f>
        <v>0</v>
      </c>
      <c r="N5" s="255">
        <f>'RES kWh ENTRY'!N172</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3" x14ac:dyDescent="0.35">
      <c r="A6" s="637"/>
      <c r="B6" s="12" t="s">
        <v>1</v>
      </c>
      <c r="C6" s="3">
        <f>'RES kWh ENTRY'!C173</f>
        <v>0</v>
      </c>
      <c r="D6" s="3">
        <f>'RES kWh ENTRY'!D173</f>
        <v>0</v>
      </c>
      <c r="E6" s="3">
        <f>'RES kWh ENTRY'!E173</f>
        <v>104725.11133720839</v>
      </c>
      <c r="F6" s="3">
        <f>'RES kWh ENTRY'!F173</f>
        <v>1282239.8996344614</v>
      </c>
      <c r="G6" s="3">
        <f>'RES kWh ENTRY'!G173</f>
        <v>2890051.3229935337</v>
      </c>
      <c r="H6" s="3">
        <f>'RES kWh ENTRY'!H173</f>
        <v>3529566.698712585</v>
      </c>
      <c r="I6" s="3">
        <f>'RES kWh ENTRY'!I173</f>
        <v>3507474.0188254393</v>
      </c>
      <c r="J6" s="3">
        <f>'RES kWh ENTRY'!J173</f>
        <v>2920005.0609949478</v>
      </c>
      <c r="K6" s="3">
        <f>'RES kWh ENTRY'!K173</f>
        <v>1900202.9012239478</v>
      </c>
      <c r="L6" s="3">
        <f>'RES kWh ENTRY'!L173</f>
        <v>2930125.5344427158</v>
      </c>
      <c r="M6" s="3">
        <f>'RES kWh ENTRY'!M173</f>
        <v>2155228.2409839933</v>
      </c>
      <c r="N6" s="3">
        <f>'RES kWh ENTRY'!N173</f>
        <v>2251539.7692139447</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3" x14ac:dyDescent="0.35">
      <c r="A7" s="637"/>
      <c r="B7" s="11" t="s">
        <v>2</v>
      </c>
      <c r="C7" s="3">
        <f>'RES kWh ENTRY'!C174</f>
        <v>0</v>
      </c>
      <c r="D7" s="3">
        <f>'RES kWh ENTRY'!D174</f>
        <v>0</v>
      </c>
      <c r="E7" s="3">
        <f>'RES kWh ENTRY'!E174</f>
        <v>0</v>
      </c>
      <c r="F7" s="3">
        <f>'RES kWh ENTRY'!F174</f>
        <v>0</v>
      </c>
      <c r="G7" s="3">
        <f>'RES kWh ENTRY'!G174</f>
        <v>9221.1572135062524</v>
      </c>
      <c r="H7" s="3">
        <f>'RES kWh ENTRY'!H174</f>
        <v>0</v>
      </c>
      <c r="I7" s="3">
        <f>'RES kWh ENTRY'!I174</f>
        <v>56109.565742117586</v>
      </c>
      <c r="J7" s="3">
        <f>'RES kWh ENTRY'!J174</f>
        <v>38471.581801347696</v>
      </c>
      <c r="K7" s="3">
        <f>'RES kWh ENTRY'!K174</f>
        <v>58157.543031297122</v>
      </c>
      <c r="L7" s="3">
        <f>'RES kWh ENTRY'!L174</f>
        <v>74734.052065719661</v>
      </c>
      <c r="M7" s="3">
        <f>'RES kWh ENTRY'!M174</f>
        <v>51166.535003559969</v>
      </c>
      <c r="N7" s="3">
        <f>'RES kWh ENTRY'!N174</f>
        <v>954.27553327294663</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3" x14ac:dyDescent="0.35">
      <c r="A8" s="637"/>
      <c r="B8" s="11" t="s">
        <v>9</v>
      </c>
      <c r="C8" s="3">
        <f>'RES kWh ENTRY'!C175</f>
        <v>0</v>
      </c>
      <c r="D8" s="3">
        <f>'RES kWh ENTRY'!D175</f>
        <v>0</v>
      </c>
      <c r="E8" s="3">
        <f>'RES kWh ENTRY'!E175</f>
        <v>30620.606048583984</v>
      </c>
      <c r="F8" s="3">
        <f>'RES kWh ENTRY'!F175</f>
        <v>482087.93478393555</v>
      </c>
      <c r="G8" s="3">
        <f>'RES kWh ENTRY'!G175</f>
        <v>1290280.032913208</v>
      </c>
      <c r="H8" s="3">
        <f>'RES kWh ENTRY'!H175</f>
        <v>1514038.2947540283</v>
      </c>
      <c r="I8" s="3">
        <f>'RES kWh ENTRY'!I175</f>
        <v>2007096.1881256104</v>
      </c>
      <c r="J8" s="3">
        <f>'RES kWh ENTRY'!J175</f>
        <v>1441415.4763031006</v>
      </c>
      <c r="K8" s="3">
        <f>'RES kWh ENTRY'!K175</f>
        <v>929246.25045776367</v>
      </c>
      <c r="L8" s="3">
        <f>'RES kWh ENTRY'!L175</f>
        <v>1563427.901175183</v>
      </c>
      <c r="M8" s="3">
        <f>'RES kWh ENTRY'!M175</f>
        <v>1796179.162147522</v>
      </c>
      <c r="N8" s="3">
        <f>'RES kWh ENTRY'!N175</f>
        <v>2122463.4372764649</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3" x14ac:dyDescent="0.35">
      <c r="A9" s="637"/>
      <c r="B9" s="12" t="s">
        <v>3</v>
      </c>
      <c r="C9" s="3">
        <f>'RES kWh ENTRY'!C176</f>
        <v>0</v>
      </c>
      <c r="D9" s="3">
        <f>'RES kWh ENTRY'!D176</f>
        <v>0</v>
      </c>
      <c r="E9" s="3">
        <f>'RES kWh ENTRY'!E176</f>
        <v>39196.505004882813</v>
      </c>
      <c r="F9" s="3">
        <f>'RES kWh ENTRY'!F176</f>
        <v>371242.80446505675</v>
      </c>
      <c r="G9" s="3">
        <f>'RES kWh ENTRY'!G176</f>
        <v>934203.21396712714</v>
      </c>
      <c r="H9" s="3">
        <f>'RES kWh ENTRY'!H176</f>
        <v>867886.16849167412</v>
      </c>
      <c r="I9" s="3">
        <f>'RES kWh ENTRY'!I176</f>
        <v>845173.05145632289</v>
      </c>
      <c r="J9" s="3">
        <f>'RES kWh ENTRY'!J176</f>
        <v>682259.53599721543</v>
      </c>
      <c r="K9" s="3">
        <f>'RES kWh ENTRY'!K176</f>
        <v>453955.80722513987</v>
      </c>
      <c r="L9" s="3">
        <f>'RES kWh ENTRY'!L176</f>
        <v>712265.38453552686</v>
      </c>
      <c r="M9" s="3">
        <f>'RES kWh ENTRY'!M176</f>
        <v>1232266.2341331956</v>
      </c>
      <c r="N9" s="3">
        <f>'RES kWh ENTRY'!N176</f>
        <v>1029759.5435006307</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3" x14ac:dyDescent="0.35">
      <c r="A10" s="637"/>
      <c r="B10" s="11" t="s">
        <v>4</v>
      </c>
      <c r="C10" s="3">
        <f>'RES kWh ENTRY'!C177</f>
        <v>0</v>
      </c>
      <c r="D10" s="3">
        <f>'RES kWh ENTRY'!D177</f>
        <v>0</v>
      </c>
      <c r="E10" s="3">
        <f>'RES kWh ENTRY'!E177</f>
        <v>2789.7830657958984</v>
      </c>
      <c r="F10" s="3">
        <f>'RES kWh ENTRY'!F177</f>
        <v>1323730.1027735597</v>
      </c>
      <c r="G10" s="3">
        <f>'RES kWh ENTRY'!G177</f>
        <v>2936866.8844946981</v>
      </c>
      <c r="H10" s="3">
        <f>'RES kWh ENTRY'!H177</f>
        <v>2409578.8618081943</v>
      </c>
      <c r="I10" s="3">
        <f>'RES kWh ENTRY'!I177</f>
        <v>3770513.211790781</v>
      </c>
      <c r="J10" s="3">
        <f>'RES kWh ENTRY'!J177</f>
        <v>4105162.0477762334</v>
      </c>
      <c r="K10" s="3">
        <f>'RES kWh ENTRY'!K177</f>
        <v>4234205.060860578</v>
      </c>
      <c r="L10" s="3">
        <f>'RES kWh ENTRY'!L177</f>
        <v>11408735.504839094</v>
      </c>
      <c r="M10" s="3">
        <f>'RES kWh ENTRY'!M177</f>
        <v>37254486.823790655</v>
      </c>
      <c r="N10" s="3">
        <f>'RES kWh ENTRY'!N177</f>
        <v>33604891.620868884</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3" x14ac:dyDescent="0.35">
      <c r="A11" s="637"/>
      <c r="B11" s="11" t="s">
        <v>5</v>
      </c>
      <c r="C11" s="3">
        <f>'RES kWh ENTRY'!C178</f>
        <v>0</v>
      </c>
      <c r="D11" s="3">
        <f>'RES kWh ENTRY'!D178</f>
        <v>0</v>
      </c>
      <c r="E11" s="3">
        <f>'RES kWh ENTRY'!E178</f>
        <v>607.823974609375</v>
      </c>
      <c r="F11" s="3">
        <f>'RES kWh ENTRY'!F178</f>
        <v>911.7359619140625</v>
      </c>
      <c r="G11" s="3">
        <f>'RES kWh ENTRY'!G178</f>
        <v>455.86798095703125</v>
      </c>
      <c r="H11" s="3">
        <f>'RES kWh ENTRY'!H178</f>
        <v>151.95599365234375</v>
      </c>
      <c r="I11" s="3">
        <f>'RES kWh ENTRY'!I178</f>
        <v>1975.4279174804688</v>
      </c>
      <c r="J11" s="3">
        <f>'RES kWh ENTRY'!J178</f>
        <v>607.823974609375</v>
      </c>
      <c r="K11" s="3">
        <f>'RES kWh ENTRY'!K178</f>
        <v>1671.5159301757813</v>
      </c>
      <c r="L11" s="3">
        <f>'RES kWh ENTRY'!L178</f>
        <v>1063.6919555664063</v>
      </c>
      <c r="M11" s="3">
        <f>'RES kWh ENTRY'!M178</f>
        <v>0</v>
      </c>
      <c r="N11" s="3">
        <f>'RES kWh ENTRY'!N178</f>
        <v>1671.5159301757813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3" x14ac:dyDescent="0.35">
      <c r="A12" s="637"/>
      <c r="B12" s="11" t="s">
        <v>6</v>
      </c>
      <c r="C12" s="3">
        <f>'RES kWh ENTRY'!C179</f>
        <v>0</v>
      </c>
      <c r="D12" s="3">
        <f>'RES kWh ENTRY'!D179</f>
        <v>0</v>
      </c>
      <c r="E12" s="3">
        <f>'RES kWh ENTRY'!E179</f>
        <v>0</v>
      </c>
      <c r="F12" s="3">
        <f>'RES kWh ENTRY'!F179</f>
        <v>47215.535400390625</v>
      </c>
      <c r="G12" s="3">
        <f>'RES kWh ENTRY'!G179</f>
        <v>48509.038696289063</v>
      </c>
      <c r="H12" s="3">
        <f>'RES kWh ENTRY'!H179</f>
        <v>127276.66064453125</v>
      </c>
      <c r="I12" s="3">
        <f>'RES kWh ENTRY'!I179</f>
        <v>369259.77038574219</v>
      </c>
      <c r="J12" s="3">
        <f>'RES kWh ENTRY'!J179</f>
        <v>178344.77941894531</v>
      </c>
      <c r="K12" s="3">
        <f>'RES kWh ENTRY'!K179</f>
        <v>365407.18701171875</v>
      </c>
      <c r="L12" s="3">
        <f>'RES kWh ENTRY'!L179</f>
        <v>145752.30493164063</v>
      </c>
      <c r="M12" s="3">
        <f>'RES kWh ENTRY'!M179</f>
        <v>139593.7568359375</v>
      </c>
      <c r="N12" s="3">
        <f>'RES kWh ENTRY'!N179</f>
        <v>81860.859252929688</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3" x14ac:dyDescent="0.35">
      <c r="A13" s="637"/>
      <c r="B13" s="11" t="s">
        <v>7</v>
      </c>
      <c r="C13" s="3">
        <f>'RES kWh ENTRY'!C180</f>
        <v>0</v>
      </c>
      <c r="D13" s="3">
        <f>'RES kWh ENTRY'!D180</f>
        <v>0</v>
      </c>
      <c r="E13" s="3">
        <f>'RES kWh ENTRY'!E180</f>
        <v>0</v>
      </c>
      <c r="F13" s="3">
        <f>'RES kWh ENTRY'!F180</f>
        <v>0</v>
      </c>
      <c r="G13" s="3">
        <f>'RES kWh ENTRY'!G180</f>
        <v>67138.494603731408</v>
      </c>
      <c r="H13" s="3">
        <f>'RES kWh ENTRY'!H180</f>
        <v>0</v>
      </c>
      <c r="I13" s="3">
        <f>'RES kWh ENTRY'!I180</f>
        <v>270825.20606766723</v>
      </c>
      <c r="J13" s="3">
        <f>'RES kWh ENTRY'!J180</f>
        <v>318048.94908261724</v>
      </c>
      <c r="K13" s="3">
        <f>'RES kWh ENTRY'!K180</f>
        <v>334714.74837805406</v>
      </c>
      <c r="L13" s="3">
        <f>'RES kWh ENTRY'!L180</f>
        <v>215426.77856370271</v>
      </c>
      <c r="M13" s="3">
        <f>'RES kWh ENTRY'!M180</f>
        <v>209246.60818616595</v>
      </c>
      <c r="N13" s="3">
        <f>'RES kWh ENTRY'!N180</f>
        <v>9627.0546057292522</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3" x14ac:dyDescent="0.35">
      <c r="A14" s="637"/>
      <c r="B14" s="11" t="s">
        <v>8</v>
      </c>
      <c r="C14" s="3">
        <f>'RES kWh ENTRY'!C181</f>
        <v>0</v>
      </c>
      <c r="D14" s="3">
        <f>'RES kWh ENTRY'!D181</f>
        <v>0</v>
      </c>
      <c r="E14" s="3">
        <f>'RES kWh ENTRY'!E181</f>
        <v>0</v>
      </c>
      <c r="F14" s="3">
        <f>'RES kWh ENTRY'!F181</f>
        <v>55111.546875</v>
      </c>
      <c r="G14" s="3">
        <f>'RES kWh ENTRY'!G181</f>
        <v>490802.89610004547</v>
      </c>
      <c r="H14" s="3">
        <f>'RES kWh ENTRY'!H181</f>
        <v>20666.830078125</v>
      </c>
      <c r="I14" s="3">
        <f>'RES kWh ENTRY'!I181</f>
        <v>43159.553984032158</v>
      </c>
      <c r="J14" s="3">
        <f>'RES kWh ENTRY'!J181</f>
        <v>29360.788617198326</v>
      </c>
      <c r="K14" s="3">
        <f>'RES kWh ENTRY'!K181</f>
        <v>55429.291443365735</v>
      </c>
      <c r="L14" s="3">
        <f>'RES kWh ENTRY'!L181</f>
        <v>100129.04936615693</v>
      </c>
      <c r="M14" s="3">
        <f>'RES kWh ENTRY'!M181</f>
        <v>1058000.3285031419</v>
      </c>
      <c r="N14" s="3">
        <f>'RES kWh ENTRY'!N181</f>
        <v>1450900.5363552605</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3" x14ac:dyDescent="0.35">
      <c r="A15" s="637"/>
      <c r="B15" s="53" t="s">
        <v>43</v>
      </c>
      <c r="C15" s="3">
        <f>'RES kWh ENTRY'!C182</f>
        <v>0</v>
      </c>
      <c r="D15" s="3">
        <f>'RES kWh ENTRY'!D182</f>
        <v>0</v>
      </c>
      <c r="E15" s="3">
        <f>'RES kWh ENTRY'!E182</f>
        <v>0</v>
      </c>
      <c r="F15" s="3">
        <f>'RES kWh ENTRY'!F182</f>
        <v>0</v>
      </c>
      <c r="G15" s="3">
        <f>'RES kWh ENTRY'!G182</f>
        <v>0</v>
      </c>
      <c r="H15" s="3">
        <f>'RES kWh ENTRY'!H182</f>
        <v>0</v>
      </c>
      <c r="I15" s="3">
        <f>'RES kWh ENTRY'!I182</f>
        <v>0</v>
      </c>
      <c r="J15" s="3">
        <f>'RES kWh ENTRY'!J182</f>
        <v>0</v>
      </c>
      <c r="K15" s="3">
        <f>'RES kWh ENTRY'!K182</f>
        <v>0</v>
      </c>
      <c r="L15" s="3">
        <f>'RES kWh ENTRY'!L182</f>
        <v>0</v>
      </c>
      <c r="M15" s="3">
        <f>'RES kWh ENTRY'!M182</f>
        <v>0</v>
      </c>
      <c r="N15" s="3">
        <f>'RES kWh ENTRY'!N182</f>
        <v>0</v>
      </c>
      <c r="O15" s="210"/>
      <c r="P15" s="210"/>
      <c r="Q15" s="210"/>
      <c r="R15" s="210"/>
      <c r="S15" s="210"/>
      <c r="T15" s="210"/>
      <c r="U15" s="210"/>
      <c r="V15" s="210"/>
      <c r="W15" s="210"/>
      <c r="X15" s="210"/>
      <c r="Y15" s="210"/>
      <c r="Z15" s="210"/>
      <c r="AA15" s="210"/>
      <c r="AB15" s="210"/>
      <c r="AC15" s="210"/>
      <c r="AD15" s="210"/>
      <c r="AE15" s="210" t="s">
        <v>11</v>
      </c>
      <c r="AF15" s="210" t="s">
        <v>11</v>
      </c>
      <c r="AG15" s="210" t="s">
        <v>11</v>
      </c>
      <c r="AH15" s="210" t="s">
        <v>11</v>
      </c>
      <c r="AI15" s="210" t="s">
        <v>11</v>
      </c>
      <c r="AJ15" s="210" t="s">
        <v>11</v>
      </c>
      <c r="AK15" s="210" t="s">
        <v>11</v>
      </c>
      <c r="AL15" s="210" t="s">
        <v>11</v>
      </c>
      <c r="AM15" s="210" t="s">
        <v>11</v>
      </c>
      <c r="AN15" s="210" t="s">
        <v>11</v>
      </c>
      <c r="AO15" s="210" t="s">
        <v>11</v>
      </c>
      <c r="AP15" s="210" t="s">
        <v>11</v>
      </c>
      <c r="AQ15" s="210" t="s">
        <v>11</v>
      </c>
      <c r="AR15" s="210" t="s">
        <v>11</v>
      </c>
      <c r="AS15" s="210" t="s">
        <v>11</v>
      </c>
      <c r="AT15" s="210" t="s">
        <v>11</v>
      </c>
      <c r="AU15" s="210" t="s">
        <v>11</v>
      </c>
      <c r="AV15" s="210" t="s">
        <v>11</v>
      </c>
      <c r="AW15" s="210" t="s">
        <v>11</v>
      </c>
      <c r="AX15" s="210" t="s">
        <v>11</v>
      </c>
      <c r="AY15" s="210" t="s">
        <v>11</v>
      </c>
      <c r="AZ15" s="210" t="s">
        <v>11</v>
      </c>
      <c r="BA15" s="210" t="s">
        <v>11</v>
      </c>
      <c r="BB15" s="210" t="s">
        <v>11</v>
      </c>
      <c r="BC15" s="210" t="s">
        <v>11</v>
      </c>
      <c r="BD15" s="210" t="s">
        <v>11</v>
      </c>
      <c r="BE15" s="210" t="s">
        <v>11</v>
      </c>
      <c r="BF15" s="210" t="s">
        <v>11</v>
      </c>
      <c r="BG15" s="210" t="s">
        <v>11</v>
      </c>
      <c r="BH15" s="210" t="s">
        <v>11</v>
      </c>
      <c r="BI15" s="210" t="s">
        <v>11</v>
      </c>
      <c r="BJ15" s="210" t="s">
        <v>11</v>
      </c>
      <c r="BK15" s="210" t="s">
        <v>11</v>
      </c>
    </row>
    <row r="16" spans="1:63" ht="15" thickBot="1" x14ac:dyDescent="0.4">
      <c r="A16" s="638"/>
      <c r="B16" s="15" t="s">
        <v>25</v>
      </c>
      <c r="C16" s="48">
        <f>SUM(C5:C14)</f>
        <v>0</v>
      </c>
      <c r="D16" s="48">
        <f t="shared" ref="D16:N16" si="1">SUM(D5:D14)</f>
        <v>0</v>
      </c>
      <c r="E16" s="48">
        <f t="shared" si="1"/>
        <v>177939.82943108046</v>
      </c>
      <c r="F16" s="48">
        <f t="shared" si="1"/>
        <v>3562539.5598943182</v>
      </c>
      <c r="G16" s="48">
        <f t="shared" si="1"/>
        <v>8667528.9089630954</v>
      </c>
      <c r="H16" s="48">
        <f t="shared" si="1"/>
        <v>8469165.4704827908</v>
      </c>
      <c r="I16" s="48">
        <f t="shared" si="1"/>
        <v>10871585.994295193</v>
      </c>
      <c r="J16" s="48">
        <f t="shared" si="1"/>
        <v>9713676.0439662151</v>
      </c>
      <c r="K16" s="48">
        <f t="shared" si="1"/>
        <v>8332990.3055620408</v>
      </c>
      <c r="L16" s="48">
        <f t="shared" si="1"/>
        <v>17151660.201875307</v>
      </c>
      <c r="M16" s="48">
        <f t="shared" si="1"/>
        <v>43896167.689584166</v>
      </c>
      <c r="N16" s="48">
        <f t="shared" si="1"/>
        <v>40553668.612537287</v>
      </c>
      <c r="O16" s="211">
        <f t="shared" ref="O16:BK16" si="2">SUM(O5:O14)</f>
        <v>0</v>
      </c>
      <c r="P16" s="211">
        <f t="shared" si="2"/>
        <v>0</v>
      </c>
      <c r="Q16" s="211">
        <f t="shared" si="2"/>
        <v>0</v>
      </c>
      <c r="R16" s="211">
        <f t="shared" si="2"/>
        <v>0</v>
      </c>
      <c r="S16" s="211">
        <f t="shared" si="2"/>
        <v>0</v>
      </c>
      <c r="T16" s="211">
        <f t="shared" si="2"/>
        <v>0</v>
      </c>
      <c r="U16" s="211">
        <f t="shared" si="2"/>
        <v>0</v>
      </c>
      <c r="V16" s="211">
        <f t="shared" si="2"/>
        <v>0</v>
      </c>
      <c r="W16" s="211">
        <f t="shared" si="2"/>
        <v>0</v>
      </c>
      <c r="X16" s="211">
        <f t="shared" si="2"/>
        <v>0</v>
      </c>
      <c r="Y16" s="211">
        <f t="shared" si="2"/>
        <v>0</v>
      </c>
      <c r="Z16" s="211">
        <f t="shared" si="2"/>
        <v>0</v>
      </c>
      <c r="AA16" s="211">
        <f t="shared" si="2"/>
        <v>0</v>
      </c>
      <c r="AB16" s="211">
        <f t="shared" si="2"/>
        <v>0</v>
      </c>
      <c r="AC16" s="211">
        <f t="shared" si="2"/>
        <v>0</v>
      </c>
      <c r="AD16" s="211">
        <f t="shared" si="2"/>
        <v>0</v>
      </c>
      <c r="AE16" s="211">
        <f t="shared" si="2"/>
        <v>0</v>
      </c>
      <c r="AF16" s="211">
        <f t="shared" si="2"/>
        <v>0</v>
      </c>
      <c r="AG16" s="211">
        <f t="shared" si="2"/>
        <v>0</v>
      </c>
      <c r="AH16" s="211">
        <f t="shared" si="2"/>
        <v>0</v>
      </c>
      <c r="AI16" s="211">
        <f t="shared" si="2"/>
        <v>0</v>
      </c>
      <c r="AJ16" s="211">
        <f t="shared" si="2"/>
        <v>0</v>
      </c>
      <c r="AK16" s="211">
        <f t="shared" si="2"/>
        <v>0</v>
      </c>
      <c r="AL16" s="211">
        <f t="shared" si="2"/>
        <v>0</v>
      </c>
      <c r="AM16" s="211">
        <f t="shared" si="2"/>
        <v>0</v>
      </c>
      <c r="AN16" s="211">
        <f t="shared" si="2"/>
        <v>0</v>
      </c>
      <c r="AO16" s="211">
        <f t="shared" si="2"/>
        <v>0</v>
      </c>
      <c r="AP16" s="211">
        <f t="shared" si="2"/>
        <v>0</v>
      </c>
      <c r="AQ16" s="211">
        <f t="shared" si="2"/>
        <v>0</v>
      </c>
      <c r="AR16" s="211">
        <f t="shared" si="2"/>
        <v>0</v>
      </c>
      <c r="AS16" s="211">
        <f t="shared" si="2"/>
        <v>0</v>
      </c>
      <c r="AT16" s="211">
        <f t="shared" si="2"/>
        <v>0</v>
      </c>
      <c r="AU16" s="211">
        <f t="shared" si="2"/>
        <v>0</v>
      </c>
      <c r="AV16" s="211">
        <f t="shared" si="2"/>
        <v>0</v>
      </c>
      <c r="AW16" s="211">
        <f t="shared" si="2"/>
        <v>0</v>
      </c>
      <c r="AX16" s="211">
        <f t="shared" si="2"/>
        <v>0</v>
      </c>
      <c r="AY16" s="211">
        <f t="shared" si="2"/>
        <v>0</v>
      </c>
      <c r="AZ16" s="211">
        <f t="shared" si="2"/>
        <v>0</v>
      </c>
      <c r="BA16" s="211">
        <f t="shared" si="2"/>
        <v>0</v>
      </c>
      <c r="BB16" s="211">
        <f t="shared" si="2"/>
        <v>0</v>
      </c>
      <c r="BC16" s="211">
        <f t="shared" si="2"/>
        <v>0</v>
      </c>
      <c r="BD16" s="211">
        <f t="shared" si="2"/>
        <v>0</v>
      </c>
      <c r="BE16" s="211">
        <f t="shared" si="2"/>
        <v>0</v>
      </c>
      <c r="BF16" s="211">
        <f t="shared" si="2"/>
        <v>0</v>
      </c>
      <c r="BG16" s="211">
        <f t="shared" si="2"/>
        <v>0</v>
      </c>
      <c r="BH16" s="211">
        <f t="shared" si="2"/>
        <v>0</v>
      </c>
      <c r="BI16" s="211">
        <f t="shared" si="2"/>
        <v>0</v>
      </c>
      <c r="BJ16" s="211">
        <f t="shared" si="2"/>
        <v>0</v>
      </c>
      <c r="BK16" s="211">
        <f t="shared" si="2"/>
        <v>0</v>
      </c>
    </row>
    <row r="17" spans="1:63" x14ac:dyDescent="0.35">
      <c r="A17" s="44"/>
      <c r="B17" s="25"/>
      <c r="C17" s="9"/>
      <c r="D17" s="431">
        <v>15240737.226455599</v>
      </c>
      <c r="E17" s="432" t="s">
        <v>169</v>
      </c>
      <c r="F17" s="433"/>
      <c r="G17" s="433"/>
      <c r="H17" s="432"/>
      <c r="I17" s="433"/>
      <c r="J17" s="433"/>
      <c r="K17" s="432"/>
      <c r="L17" s="30"/>
      <c r="M17" s="30"/>
      <c r="N17" s="30"/>
      <c r="O17" s="30"/>
      <c r="P17" s="30"/>
      <c r="Q17" s="30"/>
      <c r="R17" s="30"/>
      <c r="S17" s="30"/>
      <c r="T17" s="9"/>
      <c r="U17" s="30"/>
      <c r="V17" s="30"/>
      <c r="W17" s="9"/>
      <c r="X17" s="30"/>
      <c r="Y17" s="30"/>
      <c r="Z17" s="9"/>
      <c r="AA17" s="30"/>
      <c r="AB17" s="30"/>
      <c r="AC17" s="9"/>
      <c r="AD17" s="30"/>
      <c r="AE17" s="30"/>
      <c r="AF17" s="9"/>
      <c r="AG17" s="30"/>
      <c r="AH17" s="30"/>
      <c r="AI17" s="9"/>
      <c r="AJ17" s="30"/>
      <c r="AK17" s="30"/>
      <c r="AL17" s="9"/>
      <c r="AM17" s="30"/>
      <c r="AN17" s="30"/>
      <c r="AO17" s="9"/>
      <c r="AP17" s="30"/>
      <c r="AQ17" s="30"/>
      <c r="AR17" s="9"/>
      <c r="AS17" s="30"/>
      <c r="AT17" s="30"/>
      <c r="AU17" s="9"/>
      <c r="AV17" s="30"/>
      <c r="AW17" s="30"/>
      <c r="AX17" s="9"/>
      <c r="AY17" s="30"/>
      <c r="AZ17" s="30"/>
      <c r="BA17" s="9"/>
      <c r="BB17" s="30"/>
      <c r="BC17" s="30"/>
      <c r="BD17" s="9"/>
      <c r="BE17" s="30"/>
      <c r="BF17" s="30"/>
      <c r="BG17" s="9"/>
      <c r="BH17" s="30"/>
      <c r="BI17" s="30"/>
      <c r="BJ17" s="9"/>
      <c r="BK17" s="30"/>
    </row>
    <row r="18" spans="1:63" ht="15" thickBot="1" x14ac:dyDescent="0.4">
      <c r="A18" s="26"/>
      <c r="B18" s="26"/>
      <c r="C18" s="22"/>
      <c r="D18" s="434" t="s">
        <v>163</v>
      </c>
      <c r="E18" s="434"/>
      <c r="F18" s="434"/>
      <c r="G18" s="434"/>
      <c r="H18" s="434"/>
      <c r="I18" s="434"/>
      <c r="J18" s="434"/>
      <c r="K18" s="435"/>
      <c r="L18" s="425"/>
      <c r="M18" s="425"/>
      <c r="N18" s="7"/>
      <c r="O18" s="206" t="s">
        <v>154</v>
      </c>
      <c r="P18" s="23"/>
      <c r="Q18" s="426"/>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43" customFormat="1" ht="15.5" x14ac:dyDescent="0.35">
      <c r="A19" s="639"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43" customFormat="1" ht="15" customHeight="1" x14ac:dyDescent="0.35">
      <c r="A20" s="640"/>
      <c r="B20" s="344" t="str">
        <f t="shared" ref="B20:B31" si="5">B5</f>
        <v>Building Shell</v>
      </c>
      <c r="C20" s="345"/>
      <c r="D20" s="436">
        <f>D17</f>
        <v>15240737.226455599</v>
      </c>
      <c r="E20" s="112">
        <f t="shared" ref="E20:BK24" si="6">IF(SUM($C$16:$N$16)=0,0,D20+E5)</f>
        <v>15240737.226455599</v>
      </c>
      <c r="F20" s="112">
        <f t="shared" si="6"/>
        <v>15240737.226455599</v>
      </c>
      <c r="G20" s="112">
        <f t="shared" si="6"/>
        <v>15240737.226455599</v>
      </c>
      <c r="H20" s="112">
        <f t="shared" si="6"/>
        <v>15240737.226455599</v>
      </c>
      <c r="I20" s="112">
        <f t="shared" si="6"/>
        <v>15240737.226455599</v>
      </c>
      <c r="J20" s="112">
        <f t="shared" si="6"/>
        <v>15240737.226455599</v>
      </c>
      <c r="K20" s="112">
        <f t="shared" si="6"/>
        <v>15240737.226455599</v>
      </c>
      <c r="L20" s="112">
        <f t="shared" si="6"/>
        <v>15240737.226455599</v>
      </c>
      <c r="M20" s="112">
        <f t="shared" si="6"/>
        <v>15240737.226455599</v>
      </c>
      <c r="N20" s="436">
        <f t="shared" si="6"/>
        <v>15240737.226455599</v>
      </c>
      <c r="O20" s="345">
        <f t="shared" si="6"/>
        <v>15240737.226455599</v>
      </c>
      <c r="P20" s="345">
        <f t="shared" si="6"/>
        <v>15240737.226455599</v>
      </c>
      <c r="Q20" s="345">
        <f t="shared" si="6"/>
        <v>15240737.226455599</v>
      </c>
      <c r="R20" s="345">
        <f t="shared" si="6"/>
        <v>15240737.226455599</v>
      </c>
      <c r="S20" s="345">
        <f t="shared" si="6"/>
        <v>15240737.226455599</v>
      </c>
      <c r="T20" s="345">
        <f t="shared" si="6"/>
        <v>15240737.226455599</v>
      </c>
      <c r="U20" s="345">
        <f t="shared" si="6"/>
        <v>15240737.226455599</v>
      </c>
      <c r="V20" s="345">
        <f t="shared" si="6"/>
        <v>15240737.226455599</v>
      </c>
      <c r="W20" s="345">
        <f t="shared" si="6"/>
        <v>15240737.226455599</v>
      </c>
      <c r="X20" s="345">
        <f t="shared" si="6"/>
        <v>15240737.226455599</v>
      </c>
      <c r="Y20" s="345">
        <f t="shared" si="6"/>
        <v>15240737.226455599</v>
      </c>
      <c r="Z20" s="345">
        <f t="shared" si="6"/>
        <v>15240737.226455599</v>
      </c>
      <c r="AA20" s="345">
        <f t="shared" si="6"/>
        <v>15240737.226455599</v>
      </c>
      <c r="AB20" s="345">
        <f t="shared" si="6"/>
        <v>15240737.226455599</v>
      </c>
      <c r="AC20" s="345">
        <f t="shared" si="6"/>
        <v>15240737.226455599</v>
      </c>
      <c r="AD20" s="345">
        <f t="shared" si="6"/>
        <v>15240737.226455599</v>
      </c>
      <c r="AE20" s="345">
        <f t="shared" si="6"/>
        <v>15240737.226455599</v>
      </c>
      <c r="AF20" s="345">
        <f t="shared" si="6"/>
        <v>15240737.226455599</v>
      </c>
      <c r="AG20" s="345">
        <f t="shared" si="6"/>
        <v>15240737.226455599</v>
      </c>
      <c r="AH20" s="345">
        <f t="shared" si="6"/>
        <v>15240737.226455599</v>
      </c>
      <c r="AI20" s="345">
        <f t="shared" si="6"/>
        <v>15240737.226455599</v>
      </c>
      <c r="AJ20" s="345">
        <f t="shared" si="6"/>
        <v>15240737.226455599</v>
      </c>
      <c r="AK20" s="345">
        <f t="shared" si="6"/>
        <v>15240737.226455599</v>
      </c>
      <c r="AL20" s="345">
        <f t="shared" si="6"/>
        <v>15240737.226455599</v>
      </c>
      <c r="AM20" s="345">
        <f t="shared" si="6"/>
        <v>15240737.226455599</v>
      </c>
      <c r="AN20" s="345">
        <f t="shared" si="6"/>
        <v>15240737.226455599</v>
      </c>
      <c r="AO20" s="345">
        <f t="shared" si="6"/>
        <v>15240737.226455599</v>
      </c>
      <c r="AP20" s="345">
        <f t="shared" si="6"/>
        <v>15240737.226455599</v>
      </c>
      <c r="AQ20" s="345">
        <f t="shared" si="6"/>
        <v>15240737.226455599</v>
      </c>
      <c r="AR20" s="345">
        <f t="shared" si="6"/>
        <v>15240737.226455599</v>
      </c>
      <c r="AS20" s="345">
        <f t="shared" si="6"/>
        <v>15240737.226455599</v>
      </c>
      <c r="AT20" s="345">
        <f t="shared" si="6"/>
        <v>15240737.226455599</v>
      </c>
      <c r="AU20" s="345">
        <f t="shared" si="6"/>
        <v>15240737.226455599</v>
      </c>
      <c r="AV20" s="345">
        <f t="shared" si="6"/>
        <v>15240737.226455599</v>
      </c>
      <c r="AW20" s="345">
        <f t="shared" si="6"/>
        <v>15240737.226455599</v>
      </c>
      <c r="AX20" s="345">
        <f t="shared" si="6"/>
        <v>15240737.226455599</v>
      </c>
      <c r="AY20" s="345">
        <f t="shared" si="6"/>
        <v>15240737.226455599</v>
      </c>
      <c r="AZ20" s="345">
        <f t="shared" si="6"/>
        <v>15240737.226455599</v>
      </c>
      <c r="BA20" s="345">
        <f t="shared" si="6"/>
        <v>15240737.226455599</v>
      </c>
      <c r="BB20" s="345">
        <f t="shared" si="6"/>
        <v>15240737.226455599</v>
      </c>
      <c r="BC20" s="345">
        <f t="shared" si="6"/>
        <v>15240737.226455599</v>
      </c>
      <c r="BD20" s="345">
        <f t="shared" si="6"/>
        <v>15240737.226455599</v>
      </c>
      <c r="BE20" s="345">
        <f t="shared" si="6"/>
        <v>15240737.226455599</v>
      </c>
      <c r="BF20" s="345">
        <f t="shared" si="6"/>
        <v>15240737.226455599</v>
      </c>
      <c r="BG20" s="345">
        <f t="shared" si="6"/>
        <v>15240737.226455599</v>
      </c>
      <c r="BH20" s="345">
        <f t="shared" si="6"/>
        <v>15240737.226455599</v>
      </c>
      <c r="BI20" s="345">
        <f t="shared" si="6"/>
        <v>15240737.226455599</v>
      </c>
      <c r="BJ20" s="345">
        <f t="shared" si="6"/>
        <v>15240737.226455599</v>
      </c>
      <c r="BK20" s="345">
        <f t="shared" si="6"/>
        <v>15240737.226455599</v>
      </c>
    </row>
    <row r="21" spans="1:63" s="343" customFormat="1" x14ac:dyDescent="0.35">
      <c r="A21" s="640"/>
      <c r="B21" s="12" t="str">
        <f t="shared" si="5"/>
        <v>Cooling</v>
      </c>
      <c r="C21" s="345"/>
      <c r="D21" s="345">
        <f t="shared" ref="D21:S29" si="7">IF(SUM($C$16:$N$16)=0,0,C21+D6)</f>
        <v>0</v>
      </c>
      <c r="E21" s="345">
        <f t="shared" si="7"/>
        <v>104725.11133720839</v>
      </c>
      <c r="F21" s="345">
        <f t="shared" si="7"/>
        <v>1386965.0109716698</v>
      </c>
      <c r="G21" s="345">
        <f t="shared" si="7"/>
        <v>4277016.3339652037</v>
      </c>
      <c r="H21" s="345">
        <f t="shared" si="7"/>
        <v>7806583.0326777883</v>
      </c>
      <c r="I21" s="345">
        <f t="shared" si="7"/>
        <v>11314057.051503228</v>
      </c>
      <c r="J21" s="345">
        <f t="shared" si="7"/>
        <v>14234062.112498175</v>
      </c>
      <c r="K21" s="345">
        <f t="shared" si="7"/>
        <v>16134265.013722124</v>
      </c>
      <c r="L21" s="345">
        <f t="shared" si="7"/>
        <v>19064390.548164841</v>
      </c>
      <c r="M21" s="345">
        <f t="shared" si="7"/>
        <v>21219618.789148834</v>
      </c>
      <c r="N21" s="345">
        <f t="shared" si="7"/>
        <v>23471158.558362778</v>
      </c>
      <c r="O21" s="345">
        <f t="shared" si="7"/>
        <v>23471158.558362778</v>
      </c>
      <c r="P21" s="345">
        <f t="shared" si="7"/>
        <v>23471158.558362778</v>
      </c>
      <c r="Q21" s="345">
        <f t="shared" si="7"/>
        <v>23471158.558362778</v>
      </c>
      <c r="R21" s="345">
        <f t="shared" si="7"/>
        <v>23471158.558362778</v>
      </c>
      <c r="S21" s="345">
        <f t="shared" si="7"/>
        <v>23471158.558362778</v>
      </c>
      <c r="T21" s="345">
        <f t="shared" si="6"/>
        <v>23471158.558362778</v>
      </c>
      <c r="U21" s="345">
        <f t="shared" si="6"/>
        <v>23471158.558362778</v>
      </c>
      <c r="V21" s="345">
        <f t="shared" si="6"/>
        <v>23471158.558362778</v>
      </c>
      <c r="W21" s="345">
        <f t="shared" si="6"/>
        <v>23471158.558362778</v>
      </c>
      <c r="X21" s="345">
        <f t="shared" si="6"/>
        <v>23471158.558362778</v>
      </c>
      <c r="Y21" s="345">
        <f t="shared" si="6"/>
        <v>23471158.558362778</v>
      </c>
      <c r="Z21" s="345">
        <f t="shared" si="6"/>
        <v>23471158.558362778</v>
      </c>
      <c r="AA21" s="345">
        <f t="shared" si="6"/>
        <v>23471158.558362778</v>
      </c>
      <c r="AB21" s="345">
        <f t="shared" si="6"/>
        <v>23471158.558362778</v>
      </c>
      <c r="AC21" s="345">
        <f t="shared" si="6"/>
        <v>23471158.558362778</v>
      </c>
      <c r="AD21" s="345">
        <f t="shared" si="6"/>
        <v>23471158.558362778</v>
      </c>
      <c r="AE21" s="345">
        <f t="shared" si="6"/>
        <v>23471158.558362778</v>
      </c>
      <c r="AF21" s="345">
        <f t="shared" si="6"/>
        <v>23471158.558362778</v>
      </c>
      <c r="AG21" s="345">
        <f t="shared" si="6"/>
        <v>23471158.558362778</v>
      </c>
      <c r="AH21" s="345">
        <f t="shared" si="6"/>
        <v>23471158.558362778</v>
      </c>
      <c r="AI21" s="345">
        <f t="shared" si="6"/>
        <v>23471158.558362778</v>
      </c>
      <c r="AJ21" s="345">
        <f t="shared" si="6"/>
        <v>23471158.558362778</v>
      </c>
      <c r="AK21" s="345">
        <f t="shared" si="6"/>
        <v>23471158.558362778</v>
      </c>
      <c r="AL21" s="345">
        <f t="shared" si="6"/>
        <v>23471158.558362778</v>
      </c>
      <c r="AM21" s="345">
        <f t="shared" si="6"/>
        <v>23471158.558362778</v>
      </c>
      <c r="AN21" s="345">
        <f t="shared" si="6"/>
        <v>23471158.558362778</v>
      </c>
      <c r="AO21" s="345">
        <f t="shared" si="6"/>
        <v>23471158.558362778</v>
      </c>
      <c r="AP21" s="345">
        <f t="shared" si="6"/>
        <v>23471158.558362778</v>
      </c>
      <c r="AQ21" s="345">
        <f t="shared" si="6"/>
        <v>23471158.558362778</v>
      </c>
      <c r="AR21" s="345">
        <f t="shared" si="6"/>
        <v>23471158.558362778</v>
      </c>
      <c r="AS21" s="345">
        <f t="shared" si="6"/>
        <v>23471158.558362778</v>
      </c>
      <c r="AT21" s="345">
        <f t="shared" si="6"/>
        <v>23471158.558362778</v>
      </c>
      <c r="AU21" s="345">
        <f t="shared" si="6"/>
        <v>23471158.558362778</v>
      </c>
      <c r="AV21" s="345">
        <f t="shared" si="6"/>
        <v>23471158.558362778</v>
      </c>
      <c r="AW21" s="345">
        <f t="shared" si="6"/>
        <v>23471158.558362778</v>
      </c>
      <c r="AX21" s="345">
        <f t="shared" si="6"/>
        <v>23471158.558362778</v>
      </c>
      <c r="AY21" s="345">
        <f t="shared" si="6"/>
        <v>23471158.558362778</v>
      </c>
      <c r="AZ21" s="345">
        <f t="shared" si="6"/>
        <v>23471158.558362778</v>
      </c>
      <c r="BA21" s="345">
        <f t="shared" si="6"/>
        <v>23471158.558362778</v>
      </c>
      <c r="BB21" s="345">
        <f t="shared" si="6"/>
        <v>23471158.558362778</v>
      </c>
      <c r="BC21" s="345">
        <f t="shared" si="6"/>
        <v>23471158.558362778</v>
      </c>
      <c r="BD21" s="345">
        <f t="shared" si="6"/>
        <v>23471158.558362778</v>
      </c>
      <c r="BE21" s="345">
        <f t="shared" si="6"/>
        <v>23471158.558362778</v>
      </c>
      <c r="BF21" s="345">
        <f t="shared" si="6"/>
        <v>23471158.558362778</v>
      </c>
      <c r="BG21" s="345">
        <f t="shared" si="6"/>
        <v>23471158.558362778</v>
      </c>
      <c r="BH21" s="345">
        <f t="shared" si="6"/>
        <v>23471158.558362778</v>
      </c>
      <c r="BI21" s="345">
        <f t="shared" si="6"/>
        <v>23471158.558362778</v>
      </c>
      <c r="BJ21" s="345">
        <f t="shared" si="6"/>
        <v>23471158.558362778</v>
      </c>
      <c r="BK21" s="345">
        <f t="shared" si="6"/>
        <v>23471158.558362778</v>
      </c>
    </row>
    <row r="22" spans="1:63" s="343" customFormat="1" x14ac:dyDescent="0.35">
      <c r="A22" s="640"/>
      <c r="B22" s="344" t="str">
        <f t="shared" si="5"/>
        <v>Freezer</v>
      </c>
      <c r="C22" s="345"/>
      <c r="D22" s="345">
        <f t="shared" si="7"/>
        <v>0</v>
      </c>
      <c r="E22" s="345">
        <f t="shared" si="7"/>
        <v>0</v>
      </c>
      <c r="F22" s="345">
        <f t="shared" si="7"/>
        <v>0</v>
      </c>
      <c r="G22" s="345">
        <f t="shared" si="7"/>
        <v>9221.1572135062524</v>
      </c>
      <c r="H22" s="345">
        <f t="shared" si="7"/>
        <v>9221.1572135062524</v>
      </c>
      <c r="I22" s="345">
        <f t="shared" si="7"/>
        <v>65330.722955623838</v>
      </c>
      <c r="J22" s="345">
        <f t="shared" si="7"/>
        <v>103802.30475697154</v>
      </c>
      <c r="K22" s="345">
        <f t="shared" si="7"/>
        <v>161959.84778826867</v>
      </c>
      <c r="L22" s="345">
        <f t="shared" si="7"/>
        <v>236693.89985398832</v>
      </c>
      <c r="M22" s="345">
        <f t="shared" si="7"/>
        <v>287860.43485754827</v>
      </c>
      <c r="N22" s="345">
        <f t="shared" si="7"/>
        <v>288814.71039082122</v>
      </c>
      <c r="O22" s="345">
        <f t="shared" si="7"/>
        <v>288814.71039082122</v>
      </c>
      <c r="P22" s="345">
        <f t="shared" si="7"/>
        <v>288814.71039082122</v>
      </c>
      <c r="Q22" s="345">
        <f t="shared" si="7"/>
        <v>288814.71039082122</v>
      </c>
      <c r="R22" s="345">
        <f t="shared" si="7"/>
        <v>288814.71039082122</v>
      </c>
      <c r="S22" s="345">
        <f t="shared" si="7"/>
        <v>288814.71039082122</v>
      </c>
      <c r="T22" s="345">
        <f t="shared" si="6"/>
        <v>288814.71039082122</v>
      </c>
      <c r="U22" s="345">
        <f t="shared" si="6"/>
        <v>288814.71039082122</v>
      </c>
      <c r="V22" s="345">
        <f t="shared" si="6"/>
        <v>288814.71039082122</v>
      </c>
      <c r="W22" s="345">
        <f t="shared" si="6"/>
        <v>288814.71039082122</v>
      </c>
      <c r="X22" s="345">
        <f t="shared" si="6"/>
        <v>288814.71039082122</v>
      </c>
      <c r="Y22" s="345">
        <f t="shared" si="6"/>
        <v>288814.71039082122</v>
      </c>
      <c r="Z22" s="345">
        <f t="shared" si="6"/>
        <v>288814.71039082122</v>
      </c>
      <c r="AA22" s="345">
        <f t="shared" si="6"/>
        <v>288814.71039082122</v>
      </c>
      <c r="AB22" s="345">
        <f t="shared" si="6"/>
        <v>288814.71039082122</v>
      </c>
      <c r="AC22" s="345">
        <f t="shared" si="6"/>
        <v>288814.71039082122</v>
      </c>
      <c r="AD22" s="345">
        <f t="shared" si="6"/>
        <v>288814.71039082122</v>
      </c>
      <c r="AE22" s="345">
        <f t="shared" si="6"/>
        <v>288814.71039082122</v>
      </c>
      <c r="AF22" s="345">
        <f t="shared" si="6"/>
        <v>288814.71039082122</v>
      </c>
      <c r="AG22" s="345">
        <f t="shared" si="6"/>
        <v>288814.71039082122</v>
      </c>
      <c r="AH22" s="345">
        <f t="shared" si="6"/>
        <v>288814.71039082122</v>
      </c>
      <c r="AI22" s="345">
        <f t="shared" si="6"/>
        <v>288814.71039082122</v>
      </c>
      <c r="AJ22" s="345">
        <f t="shared" si="6"/>
        <v>288814.71039082122</v>
      </c>
      <c r="AK22" s="345">
        <f t="shared" si="6"/>
        <v>288814.71039082122</v>
      </c>
      <c r="AL22" s="345">
        <f t="shared" si="6"/>
        <v>288814.71039082122</v>
      </c>
      <c r="AM22" s="345">
        <f t="shared" si="6"/>
        <v>288814.71039082122</v>
      </c>
      <c r="AN22" s="345">
        <f t="shared" si="6"/>
        <v>288814.71039082122</v>
      </c>
      <c r="AO22" s="345">
        <f t="shared" si="6"/>
        <v>288814.71039082122</v>
      </c>
      <c r="AP22" s="345">
        <f t="shared" si="6"/>
        <v>288814.71039082122</v>
      </c>
      <c r="AQ22" s="345">
        <f t="shared" si="6"/>
        <v>288814.71039082122</v>
      </c>
      <c r="AR22" s="345">
        <f t="shared" si="6"/>
        <v>288814.71039082122</v>
      </c>
      <c r="AS22" s="345">
        <f t="shared" si="6"/>
        <v>288814.71039082122</v>
      </c>
      <c r="AT22" s="345">
        <f t="shared" si="6"/>
        <v>288814.71039082122</v>
      </c>
      <c r="AU22" s="345">
        <f t="shared" si="6"/>
        <v>288814.71039082122</v>
      </c>
      <c r="AV22" s="345">
        <f t="shared" si="6"/>
        <v>288814.71039082122</v>
      </c>
      <c r="AW22" s="345">
        <f t="shared" si="6"/>
        <v>288814.71039082122</v>
      </c>
      <c r="AX22" s="345">
        <f t="shared" si="6"/>
        <v>288814.71039082122</v>
      </c>
      <c r="AY22" s="345">
        <f t="shared" si="6"/>
        <v>288814.71039082122</v>
      </c>
      <c r="AZ22" s="345">
        <f t="shared" si="6"/>
        <v>288814.71039082122</v>
      </c>
      <c r="BA22" s="345">
        <f t="shared" si="6"/>
        <v>288814.71039082122</v>
      </c>
      <c r="BB22" s="345">
        <f t="shared" si="6"/>
        <v>288814.71039082122</v>
      </c>
      <c r="BC22" s="345">
        <f t="shared" si="6"/>
        <v>288814.71039082122</v>
      </c>
      <c r="BD22" s="345">
        <f t="shared" si="6"/>
        <v>288814.71039082122</v>
      </c>
      <c r="BE22" s="345">
        <f t="shared" si="6"/>
        <v>288814.71039082122</v>
      </c>
      <c r="BF22" s="345">
        <f t="shared" si="6"/>
        <v>288814.71039082122</v>
      </c>
      <c r="BG22" s="345">
        <f t="shared" si="6"/>
        <v>288814.71039082122</v>
      </c>
      <c r="BH22" s="345">
        <f t="shared" si="6"/>
        <v>288814.71039082122</v>
      </c>
      <c r="BI22" s="345">
        <f t="shared" si="6"/>
        <v>288814.71039082122</v>
      </c>
      <c r="BJ22" s="345">
        <f t="shared" si="6"/>
        <v>288814.71039082122</v>
      </c>
      <c r="BK22" s="345">
        <f t="shared" si="6"/>
        <v>288814.71039082122</v>
      </c>
    </row>
    <row r="23" spans="1:63" s="343" customFormat="1" x14ac:dyDescent="0.35">
      <c r="A23" s="640"/>
      <c r="B23" s="344" t="str">
        <f t="shared" si="5"/>
        <v>Heating</v>
      </c>
      <c r="C23" s="345"/>
      <c r="D23" s="345">
        <f t="shared" si="7"/>
        <v>0</v>
      </c>
      <c r="E23" s="345">
        <f t="shared" si="6"/>
        <v>30620.606048583984</v>
      </c>
      <c r="F23" s="345">
        <f t="shared" si="6"/>
        <v>512708.54083251953</v>
      </c>
      <c r="G23" s="345">
        <f t="shared" si="6"/>
        <v>1802988.5737457275</v>
      </c>
      <c r="H23" s="345">
        <f t="shared" si="6"/>
        <v>3317026.8684997559</v>
      </c>
      <c r="I23" s="345">
        <f t="shared" si="6"/>
        <v>5324123.0566253662</v>
      </c>
      <c r="J23" s="345">
        <f t="shared" si="6"/>
        <v>6765538.5329284668</v>
      </c>
      <c r="K23" s="345">
        <f t="shared" si="6"/>
        <v>7694784.7833862305</v>
      </c>
      <c r="L23" s="345">
        <f t="shared" si="6"/>
        <v>9258212.6845614128</v>
      </c>
      <c r="M23" s="345">
        <f t="shared" si="6"/>
        <v>11054391.846708935</v>
      </c>
      <c r="N23" s="345">
        <f t="shared" si="6"/>
        <v>13176855.283985399</v>
      </c>
      <c r="O23" s="345">
        <f t="shared" si="6"/>
        <v>13176855.283985399</v>
      </c>
      <c r="P23" s="345">
        <f t="shared" si="6"/>
        <v>13176855.283985399</v>
      </c>
      <c r="Q23" s="345">
        <f t="shared" si="6"/>
        <v>13176855.283985399</v>
      </c>
      <c r="R23" s="345">
        <f t="shared" si="6"/>
        <v>13176855.283985399</v>
      </c>
      <c r="S23" s="345">
        <f t="shared" si="6"/>
        <v>13176855.283985399</v>
      </c>
      <c r="T23" s="345">
        <f t="shared" si="6"/>
        <v>13176855.283985399</v>
      </c>
      <c r="U23" s="345">
        <f t="shared" si="6"/>
        <v>13176855.283985399</v>
      </c>
      <c r="V23" s="345">
        <f t="shared" si="6"/>
        <v>13176855.283985399</v>
      </c>
      <c r="W23" s="345">
        <f t="shared" si="6"/>
        <v>13176855.283985399</v>
      </c>
      <c r="X23" s="345">
        <f t="shared" si="6"/>
        <v>13176855.283985399</v>
      </c>
      <c r="Y23" s="345">
        <f t="shared" si="6"/>
        <v>13176855.283985399</v>
      </c>
      <c r="Z23" s="345">
        <f t="shared" si="6"/>
        <v>13176855.283985399</v>
      </c>
      <c r="AA23" s="345">
        <f t="shared" si="6"/>
        <v>13176855.283985399</v>
      </c>
      <c r="AB23" s="345">
        <f t="shared" si="6"/>
        <v>13176855.283985399</v>
      </c>
      <c r="AC23" s="345">
        <f t="shared" si="6"/>
        <v>13176855.283985399</v>
      </c>
      <c r="AD23" s="345">
        <f t="shared" si="6"/>
        <v>13176855.283985399</v>
      </c>
      <c r="AE23" s="345">
        <f t="shared" si="6"/>
        <v>13176855.283985399</v>
      </c>
      <c r="AF23" s="345">
        <f t="shared" si="6"/>
        <v>13176855.283985399</v>
      </c>
      <c r="AG23" s="345">
        <f t="shared" si="6"/>
        <v>13176855.283985399</v>
      </c>
      <c r="AH23" s="345">
        <f t="shared" si="6"/>
        <v>13176855.283985399</v>
      </c>
      <c r="AI23" s="345">
        <f t="shared" si="6"/>
        <v>13176855.283985399</v>
      </c>
      <c r="AJ23" s="345">
        <f t="shared" si="6"/>
        <v>13176855.283985399</v>
      </c>
      <c r="AK23" s="345">
        <f t="shared" si="6"/>
        <v>13176855.283985399</v>
      </c>
      <c r="AL23" s="345">
        <f t="shared" si="6"/>
        <v>13176855.283985399</v>
      </c>
      <c r="AM23" s="345">
        <f t="shared" si="6"/>
        <v>13176855.283985399</v>
      </c>
      <c r="AN23" s="345">
        <f t="shared" si="6"/>
        <v>13176855.283985399</v>
      </c>
      <c r="AO23" s="345">
        <f t="shared" si="6"/>
        <v>13176855.283985399</v>
      </c>
      <c r="AP23" s="345">
        <f t="shared" si="6"/>
        <v>13176855.283985399</v>
      </c>
      <c r="AQ23" s="345">
        <f t="shared" si="6"/>
        <v>13176855.283985399</v>
      </c>
      <c r="AR23" s="345">
        <f t="shared" si="6"/>
        <v>13176855.283985399</v>
      </c>
      <c r="AS23" s="345">
        <f t="shared" si="6"/>
        <v>13176855.283985399</v>
      </c>
      <c r="AT23" s="345">
        <f t="shared" si="6"/>
        <v>13176855.283985399</v>
      </c>
      <c r="AU23" s="345">
        <f t="shared" si="6"/>
        <v>13176855.283985399</v>
      </c>
      <c r="AV23" s="345">
        <f t="shared" si="6"/>
        <v>13176855.283985399</v>
      </c>
      <c r="AW23" s="345">
        <f t="shared" si="6"/>
        <v>13176855.283985399</v>
      </c>
      <c r="AX23" s="345">
        <f t="shared" si="6"/>
        <v>13176855.283985399</v>
      </c>
      <c r="AY23" s="345">
        <f t="shared" si="6"/>
        <v>13176855.283985399</v>
      </c>
      <c r="AZ23" s="345">
        <f t="shared" si="6"/>
        <v>13176855.283985399</v>
      </c>
      <c r="BA23" s="345">
        <f t="shared" si="6"/>
        <v>13176855.283985399</v>
      </c>
      <c r="BB23" s="345">
        <f t="shared" si="6"/>
        <v>13176855.283985399</v>
      </c>
      <c r="BC23" s="345">
        <f t="shared" si="6"/>
        <v>13176855.283985399</v>
      </c>
      <c r="BD23" s="345">
        <f t="shared" si="6"/>
        <v>13176855.283985399</v>
      </c>
      <c r="BE23" s="345">
        <f t="shared" si="6"/>
        <v>13176855.283985399</v>
      </c>
      <c r="BF23" s="345">
        <f t="shared" si="6"/>
        <v>13176855.283985399</v>
      </c>
      <c r="BG23" s="345">
        <f t="shared" si="6"/>
        <v>13176855.283985399</v>
      </c>
      <c r="BH23" s="345">
        <f t="shared" si="6"/>
        <v>13176855.283985399</v>
      </c>
      <c r="BI23" s="345">
        <f t="shared" si="6"/>
        <v>13176855.283985399</v>
      </c>
      <c r="BJ23" s="345">
        <f t="shared" si="6"/>
        <v>13176855.283985399</v>
      </c>
      <c r="BK23" s="345">
        <f t="shared" si="6"/>
        <v>13176855.283985399</v>
      </c>
    </row>
    <row r="24" spans="1:63" s="343" customFormat="1" x14ac:dyDescent="0.35">
      <c r="A24" s="640"/>
      <c r="B24" s="12" t="str">
        <f t="shared" si="5"/>
        <v>HVAC</v>
      </c>
      <c r="C24" s="345"/>
      <c r="D24" s="345">
        <f t="shared" si="7"/>
        <v>0</v>
      </c>
      <c r="E24" s="345">
        <f t="shared" si="6"/>
        <v>39196.505004882813</v>
      </c>
      <c r="F24" s="345">
        <f t="shared" si="6"/>
        <v>410439.30946993956</v>
      </c>
      <c r="G24" s="345">
        <f t="shared" si="6"/>
        <v>1344642.5234370667</v>
      </c>
      <c r="H24" s="345">
        <f t="shared" si="6"/>
        <v>2212528.6919287406</v>
      </c>
      <c r="I24" s="345">
        <f t="shared" si="6"/>
        <v>3057701.7433850635</v>
      </c>
      <c r="J24" s="345">
        <f t="shared" si="6"/>
        <v>3739961.2793822791</v>
      </c>
      <c r="K24" s="345">
        <f t="shared" si="6"/>
        <v>4193917.086607419</v>
      </c>
      <c r="L24" s="345">
        <f t="shared" si="6"/>
        <v>4906182.4711429458</v>
      </c>
      <c r="M24" s="345">
        <f t="shared" si="6"/>
        <v>6138448.7052761409</v>
      </c>
      <c r="N24" s="345">
        <f t="shared" si="6"/>
        <v>7168208.2487767711</v>
      </c>
      <c r="O24" s="345">
        <f t="shared" si="6"/>
        <v>7168208.2487767711</v>
      </c>
      <c r="P24" s="345">
        <f t="shared" si="6"/>
        <v>7168208.2487767711</v>
      </c>
      <c r="Q24" s="345">
        <f t="shared" si="6"/>
        <v>7168208.2487767711</v>
      </c>
      <c r="R24" s="345">
        <f t="shared" si="6"/>
        <v>7168208.2487767711</v>
      </c>
      <c r="S24" s="345">
        <f t="shared" si="6"/>
        <v>7168208.2487767711</v>
      </c>
      <c r="T24" s="345">
        <f t="shared" si="6"/>
        <v>7168208.2487767711</v>
      </c>
      <c r="U24" s="345">
        <f t="shared" si="6"/>
        <v>7168208.2487767711</v>
      </c>
      <c r="V24" s="345">
        <f t="shared" si="6"/>
        <v>7168208.2487767711</v>
      </c>
      <c r="W24" s="345">
        <f t="shared" si="6"/>
        <v>7168208.2487767711</v>
      </c>
      <c r="X24" s="345">
        <f t="shared" si="6"/>
        <v>7168208.2487767711</v>
      </c>
      <c r="Y24" s="345">
        <f t="shared" si="6"/>
        <v>7168208.2487767711</v>
      </c>
      <c r="Z24" s="345">
        <f t="shared" si="6"/>
        <v>7168208.2487767711</v>
      </c>
      <c r="AA24" s="345">
        <f t="shared" si="6"/>
        <v>7168208.2487767711</v>
      </c>
      <c r="AB24" s="345">
        <f t="shared" si="6"/>
        <v>7168208.2487767711</v>
      </c>
      <c r="AC24" s="345">
        <f t="shared" si="6"/>
        <v>7168208.2487767711</v>
      </c>
      <c r="AD24" s="345">
        <f t="shared" si="6"/>
        <v>7168208.2487767711</v>
      </c>
      <c r="AE24" s="345">
        <f t="shared" si="6"/>
        <v>7168208.2487767711</v>
      </c>
      <c r="AF24" s="345">
        <f t="shared" si="6"/>
        <v>7168208.2487767711</v>
      </c>
      <c r="AG24" s="345">
        <f t="shared" si="6"/>
        <v>7168208.2487767711</v>
      </c>
      <c r="AH24" s="345">
        <f t="shared" ref="E24:BK28" si="8">IF(SUM($C$16:$N$16)=0,0,AG24+AH9)</f>
        <v>7168208.2487767711</v>
      </c>
      <c r="AI24" s="345">
        <f t="shared" si="8"/>
        <v>7168208.2487767711</v>
      </c>
      <c r="AJ24" s="345">
        <f t="shared" si="8"/>
        <v>7168208.2487767711</v>
      </c>
      <c r="AK24" s="345">
        <f t="shared" si="8"/>
        <v>7168208.2487767711</v>
      </c>
      <c r="AL24" s="345">
        <f t="shared" si="8"/>
        <v>7168208.2487767711</v>
      </c>
      <c r="AM24" s="345">
        <f t="shared" si="8"/>
        <v>7168208.2487767711</v>
      </c>
      <c r="AN24" s="345">
        <f t="shared" si="8"/>
        <v>7168208.2487767711</v>
      </c>
      <c r="AO24" s="345">
        <f t="shared" si="8"/>
        <v>7168208.2487767711</v>
      </c>
      <c r="AP24" s="345">
        <f t="shared" si="8"/>
        <v>7168208.2487767711</v>
      </c>
      <c r="AQ24" s="345">
        <f t="shared" si="8"/>
        <v>7168208.2487767711</v>
      </c>
      <c r="AR24" s="345">
        <f t="shared" si="8"/>
        <v>7168208.2487767711</v>
      </c>
      <c r="AS24" s="345">
        <f t="shared" si="8"/>
        <v>7168208.2487767711</v>
      </c>
      <c r="AT24" s="345">
        <f t="shared" si="8"/>
        <v>7168208.2487767711</v>
      </c>
      <c r="AU24" s="345">
        <f t="shared" si="8"/>
        <v>7168208.2487767711</v>
      </c>
      <c r="AV24" s="345">
        <f t="shared" si="8"/>
        <v>7168208.2487767711</v>
      </c>
      <c r="AW24" s="345">
        <f t="shared" si="8"/>
        <v>7168208.2487767711</v>
      </c>
      <c r="AX24" s="345">
        <f t="shared" si="8"/>
        <v>7168208.2487767711</v>
      </c>
      <c r="AY24" s="345">
        <f t="shared" si="8"/>
        <v>7168208.2487767711</v>
      </c>
      <c r="AZ24" s="345">
        <f t="shared" si="8"/>
        <v>7168208.2487767711</v>
      </c>
      <c r="BA24" s="345">
        <f t="shared" si="8"/>
        <v>7168208.2487767711</v>
      </c>
      <c r="BB24" s="345">
        <f t="shared" si="8"/>
        <v>7168208.2487767711</v>
      </c>
      <c r="BC24" s="345">
        <f t="shared" si="8"/>
        <v>7168208.2487767711</v>
      </c>
      <c r="BD24" s="345">
        <f t="shared" si="8"/>
        <v>7168208.2487767711</v>
      </c>
      <c r="BE24" s="345">
        <f t="shared" si="8"/>
        <v>7168208.2487767711</v>
      </c>
      <c r="BF24" s="345">
        <f t="shared" si="8"/>
        <v>7168208.2487767711</v>
      </c>
      <c r="BG24" s="345">
        <f t="shared" si="8"/>
        <v>7168208.2487767711</v>
      </c>
      <c r="BH24" s="345">
        <f t="shared" si="8"/>
        <v>7168208.2487767711</v>
      </c>
      <c r="BI24" s="345">
        <f t="shared" si="8"/>
        <v>7168208.2487767711</v>
      </c>
      <c r="BJ24" s="345">
        <f t="shared" si="8"/>
        <v>7168208.2487767711</v>
      </c>
      <c r="BK24" s="345">
        <f t="shared" si="8"/>
        <v>7168208.2487767711</v>
      </c>
    </row>
    <row r="25" spans="1:63" s="343" customFormat="1" x14ac:dyDescent="0.35">
      <c r="A25" s="640"/>
      <c r="B25" s="344" t="str">
        <f t="shared" si="5"/>
        <v>Lighting</v>
      </c>
      <c r="C25" s="345"/>
      <c r="D25" s="345">
        <f t="shared" si="7"/>
        <v>0</v>
      </c>
      <c r="E25" s="345">
        <f t="shared" si="8"/>
        <v>2789.7830657958984</v>
      </c>
      <c r="F25" s="345">
        <f t="shared" si="8"/>
        <v>1326519.8858393556</v>
      </c>
      <c r="G25" s="345">
        <f t="shared" si="8"/>
        <v>4263386.7703340538</v>
      </c>
      <c r="H25" s="345">
        <f t="shared" si="8"/>
        <v>6672965.6321422476</v>
      </c>
      <c r="I25" s="345">
        <f t="shared" si="8"/>
        <v>10443478.843933029</v>
      </c>
      <c r="J25" s="345">
        <f t="shared" si="8"/>
        <v>14548640.891709263</v>
      </c>
      <c r="K25" s="345">
        <f t="shared" si="8"/>
        <v>18782845.952569842</v>
      </c>
      <c r="L25" s="345">
        <f t="shared" si="8"/>
        <v>30191581.457408935</v>
      </c>
      <c r="M25" s="345">
        <f t="shared" si="8"/>
        <v>67446068.281199589</v>
      </c>
      <c r="N25" s="345">
        <f t="shared" si="8"/>
        <v>101050959.90206847</v>
      </c>
      <c r="O25" s="345">
        <f t="shared" si="8"/>
        <v>101050959.90206847</v>
      </c>
      <c r="P25" s="345">
        <f t="shared" si="8"/>
        <v>101050959.90206847</v>
      </c>
      <c r="Q25" s="345">
        <f t="shared" si="8"/>
        <v>101050959.90206847</v>
      </c>
      <c r="R25" s="345">
        <f t="shared" si="8"/>
        <v>101050959.90206847</v>
      </c>
      <c r="S25" s="345">
        <f t="shared" si="8"/>
        <v>101050959.90206847</v>
      </c>
      <c r="T25" s="345">
        <f t="shared" si="8"/>
        <v>101050959.90206847</v>
      </c>
      <c r="U25" s="345">
        <f t="shared" si="8"/>
        <v>101050959.90206847</v>
      </c>
      <c r="V25" s="345">
        <f t="shared" si="8"/>
        <v>101050959.90206847</v>
      </c>
      <c r="W25" s="345">
        <f t="shared" si="8"/>
        <v>101050959.90206847</v>
      </c>
      <c r="X25" s="345">
        <f t="shared" si="8"/>
        <v>101050959.90206847</v>
      </c>
      <c r="Y25" s="345">
        <f t="shared" si="8"/>
        <v>101050959.90206847</v>
      </c>
      <c r="Z25" s="345">
        <f t="shared" si="8"/>
        <v>101050959.90206847</v>
      </c>
      <c r="AA25" s="345">
        <f t="shared" si="8"/>
        <v>101050959.90206847</v>
      </c>
      <c r="AB25" s="345">
        <f t="shared" si="8"/>
        <v>101050959.90206847</v>
      </c>
      <c r="AC25" s="345">
        <f t="shared" si="8"/>
        <v>101050959.90206847</v>
      </c>
      <c r="AD25" s="345">
        <f t="shared" si="8"/>
        <v>101050959.90206847</v>
      </c>
      <c r="AE25" s="345">
        <f t="shared" si="8"/>
        <v>101050959.90206847</v>
      </c>
      <c r="AF25" s="345">
        <f t="shared" si="8"/>
        <v>101050959.90206847</v>
      </c>
      <c r="AG25" s="345">
        <f t="shared" si="8"/>
        <v>101050959.90206847</v>
      </c>
      <c r="AH25" s="345">
        <f t="shared" si="8"/>
        <v>101050959.90206847</v>
      </c>
      <c r="AI25" s="345">
        <f t="shared" si="8"/>
        <v>101050959.90206847</v>
      </c>
      <c r="AJ25" s="345">
        <f t="shared" si="8"/>
        <v>101050959.90206847</v>
      </c>
      <c r="AK25" s="345">
        <f t="shared" si="8"/>
        <v>101050959.90206847</v>
      </c>
      <c r="AL25" s="345">
        <f t="shared" si="8"/>
        <v>101050959.90206847</v>
      </c>
      <c r="AM25" s="345">
        <f t="shared" si="8"/>
        <v>101050959.90206847</v>
      </c>
      <c r="AN25" s="345">
        <f t="shared" si="8"/>
        <v>101050959.90206847</v>
      </c>
      <c r="AO25" s="345">
        <f t="shared" si="8"/>
        <v>101050959.90206847</v>
      </c>
      <c r="AP25" s="345">
        <f t="shared" si="8"/>
        <v>101050959.90206847</v>
      </c>
      <c r="AQ25" s="345">
        <f t="shared" si="8"/>
        <v>101050959.90206847</v>
      </c>
      <c r="AR25" s="345">
        <f t="shared" si="8"/>
        <v>101050959.90206847</v>
      </c>
      <c r="AS25" s="345">
        <f t="shared" si="8"/>
        <v>101050959.90206847</v>
      </c>
      <c r="AT25" s="345">
        <f t="shared" si="8"/>
        <v>101050959.90206847</v>
      </c>
      <c r="AU25" s="345">
        <f t="shared" si="8"/>
        <v>101050959.90206847</v>
      </c>
      <c r="AV25" s="345">
        <f t="shared" si="8"/>
        <v>101050959.90206847</v>
      </c>
      <c r="AW25" s="345">
        <f t="shared" si="8"/>
        <v>101050959.90206847</v>
      </c>
      <c r="AX25" s="345">
        <f t="shared" si="8"/>
        <v>101050959.90206847</v>
      </c>
      <c r="AY25" s="345">
        <f t="shared" si="8"/>
        <v>101050959.90206847</v>
      </c>
      <c r="AZ25" s="345">
        <f t="shared" si="8"/>
        <v>101050959.90206847</v>
      </c>
      <c r="BA25" s="345">
        <f t="shared" si="8"/>
        <v>101050959.90206847</v>
      </c>
      <c r="BB25" s="345">
        <f t="shared" si="8"/>
        <v>101050959.90206847</v>
      </c>
      <c r="BC25" s="345">
        <f t="shared" si="8"/>
        <v>101050959.90206847</v>
      </c>
      <c r="BD25" s="345">
        <f t="shared" si="8"/>
        <v>101050959.90206847</v>
      </c>
      <c r="BE25" s="345">
        <f t="shared" si="8"/>
        <v>101050959.90206847</v>
      </c>
      <c r="BF25" s="345">
        <f t="shared" si="8"/>
        <v>101050959.90206847</v>
      </c>
      <c r="BG25" s="345">
        <f t="shared" si="8"/>
        <v>101050959.90206847</v>
      </c>
      <c r="BH25" s="345">
        <f t="shared" si="8"/>
        <v>101050959.90206847</v>
      </c>
      <c r="BI25" s="345">
        <f t="shared" si="8"/>
        <v>101050959.90206847</v>
      </c>
      <c r="BJ25" s="345">
        <f t="shared" si="8"/>
        <v>101050959.90206847</v>
      </c>
      <c r="BK25" s="345">
        <f t="shared" si="8"/>
        <v>101050959.90206847</v>
      </c>
    </row>
    <row r="26" spans="1:63" s="343" customFormat="1" x14ac:dyDescent="0.35">
      <c r="A26" s="640"/>
      <c r="B26" s="344" t="str">
        <f t="shared" si="5"/>
        <v>Miscellaneous</v>
      </c>
      <c r="C26" s="345"/>
      <c r="D26" s="345">
        <f t="shared" si="7"/>
        <v>0</v>
      </c>
      <c r="E26" s="345">
        <f t="shared" si="8"/>
        <v>607.823974609375</v>
      </c>
      <c r="F26" s="345">
        <f t="shared" si="8"/>
        <v>1519.5599365234375</v>
      </c>
      <c r="G26" s="345">
        <f t="shared" si="8"/>
        <v>1975.4279174804688</v>
      </c>
      <c r="H26" s="345">
        <f t="shared" si="8"/>
        <v>2127.3839111328125</v>
      </c>
      <c r="I26" s="345">
        <f t="shared" si="8"/>
        <v>4102.8118286132813</v>
      </c>
      <c r="J26" s="345">
        <f t="shared" si="8"/>
        <v>4710.6358032226563</v>
      </c>
      <c r="K26" s="345">
        <f t="shared" si="8"/>
        <v>6382.1517333984375</v>
      </c>
      <c r="L26" s="345">
        <f t="shared" si="8"/>
        <v>7445.8436889648438</v>
      </c>
      <c r="M26" s="345">
        <f t="shared" si="8"/>
        <v>7445.8436889648438</v>
      </c>
      <c r="N26" s="345">
        <f t="shared" si="8"/>
        <v>9117.359619140625</v>
      </c>
      <c r="O26" s="345">
        <f t="shared" si="8"/>
        <v>9117.359619140625</v>
      </c>
      <c r="P26" s="345">
        <f t="shared" si="8"/>
        <v>9117.359619140625</v>
      </c>
      <c r="Q26" s="345">
        <f t="shared" si="8"/>
        <v>9117.359619140625</v>
      </c>
      <c r="R26" s="345">
        <f t="shared" si="8"/>
        <v>9117.359619140625</v>
      </c>
      <c r="S26" s="345">
        <f t="shared" si="8"/>
        <v>9117.359619140625</v>
      </c>
      <c r="T26" s="345">
        <f t="shared" si="8"/>
        <v>9117.359619140625</v>
      </c>
      <c r="U26" s="345">
        <f t="shared" si="8"/>
        <v>9117.359619140625</v>
      </c>
      <c r="V26" s="345">
        <f t="shared" si="8"/>
        <v>9117.359619140625</v>
      </c>
      <c r="W26" s="345">
        <f t="shared" si="8"/>
        <v>9117.359619140625</v>
      </c>
      <c r="X26" s="345">
        <f t="shared" si="8"/>
        <v>9117.359619140625</v>
      </c>
      <c r="Y26" s="345">
        <f t="shared" si="8"/>
        <v>9117.359619140625</v>
      </c>
      <c r="Z26" s="345">
        <f t="shared" si="8"/>
        <v>9117.359619140625</v>
      </c>
      <c r="AA26" s="345">
        <f t="shared" si="8"/>
        <v>9117.359619140625</v>
      </c>
      <c r="AB26" s="345">
        <f t="shared" si="8"/>
        <v>9117.359619140625</v>
      </c>
      <c r="AC26" s="345">
        <f t="shared" si="8"/>
        <v>9117.359619140625</v>
      </c>
      <c r="AD26" s="345">
        <f t="shared" si="8"/>
        <v>9117.359619140625</v>
      </c>
      <c r="AE26" s="345">
        <f t="shared" si="8"/>
        <v>9117.359619140625</v>
      </c>
      <c r="AF26" s="345">
        <f t="shared" si="8"/>
        <v>9117.359619140625</v>
      </c>
      <c r="AG26" s="345">
        <f t="shared" si="8"/>
        <v>9117.359619140625</v>
      </c>
      <c r="AH26" s="345">
        <f t="shared" si="8"/>
        <v>9117.359619140625</v>
      </c>
      <c r="AI26" s="345">
        <f t="shared" si="8"/>
        <v>9117.359619140625</v>
      </c>
      <c r="AJ26" s="345">
        <f t="shared" si="8"/>
        <v>9117.359619140625</v>
      </c>
      <c r="AK26" s="345">
        <f t="shared" si="8"/>
        <v>9117.359619140625</v>
      </c>
      <c r="AL26" s="345">
        <f t="shared" si="8"/>
        <v>9117.359619140625</v>
      </c>
      <c r="AM26" s="345">
        <f t="shared" si="8"/>
        <v>9117.359619140625</v>
      </c>
      <c r="AN26" s="345">
        <f t="shared" si="8"/>
        <v>9117.359619140625</v>
      </c>
      <c r="AO26" s="345">
        <f t="shared" si="8"/>
        <v>9117.359619140625</v>
      </c>
      <c r="AP26" s="345">
        <f t="shared" si="8"/>
        <v>9117.359619140625</v>
      </c>
      <c r="AQ26" s="345">
        <f t="shared" si="8"/>
        <v>9117.359619140625</v>
      </c>
      <c r="AR26" s="345">
        <f t="shared" si="8"/>
        <v>9117.359619140625</v>
      </c>
      <c r="AS26" s="345">
        <f t="shared" si="8"/>
        <v>9117.359619140625</v>
      </c>
      <c r="AT26" s="345">
        <f t="shared" si="8"/>
        <v>9117.359619140625</v>
      </c>
      <c r="AU26" s="345">
        <f t="shared" si="8"/>
        <v>9117.359619140625</v>
      </c>
      <c r="AV26" s="345">
        <f t="shared" si="8"/>
        <v>9117.359619140625</v>
      </c>
      <c r="AW26" s="345">
        <f t="shared" si="8"/>
        <v>9117.359619140625</v>
      </c>
      <c r="AX26" s="345">
        <f t="shared" si="8"/>
        <v>9117.359619140625</v>
      </c>
      <c r="AY26" s="345">
        <f t="shared" si="8"/>
        <v>9117.359619140625</v>
      </c>
      <c r="AZ26" s="345">
        <f t="shared" si="8"/>
        <v>9117.359619140625</v>
      </c>
      <c r="BA26" s="345">
        <f t="shared" si="8"/>
        <v>9117.359619140625</v>
      </c>
      <c r="BB26" s="345">
        <f t="shared" si="8"/>
        <v>9117.359619140625</v>
      </c>
      <c r="BC26" s="345">
        <f t="shared" si="8"/>
        <v>9117.359619140625</v>
      </c>
      <c r="BD26" s="345">
        <f t="shared" si="8"/>
        <v>9117.359619140625</v>
      </c>
      <c r="BE26" s="345">
        <f t="shared" si="8"/>
        <v>9117.359619140625</v>
      </c>
      <c r="BF26" s="345">
        <f t="shared" si="8"/>
        <v>9117.359619140625</v>
      </c>
      <c r="BG26" s="345">
        <f t="shared" si="8"/>
        <v>9117.359619140625</v>
      </c>
      <c r="BH26" s="345">
        <f t="shared" si="8"/>
        <v>9117.359619140625</v>
      </c>
      <c r="BI26" s="345">
        <f t="shared" si="8"/>
        <v>9117.359619140625</v>
      </c>
      <c r="BJ26" s="345">
        <f t="shared" si="8"/>
        <v>9117.359619140625</v>
      </c>
      <c r="BK26" s="345">
        <f t="shared" si="8"/>
        <v>9117.359619140625</v>
      </c>
    </row>
    <row r="27" spans="1:63" s="343" customFormat="1" x14ac:dyDescent="0.35">
      <c r="A27" s="640"/>
      <c r="B27" s="344" t="str">
        <f t="shared" si="5"/>
        <v>Pool Spa</v>
      </c>
      <c r="C27" s="345"/>
      <c r="D27" s="345">
        <f t="shared" si="7"/>
        <v>0</v>
      </c>
      <c r="E27" s="345">
        <f t="shared" si="8"/>
        <v>0</v>
      </c>
      <c r="F27" s="345">
        <f t="shared" si="8"/>
        <v>47215.535400390625</v>
      </c>
      <c r="G27" s="345">
        <f t="shared" si="8"/>
        <v>95724.574096679688</v>
      </c>
      <c r="H27" s="345">
        <f t="shared" si="8"/>
        <v>223001.23474121094</v>
      </c>
      <c r="I27" s="345">
        <f t="shared" si="8"/>
        <v>592261.00512695313</v>
      </c>
      <c r="J27" s="345">
        <f t="shared" si="8"/>
        <v>770605.78454589844</v>
      </c>
      <c r="K27" s="345">
        <f t="shared" si="8"/>
        <v>1136012.9715576172</v>
      </c>
      <c r="L27" s="345">
        <f t="shared" si="8"/>
        <v>1281765.2764892578</v>
      </c>
      <c r="M27" s="345">
        <f t="shared" si="8"/>
        <v>1421359.0333251953</v>
      </c>
      <c r="N27" s="345">
        <f t="shared" si="8"/>
        <v>1503219.892578125</v>
      </c>
      <c r="O27" s="345">
        <f t="shared" si="8"/>
        <v>1503219.892578125</v>
      </c>
      <c r="P27" s="345">
        <f t="shared" si="8"/>
        <v>1503219.892578125</v>
      </c>
      <c r="Q27" s="345">
        <f t="shared" si="8"/>
        <v>1503219.892578125</v>
      </c>
      <c r="R27" s="345">
        <f t="shared" si="8"/>
        <v>1503219.892578125</v>
      </c>
      <c r="S27" s="345">
        <f t="shared" si="8"/>
        <v>1503219.892578125</v>
      </c>
      <c r="T27" s="345">
        <f t="shared" si="8"/>
        <v>1503219.892578125</v>
      </c>
      <c r="U27" s="345">
        <f t="shared" si="8"/>
        <v>1503219.892578125</v>
      </c>
      <c r="V27" s="345">
        <f t="shared" si="8"/>
        <v>1503219.892578125</v>
      </c>
      <c r="W27" s="345">
        <f t="shared" si="8"/>
        <v>1503219.892578125</v>
      </c>
      <c r="X27" s="345">
        <f t="shared" si="8"/>
        <v>1503219.892578125</v>
      </c>
      <c r="Y27" s="345">
        <f t="shared" si="8"/>
        <v>1503219.892578125</v>
      </c>
      <c r="Z27" s="345">
        <f t="shared" si="8"/>
        <v>1503219.892578125</v>
      </c>
      <c r="AA27" s="345">
        <f t="shared" si="8"/>
        <v>1503219.892578125</v>
      </c>
      <c r="AB27" s="345">
        <f t="shared" si="8"/>
        <v>1503219.892578125</v>
      </c>
      <c r="AC27" s="345">
        <f t="shared" si="8"/>
        <v>1503219.892578125</v>
      </c>
      <c r="AD27" s="345">
        <f t="shared" si="8"/>
        <v>1503219.892578125</v>
      </c>
      <c r="AE27" s="345">
        <f t="shared" si="8"/>
        <v>1503219.892578125</v>
      </c>
      <c r="AF27" s="345">
        <f t="shared" si="8"/>
        <v>1503219.892578125</v>
      </c>
      <c r="AG27" s="345">
        <f t="shared" si="8"/>
        <v>1503219.892578125</v>
      </c>
      <c r="AH27" s="345">
        <f t="shared" si="8"/>
        <v>1503219.892578125</v>
      </c>
      <c r="AI27" s="345">
        <f t="shared" si="8"/>
        <v>1503219.892578125</v>
      </c>
      <c r="AJ27" s="345">
        <f t="shared" si="8"/>
        <v>1503219.892578125</v>
      </c>
      <c r="AK27" s="345">
        <f t="shared" si="8"/>
        <v>1503219.892578125</v>
      </c>
      <c r="AL27" s="345">
        <f t="shared" si="8"/>
        <v>1503219.892578125</v>
      </c>
      <c r="AM27" s="345">
        <f t="shared" si="8"/>
        <v>1503219.892578125</v>
      </c>
      <c r="AN27" s="345">
        <f t="shared" si="8"/>
        <v>1503219.892578125</v>
      </c>
      <c r="AO27" s="345">
        <f t="shared" si="8"/>
        <v>1503219.892578125</v>
      </c>
      <c r="AP27" s="345">
        <f t="shared" si="8"/>
        <v>1503219.892578125</v>
      </c>
      <c r="AQ27" s="345">
        <f t="shared" si="8"/>
        <v>1503219.892578125</v>
      </c>
      <c r="AR27" s="345">
        <f t="shared" si="8"/>
        <v>1503219.892578125</v>
      </c>
      <c r="AS27" s="345">
        <f t="shared" si="8"/>
        <v>1503219.892578125</v>
      </c>
      <c r="AT27" s="345">
        <f t="shared" si="8"/>
        <v>1503219.892578125</v>
      </c>
      <c r="AU27" s="345">
        <f t="shared" si="8"/>
        <v>1503219.892578125</v>
      </c>
      <c r="AV27" s="345">
        <f t="shared" si="8"/>
        <v>1503219.892578125</v>
      </c>
      <c r="AW27" s="345">
        <f t="shared" si="8"/>
        <v>1503219.892578125</v>
      </c>
      <c r="AX27" s="345">
        <f t="shared" si="8"/>
        <v>1503219.892578125</v>
      </c>
      <c r="AY27" s="345">
        <f t="shared" si="8"/>
        <v>1503219.892578125</v>
      </c>
      <c r="AZ27" s="345">
        <f t="shared" si="8"/>
        <v>1503219.892578125</v>
      </c>
      <c r="BA27" s="345">
        <f t="shared" si="8"/>
        <v>1503219.892578125</v>
      </c>
      <c r="BB27" s="345">
        <f t="shared" si="8"/>
        <v>1503219.892578125</v>
      </c>
      <c r="BC27" s="345">
        <f t="shared" si="8"/>
        <v>1503219.892578125</v>
      </c>
      <c r="BD27" s="345">
        <f t="shared" si="8"/>
        <v>1503219.892578125</v>
      </c>
      <c r="BE27" s="345">
        <f t="shared" si="8"/>
        <v>1503219.892578125</v>
      </c>
      <c r="BF27" s="345">
        <f t="shared" si="8"/>
        <v>1503219.892578125</v>
      </c>
      <c r="BG27" s="345">
        <f t="shared" si="8"/>
        <v>1503219.892578125</v>
      </c>
      <c r="BH27" s="345">
        <f t="shared" si="8"/>
        <v>1503219.892578125</v>
      </c>
      <c r="BI27" s="345">
        <f t="shared" si="8"/>
        <v>1503219.892578125</v>
      </c>
      <c r="BJ27" s="345">
        <f t="shared" si="8"/>
        <v>1503219.892578125</v>
      </c>
      <c r="BK27" s="345">
        <f t="shared" si="8"/>
        <v>1503219.892578125</v>
      </c>
    </row>
    <row r="28" spans="1:63" s="343" customFormat="1" x14ac:dyDescent="0.35">
      <c r="A28" s="640"/>
      <c r="B28" s="344" t="str">
        <f t="shared" si="5"/>
        <v>Refrigeration</v>
      </c>
      <c r="C28" s="345"/>
      <c r="D28" s="345">
        <f t="shared" si="7"/>
        <v>0</v>
      </c>
      <c r="E28" s="345">
        <f t="shared" si="8"/>
        <v>0</v>
      </c>
      <c r="F28" s="345">
        <f t="shared" si="8"/>
        <v>0</v>
      </c>
      <c r="G28" s="345">
        <f t="shared" si="8"/>
        <v>67138.494603731408</v>
      </c>
      <c r="H28" s="345">
        <f t="shared" si="8"/>
        <v>67138.494603731408</v>
      </c>
      <c r="I28" s="345">
        <f t="shared" si="8"/>
        <v>337963.70067139866</v>
      </c>
      <c r="J28" s="345">
        <f t="shared" si="8"/>
        <v>656012.64975401596</v>
      </c>
      <c r="K28" s="345">
        <f t="shared" si="8"/>
        <v>990727.39813206997</v>
      </c>
      <c r="L28" s="345">
        <f t="shared" si="8"/>
        <v>1206154.1766957727</v>
      </c>
      <c r="M28" s="345">
        <f t="shared" si="8"/>
        <v>1415400.7848819387</v>
      </c>
      <c r="N28" s="345">
        <f t="shared" si="8"/>
        <v>1425027.8394876679</v>
      </c>
      <c r="O28" s="345">
        <f t="shared" si="8"/>
        <v>1425027.8394876679</v>
      </c>
      <c r="P28" s="345">
        <f t="shared" si="8"/>
        <v>1425027.8394876679</v>
      </c>
      <c r="Q28" s="345">
        <f t="shared" si="8"/>
        <v>1425027.8394876679</v>
      </c>
      <c r="R28" s="345">
        <f t="shared" si="8"/>
        <v>1425027.8394876679</v>
      </c>
      <c r="S28" s="345">
        <f t="shared" si="8"/>
        <v>1425027.8394876679</v>
      </c>
      <c r="T28" s="345">
        <f t="shared" si="8"/>
        <v>1425027.8394876679</v>
      </c>
      <c r="U28" s="345">
        <f t="shared" si="8"/>
        <v>1425027.8394876679</v>
      </c>
      <c r="V28" s="345">
        <f t="shared" si="8"/>
        <v>1425027.8394876679</v>
      </c>
      <c r="W28" s="345">
        <f t="shared" si="8"/>
        <v>1425027.8394876679</v>
      </c>
      <c r="X28" s="345">
        <f t="shared" si="8"/>
        <v>1425027.8394876679</v>
      </c>
      <c r="Y28" s="345">
        <f t="shared" si="8"/>
        <v>1425027.8394876679</v>
      </c>
      <c r="Z28" s="345">
        <f t="shared" si="8"/>
        <v>1425027.8394876679</v>
      </c>
      <c r="AA28" s="345">
        <f t="shared" si="8"/>
        <v>1425027.8394876679</v>
      </c>
      <c r="AB28" s="345">
        <f t="shared" si="8"/>
        <v>1425027.8394876679</v>
      </c>
      <c r="AC28" s="345">
        <f t="shared" si="8"/>
        <v>1425027.8394876679</v>
      </c>
      <c r="AD28" s="345">
        <f t="shared" si="8"/>
        <v>1425027.8394876679</v>
      </c>
      <c r="AE28" s="345">
        <f t="shared" si="8"/>
        <v>1425027.8394876679</v>
      </c>
      <c r="AF28" s="345">
        <f t="shared" si="8"/>
        <v>1425027.8394876679</v>
      </c>
      <c r="AG28" s="345">
        <f t="shared" ref="E28:BK29" si="9">IF(SUM($C$16:$N$16)=0,0,AF28+AG13)</f>
        <v>1425027.8394876679</v>
      </c>
      <c r="AH28" s="345">
        <f t="shared" si="9"/>
        <v>1425027.8394876679</v>
      </c>
      <c r="AI28" s="345">
        <f t="shared" si="9"/>
        <v>1425027.8394876679</v>
      </c>
      <c r="AJ28" s="345">
        <f t="shared" si="9"/>
        <v>1425027.8394876679</v>
      </c>
      <c r="AK28" s="345">
        <f t="shared" si="9"/>
        <v>1425027.8394876679</v>
      </c>
      <c r="AL28" s="345">
        <f t="shared" si="9"/>
        <v>1425027.8394876679</v>
      </c>
      <c r="AM28" s="345">
        <f t="shared" si="9"/>
        <v>1425027.8394876679</v>
      </c>
      <c r="AN28" s="345">
        <f t="shared" si="9"/>
        <v>1425027.8394876679</v>
      </c>
      <c r="AO28" s="345">
        <f t="shared" si="9"/>
        <v>1425027.8394876679</v>
      </c>
      <c r="AP28" s="345">
        <f t="shared" si="9"/>
        <v>1425027.8394876679</v>
      </c>
      <c r="AQ28" s="345">
        <f t="shared" si="9"/>
        <v>1425027.8394876679</v>
      </c>
      <c r="AR28" s="345">
        <f t="shared" si="9"/>
        <v>1425027.8394876679</v>
      </c>
      <c r="AS28" s="345">
        <f t="shared" si="9"/>
        <v>1425027.8394876679</v>
      </c>
      <c r="AT28" s="345">
        <f t="shared" si="9"/>
        <v>1425027.8394876679</v>
      </c>
      <c r="AU28" s="345">
        <f t="shared" si="9"/>
        <v>1425027.8394876679</v>
      </c>
      <c r="AV28" s="345">
        <f t="shared" si="9"/>
        <v>1425027.8394876679</v>
      </c>
      <c r="AW28" s="345">
        <f t="shared" si="9"/>
        <v>1425027.8394876679</v>
      </c>
      <c r="AX28" s="345">
        <f t="shared" si="9"/>
        <v>1425027.8394876679</v>
      </c>
      <c r="AY28" s="345">
        <f t="shared" si="9"/>
        <v>1425027.8394876679</v>
      </c>
      <c r="AZ28" s="345">
        <f t="shared" si="9"/>
        <v>1425027.8394876679</v>
      </c>
      <c r="BA28" s="345">
        <f t="shared" si="9"/>
        <v>1425027.8394876679</v>
      </c>
      <c r="BB28" s="345">
        <f t="shared" si="9"/>
        <v>1425027.8394876679</v>
      </c>
      <c r="BC28" s="345">
        <f t="shared" si="9"/>
        <v>1425027.8394876679</v>
      </c>
      <c r="BD28" s="345">
        <f t="shared" si="9"/>
        <v>1425027.8394876679</v>
      </c>
      <c r="BE28" s="345">
        <f t="shared" si="9"/>
        <v>1425027.8394876679</v>
      </c>
      <c r="BF28" s="345">
        <f t="shared" si="9"/>
        <v>1425027.8394876679</v>
      </c>
      <c r="BG28" s="345">
        <f t="shared" si="9"/>
        <v>1425027.8394876679</v>
      </c>
      <c r="BH28" s="345">
        <f t="shared" si="9"/>
        <v>1425027.8394876679</v>
      </c>
      <c r="BI28" s="345">
        <f t="shared" si="9"/>
        <v>1425027.8394876679</v>
      </c>
      <c r="BJ28" s="345">
        <f t="shared" si="9"/>
        <v>1425027.8394876679</v>
      </c>
      <c r="BK28" s="345">
        <f t="shared" si="9"/>
        <v>1425027.8394876679</v>
      </c>
    </row>
    <row r="29" spans="1:63" s="343" customFormat="1" ht="15" customHeight="1" x14ac:dyDescent="0.35">
      <c r="A29" s="640"/>
      <c r="B29" s="344" t="str">
        <f t="shared" si="5"/>
        <v>Water Heating</v>
      </c>
      <c r="C29" s="345"/>
      <c r="D29" s="345">
        <f t="shared" si="7"/>
        <v>0</v>
      </c>
      <c r="E29" s="345">
        <f t="shared" si="9"/>
        <v>0</v>
      </c>
      <c r="F29" s="345">
        <f t="shared" si="9"/>
        <v>55111.546875</v>
      </c>
      <c r="G29" s="345">
        <f t="shared" si="9"/>
        <v>545914.44297504541</v>
      </c>
      <c r="H29" s="345">
        <f t="shared" si="9"/>
        <v>566581.27305317041</v>
      </c>
      <c r="I29" s="345">
        <f t="shared" si="9"/>
        <v>609740.82703720254</v>
      </c>
      <c r="J29" s="345">
        <f t="shared" si="9"/>
        <v>639101.6156544009</v>
      </c>
      <c r="K29" s="345">
        <f t="shared" si="9"/>
        <v>694530.90709776664</v>
      </c>
      <c r="L29" s="345">
        <f t="shared" si="9"/>
        <v>794659.95646392356</v>
      </c>
      <c r="M29" s="345">
        <f t="shared" si="9"/>
        <v>1852660.2849670653</v>
      </c>
      <c r="N29" s="345">
        <f t="shared" si="9"/>
        <v>3303560.8213223256</v>
      </c>
      <c r="O29" s="345">
        <f t="shared" si="9"/>
        <v>3303560.8213223256</v>
      </c>
      <c r="P29" s="345">
        <f t="shared" si="9"/>
        <v>3303560.8213223256</v>
      </c>
      <c r="Q29" s="345">
        <f t="shared" si="9"/>
        <v>3303560.8213223256</v>
      </c>
      <c r="R29" s="345">
        <f t="shared" si="9"/>
        <v>3303560.8213223256</v>
      </c>
      <c r="S29" s="345">
        <f t="shared" si="9"/>
        <v>3303560.8213223256</v>
      </c>
      <c r="T29" s="345">
        <f t="shared" si="9"/>
        <v>3303560.8213223256</v>
      </c>
      <c r="U29" s="345">
        <f t="shared" si="9"/>
        <v>3303560.8213223256</v>
      </c>
      <c r="V29" s="345">
        <f t="shared" si="9"/>
        <v>3303560.8213223256</v>
      </c>
      <c r="W29" s="345">
        <f t="shared" si="9"/>
        <v>3303560.8213223256</v>
      </c>
      <c r="X29" s="345">
        <f t="shared" si="9"/>
        <v>3303560.8213223256</v>
      </c>
      <c r="Y29" s="345">
        <f t="shared" si="9"/>
        <v>3303560.8213223256</v>
      </c>
      <c r="Z29" s="345">
        <f t="shared" si="9"/>
        <v>3303560.8213223256</v>
      </c>
      <c r="AA29" s="345">
        <f t="shared" si="9"/>
        <v>3303560.8213223256</v>
      </c>
      <c r="AB29" s="345">
        <f t="shared" si="9"/>
        <v>3303560.8213223256</v>
      </c>
      <c r="AC29" s="345">
        <f t="shared" si="9"/>
        <v>3303560.8213223256</v>
      </c>
      <c r="AD29" s="345">
        <f t="shared" si="9"/>
        <v>3303560.8213223256</v>
      </c>
      <c r="AE29" s="345">
        <f t="shared" si="9"/>
        <v>3303560.8213223256</v>
      </c>
      <c r="AF29" s="345">
        <f t="shared" si="9"/>
        <v>3303560.8213223256</v>
      </c>
      <c r="AG29" s="345">
        <f t="shared" si="9"/>
        <v>3303560.8213223256</v>
      </c>
      <c r="AH29" s="345">
        <f t="shared" si="9"/>
        <v>3303560.8213223256</v>
      </c>
      <c r="AI29" s="345">
        <f t="shared" si="9"/>
        <v>3303560.8213223256</v>
      </c>
      <c r="AJ29" s="345">
        <f t="shared" si="9"/>
        <v>3303560.8213223256</v>
      </c>
      <c r="AK29" s="345">
        <f t="shared" si="9"/>
        <v>3303560.8213223256</v>
      </c>
      <c r="AL29" s="345">
        <f t="shared" si="9"/>
        <v>3303560.8213223256</v>
      </c>
      <c r="AM29" s="345">
        <f t="shared" si="9"/>
        <v>3303560.8213223256</v>
      </c>
      <c r="AN29" s="345">
        <f t="shared" si="9"/>
        <v>3303560.8213223256</v>
      </c>
      <c r="AO29" s="345">
        <f t="shared" si="9"/>
        <v>3303560.8213223256</v>
      </c>
      <c r="AP29" s="345">
        <f t="shared" si="9"/>
        <v>3303560.8213223256</v>
      </c>
      <c r="AQ29" s="345">
        <f t="shared" si="9"/>
        <v>3303560.8213223256</v>
      </c>
      <c r="AR29" s="345">
        <f t="shared" si="9"/>
        <v>3303560.8213223256</v>
      </c>
      <c r="AS29" s="345">
        <f t="shared" si="9"/>
        <v>3303560.8213223256</v>
      </c>
      <c r="AT29" s="345">
        <f t="shared" si="9"/>
        <v>3303560.8213223256</v>
      </c>
      <c r="AU29" s="345">
        <f t="shared" si="9"/>
        <v>3303560.8213223256</v>
      </c>
      <c r="AV29" s="345">
        <f t="shared" si="9"/>
        <v>3303560.8213223256</v>
      </c>
      <c r="AW29" s="345">
        <f t="shared" si="9"/>
        <v>3303560.8213223256</v>
      </c>
      <c r="AX29" s="345">
        <f t="shared" si="9"/>
        <v>3303560.8213223256</v>
      </c>
      <c r="AY29" s="345">
        <f t="shared" si="9"/>
        <v>3303560.8213223256</v>
      </c>
      <c r="AZ29" s="345">
        <f t="shared" si="9"/>
        <v>3303560.8213223256</v>
      </c>
      <c r="BA29" s="345">
        <f t="shared" si="9"/>
        <v>3303560.8213223256</v>
      </c>
      <c r="BB29" s="345">
        <f t="shared" si="9"/>
        <v>3303560.8213223256</v>
      </c>
      <c r="BC29" s="345">
        <f t="shared" si="9"/>
        <v>3303560.8213223256</v>
      </c>
      <c r="BD29" s="345">
        <f t="shared" si="9"/>
        <v>3303560.8213223256</v>
      </c>
      <c r="BE29" s="345">
        <f t="shared" si="9"/>
        <v>3303560.8213223256</v>
      </c>
      <c r="BF29" s="345">
        <f t="shared" si="9"/>
        <v>3303560.8213223256</v>
      </c>
      <c r="BG29" s="345">
        <f t="shared" si="9"/>
        <v>3303560.8213223256</v>
      </c>
      <c r="BH29" s="345">
        <f t="shared" si="9"/>
        <v>3303560.8213223256</v>
      </c>
      <c r="BI29" s="345">
        <f t="shared" si="9"/>
        <v>3303560.8213223256</v>
      </c>
      <c r="BJ29" s="345">
        <f t="shared" si="9"/>
        <v>3303560.8213223256</v>
      </c>
      <c r="BK29" s="345">
        <f t="shared" si="9"/>
        <v>3303560.8213223256</v>
      </c>
    </row>
    <row r="30" spans="1:63" s="343" customFormat="1" ht="15" customHeight="1" x14ac:dyDescent="0.35">
      <c r="A30" s="640"/>
      <c r="B30" s="346" t="str">
        <f t="shared" si="5"/>
        <v>Motors(uses bus. load shape)</v>
      </c>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row>
    <row r="31" spans="1:63" s="343" customFormat="1" ht="15" customHeight="1" thickBot="1" x14ac:dyDescent="0.4">
      <c r="A31" s="641"/>
      <c r="B31" s="347" t="str">
        <f t="shared" si="5"/>
        <v>Monthly kWh</v>
      </c>
      <c r="C31" s="348">
        <f>SUM(C20:C29)</f>
        <v>0</v>
      </c>
      <c r="D31" s="348">
        <f t="shared" ref="D31:BK31" si="10">SUM(D20:D29)</f>
        <v>15240737.226455599</v>
      </c>
      <c r="E31" s="348">
        <f t="shared" si="10"/>
        <v>15418677.05588668</v>
      </c>
      <c r="F31" s="348">
        <f t="shared" si="10"/>
        <v>18981216.615780994</v>
      </c>
      <c r="G31" s="348">
        <f t="shared" si="10"/>
        <v>27648745.524744093</v>
      </c>
      <c r="H31" s="348">
        <f t="shared" si="10"/>
        <v>36117910.995226882</v>
      </c>
      <c r="I31" s="348">
        <f t="shared" si="10"/>
        <v>46989496.989522077</v>
      </c>
      <c r="J31" s="348">
        <f t="shared" si="10"/>
        <v>56703173.033488296</v>
      </c>
      <c r="K31" s="348">
        <f t="shared" si="10"/>
        <v>65036163.33905033</v>
      </c>
      <c r="L31" s="348">
        <f t="shared" si="10"/>
        <v>82187823.540925652</v>
      </c>
      <c r="M31" s="348">
        <f t="shared" si="10"/>
        <v>126083991.2305098</v>
      </c>
      <c r="N31" s="348">
        <f>SUM(N20:N29)</f>
        <v>166637659.84304708</v>
      </c>
      <c r="O31" s="348">
        <f t="shared" si="10"/>
        <v>166637659.84304708</v>
      </c>
      <c r="P31" s="348">
        <f t="shared" si="10"/>
        <v>166637659.84304708</v>
      </c>
      <c r="Q31" s="348">
        <f t="shared" si="10"/>
        <v>166637659.84304708</v>
      </c>
      <c r="R31" s="348">
        <f t="shared" si="10"/>
        <v>166637659.84304708</v>
      </c>
      <c r="S31" s="348">
        <f t="shared" si="10"/>
        <v>166637659.84304708</v>
      </c>
      <c r="T31" s="348">
        <f t="shared" si="10"/>
        <v>166637659.84304708</v>
      </c>
      <c r="U31" s="348">
        <f t="shared" si="10"/>
        <v>166637659.84304708</v>
      </c>
      <c r="V31" s="348">
        <f t="shared" si="10"/>
        <v>166637659.84304708</v>
      </c>
      <c r="W31" s="348">
        <f t="shared" si="10"/>
        <v>166637659.84304708</v>
      </c>
      <c r="X31" s="348">
        <f t="shared" si="10"/>
        <v>166637659.84304708</v>
      </c>
      <c r="Y31" s="348">
        <f t="shared" si="10"/>
        <v>166637659.84304708</v>
      </c>
      <c r="Z31" s="348">
        <f t="shared" si="10"/>
        <v>166637659.84304708</v>
      </c>
      <c r="AA31" s="348">
        <f t="shared" si="10"/>
        <v>166637659.84304708</v>
      </c>
      <c r="AB31" s="348">
        <f t="shared" si="10"/>
        <v>166637659.84304708</v>
      </c>
      <c r="AC31" s="348">
        <f t="shared" si="10"/>
        <v>166637659.84304708</v>
      </c>
      <c r="AD31" s="348">
        <f t="shared" si="10"/>
        <v>166637659.84304708</v>
      </c>
      <c r="AE31" s="348">
        <f t="shared" si="10"/>
        <v>166637659.84304708</v>
      </c>
      <c r="AF31" s="348">
        <f t="shared" si="10"/>
        <v>166637659.84304708</v>
      </c>
      <c r="AG31" s="348">
        <f t="shared" si="10"/>
        <v>166637659.84304708</v>
      </c>
      <c r="AH31" s="348">
        <f t="shared" si="10"/>
        <v>166637659.84304708</v>
      </c>
      <c r="AI31" s="348">
        <f t="shared" si="10"/>
        <v>166637659.84304708</v>
      </c>
      <c r="AJ31" s="348">
        <f t="shared" si="10"/>
        <v>166637659.84304708</v>
      </c>
      <c r="AK31" s="348">
        <f t="shared" si="10"/>
        <v>166637659.84304708</v>
      </c>
      <c r="AL31" s="348">
        <f t="shared" si="10"/>
        <v>166637659.84304708</v>
      </c>
      <c r="AM31" s="348">
        <f t="shared" si="10"/>
        <v>166637659.84304708</v>
      </c>
      <c r="AN31" s="348">
        <f t="shared" si="10"/>
        <v>166637659.84304708</v>
      </c>
      <c r="AO31" s="348">
        <f t="shared" si="10"/>
        <v>166637659.84304708</v>
      </c>
      <c r="AP31" s="348">
        <f t="shared" si="10"/>
        <v>166637659.84304708</v>
      </c>
      <c r="AQ31" s="348">
        <f t="shared" si="10"/>
        <v>166637659.84304708</v>
      </c>
      <c r="AR31" s="348">
        <f t="shared" si="10"/>
        <v>166637659.84304708</v>
      </c>
      <c r="AS31" s="348">
        <f t="shared" si="10"/>
        <v>166637659.84304708</v>
      </c>
      <c r="AT31" s="348">
        <f t="shared" si="10"/>
        <v>166637659.84304708</v>
      </c>
      <c r="AU31" s="348">
        <f t="shared" si="10"/>
        <v>166637659.84304708</v>
      </c>
      <c r="AV31" s="348">
        <f t="shared" si="10"/>
        <v>166637659.84304708</v>
      </c>
      <c r="AW31" s="348">
        <f t="shared" si="10"/>
        <v>166637659.84304708</v>
      </c>
      <c r="AX31" s="348">
        <f t="shared" si="10"/>
        <v>166637659.84304708</v>
      </c>
      <c r="AY31" s="348">
        <f t="shared" si="10"/>
        <v>166637659.84304708</v>
      </c>
      <c r="AZ31" s="348">
        <f t="shared" si="10"/>
        <v>166637659.84304708</v>
      </c>
      <c r="BA31" s="348">
        <f t="shared" si="10"/>
        <v>166637659.84304708</v>
      </c>
      <c r="BB31" s="348">
        <f t="shared" si="10"/>
        <v>166637659.84304708</v>
      </c>
      <c r="BC31" s="348">
        <f t="shared" si="10"/>
        <v>166637659.84304708</v>
      </c>
      <c r="BD31" s="348">
        <f t="shared" si="10"/>
        <v>166637659.84304708</v>
      </c>
      <c r="BE31" s="348">
        <f t="shared" si="10"/>
        <v>166637659.84304708</v>
      </c>
      <c r="BF31" s="348">
        <f t="shared" si="10"/>
        <v>166637659.84304708</v>
      </c>
      <c r="BG31" s="348">
        <f t="shared" si="10"/>
        <v>166637659.84304708</v>
      </c>
      <c r="BH31" s="348">
        <f t="shared" si="10"/>
        <v>166637659.84304708</v>
      </c>
      <c r="BI31" s="348">
        <f t="shared" si="10"/>
        <v>166637659.84304708</v>
      </c>
      <c r="BJ31" s="348">
        <f t="shared" si="10"/>
        <v>166637659.84304708</v>
      </c>
      <c r="BK31" s="348">
        <f t="shared" si="10"/>
        <v>166637659.84304708</v>
      </c>
    </row>
    <row r="32" spans="1:63" x14ac:dyDescent="0.35">
      <c r="A32" s="45"/>
      <c r="B32" s="25"/>
      <c r="C32" s="9"/>
      <c r="D32" s="30"/>
      <c r="E32" s="9"/>
      <c r="F32" s="30"/>
      <c r="G32" s="30"/>
      <c r="H32" s="9"/>
      <c r="I32" s="30"/>
      <c r="J32" s="30"/>
      <c r="K32" s="349"/>
      <c r="L32" s="350"/>
      <c r="M32" s="350"/>
      <c r="N32" s="351"/>
      <c r="O32" s="352" t="s">
        <v>155</v>
      </c>
      <c r="P32" s="353">
        <f>SUM(C16:N16)+D17</f>
        <v>166637659.84304708</v>
      </c>
      <c r="Q32" s="339"/>
      <c r="R32" s="339"/>
      <c r="S32" s="339"/>
      <c r="T32" s="339"/>
      <c r="U32" s="339"/>
      <c r="V32" s="339"/>
      <c r="W32" s="9"/>
      <c r="X32" s="30"/>
      <c r="Y32" s="30"/>
      <c r="Z32" s="9"/>
      <c r="AA32" s="30"/>
      <c r="AB32" s="30"/>
      <c r="AC32" s="9"/>
      <c r="AD32" s="30"/>
      <c r="AE32" s="30"/>
      <c r="AF32" s="9"/>
      <c r="AG32" s="30"/>
      <c r="AH32" s="30"/>
      <c r="AI32" s="9"/>
      <c r="AJ32" s="30"/>
      <c r="AK32" s="30"/>
      <c r="AL32" s="9"/>
      <c r="AM32" s="30"/>
      <c r="AN32" s="30"/>
      <c r="AO32" s="9"/>
      <c r="AP32" s="30"/>
      <c r="AQ32" s="30"/>
      <c r="AR32" s="9"/>
      <c r="AS32" s="30"/>
      <c r="AT32" s="30"/>
      <c r="AU32" s="9"/>
      <c r="AV32" s="30"/>
      <c r="AW32" s="30"/>
      <c r="AX32" s="9"/>
      <c r="AY32" s="30"/>
      <c r="AZ32" s="30"/>
      <c r="BA32" s="9"/>
      <c r="BB32" s="30"/>
      <c r="BC32" s="30"/>
      <c r="BD32" s="9"/>
      <c r="BE32" s="30"/>
      <c r="BF32" s="30"/>
      <c r="BG32" s="9"/>
      <c r="BH32" s="30"/>
      <c r="BI32" s="30"/>
      <c r="BJ32" s="9"/>
      <c r="BK32" s="30"/>
    </row>
    <row r="33" spans="1:63" ht="15" thickBot="1" x14ac:dyDescent="0.4">
      <c r="A33" s="26"/>
      <c r="B33" s="26"/>
      <c r="C33" s="22"/>
      <c r="D33" s="23"/>
      <c r="E33" s="22"/>
      <c r="F33" s="23"/>
      <c r="G33" s="23"/>
      <c r="H33" s="22"/>
      <c r="I33" s="23"/>
      <c r="J33" s="23"/>
      <c r="K33" s="22"/>
      <c r="L33" s="354"/>
      <c r="M33" s="354"/>
      <c r="N33" s="355"/>
      <c r="O33" s="356" t="s">
        <v>147</v>
      </c>
      <c r="P33" s="354"/>
      <c r="Q33" s="355"/>
      <c r="R33" s="206" t="s">
        <v>148</v>
      </c>
      <c r="S33" s="23"/>
      <c r="T33" s="22"/>
      <c r="U33" s="23"/>
      <c r="V33" s="23"/>
      <c r="W33" s="22"/>
      <c r="X33" s="23"/>
      <c r="Y33" s="23"/>
      <c r="Z33" s="22"/>
      <c r="AA33" s="23"/>
      <c r="AB33" s="23"/>
      <c r="AC33" s="22"/>
      <c r="AD33" s="23"/>
      <c r="AE33" s="23"/>
      <c r="AF33" s="22"/>
      <c r="AG33" s="23"/>
      <c r="AH33" s="23"/>
      <c r="AI33" s="22"/>
      <c r="AJ33" s="23"/>
      <c r="AK33" s="23"/>
      <c r="AL33" s="22"/>
      <c r="AM33" s="23"/>
      <c r="AN33" s="23"/>
      <c r="AO33" s="559"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5" x14ac:dyDescent="0.35">
      <c r="A34" s="642" t="s">
        <v>16</v>
      </c>
      <c r="B34" s="17" t="str">
        <f t="shared" ref="B34:B46" si="11">B19</f>
        <v>End Use</v>
      </c>
      <c r="C34" s="10">
        <f>C19</f>
        <v>43466</v>
      </c>
      <c r="D34" s="10">
        <f t="shared" ref="D34:BK34" si="12">D19</f>
        <v>43497</v>
      </c>
      <c r="E34" s="10">
        <f t="shared" si="12"/>
        <v>43525</v>
      </c>
      <c r="F34" s="10">
        <f t="shared" si="12"/>
        <v>43556</v>
      </c>
      <c r="G34" s="10">
        <f t="shared" si="12"/>
        <v>43586</v>
      </c>
      <c r="H34" s="10">
        <f t="shared" si="12"/>
        <v>43617</v>
      </c>
      <c r="I34" s="10">
        <f t="shared" si="12"/>
        <v>43647</v>
      </c>
      <c r="J34" s="10">
        <f t="shared" si="12"/>
        <v>43678</v>
      </c>
      <c r="K34" s="10">
        <f t="shared" si="12"/>
        <v>43709</v>
      </c>
      <c r="L34" s="10">
        <f t="shared" si="12"/>
        <v>43739</v>
      </c>
      <c r="M34" s="10">
        <f t="shared" si="12"/>
        <v>43770</v>
      </c>
      <c r="N34" s="10">
        <f t="shared" si="12"/>
        <v>43800</v>
      </c>
      <c r="O34" s="10">
        <f t="shared" si="12"/>
        <v>43831</v>
      </c>
      <c r="P34" s="10">
        <f t="shared" si="12"/>
        <v>43862</v>
      </c>
      <c r="Q34" s="10">
        <f t="shared" si="12"/>
        <v>43891</v>
      </c>
      <c r="R34" s="10">
        <f t="shared" si="12"/>
        <v>43922</v>
      </c>
      <c r="S34" s="10">
        <f t="shared" si="12"/>
        <v>43952</v>
      </c>
      <c r="T34" s="10">
        <f t="shared" si="12"/>
        <v>43983</v>
      </c>
      <c r="U34" s="10">
        <f t="shared" si="12"/>
        <v>44013</v>
      </c>
      <c r="V34" s="10">
        <f t="shared" si="12"/>
        <v>44044</v>
      </c>
      <c r="W34" s="10">
        <f t="shared" si="12"/>
        <v>44075</v>
      </c>
      <c r="X34" s="10">
        <f t="shared" si="12"/>
        <v>44105</v>
      </c>
      <c r="Y34" s="10">
        <f t="shared" si="12"/>
        <v>44136</v>
      </c>
      <c r="Z34" s="10">
        <f t="shared" si="12"/>
        <v>44166</v>
      </c>
      <c r="AA34" s="10">
        <f t="shared" si="12"/>
        <v>44197</v>
      </c>
      <c r="AB34" s="10">
        <f t="shared" si="12"/>
        <v>44228</v>
      </c>
      <c r="AC34" s="10">
        <f t="shared" si="12"/>
        <v>44256</v>
      </c>
      <c r="AD34" s="10">
        <f t="shared" si="12"/>
        <v>44287</v>
      </c>
      <c r="AE34" s="10">
        <f t="shared" si="12"/>
        <v>44317</v>
      </c>
      <c r="AF34" s="10">
        <f t="shared" si="12"/>
        <v>44348</v>
      </c>
      <c r="AG34" s="10">
        <f t="shared" si="12"/>
        <v>44378</v>
      </c>
      <c r="AH34" s="10">
        <f t="shared" si="12"/>
        <v>44409</v>
      </c>
      <c r="AI34" s="10">
        <f t="shared" si="12"/>
        <v>44440</v>
      </c>
      <c r="AJ34" s="10">
        <f t="shared" si="12"/>
        <v>44470</v>
      </c>
      <c r="AK34" s="10">
        <f t="shared" si="12"/>
        <v>44501</v>
      </c>
      <c r="AL34" s="10">
        <f t="shared" si="12"/>
        <v>44531</v>
      </c>
      <c r="AM34" s="10">
        <f t="shared" si="12"/>
        <v>44562</v>
      </c>
      <c r="AN34" s="10">
        <f t="shared" si="12"/>
        <v>44593</v>
      </c>
      <c r="AO34" s="10">
        <f t="shared" si="12"/>
        <v>44621</v>
      </c>
      <c r="AP34" s="10">
        <f t="shared" si="12"/>
        <v>44652</v>
      </c>
      <c r="AQ34" s="10">
        <f t="shared" si="12"/>
        <v>44682</v>
      </c>
      <c r="AR34" s="10">
        <f t="shared" si="12"/>
        <v>44713</v>
      </c>
      <c r="AS34" s="10">
        <f t="shared" si="12"/>
        <v>44743</v>
      </c>
      <c r="AT34" s="10">
        <f t="shared" si="12"/>
        <v>44774</v>
      </c>
      <c r="AU34" s="10">
        <f t="shared" si="12"/>
        <v>44805</v>
      </c>
      <c r="AV34" s="10">
        <f t="shared" si="12"/>
        <v>44835</v>
      </c>
      <c r="AW34" s="10">
        <f t="shared" si="12"/>
        <v>44866</v>
      </c>
      <c r="AX34" s="10">
        <f t="shared" si="12"/>
        <v>44896</v>
      </c>
      <c r="AY34" s="10">
        <f t="shared" si="12"/>
        <v>44927</v>
      </c>
      <c r="AZ34" s="10">
        <f t="shared" si="12"/>
        <v>44958</v>
      </c>
      <c r="BA34" s="10">
        <f t="shared" si="12"/>
        <v>44986</v>
      </c>
      <c r="BB34" s="10">
        <f t="shared" si="12"/>
        <v>45017</v>
      </c>
      <c r="BC34" s="10">
        <f t="shared" si="12"/>
        <v>45047</v>
      </c>
      <c r="BD34" s="10">
        <f t="shared" si="12"/>
        <v>45078</v>
      </c>
      <c r="BE34" s="10">
        <f t="shared" si="12"/>
        <v>45108</v>
      </c>
      <c r="BF34" s="10">
        <f t="shared" si="12"/>
        <v>45139</v>
      </c>
      <c r="BG34" s="10">
        <f t="shared" si="12"/>
        <v>45170</v>
      </c>
      <c r="BH34" s="10">
        <f t="shared" si="12"/>
        <v>45200</v>
      </c>
      <c r="BI34" s="10">
        <f t="shared" si="12"/>
        <v>45231</v>
      </c>
      <c r="BJ34" s="10">
        <f t="shared" si="12"/>
        <v>45261</v>
      </c>
      <c r="BK34" s="10">
        <f t="shared" si="12"/>
        <v>45292</v>
      </c>
    </row>
    <row r="35" spans="1:63" ht="15" customHeight="1" x14ac:dyDescent="0.35">
      <c r="A35" s="643"/>
      <c r="B35" s="11" t="str">
        <f t="shared" si="11"/>
        <v>Building Shell</v>
      </c>
      <c r="C35" s="3">
        <v>0</v>
      </c>
      <c r="D35" s="3">
        <f>C35</f>
        <v>0</v>
      </c>
      <c r="E35" s="3">
        <f t="shared" ref="E35:Q35" si="13">D35</f>
        <v>0</v>
      </c>
      <c r="F35" s="3">
        <f t="shared" si="13"/>
        <v>0</v>
      </c>
      <c r="G35" s="3">
        <f t="shared" si="13"/>
        <v>0</v>
      </c>
      <c r="H35" s="3">
        <f t="shared" si="13"/>
        <v>0</v>
      </c>
      <c r="I35" s="3">
        <f t="shared" si="13"/>
        <v>0</v>
      </c>
      <c r="J35" s="3">
        <f t="shared" si="13"/>
        <v>0</v>
      </c>
      <c r="K35" s="3">
        <f t="shared" si="13"/>
        <v>0</v>
      </c>
      <c r="L35" s="3">
        <f t="shared" si="13"/>
        <v>0</v>
      </c>
      <c r="M35" s="3">
        <f t="shared" si="13"/>
        <v>0</v>
      </c>
      <c r="N35" s="3">
        <f t="shared" si="13"/>
        <v>0</v>
      </c>
      <c r="O35" s="254">
        <f>N20</f>
        <v>15240737.226455599</v>
      </c>
      <c r="P35" s="3">
        <f t="shared" si="13"/>
        <v>15240737.226455599</v>
      </c>
      <c r="Q35" s="3">
        <f t="shared" si="13"/>
        <v>15240737.226455599</v>
      </c>
      <c r="R35" s="357">
        <f>Q35</f>
        <v>15240737.226455599</v>
      </c>
      <c r="S35" s="3">
        <f t="shared" ref="S35" si="14">R35</f>
        <v>15240737.226455599</v>
      </c>
      <c r="T35" s="3">
        <f t="shared" ref="T35:T45" si="15">S35</f>
        <v>15240737.226455599</v>
      </c>
      <c r="U35" s="3">
        <f t="shared" ref="U35:U45" si="16">T35</f>
        <v>15240737.226455599</v>
      </c>
      <c r="V35" s="3">
        <f t="shared" ref="V35:V45" si="17">U35</f>
        <v>15240737.226455599</v>
      </c>
      <c r="W35" s="3">
        <f t="shared" ref="W35:W45" si="18">V35</f>
        <v>15240737.226455599</v>
      </c>
      <c r="X35" s="3">
        <f t="shared" ref="X35:X45" si="19">W35</f>
        <v>15240737.226455599</v>
      </c>
      <c r="Y35" s="3">
        <f t="shared" ref="Y35:Y45" si="20">X35</f>
        <v>15240737.226455599</v>
      </c>
      <c r="Z35" s="3">
        <f t="shared" ref="Z35:Z45" si="21">Y35</f>
        <v>15240737.226455599</v>
      </c>
      <c r="AA35" s="3">
        <f t="shared" ref="AA35:AA45" si="22">Z35</f>
        <v>15240737.226455599</v>
      </c>
      <c r="AB35" s="3">
        <f t="shared" ref="AB35:AB45" si="23">AA35</f>
        <v>15240737.226455599</v>
      </c>
      <c r="AC35" s="3">
        <f t="shared" ref="AC35:AC45" si="24">AB35</f>
        <v>15240737.226455599</v>
      </c>
      <c r="AD35" s="3">
        <f t="shared" ref="AD35:AD45" si="25">AC35</f>
        <v>15240737.226455599</v>
      </c>
      <c r="AE35" s="3">
        <f t="shared" ref="AE35:AE45" si="26">AD35</f>
        <v>15240737.226455599</v>
      </c>
      <c r="AF35" s="3">
        <f t="shared" ref="AF35:AF45" si="27">AE35</f>
        <v>15240737.226455599</v>
      </c>
      <c r="AG35" s="3">
        <f t="shared" ref="AG35:AG45" si="28">AF35</f>
        <v>15240737.226455599</v>
      </c>
      <c r="AH35" s="3">
        <f t="shared" ref="AH35:AH45" si="29">AG35</f>
        <v>15240737.226455599</v>
      </c>
      <c r="AI35" s="3">
        <f t="shared" ref="AI35:AI45" si="30">AH35</f>
        <v>15240737.226455599</v>
      </c>
      <c r="AJ35" s="3">
        <f t="shared" ref="AJ35:AJ45" si="31">AI35</f>
        <v>15240737.226455599</v>
      </c>
      <c r="AK35" s="3">
        <f t="shared" ref="AK35:AK45" si="32">AJ35</f>
        <v>15240737.226455599</v>
      </c>
      <c r="AL35" s="3">
        <f t="shared" ref="AL35:AL45" si="33">AK35</f>
        <v>15240737.226455599</v>
      </c>
      <c r="AM35" s="3">
        <f t="shared" ref="AM35:AM45" si="34">AL35</f>
        <v>15240737.226455599</v>
      </c>
      <c r="AN35" s="3">
        <f t="shared" ref="AN35:AN45" si="35">AM35</f>
        <v>15240737.226455599</v>
      </c>
      <c r="AO35" s="560">
        <v>15240737.226455599</v>
      </c>
      <c r="AP35" s="3">
        <f t="shared" ref="AP35:AP44" si="36">AO35</f>
        <v>15240737.226455599</v>
      </c>
      <c r="AQ35" s="3">
        <f t="shared" ref="AQ35:AQ45" si="37">AP35</f>
        <v>15240737.226455599</v>
      </c>
      <c r="AR35" s="3">
        <f t="shared" ref="AR35:AR45" si="38">AQ35</f>
        <v>15240737.226455599</v>
      </c>
      <c r="AS35" s="3">
        <f t="shared" ref="AS35:AS45" si="39">AR35</f>
        <v>15240737.226455599</v>
      </c>
      <c r="AT35" s="3">
        <f t="shared" ref="AT35:AT45" si="40">AS35</f>
        <v>15240737.226455599</v>
      </c>
      <c r="AU35" s="3">
        <f t="shared" ref="AU35:AU45" si="41">AT35</f>
        <v>15240737.226455599</v>
      </c>
      <c r="AV35" s="3">
        <f t="shared" ref="AV35:AV45" si="42">AU35</f>
        <v>15240737.226455599</v>
      </c>
      <c r="AW35" s="3">
        <f t="shared" ref="AW35:AW45" si="43">AV35</f>
        <v>15240737.226455599</v>
      </c>
      <c r="AX35" s="3">
        <f t="shared" ref="AX35:AX45" si="44">AW35</f>
        <v>15240737.226455599</v>
      </c>
      <c r="AY35" s="3">
        <f t="shared" ref="AY35:AY45" si="45">AX35</f>
        <v>15240737.226455599</v>
      </c>
      <c r="AZ35" s="3">
        <f t="shared" ref="AZ35:AZ45" si="46">AY35</f>
        <v>15240737.226455599</v>
      </c>
      <c r="BA35" s="3">
        <f t="shared" ref="BA35:BA45" si="47">AZ35</f>
        <v>15240737.226455599</v>
      </c>
      <c r="BB35" s="3">
        <f t="shared" ref="BB35:BB45" si="48">BA35</f>
        <v>15240737.226455599</v>
      </c>
      <c r="BC35" s="3">
        <f t="shared" ref="BC35:BC45" si="49">BB35</f>
        <v>15240737.226455599</v>
      </c>
      <c r="BD35" s="3">
        <f t="shared" ref="BD35:BD45" si="50">BC35</f>
        <v>15240737.226455599</v>
      </c>
      <c r="BE35" s="3">
        <f t="shared" ref="BE35:BE45" si="51">BD35</f>
        <v>15240737.226455599</v>
      </c>
      <c r="BF35" s="3">
        <f t="shared" ref="BF35:BF45" si="52">BE35</f>
        <v>15240737.226455599</v>
      </c>
      <c r="BG35" s="3">
        <f t="shared" ref="BG35:BG45" si="53">BF35</f>
        <v>15240737.226455599</v>
      </c>
      <c r="BH35" s="3">
        <f t="shared" ref="BH35:BH45" si="54">BG35</f>
        <v>15240737.226455599</v>
      </c>
      <c r="BI35" s="3">
        <f t="shared" ref="BI35:BI45" si="55">BH35</f>
        <v>15240737.226455599</v>
      </c>
      <c r="BJ35" s="3">
        <f t="shared" ref="BJ35:BJ45" si="56">BI35</f>
        <v>15240737.226455599</v>
      </c>
      <c r="BK35" s="3">
        <f t="shared" ref="BK35:BK45" si="57">BJ35</f>
        <v>15240737.226455599</v>
      </c>
    </row>
    <row r="36" spans="1:63" x14ac:dyDescent="0.35">
      <c r="A36" s="643"/>
      <c r="B36" s="12" t="str">
        <f t="shared" si="11"/>
        <v>Cooling</v>
      </c>
      <c r="C36" s="3">
        <v>0</v>
      </c>
      <c r="D36" s="3">
        <f t="shared" ref="D36:Q36" si="58">C36</f>
        <v>0</v>
      </c>
      <c r="E36" s="3">
        <f t="shared" si="58"/>
        <v>0</v>
      </c>
      <c r="F36" s="3">
        <f t="shared" si="58"/>
        <v>0</v>
      </c>
      <c r="G36" s="3">
        <f t="shared" si="58"/>
        <v>0</v>
      </c>
      <c r="H36" s="3">
        <f t="shared" si="58"/>
        <v>0</v>
      </c>
      <c r="I36" s="3">
        <f t="shared" si="58"/>
        <v>0</v>
      </c>
      <c r="J36" s="3">
        <f t="shared" si="58"/>
        <v>0</v>
      </c>
      <c r="K36" s="3">
        <f t="shared" si="58"/>
        <v>0</v>
      </c>
      <c r="L36" s="3">
        <f t="shared" si="58"/>
        <v>0</v>
      </c>
      <c r="M36" s="3">
        <f t="shared" si="58"/>
        <v>0</v>
      </c>
      <c r="N36" s="3">
        <f t="shared" si="58"/>
        <v>0</v>
      </c>
      <c r="O36" s="3">
        <f t="shared" si="58"/>
        <v>0</v>
      </c>
      <c r="P36" s="3">
        <f t="shared" si="58"/>
        <v>0</v>
      </c>
      <c r="Q36" s="3">
        <f t="shared" si="58"/>
        <v>0</v>
      </c>
      <c r="R36" s="254">
        <v>16103847.32851343</v>
      </c>
      <c r="S36" s="3">
        <f t="shared" ref="S36:S45" si="59">R36</f>
        <v>16103847.32851343</v>
      </c>
      <c r="T36" s="3">
        <f t="shared" si="15"/>
        <v>16103847.32851343</v>
      </c>
      <c r="U36" s="3">
        <f t="shared" si="16"/>
        <v>16103847.32851343</v>
      </c>
      <c r="V36" s="3">
        <f t="shared" si="17"/>
        <v>16103847.32851343</v>
      </c>
      <c r="W36" s="3">
        <f t="shared" si="18"/>
        <v>16103847.32851343</v>
      </c>
      <c r="X36" s="3">
        <f t="shared" si="19"/>
        <v>16103847.32851343</v>
      </c>
      <c r="Y36" s="3">
        <f t="shared" si="20"/>
        <v>16103847.32851343</v>
      </c>
      <c r="Z36" s="3">
        <f t="shared" si="21"/>
        <v>16103847.32851343</v>
      </c>
      <c r="AA36" s="3">
        <f t="shared" si="22"/>
        <v>16103847.32851343</v>
      </c>
      <c r="AB36" s="3">
        <f t="shared" si="23"/>
        <v>16103847.32851343</v>
      </c>
      <c r="AC36" s="3">
        <f t="shared" si="24"/>
        <v>16103847.32851343</v>
      </c>
      <c r="AD36" s="3">
        <f t="shared" si="25"/>
        <v>16103847.32851343</v>
      </c>
      <c r="AE36" s="3">
        <f t="shared" si="26"/>
        <v>16103847.32851343</v>
      </c>
      <c r="AF36" s="3">
        <f t="shared" si="27"/>
        <v>16103847.32851343</v>
      </c>
      <c r="AG36" s="3">
        <f t="shared" si="28"/>
        <v>16103847.32851343</v>
      </c>
      <c r="AH36" s="3">
        <f t="shared" si="29"/>
        <v>16103847.32851343</v>
      </c>
      <c r="AI36" s="3">
        <f t="shared" si="30"/>
        <v>16103847.32851343</v>
      </c>
      <c r="AJ36" s="3">
        <f t="shared" si="31"/>
        <v>16103847.32851343</v>
      </c>
      <c r="AK36" s="3">
        <f t="shared" si="32"/>
        <v>16103847.32851343</v>
      </c>
      <c r="AL36" s="3">
        <f t="shared" si="33"/>
        <v>16103847.32851343</v>
      </c>
      <c r="AM36" s="3">
        <f t="shared" si="34"/>
        <v>16103847.32851343</v>
      </c>
      <c r="AN36" s="3">
        <f t="shared" si="35"/>
        <v>16103847.32851343</v>
      </c>
      <c r="AO36" s="560">
        <v>23471158.558362778</v>
      </c>
      <c r="AP36" s="3">
        <f t="shared" si="36"/>
        <v>23471158.558362778</v>
      </c>
      <c r="AQ36" s="3">
        <f t="shared" si="37"/>
        <v>23471158.558362778</v>
      </c>
      <c r="AR36" s="3">
        <f t="shared" si="38"/>
        <v>23471158.558362778</v>
      </c>
      <c r="AS36" s="3">
        <f t="shared" si="39"/>
        <v>23471158.558362778</v>
      </c>
      <c r="AT36" s="3">
        <f t="shared" si="40"/>
        <v>23471158.558362778</v>
      </c>
      <c r="AU36" s="3">
        <f t="shared" si="41"/>
        <v>23471158.558362778</v>
      </c>
      <c r="AV36" s="3">
        <f t="shared" si="42"/>
        <v>23471158.558362778</v>
      </c>
      <c r="AW36" s="3">
        <f t="shared" si="43"/>
        <v>23471158.558362778</v>
      </c>
      <c r="AX36" s="3">
        <f t="shared" si="44"/>
        <v>23471158.558362778</v>
      </c>
      <c r="AY36" s="3">
        <f t="shared" si="45"/>
        <v>23471158.558362778</v>
      </c>
      <c r="AZ36" s="3">
        <f t="shared" si="46"/>
        <v>23471158.558362778</v>
      </c>
      <c r="BA36" s="3">
        <f t="shared" si="47"/>
        <v>23471158.558362778</v>
      </c>
      <c r="BB36" s="3">
        <f t="shared" si="48"/>
        <v>23471158.558362778</v>
      </c>
      <c r="BC36" s="3">
        <f t="shared" si="49"/>
        <v>23471158.558362778</v>
      </c>
      <c r="BD36" s="3">
        <f t="shared" si="50"/>
        <v>23471158.558362778</v>
      </c>
      <c r="BE36" s="3">
        <f t="shared" si="51"/>
        <v>23471158.558362778</v>
      </c>
      <c r="BF36" s="3">
        <f t="shared" si="52"/>
        <v>23471158.558362778</v>
      </c>
      <c r="BG36" s="3">
        <f t="shared" si="53"/>
        <v>23471158.558362778</v>
      </c>
      <c r="BH36" s="3">
        <f t="shared" si="54"/>
        <v>23471158.558362778</v>
      </c>
      <c r="BI36" s="3">
        <f t="shared" si="55"/>
        <v>23471158.558362778</v>
      </c>
      <c r="BJ36" s="3">
        <f t="shared" si="56"/>
        <v>23471158.558362778</v>
      </c>
      <c r="BK36" s="3">
        <f t="shared" si="57"/>
        <v>23471158.558362778</v>
      </c>
    </row>
    <row r="37" spans="1:63" x14ac:dyDescent="0.35">
      <c r="A37" s="643"/>
      <c r="B37" s="11" t="str">
        <f t="shared" si="11"/>
        <v>Freezer</v>
      </c>
      <c r="C37" s="3">
        <v>0</v>
      </c>
      <c r="D37" s="3">
        <f t="shared" ref="D37:Q37" si="60">C37</f>
        <v>0</v>
      </c>
      <c r="E37" s="3">
        <f t="shared" si="60"/>
        <v>0</v>
      </c>
      <c r="F37" s="3">
        <f t="shared" si="60"/>
        <v>0</v>
      </c>
      <c r="G37" s="3">
        <f t="shared" si="60"/>
        <v>0</v>
      </c>
      <c r="H37" s="3">
        <f t="shared" si="60"/>
        <v>0</v>
      </c>
      <c r="I37" s="3">
        <f t="shared" si="60"/>
        <v>0</v>
      </c>
      <c r="J37" s="3">
        <f t="shared" si="60"/>
        <v>0</v>
      </c>
      <c r="K37" s="3">
        <f t="shared" si="60"/>
        <v>0</v>
      </c>
      <c r="L37" s="3">
        <f t="shared" si="60"/>
        <v>0</v>
      </c>
      <c r="M37" s="3">
        <f t="shared" si="60"/>
        <v>0</v>
      </c>
      <c r="N37" s="3">
        <f t="shared" si="60"/>
        <v>0</v>
      </c>
      <c r="O37" s="3">
        <f t="shared" si="60"/>
        <v>0</v>
      </c>
      <c r="P37" s="3">
        <f t="shared" si="60"/>
        <v>0</v>
      </c>
      <c r="Q37" s="3">
        <f t="shared" si="60"/>
        <v>0</v>
      </c>
      <c r="R37" s="254">
        <v>316239.63855672313</v>
      </c>
      <c r="S37" s="3">
        <f t="shared" si="59"/>
        <v>316239.63855672313</v>
      </c>
      <c r="T37" s="3">
        <f t="shared" si="15"/>
        <v>316239.63855672313</v>
      </c>
      <c r="U37" s="3">
        <f t="shared" si="16"/>
        <v>316239.63855672313</v>
      </c>
      <c r="V37" s="3">
        <f t="shared" si="17"/>
        <v>316239.63855672313</v>
      </c>
      <c r="W37" s="3">
        <f t="shared" si="18"/>
        <v>316239.63855672313</v>
      </c>
      <c r="X37" s="3">
        <f t="shared" si="19"/>
        <v>316239.63855672313</v>
      </c>
      <c r="Y37" s="3">
        <f t="shared" si="20"/>
        <v>316239.63855672313</v>
      </c>
      <c r="Z37" s="3">
        <f t="shared" si="21"/>
        <v>316239.63855672313</v>
      </c>
      <c r="AA37" s="3">
        <f t="shared" si="22"/>
        <v>316239.63855672313</v>
      </c>
      <c r="AB37" s="3">
        <f t="shared" si="23"/>
        <v>316239.63855672313</v>
      </c>
      <c r="AC37" s="3">
        <f t="shared" si="24"/>
        <v>316239.63855672313</v>
      </c>
      <c r="AD37" s="3">
        <f t="shared" si="25"/>
        <v>316239.63855672313</v>
      </c>
      <c r="AE37" s="3">
        <f t="shared" si="26"/>
        <v>316239.63855672313</v>
      </c>
      <c r="AF37" s="3">
        <f t="shared" si="27"/>
        <v>316239.63855672313</v>
      </c>
      <c r="AG37" s="3">
        <f t="shared" si="28"/>
        <v>316239.63855672313</v>
      </c>
      <c r="AH37" s="3">
        <f t="shared" si="29"/>
        <v>316239.63855672313</v>
      </c>
      <c r="AI37" s="3">
        <f t="shared" si="30"/>
        <v>316239.63855672313</v>
      </c>
      <c r="AJ37" s="3">
        <f t="shared" si="31"/>
        <v>316239.63855672313</v>
      </c>
      <c r="AK37" s="3">
        <f t="shared" si="32"/>
        <v>316239.63855672313</v>
      </c>
      <c r="AL37" s="3">
        <f t="shared" si="33"/>
        <v>316239.63855672313</v>
      </c>
      <c r="AM37" s="3">
        <f t="shared" si="34"/>
        <v>316239.63855672313</v>
      </c>
      <c r="AN37" s="3">
        <f t="shared" si="35"/>
        <v>316239.63855672313</v>
      </c>
      <c r="AO37" s="560">
        <v>288814.71039082122</v>
      </c>
      <c r="AP37" s="3">
        <f t="shared" si="36"/>
        <v>288814.71039082122</v>
      </c>
      <c r="AQ37" s="3">
        <f t="shared" si="37"/>
        <v>288814.71039082122</v>
      </c>
      <c r="AR37" s="3">
        <f t="shared" si="38"/>
        <v>288814.71039082122</v>
      </c>
      <c r="AS37" s="3">
        <f t="shared" si="39"/>
        <v>288814.71039082122</v>
      </c>
      <c r="AT37" s="3">
        <f t="shared" si="40"/>
        <v>288814.71039082122</v>
      </c>
      <c r="AU37" s="3">
        <f t="shared" si="41"/>
        <v>288814.71039082122</v>
      </c>
      <c r="AV37" s="3">
        <f t="shared" si="42"/>
        <v>288814.71039082122</v>
      </c>
      <c r="AW37" s="3">
        <f t="shared" si="43"/>
        <v>288814.71039082122</v>
      </c>
      <c r="AX37" s="3">
        <f t="shared" si="44"/>
        <v>288814.71039082122</v>
      </c>
      <c r="AY37" s="3">
        <f t="shared" si="45"/>
        <v>288814.71039082122</v>
      </c>
      <c r="AZ37" s="3">
        <f t="shared" si="46"/>
        <v>288814.71039082122</v>
      </c>
      <c r="BA37" s="3">
        <f t="shared" si="47"/>
        <v>288814.71039082122</v>
      </c>
      <c r="BB37" s="3">
        <f t="shared" si="48"/>
        <v>288814.71039082122</v>
      </c>
      <c r="BC37" s="3">
        <f t="shared" si="49"/>
        <v>288814.71039082122</v>
      </c>
      <c r="BD37" s="3">
        <f t="shared" si="50"/>
        <v>288814.71039082122</v>
      </c>
      <c r="BE37" s="3">
        <f t="shared" si="51"/>
        <v>288814.71039082122</v>
      </c>
      <c r="BF37" s="3">
        <f t="shared" si="52"/>
        <v>288814.71039082122</v>
      </c>
      <c r="BG37" s="3">
        <f t="shared" si="53"/>
        <v>288814.71039082122</v>
      </c>
      <c r="BH37" s="3">
        <f t="shared" si="54"/>
        <v>288814.71039082122</v>
      </c>
      <c r="BI37" s="3">
        <f t="shared" si="55"/>
        <v>288814.71039082122</v>
      </c>
      <c r="BJ37" s="3">
        <f t="shared" si="56"/>
        <v>288814.71039082122</v>
      </c>
      <c r="BK37" s="3">
        <f t="shared" si="57"/>
        <v>288814.71039082122</v>
      </c>
    </row>
    <row r="38" spans="1:63" x14ac:dyDescent="0.35">
      <c r="A38" s="643"/>
      <c r="B38" s="11" t="str">
        <f t="shared" si="11"/>
        <v>Heating</v>
      </c>
      <c r="C38" s="3">
        <v>0</v>
      </c>
      <c r="D38" s="3">
        <f t="shared" ref="D38:Q38" si="61">C38</f>
        <v>0</v>
      </c>
      <c r="E38" s="3">
        <f t="shared" si="61"/>
        <v>0</v>
      </c>
      <c r="F38" s="3">
        <f t="shared" si="61"/>
        <v>0</v>
      </c>
      <c r="G38" s="3">
        <f t="shared" si="61"/>
        <v>0</v>
      </c>
      <c r="H38" s="3">
        <f t="shared" si="61"/>
        <v>0</v>
      </c>
      <c r="I38" s="3">
        <f t="shared" si="61"/>
        <v>0</v>
      </c>
      <c r="J38" s="3">
        <f t="shared" si="61"/>
        <v>0</v>
      </c>
      <c r="K38" s="3">
        <f t="shared" si="61"/>
        <v>0</v>
      </c>
      <c r="L38" s="3">
        <f t="shared" si="61"/>
        <v>0</v>
      </c>
      <c r="M38" s="3">
        <f t="shared" si="61"/>
        <v>0</v>
      </c>
      <c r="N38" s="3">
        <f t="shared" si="61"/>
        <v>0</v>
      </c>
      <c r="O38" s="3">
        <f t="shared" si="61"/>
        <v>0</v>
      </c>
      <c r="P38" s="3">
        <f t="shared" si="61"/>
        <v>0</v>
      </c>
      <c r="Q38" s="3">
        <f t="shared" si="61"/>
        <v>0</v>
      </c>
      <c r="R38" s="254">
        <v>10718216.15947035</v>
      </c>
      <c r="S38" s="3">
        <f t="shared" si="59"/>
        <v>10718216.15947035</v>
      </c>
      <c r="T38" s="3">
        <f t="shared" si="15"/>
        <v>10718216.15947035</v>
      </c>
      <c r="U38" s="3">
        <f t="shared" si="16"/>
        <v>10718216.15947035</v>
      </c>
      <c r="V38" s="3">
        <f t="shared" si="17"/>
        <v>10718216.15947035</v>
      </c>
      <c r="W38" s="3">
        <f t="shared" si="18"/>
        <v>10718216.15947035</v>
      </c>
      <c r="X38" s="3">
        <f t="shared" si="19"/>
        <v>10718216.15947035</v>
      </c>
      <c r="Y38" s="3">
        <f t="shared" si="20"/>
        <v>10718216.15947035</v>
      </c>
      <c r="Z38" s="3">
        <f t="shared" si="21"/>
        <v>10718216.15947035</v>
      </c>
      <c r="AA38" s="3">
        <f t="shared" si="22"/>
        <v>10718216.15947035</v>
      </c>
      <c r="AB38" s="3">
        <f t="shared" si="23"/>
        <v>10718216.15947035</v>
      </c>
      <c r="AC38" s="3">
        <f t="shared" si="24"/>
        <v>10718216.15947035</v>
      </c>
      <c r="AD38" s="3">
        <f t="shared" si="25"/>
        <v>10718216.15947035</v>
      </c>
      <c r="AE38" s="3">
        <f t="shared" si="26"/>
        <v>10718216.15947035</v>
      </c>
      <c r="AF38" s="3">
        <f t="shared" si="27"/>
        <v>10718216.15947035</v>
      </c>
      <c r="AG38" s="3">
        <f t="shared" si="28"/>
        <v>10718216.15947035</v>
      </c>
      <c r="AH38" s="3">
        <f t="shared" si="29"/>
        <v>10718216.15947035</v>
      </c>
      <c r="AI38" s="3">
        <f t="shared" si="30"/>
        <v>10718216.15947035</v>
      </c>
      <c r="AJ38" s="3">
        <f t="shared" si="31"/>
        <v>10718216.15947035</v>
      </c>
      <c r="AK38" s="3">
        <f t="shared" si="32"/>
        <v>10718216.15947035</v>
      </c>
      <c r="AL38" s="3">
        <f t="shared" si="33"/>
        <v>10718216.15947035</v>
      </c>
      <c r="AM38" s="3">
        <f t="shared" si="34"/>
        <v>10718216.15947035</v>
      </c>
      <c r="AN38" s="3">
        <f t="shared" si="35"/>
        <v>10718216.15947035</v>
      </c>
      <c r="AO38" s="560">
        <v>13176855.283985399</v>
      </c>
      <c r="AP38" s="3">
        <f t="shared" si="36"/>
        <v>13176855.283985399</v>
      </c>
      <c r="AQ38" s="3">
        <f t="shared" si="37"/>
        <v>13176855.283985399</v>
      </c>
      <c r="AR38" s="3">
        <f t="shared" si="38"/>
        <v>13176855.283985399</v>
      </c>
      <c r="AS38" s="3">
        <f t="shared" si="39"/>
        <v>13176855.283985399</v>
      </c>
      <c r="AT38" s="3">
        <f t="shared" si="40"/>
        <v>13176855.283985399</v>
      </c>
      <c r="AU38" s="3">
        <f t="shared" si="41"/>
        <v>13176855.283985399</v>
      </c>
      <c r="AV38" s="3">
        <f t="shared" si="42"/>
        <v>13176855.283985399</v>
      </c>
      <c r="AW38" s="3">
        <f t="shared" si="43"/>
        <v>13176855.283985399</v>
      </c>
      <c r="AX38" s="3">
        <f t="shared" si="44"/>
        <v>13176855.283985399</v>
      </c>
      <c r="AY38" s="3">
        <f t="shared" si="45"/>
        <v>13176855.283985399</v>
      </c>
      <c r="AZ38" s="3">
        <f t="shared" si="46"/>
        <v>13176855.283985399</v>
      </c>
      <c r="BA38" s="3">
        <f t="shared" si="47"/>
        <v>13176855.283985399</v>
      </c>
      <c r="BB38" s="3">
        <f t="shared" si="48"/>
        <v>13176855.283985399</v>
      </c>
      <c r="BC38" s="3">
        <f t="shared" si="49"/>
        <v>13176855.283985399</v>
      </c>
      <c r="BD38" s="3">
        <f t="shared" si="50"/>
        <v>13176855.283985399</v>
      </c>
      <c r="BE38" s="3">
        <f t="shared" si="51"/>
        <v>13176855.283985399</v>
      </c>
      <c r="BF38" s="3">
        <f t="shared" si="52"/>
        <v>13176855.283985399</v>
      </c>
      <c r="BG38" s="3">
        <f t="shared" si="53"/>
        <v>13176855.283985399</v>
      </c>
      <c r="BH38" s="3">
        <f t="shared" si="54"/>
        <v>13176855.283985399</v>
      </c>
      <c r="BI38" s="3">
        <f t="shared" si="55"/>
        <v>13176855.283985399</v>
      </c>
      <c r="BJ38" s="3">
        <f t="shared" si="56"/>
        <v>13176855.283985399</v>
      </c>
      <c r="BK38" s="3">
        <f t="shared" si="57"/>
        <v>13176855.283985399</v>
      </c>
    </row>
    <row r="39" spans="1:63" x14ac:dyDescent="0.35">
      <c r="A39" s="643"/>
      <c r="B39" s="12" t="str">
        <f t="shared" si="11"/>
        <v>HVAC</v>
      </c>
      <c r="C39" s="3">
        <v>0</v>
      </c>
      <c r="D39" s="3">
        <f t="shared" ref="D39:Q39" si="62">C39</f>
        <v>0</v>
      </c>
      <c r="E39" s="3">
        <f t="shared" si="62"/>
        <v>0</v>
      </c>
      <c r="F39" s="3">
        <f t="shared" si="62"/>
        <v>0</v>
      </c>
      <c r="G39" s="3">
        <f t="shared" si="62"/>
        <v>0</v>
      </c>
      <c r="H39" s="3">
        <f t="shared" si="62"/>
        <v>0</v>
      </c>
      <c r="I39" s="3">
        <f t="shared" si="62"/>
        <v>0</v>
      </c>
      <c r="J39" s="3">
        <f t="shared" si="62"/>
        <v>0</v>
      </c>
      <c r="K39" s="3">
        <f t="shared" si="62"/>
        <v>0</v>
      </c>
      <c r="L39" s="3">
        <f t="shared" si="62"/>
        <v>0</v>
      </c>
      <c r="M39" s="3">
        <f t="shared" si="62"/>
        <v>0</v>
      </c>
      <c r="N39" s="3">
        <f t="shared" si="62"/>
        <v>0</v>
      </c>
      <c r="O39" s="3">
        <f t="shared" si="62"/>
        <v>0</v>
      </c>
      <c r="P39" s="3">
        <f t="shared" si="62"/>
        <v>0</v>
      </c>
      <c r="Q39" s="3">
        <f t="shared" si="62"/>
        <v>0</v>
      </c>
      <c r="R39" s="254">
        <v>9706548.8561608829</v>
      </c>
      <c r="S39" s="3">
        <f t="shared" si="59"/>
        <v>9706548.8561608829</v>
      </c>
      <c r="T39" s="3">
        <f t="shared" si="15"/>
        <v>9706548.8561608829</v>
      </c>
      <c r="U39" s="3">
        <f t="shared" si="16"/>
        <v>9706548.8561608829</v>
      </c>
      <c r="V39" s="3">
        <f t="shared" si="17"/>
        <v>9706548.8561608829</v>
      </c>
      <c r="W39" s="3">
        <f t="shared" si="18"/>
        <v>9706548.8561608829</v>
      </c>
      <c r="X39" s="3">
        <f t="shared" si="19"/>
        <v>9706548.8561608829</v>
      </c>
      <c r="Y39" s="3">
        <f t="shared" si="20"/>
        <v>9706548.8561608829</v>
      </c>
      <c r="Z39" s="3">
        <f t="shared" si="21"/>
        <v>9706548.8561608829</v>
      </c>
      <c r="AA39" s="3">
        <f t="shared" si="22"/>
        <v>9706548.8561608829</v>
      </c>
      <c r="AB39" s="3">
        <f t="shared" si="23"/>
        <v>9706548.8561608829</v>
      </c>
      <c r="AC39" s="3">
        <f t="shared" si="24"/>
        <v>9706548.8561608829</v>
      </c>
      <c r="AD39" s="3">
        <f t="shared" si="25"/>
        <v>9706548.8561608829</v>
      </c>
      <c r="AE39" s="3">
        <f t="shared" si="26"/>
        <v>9706548.8561608829</v>
      </c>
      <c r="AF39" s="3">
        <f t="shared" si="27"/>
        <v>9706548.8561608829</v>
      </c>
      <c r="AG39" s="3">
        <f t="shared" si="28"/>
        <v>9706548.8561608829</v>
      </c>
      <c r="AH39" s="3">
        <f t="shared" si="29"/>
        <v>9706548.8561608829</v>
      </c>
      <c r="AI39" s="3">
        <f t="shared" si="30"/>
        <v>9706548.8561608829</v>
      </c>
      <c r="AJ39" s="3">
        <f t="shared" si="31"/>
        <v>9706548.8561608829</v>
      </c>
      <c r="AK39" s="3">
        <f t="shared" si="32"/>
        <v>9706548.8561608829</v>
      </c>
      <c r="AL39" s="3">
        <f t="shared" si="33"/>
        <v>9706548.8561608829</v>
      </c>
      <c r="AM39" s="3">
        <f t="shared" si="34"/>
        <v>9706548.8561608829</v>
      </c>
      <c r="AN39" s="3">
        <f t="shared" si="35"/>
        <v>9706548.8561608829</v>
      </c>
      <c r="AO39" s="560">
        <v>7168208.2487767711</v>
      </c>
      <c r="AP39" s="3">
        <f t="shared" si="36"/>
        <v>7168208.2487767711</v>
      </c>
      <c r="AQ39" s="3">
        <f t="shared" si="37"/>
        <v>7168208.2487767711</v>
      </c>
      <c r="AR39" s="3">
        <f t="shared" si="38"/>
        <v>7168208.2487767711</v>
      </c>
      <c r="AS39" s="3">
        <f t="shared" si="39"/>
        <v>7168208.2487767711</v>
      </c>
      <c r="AT39" s="3">
        <f t="shared" si="40"/>
        <v>7168208.2487767711</v>
      </c>
      <c r="AU39" s="3">
        <f t="shared" si="41"/>
        <v>7168208.2487767711</v>
      </c>
      <c r="AV39" s="3">
        <f t="shared" si="42"/>
        <v>7168208.2487767711</v>
      </c>
      <c r="AW39" s="3">
        <f t="shared" si="43"/>
        <v>7168208.2487767711</v>
      </c>
      <c r="AX39" s="3">
        <f t="shared" si="44"/>
        <v>7168208.2487767711</v>
      </c>
      <c r="AY39" s="3">
        <f t="shared" si="45"/>
        <v>7168208.2487767711</v>
      </c>
      <c r="AZ39" s="3">
        <f t="shared" si="46"/>
        <v>7168208.2487767711</v>
      </c>
      <c r="BA39" s="3">
        <f t="shared" si="47"/>
        <v>7168208.2487767711</v>
      </c>
      <c r="BB39" s="3">
        <f t="shared" si="48"/>
        <v>7168208.2487767711</v>
      </c>
      <c r="BC39" s="3">
        <f t="shared" si="49"/>
        <v>7168208.2487767711</v>
      </c>
      <c r="BD39" s="3">
        <f t="shared" si="50"/>
        <v>7168208.2487767711</v>
      </c>
      <c r="BE39" s="3">
        <f t="shared" si="51"/>
        <v>7168208.2487767711</v>
      </c>
      <c r="BF39" s="3">
        <f t="shared" si="52"/>
        <v>7168208.2487767711</v>
      </c>
      <c r="BG39" s="3">
        <f t="shared" si="53"/>
        <v>7168208.2487767711</v>
      </c>
      <c r="BH39" s="3">
        <f t="shared" si="54"/>
        <v>7168208.2487767711</v>
      </c>
      <c r="BI39" s="3">
        <f t="shared" si="55"/>
        <v>7168208.2487767711</v>
      </c>
      <c r="BJ39" s="3">
        <f t="shared" si="56"/>
        <v>7168208.2487767711</v>
      </c>
      <c r="BK39" s="3">
        <f t="shared" si="57"/>
        <v>7168208.2487767711</v>
      </c>
    </row>
    <row r="40" spans="1:63" x14ac:dyDescent="0.35">
      <c r="A40" s="643"/>
      <c r="B40" s="11" t="str">
        <f t="shared" si="11"/>
        <v>Lighting</v>
      </c>
      <c r="C40" s="3">
        <v>0</v>
      </c>
      <c r="D40" s="3">
        <f t="shared" ref="D40:Q40" si="63">C40</f>
        <v>0</v>
      </c>
      <c r="E40" s="3">
        <f t="shared" si="63"/>
        <v>0</v>
      </c>
      <c r="F40" s="3">
        <f t="shared" si="63"/>
        <v>0</v>
      </c>
      <c r="G40" s="3">
        <f t="shared" si="63"/>
        <v>0</v>
      </c>
      <c r="H40" s="3">
        <f t="shared" si="63"/>
        <v>0</v>
      </c>
      <c r="I40" s="3">
        <f t="shared" si="63"/>
        <v>0</v>
      </c>
      <c r="J40" s="3">
        <f t="shared" si="63"/>
        <v>0</v>
      </c>
      <c r="K40" s="3">
        <f t="shared" si="63"/>
        <v>0</v>
      </c>
      <c r="L40" s="3">
        <f t="shared" si="63"/>
        <v>0</v>
      </c>
      <c r="M40" s="3">
        <f t="shared" si="63"/>
        <v>0</v>
      </c>
      <c r="N40" s="3">
        <f t="shared" si="63"/>
        <v>0</v>
      </c>
      <c r="O40" s="3">
        <f t="shared" si="63"/>
        <v>0</v>
      </c>
      <c r="P40" s="3">
        <f t="shared" si="63"/>
        <v>0</v>
      </c>
      <c r="Q40" s="3">
        <f t="shared" si="63"/>
        <v>0</v>
      </c>
      <c r="R40" s="254">
        <v>50406495.208885461</v>
      </c>
      <c r="S40" s="3">
        <f t="shared" si="59"/>
        <v>50406495.208885461</v>
      </c>
      <c r="T40" s="3">
        <f t="shared" si="15"/>
        <v>50406495.208885461</v>
      </c>
      <c r="U40" s="3">
        <f t="shared" si="16"/>
        <v>50406495.208885461</v>
      </c>
      <c r="V40" s="3">
        <f t="shared" si="17"/>
        <v>50406495.208885461</v>
      </c>
      <c r="W40" s="3">
        <f t="shared" si="18"/>
        <v>50406495.208885461</v>
      </c>
      <c r="X40" s="3">
        <f t="shared" si="19"/>
        <v>50406495.208885461</v>
      </c>
      <c r="Y40" s="3">
        <f t="shared" si="20"/>
        <v>50406495.208885461</v>
      </c>
      <c r="Z40" s="3">
        <f t="shared" si="21"/>
        <v>50406495.208885461</v>
      </c>
      <c r="AA40" s="3">
        <f t="shared" si="22"/>
        <v>50406495.208885461</v>
      </c>
      <c r="AB40" s="3">
        <f t="shared" si="23"/>
        <v>50406495.208885461</v>
      </c>
      <c r="AC40" s="3">
        <f t="shared" si="24"/>
        <v>50406495.208885461</v>
      </c>
      <c r="AD40" s="3">
        <f t="shared" si="25"/>
        <v>50406495.208885461</v>
      </c>
      <c r="AE40" s="3">
        <f t="shared" si="26"/>
        <v>50406495.208885461</v>
      </c>
      <c r="AF40" s="3">
        <f t="shared" si="27"/>
        <v>50406495.208885461</v>
      </c>
      <c r="AG40" s="3">
        <f t="shared" si="28"/>
        <v>50406495.208885461</v>
      </c>
      <c r="AH40" s="3">
        <f t="shared" si="29"/>
        <v>50406495.208885461</v>
      </c>
      <c r="AI40" s="3">
        <f t="shared" si="30"/>
        <v>50406495.208885461</v>
      </c>
      <c r="AJ40" s="3">
        <f t="shared" si="31"/>
        <v>50406495.208885461</v>
      </c>
      <c r="AK40" s="3">
        <f t="shared" si="32"/>
        <v>50406495.208885461</v>
      </c>
      <c r="AL40" s="3">
        <f t="shared" si="33"/>
        <v>50406495.208885461</v>
      </c>
      <c r="AM40" s="3">
        <f t="shared" si="34"/>
        <v>50406495.208885461</v>
      </c>
      <c r="AN40" s="3">
        <f t="shared" si="35"/>
        <v>50406495.208885461</v>
      </c>
      <c r="AO40" s="560">
        <v>101050959.90206847</v>
      </c>
      <c r="AP40" s="3">
        <f t="shared" si="36"/>
        <v>101050959.90206847</v>
      </c>
      <c r="AQ40" s="3">
        <f t="shared" si="37"/>
        <v>101050959.90206847</v>
      </c>
      <c r="AR40" s="3">
        <f t="shared" si="38"/>
        <v>101050959.90206847</v>
      </c>
      <c r="AS40" s="3">
        <f t="shared" si="39"/>
        <v>101050959.90206847</v>
      </c>
      <c r="AT40" s="3">
        <f t="shared" si="40"/>
        <v>101050959.90206847</v>
      </c>
      <c r="AU40" s="3">
        <f t="shared" si="41"/>
        <v>101050959.90206847</v>
      </c>
      <c r="AV40" s="3">
        <f t="shared" si="42"/>
        <v>101050959.90206847</v>
      </c>
      <c r="AW40" s="3">
        <f t="shared" si="43"/>
        <v>101050959.90206847</v>
      </c>
      <c r="AX40" s="3">
        <f t="shared" si="44"/>
        <v>101050959.90206847</v>
      </c>
      <c r="AY40" s="3">
        <f t="shared" si="45"/>
        <v>101050959.90206847</v>
      </c>
      <c r="AZ40" s="3">
        <f t="shared" si="46"/>
        <v>101050959.90206847</v>
      </c>
      <c r="BA40" s="3">
        <f t="shared" si="47"/>
        <v>101050959.90206847</v>
      </c>
      <c r="BB40" s="3">
        <f t="shared" si="48"/>
        <v>101050959.90206847</v>
      </c>
      <c r="BC40" s="3">
        <f t="shared" si="49"/>
        <v>101050959.90206847</v>
      </c>
      <c r="BD40" s="3">
        <f t="shared" si="50"/>
        <v>101050959.90206847</v>
      </c>
      <c r="BE40" s="3">
        <f t="shared" si="51"/>
        <v>101050959.90206847</v>
      </c>
      <c r="BF40" s="3">
        <f t="shared" si="52"/>
        <v>101050959.90206847</v>
      </c>
      <c r="BG40" s="3">
        <f t="shared" si="53"/>
        <v>101050959.90206847</v>
      </c>
      <c r="BH40" s="3">
        <f t="shared" si="54"/>
        <v>101050959.90206847</v>
      </c>
      <c r="BI40" s="3">
        <f t="shared" si="55"/>
        <v>101050959.90206847</v>
      </c>
      <c r="BJ40" s="3">
        <f t="shared" si="56"/>
        <v>101050959.90206847</v>
      </c>
      <c r="BK40" s="3">
        <f t="shared" si="57"/>
        <v>101050959.90206847</v>
      </c>
    </row>
    <row r="41" spans="1:63" x14ac:dyDescent="0.35">
      <c r="A41" s="643"/>
      <c r="B41" s="11" t="str">
        <f t="shared" si="11"/>
        <v>Miscellaneous</v>
      </c>
      <c r="C41" s="3">
        <v>0</v>
      </c>
      <c r="D41" s="3">
        <f t="shared" ref="D41:Q41" si="64">C41</f>
        <v>0</v>
      </c>
      <c r="E41" s="3">
        <f t="shared" si="64"/>
        <v>0</v>
      </c>
      <c r="F41" s="3">
        <f t="shared" si="64"/>
        <v>0</v>
      </c>
      <c r="G41" s="3">
        <f t="shared" si="64"/>
        <v>0</v>
      </c>
      <c r="H41" s="3">
        <f t="shared" si="64"/>
        <v>0</v>
      </c>
      <c r="I41" s="3">
        <f t="shared" si="64"/>
        <v>0</v>
      </c>
      <c r="J41" s="3">
        <f t="shared" si="64"/>
        <v>0</v>
      </c>
      <c r="K41" s="3">
        <f t="shared" si="64"/>
        <v>0</v>
      </c>
      <c r="L41" s="3">
        <f t="shared" si="64"/>
        <v>0</v>
      </c>
      <c r="M41" s="3">
        <f t="shared" si="64"/>
        <v>0</v>
      </c>
      <c r="N41" s="3">
        <f t="shared" si="64"/>
        <v>0</v>
      </c>
      <c r="O41" s="3">
        <f t="shared" si="64"/>
        <v>0</v>
      </c>
      <c r="P41" s="3">
        <f t="shared" si="64"/>
        <v>0</v>
      </c>
      <c r="Q41" s="3">
        <f t="shared" si="64"/>
        <v>0</v>
      </c>
      <c r="R41" s="254">
        <v>0</v>
      </c>
      <c r="S41" s="3">
        <f t="shared" si="59"/>
        <v>0</v>
      </c>
      <c r="T41" s="3">
        <f t="shared" si="15"/>
        <v>0</v>
      </c>
      <c r="U41" s="3">
        <f t="shared" si="16"/>
        <v>0</v>
      </c>
      <c r="V41" s="3">
        <f t="shared" si="17"/>
        <v>0</v>
      </c>
      <c r="W41" s="3">
        <f t="shared" si="18"/>
        <v>0</v>
      </c>
      <c r="X41" s="3">
        <f t="shared" si="19"/>
        <v>0</v>
      </c>
      <c r="Y41" s="3">
        <f t="shared" si="20"/>
        <v>0</v>
      </c>
      <c r="Z41" s="3">
        <f t="shared" si="21"/>
        <v>0</v>
      </c>
      <c r="AA41" s="3">
        <f t="shared" si="22"/>
        <v>0</v>
      </c>
      <c r="AB41" s="3">
        <f t="shared" si="23"/>
        <v>0</v>
      </c>
      <c r="AC41" s="3">
        <f t="shared" si="24"/>
        <v>0</v>
      </c>
      <c r="AD41" s="3">
        <f t="shared" si="25"/>
        <v>0</v>
      </c>
      <c r="AE41" s="3">
        <f t="shared" si="26"/>
        <v>0</v>
      </c>
      <c r="AF41" s="3">
        <f t="shared" si="27"/>
        <v>0</v>
      </c>
      <c r="AG41" s="3">
        <f t="shared" si="28"/>
        <v>0</v>
      </c>
      <c r="AH41" s="3">
        <f t="shared" si="29"/>
        <v>0</v>
      </c>
      <c r="AI41" s="3">
        <f t="shared" si="30"/>
        <v>0</v>
      </c>
      <c r="AJ41" s="3">
        <f t="shared" si="31"/>
        <v>0</v>
      </c>
      <c r="AK41" s="3">
        <f t="shared" si="32"/>
        <v>0</v>
      </c>
      <c r="AL41" s="3">
        <f t="shared" si="33"/>
        <v>0</v>
      </c>
      <c r="AM41" s="3">
        <f t="shared" si="34"/>
        <v>0</v>
      </c>
      <c r="AN41" s="3">
        <f t="shared" si="35"/>
        <v>0</v>
      </c>
      <c r="AO41" s="560">
        <v>9117.359619140625</v>
      </c>
      <c r="AP41" s="3">
        <f t="shared" si="36"/>
        <v>9117.359619140625</v>
      </c>
      <c r="AQ41" s="3">
        <f t="shared" si="37"/>
        <v>9117.359619140625</v>
      </c>
      <c r="AR41" s="3">
        <f t="shared" si="38"/>
        <v>9117.359619140625</v>
      </c>
      <c r="AS41" s="3">
        <f t="shared" si="39"/>
        <v>9117.359619140625</v>
      </c>
      <c r="AT41" s="3">
        <f t="shared" si="40"/>
        <v>9117.359619140625</v>
      </c>
      <c r="AU41" s="3">
        <f t="shared" si="41"/>
        <v>9117.359619140625</v>
      </c>
      <c r="AV41" s="3">
        <f t="shared" si="42"/>
        <v>9117.359619140625</v>
      </c>
      <c r="AW41" s="3">
        <f t="shared" si="43"/>
        <v>9117.359619140625</v>
      </c>
      <c r="AX41" s="3">
        <f t="shared" si="44"/>
        <v>9117.359619140625</v>
      </c>
      <c r="AY41" s="3">
        <f t="shared" si="45"/>
        <v>9117.359619140625</v>
      </c>
      <c r="AZ41" s="3">
        <f t="shared" si="46"/>
        <v>9117.359619140625</v>
      </c>
      <c r="BA41" s="3">
        <f t="shared" si="47"/>
        <v>9117.359619140625</v>
      </c>
      <c r="BB41" s="3">
        <f t="shared" si="48"/>
        <v>9117.359619140625</v>
      </c>
      <c r="BC41" s="3">
        <f t="shared" si="49"/>
        <v>9117.359619140625</v>
      </c>
      <c r="BD41" s="3">
        <f t="shared" si="50"/>
        <v>9117.359619140625</v>
      </c>
      <c r="BE41" s="3">
        <f t="shared" si="51"/>
        <v>9117.359619140625</v>
      </c>
      <c r="BF41" s="3">
        <f t="shared" si="52"/>
        <v>9117.359619140625</v>
      </c>
      <c r="BG41" s="3">
        <f t="shared" si="53"/>
        <v>9117.359619140625</v>
      </c>
      <c r="BH41" s="3">
        <f t="shared" si="54"/>
        <v>9117.359619140625</v>
      </c>
      <c r="BI41" s="3">
        <f t="shared" si="55"/>
        <v>9117.359619140625</v>
      </c>
      <c r="BJ41" s="3">
        <f t="shared" si="56"/>
        <v>9117.359619140625</v>
      </c>
      <c r="BK41" s="3">
        <f t="shared" si="57"/>
        <v>9117.359619140625</v>
      </c>
    </row>
    <row r="42" spans="1:63" x14ac:dyDescent="0.35">
      <c r="A42" s="643"/>
      <c r="B42" s="11" t="str">
        <f t="shared" si="11"/>
        <v>Pool Spa</v>
      </c>
      <c r="C42" s="3">
        <v>0</v>
      </c>
      <c r="D42" s="3">
        <f t="shared" ref="D42:Q42" si="65">C42</f>
        <v>0</v>
      </c>
      <c r="E42" s="3">
        <f t="shared" si="65"/>
        <v>0</v>
      </c>
      <c r="F42" s="3">
        <f t="shared" si="65"/>
        <v>0</v>
      </c>
      <c r="G42" s="3">
        <f t="shared" si="65"/>
        <v>0</v>
      </c>
      <c r="H42" s="3">
        <f t="shared" si="65"/>
        <v>0</v>
      </c>
      <c r="I42" s="3">
        <f t="shared" si="65"/>
        <v>0</v>
      </c>
      <c r="J42" s="3">
        <f t="shared" si="65"/>
        <v>0</v>
      </c>
      <c r="K42" s="3">
        <f t="shared" si="65"/>
        <v>0</v>
      </c>
      <c r="L42" s="3">
        <f t="shared" si="65"/>
        <v>0</v>
      </c>
      <c r="M42" s="3">
        <f t="shared" si="65"/>
        <v>0</v>
      </c>
      <c r="N42" s="3">
        <f t="shared" si="65"/>
        <v>0</v>
      </c>
      <c r="O42" s="3">
        <f t="shared" si="65"/>
        <v>0</v>
      </c>
      <c r="P42" s="3">
        <f t="shared" si="65"/>
        <v>0</v>
      </c>
      <c r="Q42" s="3">
        <f t="shared" si="65"/>
        <v>0</v>
      </c>
      <c r="R42" s="254">
        <v>1437025.1951433434</v>
      </c>
      <c r="S42" s="3">
        <f t="shared" si="59"/>
        <v>1437025.1951433434</v>
      </c>
      <c r="T42" s="3">
        <f t="shared" si="15"/>
        <v>1437025.1951433434</v>
      </c>
      <c r="U42" s="3">
        <f t="shared" si="16"/>
        <v>1437025.1951433434</v>
      </c>
      <c r="V42" s="3">
        <f t="shared" si="17"/>
        <v>1437025.1951433434</v>
      </c>
      <c r="W42" s="3">
        <f t="shared" si="18"/>
        <v>1437025.1951433434</v>
      </c>
      <c r="X42" s="3">
        <f t="shared" si="19"/>
        <v>1437025.1951433434</v>
      </c>
      <c r="Y42" s="3">
        <f t="shared" si="20"/>
        <v>1437025.1951433434</v>
      </c>
      <c r="Z42" s="3">
        <f t="shared" si="21"/>
        <v>1437025.1951433434</v>
      </c>
      <c r="AA42" s="3">
        <f t="shared" si="22"/>
        <v>1437025.1951433434</v>
      </c>
      <c r="AB42" s="3">
        <f t="shared" si="23"/>
        <v>1437025.1951433434</v>
      </c>
      <c r="AC42" s="3">
        <f t="shared" si="24"/>
        <v>1437025.1951433434</v>
      </c>
      <c r="AD42" s="3">
        <f t="shared" si="25"/>
        <v>1437025.1951433434</v>
      </c>
      <c r="AE42" s="3">
        <f t="shared" si="26"/>
        <v>1437025.1951433434</v>
      </c>
      <c r="AF42" s="3">
        <f t="shared" si="27"/>
        <v>1437025.1951433434</v>
      </c>
      <c r="AG42" s="3">
        <f t="shared" si="28"/>
        <v>1437025.1951433434</v>
      </c>
      <c r="AH42" s="3">
        <f t="shared" si="29"/>
        <v>1437025.1951433434</v>
      </c>
      <c r="AI42" s="3">
        <f t="shared" si="30"/>
        <v>1437025.1951433434</v>
      </c>
      <c r="AJ42" s="3">
        <f t="shared" si="31"/>
        <v>1437025.1951433434</v>
      </c>
      <c r="AK42" s="3">
        <f t="shared" si="32"/>
        <v>1437025.1951433434</v>
      </c>
      <c r="AL42" s="3">
        <f t="shared" si="33"/>
        <v>1437025.1951433434</v>
      </c>
      <c r="AM42" s="3">
        <f t="shared" si="34"/>
        <v>1437025.1951433434</v>
      </c>
      <c r="AN42" s="3">
        <f t="shared" si="35"/>
        <v>1437025.1951433434</v>
      </c>
      <c r="AO42" s="560">
        <v>1503219.892578125</v>
      </c>
      <c r="AP42" s="3">
        <f t="shared" si="36"/>
        <v>1503219.892578125</v>
      </c>
      <c r="AQ42" s="3">
        <f t="shared" si="37"/>
        <v>1503219.892578125</v>
      </c>
      <c r="AR42" s="3">
        <f t="shared" si="38"/>
        <v>1503219.892578125</v>
      </c>
      <c r="AS42" s="3">
        <f t="shared" si="39"/>
        <v>1503219.892578125</v>
      </c>
      <c r="AT42" s="3">
        <f t="shared" si="40"/>
        <v>1503219.892578125</v>
      </c>
      <c r="AU42" s="3">
        <f t="shared" si="41"/>
        <v>1503219.892578125</v>
      </c>
      <c r="AV42" s="3">
        <f t="shared" si="42"/>
        <v>1503219.892578125</v>
      </c>
      <c r="AW42" s="3">
        <f t="shared" si="43"/>
        <v>1503219.892578125</v>
      </c>
      <c r="AX42" s="3">
        <f t="shared" si="44"/>
        <v>1503219.892578125</v>
      </c>
      <c r="AY42" s="3">
        <f t="shared" si="45"/>
        <v>1503219.892578125</v>
      </c>
      <c r="AZ42" s="3">
        <f t="shared" si="46"/>
        <v>1503219.892578125</v>
      </c>
      <c r="BA42" s="3">
        <f t="shared" si="47"/>
        <v>1503219.892578125</v>
      </c>
      <c r="BB42" s="3">
        <f t="shared" si="48"/>
        <v>1503219.892578125</v>
      </c>
      <c r="BC42" s="3">
        <f t="shared" si="49"/>
        <v>1503219.892578125</v>
      </c>
      <c r="BD42" s="3">
        <f t="shared" si="50"/>
        <v>1503219.892578125</v>
      </c>
      <c r="BE42" s="3">
        <f t="shared" si="51"/>
        <v>1503219.892578125</v>
      </c>
      <c r="BF42" s="3">
        <f t="shared" si="52"/>
        <v>1503219.892578125</v>
      </c>
      <c r="BG42" s="3">
        <f t="shared" si="53"/>
        <v>1503219.892578125</v>
      </c>
      <c r="BH42" s="3">
        <f t="shared" si="54"/>
        <v>1503219.892578125</v>
      </c>
      <c r="BI42" s="3">
        <f t="shared" si="55"/>
        <v>1503219.892578125</v>
      </c>
      <c r="BJ42" s="3">
        <f t="shared" si="56"/>
        <v>1503219.892578125</v>
      </c>
      <c r="BK42" s="3">
        <f t="shared" si="57"/>
        <v>1503219.892578125</v>
      </c>
    </row>
    <row r="43" spans="1:63" x14ac:dyDescent="0.35">
      <c r="A43" s="643"/>
      <c r="B43" s="11" t="str">
        <f t="shared" si="11"/>
        <v>Refrigeration</v>
      </c>
      <c r="C43" s="3">
        <v>0</v>
      </c>
      <c r="D43" s="3">
        <f t="shared" ref="D43:Q43" si="66">C43</f>
        <v>0</v>
      </c>
      <c r="E43" s="3">
        <f t="shared" si="66"/>
        <v>0</v>
      </c>
      <c r="F43" s="3">
        <f t="shared" si="66"/>
        <v>0</v>
      </c>
      <c r="G43" s="3">
        <f t="shared" si="66"/>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254">
        <v>1026251.0150541604</v>
      </c>
      <c r="S43" s="3">
        <f t="shared" si="59"/>
        <v>1026251.0150541604</v>
      </c>
      <c r="T43" s="3">
        <f t="shared" si="15"/>
        <v>1026251.0150541604</v>
      </c>
      <c r="U43" s="3">
        <f t="shared" si="16"/>
        <v>1026251.0150541604</v>
      </c>
      <c r="V43" s="3">
        <f t="shared" si="17"/>
        <v>1026251.0150541604</v>
      </c>
      <c r="W43" s="3">
        <f t="shared" si="18"/>
        <v>1026251.0150541604</v>
      </c>
      <c r="X43" s="3">
        <f t="shared" si="19"/>
        <v>1026251.0150541604</v>
      </c>
      <c r="Y43" s="3">
        <f t="shared" si="20"/>
        <v>1026251.0150541604</v>
      </c>
      <c r="Z43" s="3">
        <f t="shared" si="21"/>
        <v>1026251.0150541604</v>
      </c>
      <c r="AA43" s="3">
        <f t="shared" si="22"/>
        <v>1026251.0150541604</v>
      </c>
      <c r="AB43" s="3">
        <f t="shared" si="23"/>
        <v>1026251.0150541604</v>
      </c>
      <c r="AC43" s="3">
        <f t="shared" si="24"/>
        <v>1026251.0150541604</v>
      </c>
      <c r="AD43" s="3">
        <f t="shared" si="25"/>
        <v>1026251.0150541604</v>
      </c>
      <c r="AE43" s="3">
        <f t="shared" si="26"/>
        <v>1026251.0150541604</v>
      </c>
      <c r="AF43" s="3">
        <f t="shared" si="27"/>
        <v>1026251.0150541604</v>
      </c>
      <c r="AG43" s="3">
        <f t="shared" si="28"/>
        <v>1026251.0150541604</v>
      </c>
      <c r="AH43" s="3">
        <f t="shared" si="29"/>
        <v>1026251.0150541604</v>
      </c>
      <c r="AI43" s="3">
        <f t="shared" si="30"/>
        <v>1026251.0150541604</v>
      </c>
      <c r="AJ43" s="3">
        <f t="shared" si="31"/>
        <v>1026251.0150541604</v>
      </c>
      <c r="AK43" s="3">
        <f t="shared" si="32"/>
        <v>1026251.0150541604</v>
      </c>
      <c r="AL43" s="3">
        <f t="shared" si="33"/>
        <v>1026251.0150541604</v>
      </c>
      <c r="AM43" s="3">
        <f t="shared" si="34"/>
        <v>1026251.0150541604</v>
      </c>
      <c r="AN43" s="3">
        <f t="shared" si="35"/>
        <v>1026251.0150541604</v>
      </c>
      <c r="AO43" s="560">
        <v>1425027.8394876679</v>
      </c>
      <c r="AP43" s="3">
        <f t="shared" si="36"/>
        <v>1425027.8394876679</v>
      </c>
      <c r="AQ43" s="3">
        <f t="shared" si="37"/>
        <v>1425027.8394876679</v>
      </c>
      <c r="AR43" s="3">
        <f t="shared" si="38"/>
        <v>1425027.8394876679</v>
      </c>
      <c r="AS43" s="3">
        <f t="shared" si="39"/>
        <v>1425027.8394876679</v>
      </c>
      <c r="AT43" s="3">
        <f t="shared" si="40"/>
        <v>1425027.8394876679</v>
      </c>
      <c r="AU43" s="3">
        <f t="shared" si="41"/>
        <v>1425027.8394876679</v>
      </c>
      <c r="AV43" s="3">
        <f t="shared" si="42"/>
        <v>1425027.8394876679</v>
      </c>
      <c r="AW43" s="3">
        <f t="shared" si="43"/>
        <v>1425027.8394876679</v>
      </c>
      <c r="AX43" s="3">
        <f t="shared" si="44"/>
        <v>1425027.8394876679</v>
      </c>
      <c r="AY43" s="3">
        <f t="shared" si="45"/>
        <v>1425027.8394876679</v>
      </c>
      <c r="AZ43" s="3">
        <f t="shared" si="46"/>
        <v>1425027.8394876679</v>
      </c>
      <c r="BA43" s="3">
        <f t="shared" si="47"/>
        <v>1425027.8394876679</v>
      </c>
      <c r="BB43" s="3">
        <f t="shared" si="48"/>
        <v>1425027.8394876679</v>
      </c>
      <c r="BC43" s="3">
        <f t="shared" si="49"/>
        <v>1425027.8394876679</v>
      </c>
      <c r="BD43" s="3">
        <f t="shared" si="50"/>
        <v>1425027.8394876679</v>
      </c>
      <c r="BE43" s="3">
        <f t="shared" si="51"/>
        <v>1425027.8394876679</v>
      </c>
      <c r="BF43" s="3">
        <f t="shared" si="52"/>
        <v>1425027.8394876679</v>
      </c>
      <c r="BG43" s="3">
        <f t="shared" si="53"/>
        <v>1425027.8394876679</v>
      </c>
      <c r="BH43" s="3">
        <f t="shared" si="54"/>
        <v>1425027.8394876679</v>
      </c>
      <c r="BI43" s="3">
        <f t="shared" si="55"/>
        <v>1425027.8394876679</v>
      </c>
      <c r="BJ43" s="3">
        <f t="shared" si="56"/>
        <v>1425027.8394876679</v>
      </c>
      <c r="BK43" s="3">
        <f t="shared" si="57"/>
        <v>1425027.8394876679</v>
      </c>
    </row>
    <row r="44" spans="1:63" ht="15" customHeight="1" x14ac:dyDescent="0.35">
      <c r="A44" s="643"/>
      <c r="B44" s="11" t="str">
        <f t="shared" si="11"/>
        <v>Water Heating</v>
      </c>
      <c r="C44" s="3">
        <v>0</v>
      </c>
      <c r="D44" s="3">
        <f t="shared" ref="D44:Q44" si="67">C44</f>
        <v>0</v>
      </c>
      <c r="E44" s="3">
        <f t="shared" si="67"/>
        <v>0</v>
      </c>
      <c r="F44" s="3">
        <f t="shared" si="67"/>
        <v>0</v>
      </c>
      <c r="G44" s="3">
        <f t="shared" si="67"/>
        <v>0</v>
      </c>
      <c r="H44" s="3">
        <f t="shared" si="67"/>
        <v>0</v>
      </c>
      <c r="I44" s="3">
        <f t="shared" si="67"/>
        <v>0</v>
      </c>
      <c r="J44" s="3">
        <f t="shared" si="67"/>
        <v>0</v>
      </c>
      <c r="K44" s="3">
        <f t="shared" si="67"/>
        <v>0</v>
      </c>
      <c r="L44" s="3">
        <f t="shared" si="67"/>
        <v>0</v>
      </c>
      <c r="M44" s="3">
        <f t="shared" si="67"/>
        <v>0</v>
      </c>
      <c r="N44" s="3">
        <f t="shared" si="67"/>
        <v>0</v>
      </c>
      <c r="O44" s="3">
        <f t="shared" si="67"/>
        <v>0</v>
      </c>
      <c r="P44" s="3">
        <f t="shared" si="67"/>
        <v>0</v>
      </c>
      <c r="Q44" s="3">
        <f t="shared" si="67"/>
        <v>0</v>
      </c>
      <c r="R44" s="254">
        <v>2598848.4201886971</v>
      </c>
      <c r="S44" s="3">
        <f t="shared" si="59"/>
        <v>2598848.4201886971</v>
      </c>
      <c r="T44" s="3">
        <f t="shared" si="15"/>
        <v>2598848.4201886971</v>
      </c>
      <c r="U44" s="3">
        <f t="shared" si="16"/>
        <v>2598848.4201886971</v>
      </c>
      <c r="V44" s="3">
        <f t="shared" si="17"/>
        <v>2598848.4201886971</v>
      </c>
      <c r="W44" s="3">
        <f t="shared" si="18"/>
        <v>2598848.4201886971</v>
      </c>
      <c r="X44" s="3">
        <f t="shared" si="19"/>
        <v>2598848.4201886971</v>
      </c>
      <c r="Y44" s="3">
        <f t="shared" si="20"/>
        <v>2598848.4201886971</v>
      </c>
      <c r="Z44" s="3">
        <f t="shared" si="21"/>
        <v>2598848.4201886971</v>
      </c>
      <c r="AA44" s="3">
        <f t="shared" si="22"/>
        <v>2598848.4201886971</v>
      </c>
      <c r="AB44" s="3">
        <f t="shared" si="23"/>
        <v>2598848.4201886971</v>
      </c>
      <c r="AC44" s="3">
        <f t="shared" si="24"/>
        <v>2598848.4201886971</v>
      </c>
      <c r="AD44" s="3">
        <f t="shared" si="25"/>
        <v>2598848.4201886971</v>
      </c>
      <c r="AE44" s="3">
        <f t="shared" si="26"/>
        <v>2598848.4201886971</v>
      </c>
      <c r="AF44" s="3">
        <f t="shared" si="27"/>
        <v>2598848.4201886971</v>
      </c>
      <c r="AG44" s="3">
        <f t="shared" si="28"/>
        <v>2598848.4201886971</v>
      </c>
      <c r="AH44" s="3">
        <f t="shared" si="29"/>
        <v>2598848.4201886971</v>
      </c>
      <c r="AI44" s="3">
        <f t="shared" si="30"/>
        <v>2598848.4201886971</v>
      </c>
      <c r="AJ44" s="3">
        <f t="shared" si="31"/>
        <v>2598848.4201886971</v>
      </c>
      <c r="AK44" s="3">
        <f t="shared" si="32"/>
        <v>2598848.4201886971</v>
      </c>
      <c r="AL44" s="3">
        <f t="shared" si="33"/>
        <v>2598848.4201886971</v>
      </c>
      <c r="AM44" s="3">
        <f t="shared" si="34"/>
        <v>2598848.4201886971</v>
      </c>
      <c r="AN44" s="3">
        <f t="shared" si="35"/>
        <v>2598848.4201886971</v>
      </c>
      <c r="AO44" s="560">
        <v>3303560.8213223256</v>
      </c>
      <c r="AP44" s="3">
        <f t="shared" si="36"/>
        <v>3303560.8213223256</v>
      </c>
      <c r="AQ44" s="3">
        <f t="shared" si="37"/>
        <v>3303560.8213223256</v>
      </c>
      <c r="AR44" s="3">
        <f t="shared" si="38"/>
        <v>3303560.8213223256</v>
      </c>
      <c r="AS44" s="3">
        <f t="shared" si="39"/>
        <v>3303560.8213223256</v>
      </c>
      <c r="AT44" s="3">
        <f t="shared" si="40"/>
        <v>3303560.8213223256</v>
      </c>
      <c r="AU44" s="3">
        <f t="shared" si="41"/>
        <v>3303560.8213223256</v>
      </c>
      <c r="AV44" s="3">
        <f t="shared" si="42"/>
        <v>3303560.8213223256</v>
      </c>
      <c r="AW44" s="3">
        <f t="shared" si="43"/>
        <v>3303560.8213223256</v>
      </c>
      <c r="AX44" s="3">
        <f t="shared" si="44"/>
        <v>3303560.8213223256</v>
      </c>
      <c r="AY44" s="3">
        <f t="shared" si="45"/>
        <v>3303560.8213223256</v>
      </c>
      <c r="AZ44" s="3">
        <f t="shared" si="46"/>
        <v>3303560.8213223256</v>
      </c>
      <c r="BA44" s="3">
        <f t="shared" si="47"/>
        <v>3303560.8213223256</v>
      </c>
      <c r="BB44" s="3">
        <f t="shared" si="48"/>
        <v>3303560.8213223256</v>
      </c>
      <c r="BC44" s="3">
        <f t="shared" si="49"/>
        <v>3303560.8213223256</v>
      </c>
      <c r="BD44" s="3">
        <f t="shared" si="50"/>
        <v>3303560.8213223256</v>
      </c>
      <c r="BE44" s="3">
        <f t="shared" si="51"/>
        <v>3303560.8213223256</v>
      </c>
      <c r="BF44" s="3">
        <f t="shared" si="52"/>
        <v>3303560.8213223256</v>
      </c>
      <c r="BG44" s="3">
        <f t="shared" si="53"/>
        <v>3303560.8213223256</v>
      </c>
      <c r="BH44" s="3">
        <f t="shared" si="54"/>
        <v>3303560.8213223256</v>
      </c>
      <c r="BI44" s="3">
        <f t="shared" si="55"/>
        <v>3303560.8213223256</v>
      </c>
      <c r="BJ44" s="3">
        <f t="shared" si="56"/>
        <v>3303560.8213223256</v>
      </c>
      <c r="BK44" s="3">
        <f t="shared" si="57"/>
        <v>3303560.8213223256</v>
      </c>
    </row>
    <row r="45" spans="1:63" ht="15" customHeight="1" x14ac:dyDescent="0.35">
      <c r="A45" s="643"/>
      <c r="B45" s="53" t="str">
        <f t="shared" si="11"/>
        <v>Motors(uses bus. load shape)</v>
      </c>
      <c r="C45" s="3"/>
      <c r="D45" s="3"/>
      <c r="E45" s="3"/>
      <c r="F45" s="3"/>
      <c r="G45" s="3"/>
      <c r="H45" s="3"/>
      <c r="I45" s="3"/>
      <c r="J45" s="3"/>
      <c r="K45" s="3"/>
      <c r="L45" s="3"/>
      <c r="M45" s="3"/>
      <c r="N45" s="3"/>
      <c r="O45" s="3"/>
      <c r="P45" s="3"/>
      <c r="Q45" s="3"/>
      <c r="R45" s="3">
        <v>0</v>
      </c>
      <c r="S45" s="3">
        <f t="shared" si="59"/>
        <v>0</v>
      </c>
      <c r="T45" s="3">
        <f t="shared" si="15"/>
        <v>0</v>
      </c>
      <c r="U45" s="3">
        <f t="shared" si="16"/>
        <v>0</v>
      </c>
      <c r="V45" s="3">
        <f t="shared" si="17"/>
        <v>0</v>
      </c>
      <c r="W45" s="3">
        <f t="shared" si="18"/>
        <v>0</v>
      </c>
      <c r="X45" s="3">
        <f t="shared" si="19"/>
        <v>0</v>
      </c>
      <c r="Y45" s="3">
        <f t="shared" si="20"/>
        <v>0</v>
      </c>
      <c r="Z45" s="3">
        <f t="shared" si="21"/>
        <v>0</v>
      </c>
      <c r="AA45" s="3">
        <f t="shared" si="22"/>
        <v>0</v>
      </c>
      <c r="AB45" s="3">
        <f t="shared" si="23"/>
        <v>0</v>
      </c>
      <c r="AC45" s="3">
        <f t="shared" si="24"/>
        <v>0</v>
      </c>
      <c r="AD45" s="3">
        <f t="shared" si="25"/>
        <v>0</v>
      </c>
      <c r="AE45" s="3">
        <f t="shared" si="26"/>
        <v>0</v>
      </c>
      <c r="AF45" s="3">
        <f t="shared" si="27"/>
        <v>0</v>
      </c>
      <c r="AG45" s="3">
        <f t="shared" si="28"/>
        <v>0</v>
      </c>
      <c r="AH45" s="3">
        <f t="shared" si="29"/>
        <v>0</v>
      </c>
      <c r="AI45" s="3">
        <f t="shared" si="30"/>
        <v>0</v>
      </c>
      <c r="AJ45" s="3">
        <f t="shared" si="31"/>
        <v>0</v>
      </c>
      <c r="AK45" s="3">
        <f t="shared" si="32"/>
        <v>0</v>
      </c>
      <c r="AL45" s="3">
        <f t="shared" si="33"/>
        <v>0</v>
      </c>
      <c r="AM45" s="3">
        <f t="shared" si="34"/>
        <v>0</v>
      </c>
      <c r="AN45" s="3">
        <f t="shared" si="35"/>
        <v>0</v>
      </c>
      <c r="AO45" s="3">
        <f t="shared" ref="AO45" si="68">AN45</f>
        <v>0</v>
      </c>
      <c r="AP45" s="3">
        <f t="shared" ref="AP45" si="69">AO45</f>
        <v>0</v>
      </c>
      <c r="AQ45" s="3">
        <f t="shared" si="37"/>
        <v>0</v>
      </c>
      <c r="AR45" s="3">
        <f t="shared" si="38"/>
        <v>0</v>
      </c>
      <c r="AS45" s="3">
        <f t="shared" si="39"/>
        <v>0</v>
      </c>
      <c r="AT45" s="3">
        <f t="shared" si="40"/>
        <v>0</v>
      </c>
      <c r="AU45" s="3">
        <f t="shared" si="41"/>
        <v>0</v>
      </c>
      <c r="AV45" s="3">
        <f t="shared" si="42"/>
        <v>0</v>
      </c>
      <c r="AW45" s="3">
        <f t="shared" si="43"/>
        <v>0</v>
      </c>
      <c r="AX45" s="3">
        <f t="shared" si="44"/>
        <v>0</v>
      </c>
      <c r="AY45" s="3">
        <f t="shared" si="45"/>
        <v>0</v>
      </c>
      <c r="AZ45" s="3">
        <f t="shared" si="46"/>
        <v>0</v>
      </c>
      <c r="BA45" s="3">
        <f t="shared" si="47"/>
        <v>0</v>
      </c>
      <c r="BB45" s="3">
        <f t="shared" si="48"/>
        <v>0</v>
      </c>
      <c r="BC45" s="3">
        <f t="shared" si="49"/>
        <v>0</v>
      </c>
      <c r="BD45" s="3">
        <f t="shared" si="50"/>
        <v>0</v>
      </c>
      <c r="BE45" s="3">
        <f t="shared" si="51"/>
        <v>0</v>
      </c>
      <c r="BF45" s="3">
        <f t="shared" si="52"/>
        <v>0</v>
      </c>
      <c r="BG45" s="3">
        <f t="shared" si="53"/>
        <v>0</v>
      </c>
      <c r="BH45" s="3">
        <f t="shared" si="54"/>
        <v>0</v>
      </c>
      <c r="BI45" s="3">
        <f t="shared" si="55"/>
        <v>0</v>
      </c>
      <c r="BJ45" s="3">
        <f t="shared" si="56"/>
        <v>0</v>
      </c>
      <c r="BK45" s="3">
        <f t="shared" si="57"/>
        <v>0</v>
      </c>
    </row>
    <row r="46" spans="1:63" ht="15" customHeight="1" thickBot="1" x14ac:dyDescent="0.4">
      <c r="A46" s="644"/>
      <c r="B46" s="15" t="str">
        <f t="shared" si="11"/>
        <v>Monthly kWh</v>
      </c>
      <c r="C46" s="48">
        <f>SUM(C35:C44)</f>
        <v>0</v>
      </c>
      <c r="D46" s="48">
        <f t="shared" ref="D46:BK46" si="70">SUM(D35:D44)</f>
        <v>0</v>
      </c>
      <c r="E46" s="48">
        <f t="shared" si="70"/>
        <v>0</v>
      </c>
      <c r="F46" s="48">
        <f t="shared" si="70"/>
        <v>0</v>
      </c>
      <c r="G46" s="48">
        <f t="shared" si="70"/>
        <v>0</v>
      </c>
      <c r="H46" s="48">
        <f t="shared" si="70"/>
        <v>0</v>
      </c>
      <c r="I46" s="48">
        <f t="shared" si="70"/>
        <v>0</v>
      </c>
      <c r="J46" s="48">
        <f t="shared" si="70"/>
        <v>0</v>
      </c>
      <c r="K46" s="48">
        <f t="shared" si="70"/>
        <v>0</v>
      </c>
      <c r="L46" s="48">
        <f t="shared" si="70"/>
        <v>0</v>
      </c>
      <c r="M46" s="48">
        <f t="shared" si="70"/>
        <v>0</v>
      </c>
      <c r="N46" s="48">
        <f t="shared" si="70"/>
        <v>0</v>
      </c>
      <c r="O46" s="48">
        <f t="shared" si="70"/>
        <v>15240737.226455599</v>
      </c>
      <c r="P46" s="48">
        <f t="shared" si="70"/>
        <v>15240737.226455599</v>
      </c>
      <c r="Q46" s="48">
        <f t="shared" si="70"/>
        <v>15240737.226455599</v>
      </c>
      <c r="R46" s="48">
        <f t="shared" si="70"/>
        <v>107554209.04842864</v>
      </c>
      <c r="S46" s="48">
        <f t="shared" si="70"/>
        <v>107554209.04842864</v>
      </c>
      <c r="T46" s="48">
        <f t="shared" si="70"/>
        <v>107554209.04842864</v>
      </c>
      <c r="U46" s="48">
        <f t="shared" si="70"/>
        <v>107554209.04842864</v>
      </c>
      <c r="V46" s="48">
        <f t="shared" si="70"/>
        <v>107554209.04842864</v>
      </c>
      <c r="W46" s="48">
        <f t="shared" si="70"/>
        <v>107554209.04842864</v>
      </c>
      <c r="X46" s="48">
        <f t="shared" si="70"/>
        <v>107554209.04842864</v>
      </c>
      <c r="Y46" s="48">
        <f t="shared" si="70"/>
        <v>107554209.04842864</v>
      </c>
      <c r="Z46" s="48">
        <f t="shared" si="70"/>
        <v>107554209.04842864</v>
      </c>
      <c r="AA46" s="48">
        <f t="shared" si="70"/>
        <v>107554209.04842864</v>
      </c>
      <c r="AB46" s="48">
        <f t="shared" si="70"/>
        <v>107554209.04842864</v>
      </c>
      <c r="AC46" s="48">
        <f t="shared" si="70"/>
        <v>107554209.04842864</v>
      </c>
      <c r="AD46" s="48">
        <f t="shared" si="70"/>
        <v>107554209.04842864</v>
      </c>
      <c r="AE46" s="48">
        <f t="shared" si="70"/>
        <v>107554209.04842864</v>
      </c>
      <c r="AF46" s="48">
        <f t="shared" si="70"/>
        <v>107554209.04842864</v>
      </c>
      <c r="AG46" s="48">
        <f t="shared" si="70"/>
        <v>107554209.04842864</v>
      </c>
      <c r="AH46" s="48">
        <f t="shared" si="70"/>
        <v>107554209.04842864</v>
      </c>
      <c r="AI46" s="48">
        <f t="shared" si="70"/>
        <v>107554209.04842864</v>
      </c>
      <c r="AJ46" s="48">
        <f t="shared" si="70"/>
        <v>107554209.04842864</v>
      </c>
      <c r="AK46" s="48">
        <f t="shared" si="70"/>
        <v>107554209.04842864</v>
      </c>
      <c r="AL46" s="48">
        <f t="shared" si="70"/>
        <v>107554209.04842864</v>
      </c>
      <c r="AM46" s="48">
        <f t="shared" si="70"/>
        <v>107554209.04842864</v>
      </c>
      <c r="AN46" s="48">
        <f t="shared" si="70"/>
        <v>107554209.04842864</v>
      </c>
      <c r="AO46" s="48">
        <f>SUM(AO35:AO44)</f>
        <v>166637659.84304708</v>
      </c>
      <c r="AP46" s="48">
        <f t="shared" si="70"/>
        <v>166637659.84304708</v>
      </c>
      <c r="AQ46" s="48">
        <f t="shared" si="70"/>
        <v>166637659.84304708</v>
      </c>
      <c r="AR46" s="48">
        <f t="shared" si="70"/>
        <v>166637659.84304708</v>
      </c>
      <c r="AS46" s="48">
        <f t="shared" si="70"/>
        <v>166637659.84304708</v>
      </c>
      <c r="AT46" s="48">
        <f t="shared" si="70"/>
        <v>166637659.84304708</v>
      </c>
      <c r="AU46" s="48">
        <f t="shared" si="70"/>
        <v>166637659.84304708</v>
      </c>
      <c r="AV46" s="48">
        <f t="shared" si="70"/>
        <v>166637659.84304708</v>
      </c>
      <c r="AW46" s="48">
        <f t="shared" si="70"/>
        <v>166637659.84304708</v>
      </c>
      <c r="AX46" s="48">
        <f t="shared" si="70"/>
        <v>166637659.84304708</v>
      </c>
      <c r="AY46" s="48">
        <f t="shared" si="70"/>
        <v>166637659.84304708</v>
      </c>
      <c r="AZ46" s="48">
        <f t="shared" si="70"/>
        <v>166637659.84304708</v>
      </c>
      <c r="BA46" s="48">
        <f t="shared" si="70"/>
        <v>166637659.84304708</v>
      </c>
      <c r="BB46" s="48">
        <f t="shared" si="70"/>
        <v>166637659.84304708</v>
      </c>
      <c r="BC46" s="48">
        <f t="shared" si="70"/>
        <v>166637659.84304708</v>
      </c>
      <c r="BD46" s="48">
        <f t="shared" si="70"/>
        <v>166637659.84304708</v>
      </c>
      <c r="BE46" s="48">
        <f t="shared" si="70"/>
        <v>166637659.84304708</v>
      </c>
      <c r="BF46" s="48">
        <f t="shared" si="70"/>
        <v>166637659.84304708</v>
      </c>
      <c r="BG46" s="48">
        <f t="shared" si="70"/>
        <v>166637659.84304708</v>
      </c>
      <c r="BH46" s="48">
        <f t="shared" si="70"/>
        <v>166637659.84304708</v>
      </c>
      <c r="BI46" s="48">
        <f t="shared" si="70"/>
        <v>166637659.84304708</v>
      </c>
      <c r="BJ46" s="48">
        <f t="shared" si="70"/>
        <v>166637659.84304708</v>
      </c>
      <c r="BK46" s="48">
        <f t="shared" si="70"/>
        <v>166637659.84304708</v>
      </c>
    </row>
    <row r="47" spans="1:63" x14ac:dyDescent="0.35">
      <c r="A47" s="45"/>
      <c r="B47" s="25"/>
      <c r="C47" s="9"/>
      <c r="D47" s="30"/>
      <c r="E47" s="9"/>
      <c r="F47" s="30"/>
      <c r="G47" s="30"/>
      <c r="H47" s="9"/>
      <c r="I47" s="30"/>
      <c r="J47" s="30"/>
      <c r="K47" s="9"/>
      <c r="L47" s="30"/>
      <c r="M47" s="30"/>
      <c r="N47" s="9"/>
      <c r="O47" s="30"/>
      <c r="P47" s="30"/>
      <c r="Q47" s="9"/>
      <c r="R47" s="30"/>
      <c r="S47" s="30"/>
      <c r="T47" s="9"/>
      <c r="U47" s="30"/>
      <c r="V47" s="30"/>
      <c r="W47" s="9"/>
      <c r="X47" s="30"/>
      <c r="Y47" s="30"/>
      <c r="Z47" s="9"/>
      <c r="AA47" s="30"/>
      <c r="AB47" s="30"/>
      <c r="AC47" s="9"/>
      <c r="AD47" s="30"/>
      <c r="AE47" s="30"/>
      <c r="AF47" s="9"/>
      <c r="AG47" s="30"/>
      <c r="AH47" s="30"/>
      <c r="AI47" s="9"/>
      <c r="AJ47" s="30"/>
      <c r="AK47" s="30"/>
      <c r="AL47" s="9"/>
      <c r="AM47" s="30"/>
      <c r="AN47" s="30"/>
      <c r="AO47" s="9"/>
      <c r="AP47" s="30"/>
      <c r="AQ47" s="30"/>
      <c r="AR47" s="9"/>
      <c r="AS47" s="30"/>
      <c r="AT47" s="30"/>
      <c r="AU47" s="9"/>
      <c r="AV47" s="30"/>
      <c r="AW47" s="30"/>
      <c r="AX47" s="9"/>
      <c r="AY47" s="30"/>
      <c r="AZ47" s="30"/>
      <c r="BA47" s="9"/>
      <c r="BB47" s="30"/>
      <c r="BC47" s="30"/>
      <c r="BD47" s="9"/>
      <c r="BE47" s="30"/>
      <c r="BF47" s="30"/>
      <c r="BG47" s="9"/>
      <c r="BH47" s="30"/>
      <c r="BI47" s="30"/>
      <c r="BJ47" s="9"/>
      <c r="BK47" s="30"/>
    </row>
    <row r="48" spans="1:63" ht="15" thickBot="1" x14ac:dyDescent="0.4">
      <c r="A48" s="26"/>
      <c r="B48" s="37"/>
      <c r="C48" s="34"/>
      <c r="D48" s="24"/>
      <c r="E48" s="34"/>
      <c r="F48" s="24"/>
      <c r="G48" s="24"/>
      <c r="H48" s="34"/>
      <c r="I48" s="24"/>
      <c r="J48" s="24"/>
      <c r="K48" s="34"/>
      <c r="L48" s="24"/>
      <c r="M48" s="24"/>
      <c r="N48" s="34"/>
      <c r="O48" s="24"/>
      <c r="P48" s="24"/>
      <c r="Q48" s="34"/>
      <c r="R48" s="24"/>
      <c r="S48" s="24"/>
      <c r="T48" s="34"/>
      <c r="U48" s="24"/>
      <c r="V48" s="24"/>
      <c r="W48" s="34"/>
      <c r="X48" s="24"/>
      <c r="Y48" s="24"/>
      <c r="Z48" s="34"/>
      <c r="AA48" s="24"/>
      <c r="AB48" s="24"/>
      <c r="AC48" s="34"/>
      <c r="AD48" s="24"/>
      <c r="AE48" s="24"/>
      <c r="AF48" s="34"/>
      <c r="AG48" s="24"/>
      <c r="AH48" s="24"/>
      <c r="AI48" s="34"/>
      <c r="AJ48" s="24"/>
      <c r="AK48" s="24"/>
      <c r="AL48" s="34"/>
      <c r="AM48" s="24"/>
      <c r="AN48" s="24"/>
      <c r="AO48" s="34"/>
      <c r="AP48" s="24"/>
      <c r="AQ48" s="24"/>
      <c r="AR48" s="34"/>
      <c r="AS48" s="24"/>
      <c r="AT48" s="24"/>
      <c r="AU48" s="34"/>
      <c r="AV48" s="24"/>
      <c r="AW48" s="24"/>
      <c r="AX48" s="34"/>
      <c r="AY48" s="24"/>
      <c r="AZ48" s="24"/>
      <c r="BA48" s="34"/>
      <c r="BB48" s="24"/>
      <c r="BC48" s="24"/>
      <c r="BD48" s="34"/>
      <c r="BE48" s="24"/>
      <c r="BF48" s="24"/>
      <c r="BG48" s="34"/>
      <c r="BH48" s="24"/>
      <c r="BI48" s="24"/>
      <c r="BJ48" s="34"/>
      <c r="BK48" s="24"/>
    </row>
    <row r="49" spans="1:63" s="343" customFormat="1" ht="15.5" x14ac:dyDescent="0.35">
      <c r="A49" s="645" t="s">
        <v>17</v>
      </c>
      <c r="B49" s="17" t="s">
        <v>10</v>
      </c>
      <c r="C49" s="10">
        <f>C34</f>
        <v>43466</v>
      </c>
      <c r="D49" s="10">
        <f t="shared" ref="D49:BK49" si="71">D34</f>
        <v>43497</v>
      </c>
      <c r="E49" s="10">
        <f t="shared" si="71"/>
        <v>43525</v>
      </c>
      <c r="F49" s="10">
        <f t="shared" si="71"/>
        <v>43556</v>
      </c>
      <c r="G49" s="10">
        <f t="shared" si="71"/>
        <v>43586</v>
      </c>
      <c r="H49" s="10">
        <f t="shared" si="71"/>
        <v>43617</v>
      </c>
      <c r="I49" s="10">
        <f t="shared" si="71"/>
        <v>43647</v>
      </c>
      <c r="J49" s="10">
        <f t="shared" si="71"/>
        <v>43678</v>
      </c>
      <c r="K49" s="10">
        <f t="shared" si="71"/>
        <v>43709</v>
      </c>
      <c r="L49" s="10">
        <f t="shared" si="71"/>
        <v>43739</v>
      </c>
      <c r="M49" s="10">
        <f t="shared" si="71"/>
        <v>43770</v>
      </c>
      <c r="N49" s="10">
        <f t="shared" si="71"/>
        <v>43800</v>
      </c>
      <c r="O49" s="10">
        <f t="shared" si="71"/>
        <v>43831</v>
      </c>
      <c r="P49" s="10">
        <f t="shared" si="71"/>
        <v>43862</v>
      </c>
      <c r="Q49" s="10">
        <f t="shared" si="71"/>
        <v>43891</v>
      </c>
      <c r="R49" s="10">
        <f t="shared" si="71"/>
        <v>43922</v>
      </c>
      <c r="S49" s="10">
        <f t="shared" si="71"/>
        <v>43952</v>
      </c>
      <c r="T49" s="10">
        <f t="shared" si="71"/>
        <v>43983</v>
      </c>
      <c r="U49" s="10">
        <f t="shared" si="71"/>
        <v>44013</v>
      </c>
      <c r="V49" s="10">
        <f t="shared" si="71"/>
        <v>44044</v>
      </c>
      <c r="W49" s="10">
        <f t="shared" si="71"/>
        <v>44075</v>
      </c>
      <c r="X49" s="10">
        <f t="shared" si="71"/>
        <v>44105</v>
      </c>
      <c r="Y49" s="10">
        <f t="shared" si="71"/>
        <v>44136</v>
      </c>
      <c r="Z49" s="10">
        <f t="shared" si="71"/>
        <v>44166</v>
      </c>
      <c r="AA49" s="10">
        <f t="shared" si="71"/>
        <v>44197</v>
      </c>
      <c r="AB49" s="10">
        <f t="shared" si="71"/>
        <v>44228</v>
      </c>
      <c r="AC49" s="10">
        <f t="shared" si="71"/>
        <v>44256</v>
      </c>
      <c r="AD49" s="10">
        <f t="shared" si="71"/>
        <v>44287</v>
      </c>
      <c r="AE49" s="10">
        <f t="shared" si="71"/>
        <v>44317</v>
      </c>
      <c r="AF49" s="10">
        <f t="shared" si="71"/>
        <v>44348</v>
      </c>
      <c r="AG49" s="10">
        <f t="shared" si="71"/>
        <v>44378</v>
      </c>
      <c r="AH49" s="10">
        <f t="shared" si="71"/>
        <v>44409</v>
      </c>
      <c r="AI49" s="10">
        <f t="shared" si="71"/>
        <v>44440</v>
      </c>
      <c r="AJ49" s="10">
        <f t="shared" si="71"/>
        <v>44470</v>
      </c>
      <c r="AK49" s="10">
        <f t="shared" si="71"/>
        <v>44501</v>
      </c>
      <c r="AL49" s="10">
        <f t="shared" si="71"/>
        <v>44531</v>
      </c>
      <c r="AM49" s="10">
        <f t="shared" si="71"/>
        <v>44562</v>
      </c>
      <c r="AN49" s="10">
        <f t="shared" si="71"/>
        <v>44593</v>
      </c>
      <c r="AO49" s="10">
        <f t="shared" si="71"/>
        <v>44621</v>
      </c>
      <c r="AP49" s="10">
        <f t="shared" si="71"/>
        <v>44652</v>
      </c>
      <c r="AQ49" s="10">
        <f t="shared" si="71"/>
        <v>44682</v>
      </c>
      <c r="AR49" s="10">
        <f t="shared" si="71"/>
        <v>44713</v>
      </c>
      <c r="AS49" s="10">
        <f t="shared" si="71"/>
        <v>44743</v>
      </c>
      <c r="AT49" s="10">
        <f t="shared" si="71"/>
        <v>44774</v>
      </c>
      <c r="AU49" s="10">
        <f t="shared" si="71"/>
        <v>44805</v>
      </c>
      <c r="AV49" s="10">
        <f t="shared" si="71"/>
        <v>44835</v>
      </c>
      <c r="AW49" s="10">
        <f t="shared" si="71"/>
        <v>44866</v>
      </c>
      <c r="AX49" s="10">
        <f t="shared" si="71"/>
        <v>44896</v>
      </c>
      <c r="AY49" s="10">
        <f t="shared" si="71"/>
        <v>44927</v>
      </c>
      <c r="AZ49" s="10">
        <f t="shared" si="71"/>
        <v>44958</v>
      </c>
      <c r="BA49" s="10">
        <f t="shared" si="71"/>
        <v>44986</v>
      </c>
      <c r="BB49" s="10">
        <f t="shared" si="71"/>
        <v>45017</v>
      </c>
      <c r="BC49" s="10">
        <f t="shared" si="71"/>
        <v>45047</v>
      </c>
      <c r="BD49" s="10">
        <f t="shared" si="71"/>
        <v>45078</v>
      </c>
      <c r="BE49" s="10">
        <f t="shared" si="71"/>
        <v>45108</v>
      </c>
      <c r="BF49" s="10">
        <f t="shared" si="71"/>
        <v>45139</v>
      </c>
      <c r="BG49" s="10">
        <f t="shared" si="71"/>
        <v>45170</v>
      </c>
      <c r="BH49" s="10">
        <f t="shared" si="71"/>
        <v>45200</v>
      </c>
      <c r="BI49" s="10">
        <f t="shared" si="71"/>
        <v>45231</v>
      </c>
      <c r="BJ49" s="10">
        <f t="shared" si="71"/>
        <v>45261</v>
      </c>
      <c r="BK49" s="10">
        <f t="shared" si="71"/>
        <v>45292</v>
      </c>
    </row>
    <row r="50" spans="1:63" s="343" customFormat="1" ht="15" customHeight="1" x14ac:dyDescent="0.35">
      <c r="A50" s="646"/>
      <c r="B50" s="13" t="str">
        <f t="shared" ref="B50:B60" si="72">B35</f>
        <v>Building Shell</v>
      </c>
      <c r="C50" s="503">
        <v>0</v>
      </c>
      <c r="D50" s="503">
        <f t="shared" ref="D50:D59" si="73">IF(D20=0,0,(D5*0.5)+C20-D35)*D66*D$78*D$2</f>
        <v>0</v>
      </c>
      <c r="E50" s="503">
        <f t="shared" ref="E50" si="74">IF(E20=0,0,(E5*0.5)+D20-E35)*E66*E$78*E$2</f>
        <v>36074.040935771802</v>
      </c>
      <c r="F50" s="503">
        <f t="shared" ref="F50:F59" si="75">IF(F20=0,0,(F5*0.5)+E20-F35)*F66*F$78*F$2</f>
        <v>20533.128752898931</v>
      </c>
      <c r="G50" s="503">
        <f t="shared" ref="G50:G59" si="76">IF(G20=0,0,(G5*0.5)+F20-G35)*G66*G$78*G$2</f>
        <v>23284.878332560704</v>
      </c>
      <c r="H50" s="503">
        <f t="shared" ref="H50:H59" si="77">IF(H20=0,0,(H5*0.5)+G20-H35)*H66*H$78*H$2</f>
        <v>125407.89562167197</v>
      </c>
      <c r="I50" s="503">
        <f t="shared" ref="I50:I59" si="78">IF(I20=0,0,(I5*0.5)+H20-I35)*I66*I$78*I$2</f>
        <v>168982.77607259812</v>
      </c>
      <c r="J50" s="503">
        <f t="shared" ref="J50:J59" si="79">IF(J20=0,0,(J5*0.5)+I20-J35)*J66*J$78*J$2</f>
        <v>160668.72699716329</v>
      </c>
      <c r="K50" s="503">
        <f t="shared" ref="K50:K59" si="80">IF(K20=0,0,(K5*0.5)+J20-K35)*K66*K$78*K$2</f>
        <v>80521.921112281067</v>
      </c>
      <c r="L50" s="503">
        <f t="shared" ref="L50:L59" si="81">IF(L20=0,0,(L5*0.5)+K20-L35)*L66*L$78*L$2</f>
        <v>19143.355826607793</v>
      </c>
      <c r="M50" s="503">
        <f t="shared" ref="M50:M59" si="82">IF(M20=0,0,(M5*0.5)+L20-M35)*M66*M$78*M$2</f>
        <v>33205.522793303651</v>
      </c>
      <c r="N50" s="503">
        <f t="shared" ref="N50:N59" si="83">IF(N20=0,0,(N5*0.5)+M20-N35)*N66*N$78*N$2</f>
        <v>55336.501654993983</v>
      </c>
      <c r="O50" s="503">
        <f t="shared" ref="O50:O59" si="84">IF(O20=0,0,(O5*0.5)+N20-O35)*O66*O$78*O$2</f>
        <v>0</v>
      </c>
      <c r="P50" s="503">
        <f t="shared" ref="P50:P59" si="85">IF(P20=0,0,(P5*0.5)+O20-P35)*P66*P$78*P$2</f>
        <v>0</v>
      </c>
      <c r="Q50" s="503">
        <f t="shared" ref="Q50:Q59" si="86">IF(Q20=0,0,(Q5*0.5)+P20-Q35)*Q66*Q$78*Q$2</f>
        <v>0</v>
      </c>
      <c r="R50" s="503">
        <f t="shared" ref="R50:R59" si="87">IF(R20=0,0,(R5*0.5)+Q20-R35)*R66*R$78*R$2</f>
        <v>0</v>
      </c>
      <c r="S50" s="503">
        <f t="shared" ref="S50:S59" si="88">IF(S20=0,0,(S5*0.5)+R20-S35)*S66*S$78*S$2</f>
        <v>0</v>
      </c>
      <c r="T50" s="503">
        <f t="shared" ref="T50:T59" si="89">IF(T20=0,0,(T5*0.5)+S20-T35)*T66*T$78*T$2</f>
        <v>0</v>
      </c>
      <c r="U50" s="503">
        <f t="shared" ref="U50:U59" si="90">IF(U20=0,0,(U5*0.5)+T20-U35)*U66*U$78*U$2</f>
        <v>0</v>
      </c>
      <c r="V50" s="362">
        <f t="shared" ref="V50:V59" si="91">IF(V20=0,0,(V5*0.5)+U20-V35)*V66*V$78*V$2</f>
        <v>0</v>
      </c>
      <c r="W50" s="362">
        <f t="shared" ref="W50:W59" si="92">IF(W20=0,0,(W5*0.5)+V20-W35)*W66*W$78*W$2</f>
        <v>0</v>
      </c>
      <c r="X50" s="362">
        <f t="shared" ref="X50:X59" si="93">IF(X20=0,0,(X5*0.5)+W20-X35)*X66*X$78*X$2</f>
        <v>0</v>
      </c>
      <c r="Y50" s="362">
        <f t="shared" ref="Y50:Y59" si="94">IF(Y20=0,0,(Y5*0.5)+X20-Y35)*Y66*Y$78*Y$2</f>
        <v>0</v>
      </c>
      <c r="Z50" s="362">
        <f t="shared" ref="Z50:Z59" si="95">IF(Z20=0,0,(Z5*0.5)+Y20-Z35)*Z66*Z$78*Z$2</f>
        <v>0</v>
      </c>
      <c r="AA50" s="362">
        <f t="shared" ref="AA50:AA59" si="96">IF(AA20=0,0,(AA5*0.5)+Z20-AA35)*AA66*AA$78*AA$2</f>
        <v>0</v>
      </c>
      <c r="AB50" s="362">
        <f t="shared" ref="AB50:AB59" si="97">IF(AB20=0,0,(AB5*0.5)+AA20-AB35)*AB66*AB$78*AB$2</f>
        <v>0</v>
      </c>
      <c r="AC50" s="362">
        <f t="shared" ref="AC50:AC59" si="98">IF(AC20=0,0,(AC5*0.5)+AB20-AC35)*AC66*AC$78*AC$2</f>
        <v>0</v>
      </c>
      <c r="AD50" s="362">
        <f t="shared" ref="AD50:AD59" si="99">IF(AD20=0,0,(AD5*0.5)+AC20-AD35)*AD66*AD$78*AD$2</f>
        <v>0</v>
      </c>
      <c r="AE50" s="362">
        <f t="shared" ref="AE50:AE59" si="100">IF(AE20=0,0,(AE5*0.5)+AD20-AE35)*AE66*AE$78*AE$2</f>
        <v>0</v>
      </c>
      <c r="AF50" s="362">
        <f t="shared" ref="AF50:AF59" si="101">IF(AF20=0,0,(AF5*0.5)+AE20-AF35)*AF66*AF$78*AF$2</f>
        <v>0</v>
      </c>
      <c r="AG50" s="362">
        <f t="shared" ref="AG50:AG59" si="102">IF(AG20=0,0,(AG5*0.5)+AF20-AG35)*AG66*AG$78*AG$2</f>
        <v>0</v>
      </c>
      <c r="AH50" s="362">
        <f t="shared" ref="AH50:AH59" si="103">IF(AH20=0,0,(AH5*0.5)+AG20-AH35)*AH66*AH$78*AH$2</f>
        <v>0</v>
      </c>
      <c r="AI50" s="362">
        <f t="shared" ref="AI50:AI59" si="104">IF(AI20=0,0,(AI5*0.5)+AH20-AI35)*AI66*AI$78*AI$2</f>
        <v>0</v>
      </c>
      <c r="AJ50" s="362">
        <f t="shared" ref="AJ50:AJ59" si="105">IF(AJ20=0,0,(AJ5*0.5)+AI20-AJ35)*AJ66*AJ$78*AJ$2</f>
        <v>0</v>
      </c>
      <c r="AK50" s="362">
        <f t="shared" ref="AK50:AK59" si="106">IF(AK20=0,0,(AK5*0.5)+AJ20-AK35)*AK66*AK$78*AK$2</f>
        <v>0</v>
      </c>
      <c r="AL50" s="362">
        <f t="shared" ref="AL50:AL59" si="107">IF(AL20=0,0,(AL5*0.5)+AK20-AL35)*AL66*AL$78*AL$2</f>
        <v>0</v>
      </c>
      <c r="AM50" s="362">
        <f t="shared" ref="AM50:AM59" si="108">IF(AM20=0,0,(AM5*0.5)+AL20-AM35)*AM66*AM$78*AM$2</f>
        <v>0</v>
      </c>
      <c r="AN50" s="362">
        <f t="shared" ref="AN50:AN59" si="109">IF(AN20=0,0,(AN5*0.5)+AM20-AN35)*AN66*AN$78*AN$2</f>
        <v>0</v>
      </c>
      <c r="AO50" s="362">
        <f t="shared" ref="AO50:AO59" si="110">IF(AO20=0,0,(AO5*0.5)+AN20-AO35)*AO66*AO$78*AO$2</f>
        <v>0</v>
      </c>
      <c r="AP50" s="362">
        <f t="shared" ref="AP50:AP59" si="111">IF(AP20=0,0,(AP5*0.5)+AO20-AP35)*AP66*AP$78*AP$2</f>
        <v>0</v>
      </c>
      <c r="AQ50" s="362">
        <f t="shared" ref="AQ50:AQ59" si="112">IF(AQ20=0,0,(AQ5*0.5)+AP20-AQ35)*AQ66*AQ$78*AQ$2</f>
        <v>0</v>
      </c>
      <c r="AR50" s="362">
        <f t="shared" ref="AR50:AR59" si="113">IF(AR20=0,0,(AR5*0.5)+AQ20-AR35)*AR66*AR$78*AR$2</f>
        <v>0</v>
      </c>
      <c r="AS50" s="362">
        <f t="shared" ref="AS50:AS59" si="114">IF(AS20=0,0,(AS5*0.5)+AR20-AS35)*AS66*AS$78*AS$2</f>
        <v>0</v>
      </c>
      <c r="AT50" s="362">
        <f t="shared" ref="AT50:AT59" si="115">IF(AT20=0,0,(AT5*0.5)+AS20-AT35)*AT66*AT$78*AT$2</f>
        <v>0</v>
      </c>
      <c r="AU50" s="362">
        <f t="shared" ref="AU50:AU59" si="116">IF(AU20=0,0,(AU5*0.5)+AT20-AU35)*AU66*AU$78*AU$2</f>
        <v>0</v>
      </c>
      <c r="AV50" s="362">
        <f t="shared" ref="AV50:AV59" si="117">IF(AV20=0,0,(AV5*0.5)+AU20-AV35)*AV66*AV$78*AV$2</f>
        <v>0</v>
      </c>
      <c r="AW50" s="362">
        <f t="shared" ref="AW50:AW59" si="118">IF(AW20=0,0,(AW5*0.5)+AV20-AW35)*AW66*AW$78*AW$2</f>
        <v>0</v>
      </c>
      <c r="AX50" s="362">
        <f t="shared" ref="AX50:AX59" si="119">IF(AX20=0,0,(AX5*0.5)+AW20-AX35)*AX66*AX$78*AX$2</f>
        <v>0</v>
      </c>
      <c r="AY50" s="362">
        <f t="shared" ref="AY50:AY59" si="120">IF(AY20=0,0,(AY5*0.5)+AX20-AY35)*AY66*AY$78*AY$2</f>
        <v>0</v>
      </c>
      <c r="AZ50" s="362">
        <f t="shared" ref="AZ50:AZ59" si="121">IF(AZ20=0,0,(AZ5*0.5)+AY20-AZ35)*AZ66*AZ$78*AZ$2</f>
        <v>0</v>
      </c>
      <c r="BA50" s="362">
        <f t="shared" ref="BA50:BA59" si="122">IF(BA20=0,0,(BA5*0.5)+AZ20-BA35)*BA66*BA$78*BA$2</f>
        <v>0</v>
      </c>
      <c r="BB50" s="362">
        <f t="shared" ref="BB50:BB59" si="123">IF(BB20=0,0,(BB5*0.5)+BA20-BB35)*BB66*BB$78*BB$2</f>
        <v>0</v>
      </c>
      <c r="BC50" s="362">
        <f t="shared" ref="BC50:BC59" si="124">IF(BC20=0,0,(BC5*0.5)+BB20-BC35)*BC66*BC$78*BC$2</f>
        <v>0</v>
      </c>
      <c r="BD50" s="362">
        <f t="shared" ref="BD50:BD59" si="125">IF(BD20=0,0,(BD5*0.5)+BC20-BD35)*BD66*BD$78*BD$2</f>
        <v>0</v>
      </c>
      <c r="BE50" s="362">
        <f t="shared" ref="BE50:BE59" si="126">IF(BE20=0,0,(BE5*0.5)+BD20-BE35)*BE66*BE$78*BE$2</f>
        <v>0</v>
      </c>
      <c r="BF50" s="362">
        <f t="shared" ref="BF50:BF59" si="127">IF(BF20=0,0,(BF5*0.5)+BE20-BF35)*BF66*BF$78*BF$2</f>
        <v>0</v>
      </c>
      <c r="BG50" s="362">
        <f t="shared" ref="BG50:BG59" si="128">IF(BG20=0,0,(BG5*0.5)+BF20-BG35)*BG66*BG$78*BG$2</f>
        <v>0</v>
      </c>
      <c r="BH50" s="362">
        <f t="shared" ref="BH50:BH59" si="129">IF(BH20=0,0,(BH5*0.5)+BG20-BH35)*BH66*BH$78*BH$2</f>
        <v>0</v>
      </c>
      <c r="BI50" s="362">
        <f t="shared" ref="BI50:BI59" si="130">IF(BI20=0,0,(BI5*0.5)+BH20-BI35)*BI66*BI$78*BI$2</f>
        <v>0</v>
      </c>
      <c r="BJ50" s="362">
        <f t="shared" ref="BJ50:BJ59" si="131">IF(BJ20=0,0,(BJ5*0.5)+BI20-BJ35)*BJ66*BJ$78*BJ$2</f>
        <v>0</v>
      </c>
      <c r="BK50" s="362">
        <f t="shared" ref="BK50:BK59" si="132">IF(BK20=0,0,(BK5*0.5)+BJ20-BK35)*BK66*BK$78*BK$2</f>
        <v>0</v>
      </c>
    </row>
    <row r="51" spans="1:63" s="343" customFormat="1" ht="15.5" x14ac:dyDescent="0.35">
      <c r="A51" s="646"/>
      <c r="B51" s="13" t="str">
        <f t="shared" si="72"/>
        <v>Cooling</v>
      </c>
      <c r="C51" s="503">
        <v>0</v>
      </c>
      <c r="D51" s="503">
        <f t="shared" si="73"/>
        <v>0</v>
      </c>
      <c r="E51" s="503">
        <f t="shared" ref="E51:E59" si="133">IF(E21=0,0,(E6*0.5)+D21-E36)*E67*E$78*E$2</f>
        <v>5.5385419895157675</v>
      </c>
      <c r="F51" s="503">
        <f t="shared" si="75"/>
        <v>407.36764120343508</v>
      </c>
      <c r="G51" s="503">
        <f t="shared" si="76"/>
        <v>6921.6254970563004</v>
      </c>
      <c r="H51" s="503">
        <f t="shared" si="77"/>
        <v>100805.13163138783</v>
      </c>
      <c r="I51" s="503">
        <f t="shared" si="78"/>
        <v>215466.74286676315</v>
      </c>
      <c r="J51" s="503">
        <f t="shared" si="79"/>
        <v>273729.3692488395</v>
      </c>
      <c r="K51" s="503">
        <f t="shared" si="80"/>
        <v>152138.82606787619</v>
      </c>
      <c r="L51" s="503">
        <f t="shared" si="81"/>
        <v>11032.940523892406</v>
      </c>
      <c r="M51" s="503">
        <f t="shared" si="82"/>
        <v>1063.3567286274415</v>
      </c>
      <c r="N51" s="503">
        <f t="shared" si="83"/>
        <v>927.12191588514986</v>
      </c>
      <c r="O51" s="503">
        <f t="shared" si="84"/>
        <v>884.67996269313585</v>
      </c>
      <c r="P51" s="503">
        <f t="shared" si="85"/>
        <v>837.57754460708964</v>
      </c>
      <c r="Q51" s="503">
        <f t="shared" si="86"/>
        <v>2482.6136837323675</v>
      </c>
      <c r="R51" s="503">
        <f t="shared" si="87"/>
        <v>4052.749822629874</v>
      </c>
      <c r="S51" s="503">
        <f t="shared" si="88"/>
        <v>18388.518369650428</v>
      </c>
      <c r="T51" s="503">
        <f t="shared" si="89"/>
        <v>124961.10069744167</v>
      </c>
      <c r="U51" s="503">
        <f t="shared" si="90"/>
        <v>168797.62766214993</v>
      </c>
      <c r="V51" s="362">
        <f t="shared" si="91"/>
        <v>160491.11051186774</v>
      </c>
      <c r="W51" s="362">
        <f t="shared" si="92"/>
        <v>75042.571985976858</v>
      </c>
      <c r="X51" s="362">
        <f t="shared" si="93"/>
        <v>4886.8452288295848</v>
      </c>
      <c r="Y51" s="362">
        <f t="shared" si="94"/>
        <v>402.89272404624359</v>
      </c>
      <c r="Z51" s="362">
        <f t="shared" si="95"/>
        <v>318.20495992050706</v>
      </c>
      <c r="AA51" s="362">
        <f t="shared" si="96"/>
        <v>301.19540074926215</v>
      </c>
      <c r="AB51" s="362">
        <f t="shared" si="97"/>
        <v>283.85446441842487</v>
      </c>
      <c r="AC51" s="362">
        <f t="shared" si="98"/>
        <v>836.16311686804431</v>
      </c>
      <c r="AD51" s="362">
        <f t="shared" si="99"/>
        <v>4052.749822629874</v>
      </c>
      <c r="AE51" s="362">
        <f t="shared" si="100"/>
        <v>18388.518369650428</v>
      </c>
      <c r="AF51" s="362">
        <f t="shared" si="101"/>
        <v>124961.10069744167</v>
      </c>
      <c r="AG51" s="362">
        <f t="shared" si="102"/>
        <v>168797.62766214993</v>
      </c>
      <c r="AH51" s="362">
        <f t="shared" si="103"/>
        <v>160491.11051186774</v>
      </c>
      <c r="AI51" s="362">
        <f t="shared" si="104"/>
        <v>75042.571985976858</v>
      </c>
      <c r="AJ51" s="362">
        <f t="shared" si="105"/>
        <v>4886.8452288295848</v>
      </c>
      <c r="AK51" s="362">
        <f t="shared" si="106"/>
        <v>402.89272404624359</v>
      </c>
      <c r="AL51" s="362">
        <f t="shared" si="107"/>
        <v>318.20495992050706</v>
      </c>
      <c r="AM51" s="362">
        <f t="shared" si="108"/>
        <v>301.19540074926215</v>
      </c>
      <c r="AN51" s="362">
        <f t="shared" si="109"/>
        <v>283.85446441842487</v>
      </c>
      <c r="AO51" s="362">
        <f t="shared" si="110"/>
        <v>0</v>
      </c>
      <c r="AP51" s="362">
        <f t="shared" si="111"/>
        <v>0</v>
      </c>
      <c r="AQ51" s="362">
        <f t="shared" si="112"/>
        <v>0</v>
      </c>
      <c r="AR51" s="362">
        <f t="shared" si="113"/>
        <v>0</v>
      </c>
      <c r="AS51" s="362">
        <f t="shared" si="114"/>
        <v>0</v>
      </c>
      <c r="AT51" s="362">
        <f t="shared" si="115"/>
        <v>0</v>
      </c>
      <c r="AU51" s="362">
        <f t="shared" si="116"/>
        <v>0</v>
      </c>
      <c r="AV51" s="362">
        <f t="shared" si="117"/>
        <v>0</v>
      </c>
      <c r="AW51" s="362">
        <f t="shared" si="118"/>
        <v>0</v>
      </c>
      <c r="AX51" s="362">
        <f t="shared" si="119"/>
        <v>0</v>
      </c>
      <c r="AY51" s="362">
        <f t="shared" si="120"/>
        <v>0</v>
      </c>
      <c r="AZ51" s="362">
        <f t="shared" si="121"/>
        <v>0</v>
      </c>
      <c r="BA51" s="362">
        <f t="shared" si="122"/>
        <v>0</v>
      </c>
      <c r="BB51" s="362">
        <f t="shared" si="123"/>
        <v>0</v>
      </c>
      <c r="BC51" s="362">
        <f t="shared" si="124"/>
        <v>0</v>
      </c>
      <c r="BD51" s="362">
        <f t="shared" si="125"/>
        <v>0</v>
      </c>
      <c r="BE51" s="362">
        <f t="shared" si="126"/>
        <v>0</v>
      </c>
      <c r="BF51" s="362">
        <f t="shared" si="127"/>
        <v>0</v>
      </c>
      <c r="BG51" s="362">
        <f t="shared" si="128"/>
        <v>0</v>
      </c>
      <c r="BH51" s="362">
        <f t="shared" si="129"/>
        <v>0</v>
      </c>
      <c r="BI51" s="362">
        <f t="shared" si="130"/>
        <v>0</v>
      </c>
      <c r="BJ51" s="362">
        <f t="shared" si="131"/>
        <v>0</v>
      </c>
      <c r="BK51" s="362">
        <f t="shared" si="132"/>
        <v>0</v>
      </c>
    </row>
    <row r="52" spans="1:63" s="343" customFormat="1" ht="15.5" x14ac:dyDescent="0.35">
      <c r="A52" s="646"/>
      <c r="B52" s="13" t="str">
        <f t="shared" si="72"/>
        <v>Freezer</v>
      </c>
      <c r="C52" s="503">
        <v>0</v>
      </c>
      <c r="D52" s="503">
        <f t="shared" si="73"/>
        <v>0</v>
      </c>
      <c r="E52" s="503">
        <f t="shared" si="133"/>
        <v>0</v>
      </c>
      <c r="F52" s="503">
        <f t="shared" si="75"/>
        <v>0</v>
      </c>
      <c r="G52" s="503">
        <f t="shared" si="76"/>
        <v>14.485575669366963</v>
      </c>
      <c r="H52" s="503">
        <f t="shared" si="77"/>
        <v>62.562858025087664</v>
      </c>
      <c r="I52" s="503">
        <f t="shared" si="78"/>
        <v>283.48346081541155</v>
      </c>
      <c r="J52" s="503">
        <f t="shared" si="79"/>
        <v>643.12819375424351</v>
      </c>
      <c r="K52" s="503">
        <f t="shared" si="80"/>
        <v>886.27915438777336</v>
      </c>
      <c r="L52" s="503">
        <f t="shared" si="81"/>
        <v>558.64064336294689</v>
      </c>
      <c r="M52" s="503">
        <f t="shared" si="82"/>
        <v>752.39441237530525</v>
      </c>
      <c r="N52" s="503">
        <f t="shared" si="83"/>
        <v>779.07172685213948</v>
      </c>
      <c r="O52" s="503">
        <f t="shared" si="84"/>
        <v>721.91855560821</v>
      </c>
      <c r="P52" s="503">
        <f t="shared" si="85"/>
        <v>679.4585072450617</v>
      </c>
      <c r="Q52" s="503">
        <f t="shared" si="86"/>
        <v>791.34038448537672</v>
      </c>
      <c r="R52" s="503">
        <f t="shared" si="87"/>
        <v>-80.127383820834126</v>
      </c>
      <c r="S52" s="503">
        <f t="shared" si="88"/>
        <v>-87.992826669093702</v>
      </c>
      <c r="T52" s="503">
        <f t="shared" si="89"/>
        <v>-189.15862936367787</v>
      </c>
      <c r="U52" s="503">
        <f t="shared" si="90"/>
        <v>-212.0284438201636</v>
      </c>
      <c r="V52" s="362">
        <f t="shared" si="91"/>
        <v>-212.0284438201636</v>
      </c>
      <c r="W52" s="362">
        <f t="shared" si="92"/>
        <v>-185.9526630920644</v>
      </c>
      <c r="X52" s="362">
        <f t="shared" si="93"/>
        <v>-81.327335368413486</v>
      </c>
      <c r="Y52" s="362">
        <f t="shared" si="94"/>
        <v>-81.495699557416131</v>
      </c>
      <c r="Z52" s="362">
        <f t="shared" si="95"/>
        <v>-77.138412723730426</v>
      </c>
      <c r="AA52" s="362">
        <f t="shared" si="96"/>
        <v>-74.353608284978108</v>
      </c>
      <c r="AB52" s="362">
        <f t="shared" si="97"/>
        <v>-69.660300537511446</v>
      </c>
      <c r="AC52" s="362">
        <f t="shared" si="98"/>
        <v>-80.630042963576045</v>
      </c>
      <c r="AD52" s="362">
        <f t="shared" si="99"/>
        <v>-80.127383820834126</v>
      </c>
      <c r="AE52" s="362">
        <f t="shared" si="100"/>
        <v>-87.992826669093702</v>
      </c>
      <c r="AF52" s="362">
        <f t="shared" si="101"/>
        <v>-189.15862936367787</v>
      </c>
      <c r="AG52" s="362">
        <f t="shared" si="102"/>
        <v>-212.0284438201636</v>
      </c>
      <c r="AH52" s="362">
        <f t="shared" si="103"/>
        <v>-212.0284438201636</v>
      </c>
      <c r="AI52" s="362">
        <f t="shared" si="104"/>
        <v>-185.9526630920644</v>
      </c>
      <c r="AJ52" s="362">
        <f t="shared" si="105"/>
        <v>-81.327335368413486</v>
      </c>
      <c r="AK52" s="362">
        <f t="shared" si="106"/>
        <v>-81.495699557416131</v>
      </c>
      <c r="AL52" s="362">
        <f t="shared" si="107"/>
        <v>-77.138412723730426</v>
      </c>
      <c r="AM52" s="362">
        <f t="shared" si="108"/>
        <v>-74.353608284978108</v>
      </c>
      <c r="AN52" s="362">
        <f t="shared" si="109"/>
        <v>-69.660300537511446</v>
      </c>
      <c r="AO52" s="362">
        <f t="shared" si="110"/>
        <v>0</v>
      </c>
      <c r="AP52" s="362">
        <f t="shared" si="111"/>
        <v>0</v>
      </c>
      <c r="AQ52" s="362">
        <f t="shared" si="112"/>
        <v>0</v>
      </c>
      <c r="AR52" s="362">
        <f t="shared" si="113"/>
        <v>0</v>
      </c>
      <c r="AS52" s="362">
        <f t="shared" si="114"/>
        <v>0</v>
      </c>
      <c r="AT52" s="362">
        <f t="shared" si="115"/>
        <v>0</v>
      </c>
      <c r="AU52" s="362">
        <f t="shared" si="116"/>
        <v>0</v>
      </c>
      <c r="AV52" s="362">
        <f t="shared" si="117"/>
        <v>0</v>
      </c>
      <c r="AW52" s="362">
        <f t="shared" si="118"/>
        <v>0</v>
      </c>
      <c r="AX52" s="362">
        <f t="shared" si="119"/>
        <v>0</v>
      </c>
      <c r="AY52" s="362">
        <f t="shared" si="120"/>
        <v>0</v>
      </c>
      <c r="AZ52" s="362">
        <f t="shared" si="121"/>
        <v>0</v>
      </c>
      <c r="BA52" s="362">
        <f t="shared" si="122"/>
        <v>0</v>
      </c>
      <c r="BB52" s="362">
        <f t="shared" si="123"/>
        <v>0</v>
      </c>
      <c r="BC52" s="362">
        <f t="shared" si="124"/>
        <v>0</v>
      </c>
      <c r="BD52" s="362">
        <f t="shared" si="125"/>
        <v>0</v>
      </c>
      <c r="BE52" s="362">
        <f t="shared" si="126"/>
        <v>0</v>
      </c>
      <c r="BF52" s="362">
        <f t="shared" si="127"/>
        <v>0</v>
      </c>
      <c r="BG52" s="362">
        <f t="shared" si="128"/>
        <v>0</v>
      </c>
      <c r="BH52" s="362">
        <f t="shared" si="129"/>
        <v>0</v>
      </c>
      <c r="BI52" s="362">
        <f t="shared" si="130"/>
        <v>0</v>
      </c>
      <c r="BJ52" s="362">
        <f t="shared" si="131"/>
        <v>0</v>
      </c>
      <c r="BK52" s="362">
        <f t="shared" si="132"/>
        <v>0</v>
      </c>
    </row>
    <row r="53" spans="1:63" s="343" customFormat="1" ht="15.5" x14ac:dyDescent="0.35">
      <c r="A53" s="646"/>
      <c r="B53" s="13" t="str">
        <f t="shared" si="72"/>
        <v>Heating</v>
      </c>
      <c r="C53" s="503">
        <v>0</v>
      </c>
      <c r="D53" s="503">
        <f t="shared" si="73"/>
        <v>0</v>
      </c>
      <c r="E53" s="503">
        <f t="shared" si="133"/>
        <v>69.760609109018205</v>
      </c>
      <c r="F53" s="503">
        <f t="shared" si="75"/>
        <v>576.7304964847865</v>
      </c>
      <c r="G53" s="503">
        <f t="shared" si="76"/>
        <v>741.71326597998859</v>
      </c>
      <c r="H53" s="503">
        <f t="shared" si="77"/>
        <v>103.32603904135105</v>
      </c>
      <c r="I53" s="503">
        <f t="shared" si="78"/>
        <v>2.0515926048344029</v>
      </c>
      <c r="J53" s="503">
        <f t="shared" si="79"/>
        <v>4.3055138251845637</v>
      </c>
      <c r="K53" s="503">
        <f t="shared" si="80"/>
        <v>5040.4922075068944</v>
      </c>
      <c r="L53" s="503">
        <f t="shared" si="81"/>
        <v>15811.035232311131</v>
      </c>
      <c r="M53" s="503">
        <f t="shared" si="82"/>
        <v>43035.257349976891</v>
      </c>
      <c r="N53" s="503">
        <f t="shared" si="83"/>
        <v>86098.344884164733</v>
      </c>
      <c r="O53" s="503">
        <f t="shared" si="84"/>
        <v>90188.131515658446</v>
      </c>
      <c r="P53" s="503">
        <f t="shared" si="85"/>
        <v>77857.956231910764</v>
      </c>
      <c r="Q53" s="503">
        <f t="shared" si="86"/>
        <v>60039.664093762447</v>
      </c>
      <c r="R53" s="503">
        <f t="shared" si="87"/>
        <v>5256.9950225728944</v>
      </c>
      <c r="S53" s="503">
        <f t="shared" si="88"/>
        <v>1608.4239018304593</v>
      </c>
      <c r="T53" s="503">
        <f t="shared" si="89"/>
        <v>100.88179485279974</v>
      </c>
      <c r="U53" s="503">
        <f t="shared" si="90"/>
        <v>1.1868446453270558</v>
      </c>
      <c r="V53" s="362">
        <f t="shared" si="91"/>
        <v>1.7802669679905836</v>
      </c>
      <c r="W53" s="362">
        <f t="shared" si="92"/>
        <v>1742.4857467810057</v>
      </c>
      <c r="X53" s="362">
        <f t="shared" si="93"/>
        <v>4852.4711724232939</v>
      </c>
      <c r="Y53" s="362">
        <f t="shared" si="94"/>
        <v>10791.646018088617</v>
      </c>
      <c r="Z53" s="362">
        <f t="shared" si="95"/>
        <v>18188.329514124238</v>
      </c>
      <c r="AA53" s="362">
        <f t="shared" si="96"/>
        <v>18252.40332559522</v>
      </c>
      <c r="AB53" s="362">
        <f t="shared" si="97"/>
        <v>15684.917021374757</v>
      </c>
      <c r="AC53" s="362">
        <f t="shared" si="98"/>
        <v>12020.668992724597</v>
      </c>
      <c r="AD53" s="362">
        <f t="shared" si="99"/>
        <v>5256.9950225728944</v>
      </c>
      <c r="AE53" s="362">
        <f t="shared" si="100"/>
        <v>1608.4239018304593</v>
      </c>
      <c r="AF53" s="362">
        <f t="shared" si="101"/>
        <v>100.88179485279974</v>
      </c>
      <c r="AG53" s="362">
        <f t="shared" si="102"/>
        <v>1.1868446453270558</v>
      </c>
      <c r="AH53" s="362">
        <f t="shared" si="103"/>
        <v>1.7802669679905836</v>
      </c>
      <c r="AI53" s="362">
        <f t="shared" si="104"/>
        <v>1742.4857467810057</v>
      </c>
      <c r="AJ53" s="362">
        <f t="shared" si="105"/>
        <v>4852.4711724232939</v>
      </c>
      <c r="AK53" s="362">
        <f t="shared" si="106"/>
        <v>10791.646018088617</v>
      </c>
      <c r="AL53" s="362">
        <f t="shared" si="107"/>
        <v>18188.329514124238</v>
      </c>
      <c r="AM53" s="362">
        <f t="shared" si="108"/>
        <v>18252.40332559522</v>
      </c>
      <c r="AN53" s="362">
        <f t="shared" si="109"/>
        <v>15684.917021374757</v>
      </c>
      <c r="AO53" s="362">
        <f t="shared" si="110"/>
        <v>0</v>
      </c>
      <c r="AP53" s="362">
        <f t="shared" si="111"/>
        <v>0</v>
      </c>
      <c r="AQ53" s="362">
        <f t="shared" si="112"/>
        <v>0</v>
      </c>
      <c r="AR53" s="362">
        <f t="shared" si="113"/>
        <v>0</v>
      </c>
      <c r="AS53" s="362">
        <f t="shared" si="114"/>
        <v>0</v>
      </c>
      <c r="AT53" s="362">
        <f t="shared" si="115"/>
        <v>0</v>
      </c>
      <c r="AU53" s="362">
        <f t="shared" si="116"/>
        <v>0</v>
      </c>
      <c r="AV53" s="362">
        <f t="shared" si="117"/>
        <v>0</v>
      </c>
      <c r="AW53" s="362">
        <f t="shared" si="118"/>
        <v>0</v>
      </c>
      <c r="AX53" s="362">
        <f t="shared" si="119"/>
        <v>0</v>
      </c>
      <c r="AY53" s="362">
        <f t="shared" si="120"/>
        <v>0</v>
      </c>
      <c r="AZ53" s="362">
        <f t="shared" si="121"/>
        <v>0</v>
      </c>
      <c r="BA53" s="362">
        <f t="shared" si="122"/>
        <v>0</v>
      </c>
      <c r="BB53" s="362">
        <f t="shared" si="123"/>
        <v>0</v>
      </c>
      <c r="BC53" s="362">
        <f t="shared" si="124"/>
        <v>0</v>
      </c>
      <c r="BD53" s="362">
        <f t="shared" si="125"/>
        <v>0</v>
      </c>
      <c r="BE53" s="362">
        <f t="shared" si="126"/>
        <v>0</v>
      </c>
      <c r="BF53" s="362">
        <f t="shared" si="127"/>
        <v>0</v>
      </c>
      <c r="BG53" s="362">
        <f t="shared" si="128"/>
        <v>0</v>
      </c>
      <c r="BH53" s="362">
        <f t="shared" si="129"/>
        <v>0</v>
      </c>
      <c r="BI53" s="362">
        <f t="shared" si="130"/>
        <v>0</v>
      </c>
      <c r="BJ53" s="362">
        <f t="shared" si="131"/>
        <v>0</v>
      </c>
      <c r="BK53" s="362">
        <f t="shared" si="132"/>
        <v>0</v>
      </c>
    </row>
    <row r="54" spans="1:63" s="343" customFormat="1" ht="15.5" x14ac:dyDescent="0.35">
      <c r="A54" s="646"/>
      <c r="B54" s="13" t="str">
        <f t="shared" si="72"/>
        <v>HVAC</v>
      </c>
      <c r="C54" s="503">
        <v>0</v>
      </c>
      <c r="D54" s="503">
        <f t="shared" si="73"/>
        <v>0</v>
      </c>
      <c r="E54" s="503">
        <f t="shared" si="133"/>
        <v>46.388055416075261</v>
      </c>
      <c r="F54" s="503">
        <f t="shared" si="75"/>
        <v>302.88659706369094</v>
      </c>
      <c r="G54" s="503">
        <f t="shared" si="76"/>
        <v>1340.7116183326298</v>
      </c>
      <c r="H54" s="503">
        <f t="shared" si="77"/>
        <v>14635.032080687481</v>
      </c>
      <c r="I54" s="503">
        <f t="shared" si="78"/>
        <v>29217.030523815993</v>
      </c>
      <c r="J54" s="503">
        <f t="shared" si="79"/>
        <v>35830.676961212674</v>
      </c>
      <c r="K54" s="503">
        <f t="shared" si="80"/>
        <v>20958.668810052954</v>
      </c>
      <c r="L54" s="503">
        <f t="shared" si="81"/>
        <v>5715.1580433122217</v>
      </c>
      <c r="M54" s="503">
        <f t="shared" si="82"/>
        <v>12031.660503784769</v>
      </c>
      <c r="N54" s="503">
        <f t="shared" si="83"/>
        <v>24157.09403093065</v>
      </c>
      <c r="O54" s="503">
        <f t="shared" si="84"/>
        <v>25059.04347363843</v>
      </c>
      <c r="P54" s="503">
        <f t="shared" si="85"/>
        <v>21644.661770950392</v>
      </c>
      <c r="Q54" s="503">
        <f t="shared" si="86"/>
        <v>16966.780147199443</v>
      </c>
      <c r="R54" s="503">
        <f t="shared" si="87"/>
        <v>-3444.3075301603067</v>
      </c>
      <c r="S54" s="503">
        <f t="shared" si="88"/>
        <v>-3960.4026039017826</v>
      </c>
      <c r="T54" s="503">
        <f t="shared" si="89"/>
        <v>-21233.339741111584</v>
      </c>
      <c r="U54" s="503">
        <f t="shared" si="90"/>
        <v>-28611.186536213569</v>
      </c>
      <c r="V54" s="362">
        <f t="shared" si="91"/>
        <v>-27203.499821052108</v>
      </c>
      <c r="W54" s="362">
        <f t="shared" si="92"/>
        <v>-13633.506081164036</v>
      </c>
      <c r="X54" s="362">
        <f t="shared" si="93"/>
        <v>-3373.5438911840865</v>
      </c>
      <c r="Y54" s="362">
        <f t="shared" si="94"/>
        <v>-5728.730088931482</v>
      </c>
      <c r="Z54" s="362">
        <f t="shared" si="95"/>
        <v>-9594.1082830724754</v>
      </c>
      <c r="AA54" s="362">
        <f t="shared" si="96"/>
        <v>-9624.7936797972125</v>
      </c>
      <c r="AB54" s="362">
        <f t="shared" si="97"/>
        <v>-8275.3486758871441</v>
      </c>
      <c r="AC54" s="362">
        <f t="shared" si="98"/>
        <v>-6446.828075268405</v>
      </c>
      <c r="AD54" s="362">
        <f t="shared" si="99"/>
        <v>-3444.3075301603067</v>
      </c>
      <c r="AE54" s="362">
        <f t="shared" si="100"/>
        <v>-3960.4026039017826</v>
      </c>
      <c r="AF54" s="362">
        <f t="shared" si="101"/>
        <v>-21233.339741111584</v>
      </c>
      <c r="AG54" s="362">
        <f t="shared" si="102"/>
        <v>-28611.186536213569</v>
      </c>
      <c r="AH54" s="362">
        <f t="shared" si="103"/>
        <v>-27203.499821052108</v>
      </c>
      <c r="AI54" s="362">
        <f t="shared" si="104"/>
        <v>-13633.506081164036</v>
      </c>
      <c r="AJ54" s="362">
        <f t="shared" si="105"/>
        <v>-3373.5438911840865</v>
      </c>
      <c r="AK54" s="362">
        <f t="shared" si="106"/>
        <v>-5728.730088931482</v>
      </c>
      <c r="AL54" s="362">
        <f t="shared" si="107"/>
        <v>-9594.1082830724754</v>
      </c>
      <c r="AM54" s="362">
        <f t="shared" si="108"/>
        <v>-9624.7936797972125</v>
      </c>
      <c r="AN54" s="362">
        <f t="shared" si="109"/>
        <v>-8275.3486758871441</v>
      </c>
      <c r="AO54" s="362">
        <f t="shared" si="110"/>
        <v>0</v>
      </c>
      <c r="AP54" s="362">
        <f t="shared" si="111"/>
        <v>0</v>
      </c>
      <c r="AQ54" s="362">
        <f t="shared" si="112"/>
        <v>0</v>
      </c>
      <c r="AR54" s="362">
        <f t="shared" si="113"/>
        <v>0</v>
      </c>
      <c r="AS54" s="362">
        <f t="shared" si="114"/>
        <v>0</v>
      </c>
      <c r="AT54" s="362">
        <f t="shared" si="115"/>
        <v>0</v>
      </c>
      <c r="AU54" s="362">
        <f t="shared" si="116"/>
        <v>0</v>
      </c>
      <c r="AV54" s="362">
        <f t="shared" si="117"/>
        <v>0</v>
      </c>
      <c r="AW54" s="362">
        <f t="shared" si="118"/>
        <v>0</v>
      </c>
      <c r="AX54" s="362">
        <f t="shared" si="119"/>
        <v>0</v>
      </c>
      <c r="AY54" s="362">
        <f t="shared" si="120"/>
        <v>0</v>
      </c>
      <c r="AZ54" s="362">
        <f t="shared" si="121"/>
        <v>0</v>
      </c>
      <c r="BA54" s="362">
        <f t="shared" si="122"/>
        <v>0</v>
      </c>
      <c r="BB54" s="362">
        <f t="shared" si="123"/>
        <v>0</v>
      </c>
      <c r="BC54" s="362">
        <f t="shared" si="124"/>
        <v>0</v>
      </c>
      <c r="BD54" s="362">
        <f t="shared" si="125"/>
        <v>0</v>
      </c>
      <c r="BE54" s="362">
        <f t="shared" si="126"/>
        <v>0</v>
      </c>
      <c r="BF54" s="362">
        <f t="shared" si="127"/>
        <v>0</v>
      </c>
      <c r="BG54" s="362">
        <f t="shared" si="128"/>
        <v>0</v>
      </c>
      <c r="BH54" s="362">
        <f t="shared" si="129"/>
        <v>0</v>
      </c>
      <c r="BI54" s="362">
        <f t="shared" si="130"/>
        <v>0</v>
      </c>
      <c r="BJ54" s="362">
        <f t="shared" si="131"/>
        <v>0</v>
      </c>
      <c r="BK54" s="362">
        <f t="shared" si="132"/>
        <v>0</v>
      </c>
    </row>
    <row r="55" spans="1:63" s="343" customFormat="1" ht="15.5" x14ac:dyDescent="0.35">
      <c r="A55" s="646"/>
      <c r="B55" s="13" t="str">
        <f t="shared" si="72"/>
        <v>Lighting</v>
      </c>
      <c r="C55" s="503">
        <v>0</v>
      </c>
      <c r="D55" s="503">
        <f t="shared" si="73"/>
        <v>0</v>
      </c>
      <c r="E55" s="503">
        <f t="shared" si="133"/>
        <v>4.3781259265583969</v>
      </c>
      <c r="F55" s="503">
        <f t="shared" si="75"/>
        <v>2042.1397854092943</v>
      </c>
      <c r="G55" s="503">
        <f t="shared" si="76"/>
        <v>8291.4197708291995</v>
      </c>
      <c r="H55" s="503">
        <f t="shared" si="77"/>
        <v>29647.093252678475</v>
      </c>
      <c r="I55" s="503">
        <f t="shared" si="78"/>
        <v>45964.373383207654</v>
      </c>
      <c r="J55" s="503">
        <f t="shared" si="79"/>
        <v>69784.78953421714</v>
      </c>
      <c r="K55" s="503">
        <f t="shared" si="80"/>
        <v>97326.768200347011</v>
      </c>
      <c r="L55" s="503">
        <f t="shared" si="81"/>
        <v>70255.083598693323</v>
      </c>
      <c r="M55" s="503">
        <f t="shared" si="82"/>
        <v>160420.35863829369</v>
      </c>
      <c r="N55" s="503">
        <f t="shared" si="83"/>
        <v>281220.19779204618</v>
      </c>
      <c r="O55" s="503">
        <f t="shared" si="84"/>
        <v>321154.58044633263</v>
      </c>
      <c r="P55" s="503">
        <f t="shared" si="85"/>
        <v>289929.16232387593</v>
      </c>
      <c r="Q55" s="503">
        <f t="shared" si="86"/>
        <v>317167.18971813138</v>
      </c>
      <c r="R55" s="503">
        <f t="shared" si="87"/>
        <v>156719.90219963607</v>
      </c>
      <c r="S55" s="503">
        <f t="shared" si="88"/>
        <v>153429.1114015363</v>
      </c>
      <c r="T55" s="503">
        <f t="shared" si="89"/>
        <v>279139.38038523804</v>
      </c>
      <c r="U55" s="503">
        <f t="shared" si="90"/>
        <v>276515.36916073732</v>
      </c>
      <c r="V55" s="362">
        <f t="shared" si="91"/>
        <v>287520.73300759506</v>
      </c>
      <c r="W55" s="362">
        <f t="shared" si="92"/>
        <v>300669.31099123438</v>
      </c>
      <c r="X55" s="362">
        <f t="shared" si="93"/>
        <v>153742.78336345855</v>
      </c>
      <c r="Y55" s="362">
        <f t="shared" si="94"/>
        <v>172388.48901499528</v>
      </c>
      <c r="Z55" s="362">
        <f t="shared" si="95"/>
        <v>175980.77998920254</v>
      </c>
      <c r="AA55" s="362">
        <f t="shared" si="96"/>
        <v>174579.52905259625</v>
      </c>
      <c r="AB55" s="362">
        <f t="shared" si="97"/>
        <v>156884.36225639004</v>
      </c>
      <c r="AC55" s="362">
        <f t="shared" si="98"/>
        <v>170563.91988338798</v>
      </c>
      <c r="AD55" s="362">
        <f t="shared" si="99"/>
        <v>156719.90219963607</v>
      </c>
      <c r="AE55" s="362">
        <f t="shared" si="100"/>
        <v>153429.1114015363</v>
      </c>
      <c r="AF55" s="362">
        <f t="shared" si="101"/>
        <v>279139.38038523804</v>
      </c>
      <c r="AG55" s="362">
        <f t="shared" si="102"/>
        <v>276515.36916073732</v>
      </c>
      <c r="AH55" s="362">
        <f t="shared" si="103"/>
        <v>287520.73300759506</v>
      </c>
      <c r="AI55" s="362">
        <f t="shared" si="104"/>
        <v>300669.31099123438</v>
      </c>
      <c r="AJ55" s="362">
        <f t="shared" si="105"/>
        <v>153742.78336345855</v>
      </c>
      <c r="AK55" s="362">
        <f t="shared" si="106"/>
        <v>172388.48901499528</v>
      </c>
      <c r="AL55" s="362">
        <f t="shared" si="107"/>
        <v>175980.77998920254</v>
      </c>
      <c r="AM55" s="362">
        <f t="shared" si="108"/>
        <v>174579.52905259625</v>
      </c>
      <c r="AN55" s="362">
        <f t="shared" si="109"/>
        <v>156884.36225639004</v>
      </c>
      <c r="AO55" s="362">
        <f t="shared" si="110"/>
        <v>0</v>
      </c>
      <c r="AP55" s="362">
        <f t="shared" si="111"/>
        <v>0</v>
      </c>
      <c r="AQ55" s="362">
        <f t="shared" si="112"/>
        <v>0</v>
      </c>
      <c r="AR55" s="362">
        <f t="shared" si="113"/>
        <v>0</v>
      </c>
      <c r="AS55" s="362">
        <f t="shared" si="114"/>
        <v>0</v>
      </c>
      <c r="AT55" s="362">
        <f t="shared" si="115"/>
        <v>0</v>
      </c>
      <c r="AU55" s="362">
        <f t="shared" si="116"/>
        <v>0</v>
      </c>
      <c r="AV55" s="362">
        <f t="shared" si="117"/>
        <v>0</v>
      </c>
      <c r="AW55" s="362">
        <f t="shared" si="118"/>
        <v>0</v>
      </c>
      <c r="AX55" s="362">
        <f t="shared" si="119"/>
        <v>0</v>
      </c>
      <c r="AY55" s="362">
        <f t="shared" si="120"/>
        <v>0</v>
      </c>
      <c r="AZ55" s="362">
        <f t="shared" si="121"/>
        <v>0</v>
      </c>
      <c r="BA55" s="362">
        <f t="shared" si="122"/>
        <v>0</v>
      </c>
      <c r="BB55" s="362">
        <f t="shared" si="123"/>
        <v>0</v>
      </c>
      <c r="BC55" s="362">
        <f t="shared" si="124"/>
        <v>0</v>
      </c>
      <c r="BD55" s="362">
        <f t="shared" si="125"/>
        <v>0</v>
      </c>
      <c r="BE55" s="362">
        <f t="shared" si="126"/>
        <v>0</v>
      </c>
      <c r="BF55" s="362">
        <f t="shared" si="127"/>
        <v>0</v>
      </c>
      <c r="BG55" s="362">
        <f t="shared" si="128"/>
        <v>0</v>
      </c>
      <c r="BH55" s="362">
        <f t="shared" si="129"/>
        <v>0</v>
      </c>
      <c r="BI55" s="362">
        <f t="shared" si="130"/>
        <v>0</v>
      </c>
      <c r="BJ55" s="362">
        <f t="shared" si="131"/>
        <v>0</v>
      </c>
      <c r="BK55" s="362">
        <f t="shared" si="132"/>
        <v>0</v>
      </c>
    </row>
    <row r="56" spans="1:63" s="343" customFormat="1" ht="15.5" x14ac:dyDescent="0.35">
      <c r="A56" s="646"/>
      <c r="B56" s="13" t="str">
        <f t="shared" si="72"/>
        <v>Miscellaneous</v>
      </c>
      <c r="C56" s="503">
        <v>0</v>
      </c>
      <c r="D56" s="503">
        <f t="shared" si="73"/>
        <v>0</v>
      </c>
      <c r="E56" s="503">
        <f t="shared" si="133"/>
        <v>0.87155839589710238</v>
      </c>
      <c r="F56" s="503">
        <f t="shared" si="75"/>
        <v>3.1716095062490104</v>
      </c>
      <c r="G56" s="503">
        <f t="shared" si="76"/>
        <v>5.5401853711665208</v>
      </c>
      <c r="H56" s="503">
        <f t="shared" si="77"/>
        <v>13.332434258118088</v>
      </c>
      <c r="I56" s="503">
        <f t="shared" si="78"/>
        <v>20.926218039829337</v>
      </c>
      <c r="J56" s="503">
        <f t="shared" si="79"/>
        <v>29.587946344781898</v>
      </c>
      <c r="K56" s="503">
        <f t="shared" si="80"/>
        <v>36.053097097818096</v>
      </c>
      <c r="L56" s="503">
        <f t="shared" si="81"/>
        <v>19.914050015919912</v>
      </c>
      <c r="M56" s="503">
        <f t="shared" si="82"/>
        <v>22.35540439733844</v>
      </c>
      <c r="N56" s="503">
        <f t="shared" si="83"/>
        <v>23.876819661731048</v>
      </c>
      <c r="O56" s="503">
        <f t="shared" si="84"/>
        <v>24.311479213921768</v>
      </c>
      <c r="P56" s="503">
        <f t="shared" si="85"/>
        <v>22.883215025933971</v>
      </c>
      <c r="Q56" s="503">
        <f t="shared" si="86"/>
        <v>26.146751876913072</v>
      </c>
      <c r="R56" s="503">
        <f t="shared" si="87"/>
        <v>27.380147900499228</v>
      </c>
      <c r="S56" s="503">
        <f t="shared" si="88"/>
        <v>29.518830572559999</v>
      </c>
      <c r="T56" s="503">
        <f t="shared" si="89"/>
        <v>60.238817619227625</v>
      </c>
      <c r="U56" s="503">
        <f t="shared" si="90"/>
        <v>62.264089476302303</v>
      </c>
      <c r="V56" s="362">
        <f t="shared" si="91"/>
        <v>62.232547755963957</v>
      </c>
      <c r="W56" s="362">
        <f t="shared" si="92"/>
        <v>60.249087016547094</v>
      </c>
      <c r="X56" s="362">
        <f t="shared" si="93"/>
        <v>27.785858393142476</v>
      </c>
      <c r="Y56" s="362">
        <f t="shared" si="94"/>
        <v>28.355794292706126</v>
      </c>
      <c r="Z56" s="362">
        <f t="shared" si="95"/>
        <v>27.364040284501062</v>
      </c>
      <c r="AA56" s="362">
        <f t="shared" si="96"/>
        <v>26.369326606320357</v>
      </c>
      <c r="AB56" s="362">
        <f t="shared" si="97"/>
        <v>24.706615451737299</v>
      </c>
      <c r="AC56" s="362">
        <f t="shared" si="98"/>
        <v>28.055958995515368</v>
      </c>
      <c r="AD56" s="362">
        <f t="shared" si="99"/>
        <v>27.380147900499228</v>
      </c>
      <c r="AE56" s="362">
        <f t="shared" si="100"/>
        <v>29.518830572559999</v>
      </c>
      <c r="AF56" s="362">
        <f t="shared" si="101"/>
        <v>60.238817619227625</v>
      </c>
      <c r="AG56" s="362">
        <f t="shared" si="102"/>
        <v>62.264089476302303</v>
      </c>
      <c r="AH56" s="362">
        <f t="shared" si="103"/>
        <v>62.232547755963957</v>
      </c>
      <c r="AI56" s="362">
        <f t="shared" si="104"/>
        <v>60.249087016547094</v>
      </c>
      <c r="AJ56" s="362">
        <f t="shared" si="105"/>
        <v>27.785858393142476</v>
      </c>
      <c r="AK56" s="362">
        <f t="shared" si="106"/>
        <v>28.355794292706126</v>
      </c>
      <c r="AL56" s="362">
        <f t="shared" si="107"/>
        <v>27.364040284501062</v>
      </c>
      <c r="AM56" s="362">
        <f t="shared" si="108"/>
        <v>26.369326606320357</v>
      </c>
      <c r="AN56" s="362">
        <f t="shared" si="109"/>
        <v>24.706615451737299</v>
      </c>
      <c r="AO56" s="362">
        <f t="shared" si="110"/>
        <v>0</v>
      </c>
      <c r="AP56" s="362">
        <f t="shared" si="111"/>
        <v>0</v>
      </c>
      <c r="AQ56" s="362">
        <f t="shared" si="112"/>
        <v>0</v>
      </c>
      <c r="AR56" s="362">
        <f t="shared" si="113"/>
        <v>0</v>
      </c>
      <c r="AS56" s="362">
        <f t="shared" si="114"/>
        <v>0</v>
      </c>
      <c r="AT56" s="362">
        <f t="shared" si="115"/>
        <v>0</v>
      </c>
      <c r="AU56" s="362">
        <f t="shared" si="116"/>
        <v>0</v>
      </c>
      <c r="AV56" s="362">
        <f t="shared" si="117"/>
        <v>0</v>
      </c>
      <c r="AW56" s="362">
        <f t="shared" si="118"/>
        <v>0</v>
      </c>
      <c r="AX56" s="362">
        <f t="shared" si="119"/>
        <v>0</v>
      </c>
      <c r="AY56" s="362">
        <f t="shared" si="120"/>
        <v>0</v>
      </c>
      <c r="AZ56" s="362">
        <f t="shared" si="121"/>
        <v>0</v>
      </c>
      <c r="BA56" s="362">
        <f t="shared" si="122"/>
        <v>0</v>
      </c>
      <c r="BB56" s="362">
        <f t="shared" si="123"/>
        <v>0</v>
      </c>
      <c r="BC56" s="362">
        <f t="shared" si="124"/>
        <v>0</v>
      </c>
      <c r="BD56" s="362">
        <f t="shared" si="125"/>
        <v>0</v>
      </c>
      <c r="BE56" s="362">
        <f t="shared" si="126"/>
        <v>0</v>
      </c>
      <c r="BF56" s="362">
        <f t="shared" si="127"/>
        <v>0</v>
      </c>
      <c r="BG56" s="362">
        <f t="shared" si="128"/>
        <v>0</v>
      </c>
      <c r="BH56" s="362">
        <f t="shared" si="129"/>
        <v>0</v>
      </c>
      <c r="BI56" s="362">
        <f t="shared" si="130"/>
        <v>0</v>
      </c>
      <c r="BJ56" s="362">
        <f t="shared" si="131"/>
        <v>0</v>
      </c>
      <c r="BK56" s="362">
        <f t="shared" si="132"/>
        <v>0</v>
      </c>
    </row>
    <row r="57" spans="1:63" s="343" customFormat="1" ht="15.5" x14ac:dyDescent="0.35">
      <c r="A57" s="646"/>
      <c r="B57" s="13" t="str">
        <f t="shared" si="72"/>
        <v>Pool Spa</v>
      </c>
      <c r="C57" s="503">
        <v>0</v>
      </c>
      <c r="D57" s="503">
        <f t="shared" si="73"/>
        <v>0</v>
      </c>
      <c r="E57" s="503">
        <f t="shared" si="133"/>
        <v>0</v>
      </c>
      <c r="F57" s="503">
        <f t="shared" si="75"/>
        <v>69.15557711647223</v>
      </c>
      <c r="G57" s="503">
        <f t="shared" si="76"/>
        <v>229.80380387069152</v>
      </c>
      <c r="H57" s="503">
        <f t="shared" si="77"/>
        <v>1017.8173834400909</v>
      </c>
      <c r="I57" s="503">
        <f t="shared" si="78"/>
        <v>2788.9176018232329</v>
      </c>
      <c r="J57" s="503">
        <f t="shared" si="79"/>
        <v>4619.1739977848174</v>
      </c>
      <c r="K57" s="503">
        <f t="shared" si="80"/>
        <v>6264.3742290084592</v>
      </c>
      <c r="L57" s="503">
        <f t="shared" si="81"/>
        <v>3530.4390331166796</v>
      </c>
      <c r="M57" s="503">
        <f t="shared" si="82"/>
        <v>4006.8373132561483</v>
      </c>
      <c r="N57" s="503">
        <f t="shared" si="83"/>
        <v>4300.5524069470894</v>
      </c>
      <c r="O57" s="503">
        <f t="shared" si="84"/>
        <v>4081.9055652820525</v>
      </c>
      <c r="P57" s="503">
        <f t="shared" si="85"/>
        <v>3469.4825774001547</v>
      </c>
      <c r="Q57" s="503">
        <f t="shared" si="86"/>
        <v>4371.3317045852009</v>
      </c>
      <c r="R57" s="503">
        <f t="shared" si="87"/>
        <v>195.29825226829149</v>
      </c>
      <c r="S57" s="503">
        <f t="shared" si="88"/>
        <v>217.35905732530688</v>
      </c>
      <c r="T57" s="503">
        <f t="shared" si="89"/>
        <v>429.78903884452933</v>
      </c>
      <c r="U57" s="503">
        <f t="shared" si="90"/>
        <v>460.40608903308976</v>
      </c>
      <c r="V57" s="362">
        <f t="shared" si="91"/>
        <v>456.15623583245122</v>
      </c>
      <c r="W57" s="362">
        <f t="shared" si="92"/>
        <v>442.19775808950158</v>
      </c>
      <c r="X57" s="362">
        <f t="shared" si="93"/>
        <v>204.54544745119421</v>
      </c>
      <c r="Y57" s="362">
        <f t="shared" si="94"/>
        <v>203.27922887526731</v>
      </c>
      <c r="Z57" s="362">
        <f t="shared" si="95"/>
        <v>202.65769045382225</v>
      </c>
      <c r="AA57" s="362">
        <f t="shared" si="96"/>
        <v>194.96259448090842</v>
      </c>
      <c r="AB57" s="362">
        <f t="shared" si="97"/>
        <v>164.95352937224624</v>
      </c>
      <c r="AC57" s="362">
        <f t="shared" si="98"/>
        <v>206.5483939775913</v>
      </c>
      <c r="AD57" s="362">
        <f t="shared" si="99"/>
        <v>195.29825226829149</v>
      </c>
      <c r="AE57" s="362">
        <f t="shared" si="100"/>
        <v>217.35905732530688</v>
      </c>
      <c r="AF57" s="362">
        <f t="shared" si="101"/>
        <v>429.78903884452933</v>
      </c>
      <c r="AG57" s="362">
        <f t="shared" si="102"/>
        <v>460.40608903308976</v>
      </c>
      <c r="AH57" s="362">
        <f t="shared" si="103"/>
        <v>456.15623583245122</v>
      </c>
      <c r="AI57" s="362">
        <f t="shared" si="104"/>
        <v>442.19775808950158</v>
      </c>
      <c r="AJ57" s="362">
        <f t="shared" si="105"/>
        <v>204.54544745119421</v>
      </c>
      <c r="AK57" s="362">
        <f t="shared" si="106"/>
        <v>203.27922887526731</v>
      </c>
      <c r="AL57" s="362">
        <f t="shared" si="107"/>
        <v>202.65769045382225</v>
      </c>
      <c r="AM57" s="362">
        <f t="shared" si="108"/>
        <v>194.96259448090842</v>
      </c>
      <c r="AN57" s="362">
        <f t="shared" si="109"/>
        <v>164.95352937224624</v>
      </c>
      <c r="AO57" s="362">
        <f t="shared" si="110"/>
        <v>0</v>
      </c>
      <c r="AP57" s="362">
        <f t="shared" si="111"/>
        <v>0</v>
      </c>
      <c r="AQ57" s="362">
        <f t="shared" si="112"/>
        <v>0</v>
      </c>
      <c r="AR57" s="362">
        <f t="shared" si="113"/>
        <v>0</v>
      </c>
      <c r="AS57" s="362">
        <f t="shared" si="114"/>
        <v>0</v>
      </c>
      <c r="AT57" s="362">
        <f t="shared" si="115"/>
        <v>0</v>
      </c>
      <c r="AU57" s="362">
        <f t="shared" si="116"/>
        <v>0</v>
      </c>
      <c r="AV57" s="362">
        <f t="shared" si="117"/>
        <v>0</v>
      </c>
      <c r="AW57" s="362">
        <f t="shared" si="118"/>
        <v>0</v>
      </c>
      <c r="AX57" s="362">
        <f t="shared" si="119"/>
        <v>0</v>
      </c>
      <c r="AY57" s="362">
        <f t="shared" si="120"/>
        <v>0</v>
      </c>
      <c r="AZ57" s="362">
        <f t="shared" si="121"/>
        <v>0</v>
      </c>
      <c r="BA57" s="362">
        <f t="shared" si="122"/>
        <v>0</v>
      </c>
      <c r="BB57" s="362">
        <f t="shared" si="123"/>
        <v>0</v>
      </c>
      <c r="BC57" s="362">
        <f t="shared" si="124"/>
        <v>0</v>
      </c>
      <c r="BD57" s="362">
        <f t="shared" si="125"/>
        <v>0</v>
      </c>
      <c r="BE57" s="362">
        <f t="shared" si="126"/>
        <v>0</v>
      </c>
      <c r="BF57" s="362">
        <f t="shared" si="127"/>
        <v>0</v>
      </c>
      <c r="BG57" s="362">
        <f t="shared" si="128"/>
        <v>0</v>
      </c>
      <c r="BH57" s="362">
        <f t="shared" si="129"/>
        <v>0</v>
      </c>
      <c r="BI57" s="362">
        <f t="shared" si="130"/>
        <v>0</v>
      </c>
      <c r="BJ57" s="362">
        <f t="shared" si="131"/>
        <v>0</v>
      </c>
      <c r="BK57" s="362">
        <f t="shared" si="132"/>
        <v>0</v>
      </c>
    </row>
    <row r="58" spans="1:63" s="343" customFormat="1" ht="15.5" x14ac:dyDescent="0.35">
      <c r="A58" s="646"/>
      <c r="B58" s="13" t="str">
        <f t="shared" si="72"/>
        <v>Refrigeration</v>
      </c>
      <c r="C58" s="503">
        <v>0</v>
      </c>
      <c r="D58" s="503">
        <f t="shared" si="73"/>
        <v>0</v>
      </c>
      <c r="E58" s="503">
        <f t="shared" si="133"/>
        <v>0</v>
      </c>
      <c r="F58" s="503">
        <f t="shared" si="75"/>
        <v>0</v>
      </c>
      <c r="G58" s="503">
        <f t="shared" si="76"/>
        <v>107.42882306607227</v>
      </c>
      <c r="H58" s="503">
        <f t="shared" si="77"/>
        <v>473.48488545639333</v>
      </c>
      <c r="I58" s="503">
        <f t="shared" si="78"/>
        <v>1510.649112849735</v>
      </c>
      <c r="J58" s="503">
        <f t="shared" si="79"/>
        <v>3705.5323499934962</v>
      </c>
      <c r="K58" s="503">
        <f t="shared" si="80"/>
        <v>5536.8672496111885</v>
      </c>
      <c r="L58" s="503">
        <f t="shared" si="81"/>
        <v>3193.0116764079307</v>
      </c>
      <c r="M58" s="503">
        <f t="shared" si="82"/>
        <v>3772.303302442022</v>
      </c>
      <c r="N58" s="503">
        <f t="shared" si="83"/>
        <v>3819.2556370808315</v>
      </c>
      <c r="O58" s="503">
        <f t="shared" si="84"/>
        <v>3448.921572558987</v>
      </c>
      <c r="P58" s="503">
        <f t="shared" si="85"/>
        <v>3336.3518848777439</v>
      </c>
      <c r="Q58" s="503">
        <f t="shared" si="86"/>
        <v>3865.6071196931052</v>
      </c>
      <c r="R58" s="503">
        <f t="shared" si="87"/>
        <v>1148.1069878823155</v>
      </c>
      <c r="S58" s="503">
        <f t="shared" si="88"/>
        <v>1303.2585029666834</v>
      </c>
      <c r="T58" s="503">
        <f t="shared" si="89"/>
        <v>2858.9985666325124</v>
      </c>
      <c r="U58" s="503">
        <f t="shared" si="90"/>
        <v>3023.489158821274</v>
      </c>
      <c r="V58" s="362">
        <f t="shared" si="91"/>
        <v>3022.6229122854638</v>
      </c>
      <c r="W58" s="362">
        <f t="shared" si="92"/>
        <v>2726.1420146033215</v>
      </c>
      <c r="X58" s="362">
        <f t="shared" si="93"/>
        <v>1226.5298930358094</v>
      </c>
      <c r="Y58" s="362">
        <f t="shared" si="94"/>
        <v>1188.8078363258235</v>
      </c>
      <c r="Z58" s="362">
        <f t="shared" si="95"/>
        <v>1116.3586652351428</v>
      </c>
      <c r="AA58" s="362">
        <f t="shared" si="96"/>
        <v>1046.8333162329056</v>
      </c>
      <c r="AB58" s="362">
        <f t="shared" si="97"/>
        <v>1008.0327109686971</v>
      </c>
      <c r="AC58" s="362">
        <f t="shared" si="98"/>
        <v>1160.7311693996312</v>
      </c>
      <c r="AD58" s="362">
        <f t="shared" si="99"/>
        <v>1148.1069878823155</v>
      </c>
      <c r="AE58" s="362">
        <f t="shared" si="100"/>
        <v>1303.2585029666834</v>
      </c>
      <c r="AF58" s="362">
        <f t="shared" si="101"/>
        <v>2858.9985666325124</v>
      </c>
      <c r="AG58" s="362">
        <f t="shared" si="102"/>
        <v>3023.489158821274</v>
      </c>
      <c r="AH58" s="362">
        <f t="shared" si="103"/>
        <v>3022.6229122854638</v>
      </c>
      <c r="AI58" s="362">
        <f t="shared" si="104"/>
        <v>2726.1420146033215</v>
      </c>
      <c r="AJ58" s="362">
        <f t="shared" si="105"/>
        <v>1226.5298930358094</v>
      </c>
      <c r="AK58" s="362">
        <f t="shared" si="106"/>
        <v>1188.8078363258235</v>
      </c>
      <c r="AL58" s="362">
        <f t="shared" si="107"/>
        <v>1116.3586652351428</v>
      </c>
      <c r="AM58" s="362">
        <f t="shared" si="108"/>
        <v>1046.8333162329056</v>
      </c>
      <c r="AN58" s="362">
        <f t="shared" si="109"/>
        <v>1008.0327109686971</v>
      </c>
      <c r="AO58" s="362">
        <f t="shared" si="110"/>
        <v>0</v>
      </c>
      <c r="AP58" s="362">
        <f t="shared" si="111"/>
        <v>0</v>
      </c>
      <c r="AQ58" s="362">
        <f t="shared" si="112"/>
        <v>0</v>
      </c>
      <c r="AR58" s="362">
        <f t="shared" si="113"/>
        <v>0</v>
      </c>
      <c r="AS58" s="362">
        <f t="shared" si="114"/>
        <v>0</v>
      </c>
      <c r="AT58" s="362">
        <f t="shared" si="115"/>
        <v>0</v>
      </c>
      <c r="AU58" s="362">
        <f t="shared" si="116"/>
        <v>0</v>
      </c>
      <c r="AV58" s="362">
        <f t="shared" si="117"/>
        <v>0</v>
      </c>
      <c r="AW58" s="362">
        <f t="shared" si="118"/>
        <v>0</v>
      </c>
      <c r="AX58" s="362">
        <f t="shared" si="119"/>
        <v>0</v>
      </c>
      <c r="AY58" s="362">
        <f t="shared" si="120"/>
        <v>0</v>
      </c>
      <c r="AZ58" s="362">
        <f t="shared" si="121"/>
        <v>0</v>
      </c>
      <c r="BA58" s="362">
        <f t="shared" si="122"/>
        <v>0</v>
      </c>
      <c r="BB58" s="362">
        <f t="shared" si="123"/>
        <v>0</v>
      </c>
      <c r="BC58" s="362">
        <f t="shared" si="124"/>
        <v>0</v>
      </c>
      <c r="BD58" s="362">
        <f t="shared" si="125"/>
        <v>0</v>
      </c>
      <c r="BE58" s="362">
        <f t="shared" si="126"/>
        <v>0</v>
      </c>
      <c r="BF58" s="362">
        <f t="shared" si="127"/>
        <v>0</v>
      </c>
      <c r="BG58" s="362">
        <f t="shared" si="128"/>
        <v>0</v>
      </c>
      <c r="BH58" s="362">
        <f t="shared" si="129"/>
        <v>0</v>
      </c>
      <c r="BI58" s="362">
        <f t="shared" si="130"/>
        <v>0</v>
      </c>
      <c r="BJ58" s="362">
        <f t="shared" si="131"/>
        <v>0</v>
      </c>
      <c r="BK58" s="362">
        <f t="shared" si="132"/>
        <v>0</v>
      </c>
    </row>
    <row r="59" spans="1:63" s="343" customFormat="1" ht="15.75" customHeight="1" x14ac:dyDescent="0.35">
      <c r="A59" s="646"/>
      <c r="B59" s="13" t="str">
        <f t="shared" si="72"/>
        <v>Water Heating</v>
      </c>
      <c r="C59" s="503">
        <v>0</v>
      </c>
      <c r="D59" s="503">
        <f t="shared" si="73"/>
        <v>0</v>
      </c>
      <c r="E59" s="503">
        <f t="shared" si="133"/>
        <v>0</v>
      </c>
      <c r="F59" s="503">
        <f t="shared" si="75"/>
        <v>84.818644036138977</v>
      </c>
      <c r="G59" s="503">
        <f t="shared" si="76"/>
        <v>938.73208945915292</v>
      </c>
      <c r="H59" s="503">
        <f t="shared" si="77"/>
        <v>3392.5313086101878</v>
      </c>
      <c r="I59" s="503">
        <f t="shared" si="78"/>
        <v>3151.811474990448</v>
      </c>
      <c r="J59" s="503">
        <f t="shared" si="79"/>
        <v>3147.267052200641</v>
      </c>
      <c r="K59" s="503">
        <f t="shared" si="80"/>
        <v>3660.9600352636835</v>
      </c>
      <c r="L59" s="503">
        <f t="shared" si="81"/>
        <v>2012.5872092737618</v>
      </c>
      <c r="M59" s="503">
        <f t="shared" si="82"/>
        <v>4101.4322140042323</v>
      </c>
      <c r="N59" s="503">
        <f t="shared" si="83"/>
        <v>8716.4230969043583</v>
      </c>
      <c r="O59" s="503">
        <f t="shared" si="84"/>
        <v>10742.524523169464</v>
      </c>
      <c r="P59" s="503">
        <f t="shared" si="85"/>
        <v>9722.616628030728</v>
      </c>
      <c r="Q59" s="503">
        <f t="shared" si="86"/>
        <v>10666.242682167276</v>
      </c>
      <c r="R59" s="503">
        <f t="shared" si="87"/>
        <v>2184.7085205111935</v>
      </c>
      <c r="S59" s="503">
        <f t="shared" si="88"/>
        <v>2248.0800075950347</v>
      </c>
      <c r="T59" s="503">
        <f t="shared" si="89"/>
        <v>4369.3509883533479</v>
      </c>
      <c r="U59" s="503">
        <f t="shared" si="90"/>
        <v>3839.0643498784384</v>
      </c>
      <c r="V59" s="362">
        <f t="shared" si="91"/>
        <v>3610.9157950593399</v>
      </c>
      <c r="W59" s="362">
        <f t="shared" si="92"/>
        <v>3933.2379953939771</v>
      </c>
      <c r="X59" s="362">
        <f t="shared" si="93"/>
        <v>2015.4434897755634</v>
      </c>
      <c r="Y59" s="362">
        <f t="shared" si="94"/>
        <v>2261.9087672029209</v>
      </c>
      <c r="Z59" s="362">
        <f t="shared" si="95"/>
        <v>2480.2626538083914</v>
      </c>
      <c r="AA59" s="362">
        <f t="shared" si="96"/>
        <v>2485.5563658788365</v>
      </c>
      <c r="AB59" s="362">
        <f t="shared" si="97"/>
        <v>2239.2829979553117</v>
      </c>
      <c r="AC59" s="362">
        <f t="shared" si="98"/>
        <v>2441.4534055178829</v>
      </c>
      <c r="AD59" s="362">
        <f t="shared" si="99"/>
        <v>2184.7085205111935</v>
      </c>
      <c r="AE59" s="362">
        <f t="shared" si="100"/>
        <v>2248.0800075950347</v>
      </c>
      <c r="AF59" s="362">
        <f t="shared" si="101"/>
        <v>4369.3509883533479</v>
      </c>
      <c r="AG59" s="362">
        <f t="shared" si="102"/>
        <v>3839.0643498784384</v>
      </c>
      <c r="AH59" s="362">
        <f t="shared" si="103"/>
        <v>3610.9157950593399</v>
      </c>
      <c r="AI59" s="362">
        <f t="shared" si="104"/>
        <v>3933.2379953939771</v>
      </c>
      <c r="AJ59" s="362">
        <f t="shared" si="105"/>
        <v>2015.4434897755634</v>
      </c>
      <c r="AK59" s="362">
        <f t="shared" si="106"/>
        <v>2261.9087672029209</v>
      </c>
      <c r="AL59" s="362">
        <f t="shared" si="107"/>
        <v>2480.2626538083914</v>
      </c>
      <c r="AM59" s="362">
        <f t="shared" si="108"/>
        <v>2485.5563658788365</v>
      </c>
      <c r="AN59" s="362">
        <f t="shared" si="109"/>
        <v>2239.2829979553117</v>
      </c>
      <c r="AO59" s="362">
        <f t="shared" si="110"/>
        <v>0</v>
      </c>
      <c r="AP59" s="362">
        <f t="shared" si="111"/>
        <v>0</v>
      </c>
      <c r="AQ59" s="362">
        <f t="shared" si="112"/>
        <v>0</v>
      </c>
      <c r="AR59" s="362">
        <f t="shared" si="113"/>
        <v>0</v>
      </c>
      <c r="AS59" s="362">
        <f t="shared" si="114"/>
        <v>0</v>
      </c>
      <c r="AT59" s="362">
        <f t="shared" si="115"/>
        <v>0</v>
      </c>
      <c r="AU59" s="362">
        <f t="shared" si="116"/>
        <v>0</v>
      </c>
      <c r="AV59" s="362">
        <f t="shared" si="117"/>
        <v>0</v>
      </c>
      <c r="AW59" s="362">
        <f t="shared" si="118"/>
        <v>0</v>
      </c>
      <c r="AX59" s="362">
        <f t="shared" si="119"/>
        <v>0</v>
      </c>
      <c r="AY59" s="362">
        <f t="shared" si="120"/>
        <v>0</v>
      </c>
      <c r="AZ59" s="362">
        <f t="shared" si="121"/>
        <v>0</v>
      </c>
      <c r="BA59" s="362">
        <f t="shared" si="122"/>
        <v>0</v>
      </c>
      <c r="BB59" s="362">
        <f t="shared" si="123"/>
        <v>0</v>
      </c>
      <c r="BC59" s="362">
        <f t="shared" si="124"/>
        <v>0</v>
      </c>
      <c r="BD59" s="362">
        <f t="shared" si="125"/>
        <v>0</v>
      </c>
      <c r="BE59" s="362">
        <f t="shared" si="126"/>
        <v>0</v>
      </c>
      <c r="BF59" s="362">
        <f t="shared" si="127"/>
        <v>0</v>
      </c>
      <c r="BG59" s="362">
        <f t="shared" si="128"/>
        <v>0</v>
      </c>
      <c r="BH59" s="362">
        <f t="shared" si="129"/>
        <v>0</v>
      </c>
      <c r="BI59" s="362">
        <f t="shared" si="130"/>
        <v>0</v>
      </c>
      <c r="BJ59" s="362">
        <f t="shared" si="131"/>
        <v>0</v>
      </c>
      <c r="BK59" s="362">
        <f t="shared" si="132"/>
        <v>0</v>
      </c>
    </row>
    <row r="60" spans="1:63" s="343" customFormat="1" ht="15.75" customHeight="1" x14ac:dyDescent="0.35">
      <c r="A60" s="646"/>
      <c r="B60" s="363" t="str">
        <f t="shared" si="72"/>
        <v>Motors(uses bus. load shape)</v>
      </c>
      <c r="C60" s="210"/>
      <c r="D60" s="210"/>
      <c r="E60" s="210"/>
      <c r="F60" s="210"/>
      <c r="G60" s="210"/>
      <c r="H60" s="210"/>
      <c r="I60" s="210"/>
      <c r="J60" s="210"/>
      <c r="K60" s="210"/>
      <c r="L60" s="210"/>
      <c r="M60" s="210"/>
      <c r="N60" s="210"/>
      <c r="O60" s="210"/>
      <c r="P60" s="210"/>
      <c r="Q60" s="210"/>
      <c r="R60" s="210"/>
      <c r="S60" s="210"/>
      <c r="T60" s="210"/>
      <c r="U60" s="210"/>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row>
    <row r="61" spans="1:63" s="343" customFormat="1" ht="15.75" customHeight="1" x14ac:dyDescent="0.35">
      <c r="A61" s="646"/>
      <c r="B61" s="13" t="s">
        <v>18</v>
      </c>
      <c r="C61" s="503">
        <f>SUM(C50:C59)</f>
        <v>0</v>
      </c>
      <c r="D61" s="503">
        <f t="shared" ref="D61" si="134">SUM(D50:D59)</f>
        <v>0</v>
      </c>
      <c r="E61" s="503">
        <f t="shared" ref="E61:BK61" si="135">SUM(E50:E59)</f>
        <v>36200.977826608876</v>
      </c>
      <c r="F61" s="503">
        <f t="shared" si="135"/>
        <v>24019.399103718995</v>
      </c>
      <c r="G61" s="503">
        <f t="shared" si="135"/>
        <v>41876.338962195281</v>
      </c>
      <c r="H61" s="503">
        <f t="shared" si="135"/>
        <v>275558.20749525697</v>
      </c>
      <c r="I61" s="503">
        <f t="shared" si="135"/>
        <v>467388.76230750838</v>
      </c>
      <c r="J61" s="503">
        <f t="shared" si="135"/>
        <v>552162.55779533577</v>
      </c>
      <c r="K61" s="503">
        <f t="shared" si="135"/>
        <v>372371.21016343305</v>
      </c>
      <c r="L61" s="503">
        <f t="shared" si="135"/>
        <v>131272.16583699413</v>
      </c>
      <c r="M61" s="503">
        <f t="shared" si="135"/>
        <v>262411.47866046149</v>
      </c>
      <c r="N61" s="503">
        <f t="shared" si="135"/>
        <v>465378.43996546679</v>
      </c>
      <c r="O61" s="503">
        <f t="shared" si="135"/>
        <v>456306.01709415525</v>
      </c>
      <c r="P61" s="503">
        <f t="shared" si="135"/>
        <v>407500.1506839238</v>
      </c>
      <c r="Q61" s="503">
        <f t="shared" si="135"/>
        <v>416376.91628563352</v>
      </c>
      <c r="R61" s="503">
        <f t="shared" si="135"/>
        <v>166060.70603941998</v>
      </c>
      <c r="S61" s="503">
        <f t="shared" si="135"/>
        <v>173175.87464090591</v>
      </c>
      <c r="T61" s="503">
        <f t="shared" si="135"/>
        <v>390497.24191850686</v>
      </c>
      <c r="U61" s="503">
        <f t="shared" si="135"/>
        <v>423876.19237470801</v>
      </c>
      <c r="V61" s="362">
        <f t="shared" si="135"/>
        <v>427750.0230124917</v>
      </c>
      <c r="W61" s="362">
        <f t="shared" si="135"/>
        <v>370796.73683483951</v>
      </c>
      <c r="X61" s="362">
        <f t="shared" si="135"/>
        <v>163501.53322681464</v>
      </c>
      <c r="Y61" s="362">
        <f t="shared" si="135"/>
        <v>181455.15359533796</v>
      </c>
      <c r="Z61" s="362">
        <f t="shared" si="135"/>
        <v>188642.71081723293</v>
      </c>
      <c r="AA61" s="362">
        <f t="shared" si="135"/>
        <v>187187.70209405752</v>
      </c>
      <c r="AB61" s="362">
        <f t="shared" si="135"/>
        <v>167945.10061950656</v>
      </c>
      <c r="AC61" s="362">
        <f t="shared" si="135"/>
        <v>180730.08280263926</v>
      </c>
      <c r="AD61" s="362">
        <f t="shared" si="135"/>
        <v>166060.70603941998</v>
      </c>
      <c r="AE61" s="362">
        <f t="shared" si="135"/>
        <v>173175.87464090591</v>
      </c>
      <c r="AF61" s="362">
        <f t="shared" si="135"/>
        <v>390497.24191850686</v>
      </c>
      <c r="AG61" s="362">
        <f t="shared" si="135"/>
        <v>423876.19237470801</v>
      </c>
      <c r="AH61" s="362">
        <f t="shared" si="135"/>
        <v>427750.0230124917</v>
      </c>
      <c r="AI61" s="362">
        <f t="shared" si="135"/>
        <v>370796.73683483951</v>
      </c>
      <c r="AJ61" s="362">
        <f t="shared" si="135"/>
        <v>163501.53322681464</v>
      </c>
      <c r="AK61" s="362">
        <f t="shared" si="135"/>
        <v>181455.15359533796</v>
      </c>
      <c r="AL61" s="362">
        <f t="shared" si="135"/>
        <v>188642.71081723293</v>
      </c>
      <c r="AM61" s="362">
        <f t="shared" si="135"/>
        <v>187187.70209405752</v>
      </c>
      <c r="AN61" s="362">
        <f t="shared" si="135"/>
        <v>167945.10061950656</v>
      </c>
      <c r="AO61" s="362">
        <f t="shared" si="135"/>
        <v>0</v>
      </c>
      <c r="AP61" s="362">
        <f t="shared" si="135"/>
        <v>0</v>
      </c>
      <c r="AQ61" s="362">
        <f t="shared" si="135"/>
        <v>0</v>
      </c>
      <c r="AR61" s="362">
        <f t="shared" si="135"/>
        <v>0</v>
      </c>
      <c r="AS61" s="362">
        <f t="shared" si="135"/>
        <v>0</v>
      </c>
      <c r="AT61" s="362">
        <f t="shared" si="135"/>
        <v>0</v>
      </c>
      <c r="AU61" s="362">
        <f t="shared" si="135"/>
        <v>0</v>
      </c>
      <c r="AV61" s="362">
        <f t="shared" si="135"/>
        <v>0</v>
      </c>
      <c r="AW61" s="362">
        <f t="shared" si="135"/>
        <v>0</v>
      </c>
      <c r="AX61" s="362">
        <f t="shared" si="135"/>
        <v>0</v>
      </c>
      <c r="AY61" s="362">
        <f t="shared" si="135"/>
        <v>0</v>
      </c>
      <c r="AZ61" s="362">
        <f t="shared" si="135"/>
        <v>0</v>
      </c>
      <c r="BA61" s="362">
        <f t="shared" si="135"/>
        <v>0</v>
      </c>
      <c r="BB61" s="362">
        <f t="shared" si="135"/>
        <v>0</v>
      </c>
      <c r="BC61" s="362">
        <f t="shared" si="135"/>
        <v>0</v>
      </c>
      <c r="BD61" s="362">
        <f t="shared" si="135"/>
        <v>0</v>
      </c>
      <c r="BE61" s="362">
        <f t="shared" si="135"/>
        <v>0</v>
      </c>
      <c r="BF61" s="362">
        <f t="shared" si="135"/>
        <v>0</v>
      </c>
      <c r="BG61" s="362">
        <f t="shared" si="135"/>
        <v>0</v>
      </c>
      <c r="BH61" s="362">
        <f t="shared" si="135"/>
        <v>0</v>
      </c>
      <c r="BI61" s="362">
        <f t="shared" si="135"/>
        <v>0</v>
      </c>
      <c r="BJ61" s="362">
        <f t="shared" si="135"/>
        <v>0</v>
      </c>
      <c r="BK61" s="362">
        <f t="shared" si="135"/>
        <v>0</v>
      </c>
    </row>
    <row r="62" spans="1:63" s="343" customFormat="1" ht="16.5" customHeight="1" thickBot="1" x14ac:dyDescent="0.4">
      <c r="A62" s="647"/>
      <c r="B62" s="14" t="s">
        <v>19</v>
      </c>
      <c r="C62" s="504">
        <f>C61</f>
        <v>0</v>
      </c>
      <c r="D62" s="504">
        <f>C62+D61</f>
        <v>0</v>
      </c>
      <c r="E62" s="504">
        <f t="shared" ref="E62:H62" si="136">D62+E61</f>
        <v>36200.977826608876</v>
      </c>
      <c r="F62" s="504">
        <f t="shared" si="136"/>
        <v>60220.376930327868</v>
      </c>
      <c r="G62" s="504">
        <f t="shared" si="136"/>
        <v>102096.71589252315</v>
      </c>
      <c r="H62" s="504">
        <f t="shared" si="136"/>
        <v>377654.92338778009</v>
      </c>
      <c r="I62" s="504">
        <f t="shared" ref="I62" si="137">H62+I61</f>
        <v>845043.68569528847</v>
      </c>
      <c r="J62" s="504">
        <f t="shared" ref="J62" si="138">I62+J61</f>
        <v>1397206.2434906242</v>
      </c>
      <c r="K62" s="504">
        <f t="shared" ref="K62:L62" si="139">J62+K61</f>
        <v>1769577.4536540573</v>
      </c>
      <c r="L62" s="504">
        <f t="shared" si="139"/>
        <v>1900849.6194910514</v>
      </c>
      <c r="M62" s="504">
        <f t="shared" ref="M62" si="140">L62+M61</f>
        <v>2163261.0981515129</v>
      </c>
      <c r="N62" s="504">
        <f t="shared" ref="N62" si="141">M62+N61</f>
        <v>2628639.5381169799</v>
      </c>
      <c r="O62" s="504">
        <f t="shared" ref="O62:P62" si="142">N62+O61</f>
        <v>3084945.5552111352</v>
      </c>
      <c r="P62" s="504">
        <f t="shared" si="142"/>
        <v>3492445.7058950588</v>
      </c>
      <c r="Q62" s="504">
        <f t="shared" ref="Q62" si="143">P62+Q61</f>
        <v>3908822.6221806924</v>
      </c>
      <c r="R62" s="504">
        <f t="shared" ref="R62" si="144">Q62+R61</f>
        <v>4074883.3282201122</v>
      </c>
      <c r="S62" s="504">
        <f t="shared" ref="S62:T62" si="145">R62+S61</f>
        <v>4248059.2028610185</v>
      </c>
      <c r="T62" s="504">
        <f t="shared" si="145"/>
        <v>4638556.4447795255</v>
      </c>
      <c r="U62" s="504">
        <f t="shared" ref="U62" si="146">T62+U61</f>
        <v>5062432.6371542336</v>
      </c>
      <c r="V62" s="504">
        <f t="shared" ref="V62" si="147">U62+V61</f>
        <v>5490182.6601667255</v>
      </c>
      <c r="W62" s="504">
        <f t="shared" ref="W62:X62" si="148">V62+W61</f>
        <v>5860979.3970015654</v>
      </c>
      <c r="X62" s="504">
        <f t="shared" si="148"/>
        <v>6024480.9302283805</v>
      </c>
      <c r="Y62" s="504">
        <f t="shared" ref="Y62" si="149">X62+Y61</f>
        <v>6205936.0838237181</v>
      </c>
      <c r="Z62" s="504">
        <f t="shared" ref="Z62" si="150">Y62+Z61</f>
        <v>6394578.7946409509</v>
      </c>
      <c r="AA62" s="504">
        <f t="shared" ref="AA62:AB62" si="151">Z62+AA61</f>
        <v>6581766.4967350084</v>
      </c>
      <c r="AB62" s="504">
        <f t="shared" si="151"/>
        <v>6749711.5973545145</v>
      </c>
      <c r="AC62" s="504">
        <f t="shared" ref="AC62" si="152">AB62+AC61</f>
        <v>6930441.6801571539</v>
      </c>
      <c r="AD62" s="504">
        <f t="shared" ref="AD62" si="153">AC62+AD61</f>
        <v>7096502.3861965742</v>
      </c>
      <c r="AE62" s="504">
        <f t="shared" ref="AE62:AF62" si="154">AD62+AE61</f>
        <v>7269678.2608374804</v>
      </c>
      <c r="AF62" s="504">
        <f t="shared" si="154"/>
        <v>7660175.5027559875</v>
      </c>
      <c r="AG62" s="504">
        <f t="shared" ref="AG62" si="155">AF62+AG61</f>
        <v>8084051.6951306956</v>
      </c>
      <c r="AH62" s="504">
        <f t="shared" ref="AH62" si="156">AG62+AH61</f>
        <v>8511801.7181431875</v>
      </c>
      <c r="AI62" s="504">
        <f t="shared" ref="AI62:AJ62" si="157">AH62+AI61</f>
        <v>8882598.4549780264</v>
      </c>
      <c r="AJ62" s="504">
        <f t="shared" si="157"/>
        <v>9046099.9882048406</v>
      </c>
      <c r="AK62" s="504">
        <f t="shared" ref="AK62" si="158">AJ62+AK61</f>
        <v>9227555.1418001782</v>
      </c>
      <c r="AL62" s="504">
        <f t="shared" ref="AL62" si="159">AK62+AL61</f>
        <v>9416197.8526174109</v>
      </c>
      <c r="AM62" s="504">
        <f t="shared" ref="AM62:AN62" si="160">AL62+AM61</f>
        <v>9603385.5547114685</v>
      </c>
      <c r="AN62" s="504">
        <f t="shared" si="160"/>
        <v>9771330.6553309746</v>
      </c>
      <c r="AO62" s="504">
        <f t="shared" ref="AO62" si="161">AN62+AO61</f>
        <v>9771330.6553309746</v>
      </c>
      <c r="AP62" s="504">
        <f t="shared" ref="AP62" si="162">AO62+AP61</f>
        <v>9771330.6553309746</v>
      </c>
      <c r="AQ62" s="504">
        <f t="shared" ref="AQ62:AR62" si="163">AP62+AQ61</f>
        <v>9771330.6553309746</v>
      </c>
      <c r="AR62" s="504">
        <f t="shared" si="163"/>
        <v>9771330.6553309746</v>
      </c>
      <c r="AS62" s="504">
        <f t="shared" ref="AS62" si="164">AR62+AS61</f>
        <v>9771330.6553309746</v>
      </c>
      <c r="AT62" s="504">
        <f t="shared" ref="AT62" si="165">AS62+AT61</f>
        <v>9771330.6553309746</v>
      </c>
      <c r="AU62" s="504">
        <f t="shared" ref="AU62:AV62" si="166">AT62+AU61</f>
        <v>9771330.6553309746</v>
      </c>
      <c r="AV62" s="504">
        <f t="shared" si="166"/>
        <v>9771330.6553309746</v>
      </c>
      <c r="AW62" s="504">
        <f t="shared" ref="AW62" si="167">AV62+AW61</f>
        <v>9771330.6553309746</v>
      </c>
      <c r="AX62" s="504">
        <f t="shared" ref="AX62" si="168">AW62+AX61</f>
        <v>9771330.6553309746</v>
      </c>
      <c r="AY62" s="504">
        <f t="shared" ref="AY62:AZ62" si="169">AX62+AY61</f>
        <v>9771330.6553309746</v>
      </c>
      <c r="AZ62" s="504">
        <f t="shared" si="169"/>
        <v>9771330.6553309746</v>
      </c>
      <c r="BA62" s="504">
        <f t="shared" ref="BA62" si="170">AZ62+BA61</f>
        <v>9771330.6553309746</v>
      </c>
      <c r="BB62" s="504">
        <f t="shared" ref="BB62" si="171">BA62+BB61</f>
        <v>9771330.6553309746</v>
      </c>
      <c r="BC62" s="504">
        <f t="shared" ref="BC62:BD62" si="172">BB62+BC61</f>
        <v>9771330.6553309746</v>
      </c>
      <c r="BD62" s="504">
        <f t="shared" si="172"/>
        <v>9771330.6553309746</v>
      </c>
      <c r="BE62" s="504">
        <f t="shared" ref="BE62" si="173">BD62+BE61</f>
        <v>9771330.6553309746</v>
      </c>
      <c r="BF62" s="504">
        <f t="shared" ref="BF62" si="174">BE62+BF61</f>
        <v>9771330.6553309746</v>
      </c>
      <c r="BG62" s="504">
        <f t="shared" ref="BG62:BH62" si="175">BF62+BG61</f>
        <v>9771330.6553309746</v>
      </c>
      <c r="BH62" s="504">
        <f t="shared" si="175"/>
        <v>9771330.6553309746</v>
      </c>
      <c r="BI62" s="504">
        <f t="shared" ref="BI62" si="176">BH62+BI61</f>
        <v>9771330.6553309746</v>
      </c>
      <c r="BJ62" s="504">
        <f t="shared" ref="BJ62" si="177">BI62+BJ61</f>
        <v>9771330.6553309746</v>
      </c>
      <c r="BK62" s="504">
        <f t="shared" ref="BK62" si="178">BJ62+BK61</f>
        <v>9771330.6553309746</v>
      </c>
    </row>
    <row r="63" spans="1:63" s="7" customFormat="1" x14ac:dyDescent="0.35">
      <c r="A63" s="8"/>
      <c r="B63" s="35"/>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0"/>
      <c r="AI63" s="359"/>
      <c r="AJ63" s="30"/>
      <c r="AK63" s="359"/>
      <c r="AL63" s="30"/>
      <c r="AM63" s="359"/>
      <c r="AN63" s="30"/>
      <c r="AO63" s="359"/>
      <c r="AP63" s="30"/>
      <c r="AQ63" s="359"/>
      <c r="AR63" s="30"/>
      <c r="AS63" s="359"/>
      <c r="AT63" s="30"/>
      <c r="AU63" s="359"/>
      <c r="AV63" s="30"/>
      <c r="AW63" s="359"/>
      <c r="AX63" s="30"/>
      <c r="AY63" s="359"/>
      <c r="AZ63" s="30"/>
      <c r="BA63" s="359"/>
      <c r="BB63" s="30"/>
      <c r="BC63" s="359"/>
      <c r="BD63" s="30"/>
      <c r="BE63" s="359"/>
      <c r="BF63" s="30"/>
      <c r="BG63" s="359"/>
      <c r="BH63" s="30"/>
      <c r="BI63" s="359"/>
      <c r="BJ63" s="30"/>
      <c r="BK63" s="359"/>
    </row>
    <row r="64" spans="1:63" s="7" customFormat="1" ht="15" thickBot="1" x14ac:dyDescent="0.4">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row>
    <row r="65" spans="1:64" ht="15.5" x14ac:dyDescent="0.35">
      <c r="A65" s="648" t="s">
        <v>12</v>
      </c>
      <c r="B65" s="31" t="s">
        <v>12</v>
      </c>
      <c r="C65" s="10">
        <f t="shared" ref="C65:AH65" si="179">C49</f>
        <v>43466</v>
      </c>
      <c r="D65" s="10">
        <f t="shared" si="179"/>
        <v>43497</v>
      </c>
      <c r="E65" s="10">
        <f t="shared" si="179"/>
        <v>43525</v>
      </c>
      <c r="F65" s="10">
        <f t="shared" si="179"/>
        <v>43556</v>
      </c>
      <c r="G65" s="10">
        <f t="shared" si="179"/>
        <v>43586</v>
      </c>
      <c r="H65" s="10">
        <f t="shared" si="179"/>
        <v>43617</v>
      </c>
      <c r="I65" s="10">
        <f t="shared" si="179"/>
        <v>43647</v>
      </c>
      <c r="J65" s="10">
        <f t="shared" si="179"/>
        <v>43678</v>
      </c>
      <c r="K65" s="10">
        <f t="shared" si="179"/>
        <v>43709</v>
      </c>
      <c r="L65" s="10">
        <f t="shared" si="179"/>
        <v>43739</v>
      </c>
      <c r="M65" s="10">
        <f t="shared" si="179"/>
        <v>43770</v>
      </c>
      <c r="N65" s="10">
        <f t="shared" si="179"/>
        <v>43800</v>
      </c>
      <c r="O65" s="10">
        <f t="shared" si="179"/>
        <v>43831</v>
      </c>
      <c r="P65" s="10">
        <f t="shared" si="179"/>
        <v>43862</v>
      </c>
      <c r="Q65" s="10">
        <f t="shared" si="179"/>
        <v>43891</v>
      </c>
      <c r="R65" s="10">
        <f t="shared" si="179"/>
        <v>43922</v>
      </c>
      <c r="S65" s="10">
        <f t="shared" si="179"/>
        <v>43952</v>
      </c>
      <c r="T65" s="10">
        <f t="shared" si="179"/>
        <v>43983</v>
      </c>
      <c r="U65" s="10">
        <f t="shared" si="179"/>
        <v>44013</v>
      </c>
      <c r="V65" s="10">
        <f t="shared" si="179"/>
        <v>44044</v>
      </c>
      <c r="W65" s="10">
        <f t="shared" si="179"/>
        <v>44075</v>
      </c>
      <c r="X65" s="10">
        <f t="shared" si="179"/>
        <v>44105</v>
      </c>
      <c r="Y65" s="10">
        <f t="shared" si="179"/>
        <v>44136</v>
      </c>
      <c r="Z65" s="10">
        <f t="shared" si="179"/>
        <v>44166</v>
      </c>
      <c r="AA65" s="10">
        <f t="shared" si="179"/>
        <v>44197</v>
      </c>
      <c r="AB65" s="10">
        <f t="shared" si="179"/>
        <v>44228</v>
      </c>
      <c r="AC65" s="10">
        <f t="shared" si="179"/>
        <v>44256</v>
      </c>
      <c r="AD65" s="10">
        <f t="shared" si="179"/>
        <v>44287</v>
      </c>
      <c r="AE65" s="10">
        <f t="shared" si="179"/>
        <v>44317</v>
      </c>
      <c r="AF65" s="10">
        <f t="shared" si="179"/>
        <v>44348</v>
      </c>
      <c r="AG65" s="10">
        <f t="shared" si="179"/>
        <v>44378</v>
      </c>
      <c r="AH65" s="10">
        <f t="shared" si="179"/>
        <v>44409</v>
      </c>
      <c r="AI65" s="10">
        <f t="shared" ref="AI65:BK65" si="180">AI49</f>
        <v>44440</v>
      </c>
      <c r="AJ65" s="10">
        <f t="shared" si="180"/>
        <v>44470</v>
      </c>
      <c r="AK65" s="10">
        <f t="shared" si="180"/>
        <v>44501</v>
      </c>
      <c r="AL65" s="10">
        <f t="shared" si="180"/>
        <v>44531</v>
      </c>
      <c r="AM65" s="10">
        <f t="shared" si="180"/>
        <v>44562</v>
      </c>
      <c r="AN65" s="10">
        <f t="shared" si="180"/>
        <v>44593</v>
      </c>
      <c r="AO65" s="10">
        <f t="shared" si="180"/>
        <v>44621</v>
      </c>
      <c r="AP65" s="10">
        <f t="shared" si="180"/>
        <v>44652</v>
      </c>
      <c r="AQ65" s="10">
        <f t="shared" si="180"/>
        <v>44682</v>
      </c>
      <c r="AR65" s="10">
        <f t="shared" si="180"/>
        <v>44713</v>
      </c>
      <c r="AS65" s="10">
        <f t="shared" si="180"/>
        <v>44743</v>
      </c>
      <c r="AT65" s="10">
        <f t="shared" si="180"/>
        <v>44774</v>
      </c>
      <c r="AU65" s="10">
        <f t="shared" si="180"/>
        <v>44805</v>
      </c>
      <c r="AV65" s="10">
        <f t="shared" si="180"/>
        <v>44835</v>
      </c>
      <c r="AW65" s="10">
        <f t="shared" si="180"/>
        <v>44866</v>
      </c>
      <c r="AX65" s="10">
        <f t="shared" si="180"/>
        <v>44896</v>
      </c>
      <c r="AY65" s="10">
        <f t="shared" si="180"/>
        <v>44927</v>
      </c>
      <c r="AZ65" s="10">
        <f t="shared" si="180"/>
        <v>44958</v>
      </c>
      <c r="BA65" s="10">
        <f t="shared" si="180"/>
        <v>44986</v>
      </c>
      <c r="BB65" s="10">
        <f t="shared" si="180"/>
        <v>45017</v>
      </c>
      <c r="BC65" s="10">
        <f t="shared" si="180"/>
        <v>45047</v>
      </c>
      <c r="BD65" s="10">
        <f t="shared" si="180"/>
        <v>45078</v>
      </c>
      <c r="BE65" s="10">
        <f t="shared" si="180"/>
        <v>45108</v>
      </c>
      <c r="BF65" s="10">
        <f t="shared" si="180"/>
        <v>45139</v>
      </c>
      <c r="BG65" s="10">
        <f t="shared" si="180"/>
        <v>45170</v>
      </c>
      <c r="BH65" s="10">
        <f t="shared" si="180"/>
        <v>45200</v>
      </c>
      <c r="BI65" s="10">
        <f t="shared" si="180"/>
        <v>45231</v>
      </c>
      <c r="BJ65" s="10">
        <f t="shared" si="180"/>
        <v>45261</v>
      </c>
      <c r="BK65" s="10">
        <f t="shared" si="180"/>
        <v>45292</v>
      </c>
    </row>
    <row r="66" spans="1:64" ht="15" customHeight="1" x14ac:dyDescent="0.35">
      <c r="A66" s="649"/>
      <c r="B66" s="38" t="s">
        <v>0</v>
      </c>
      <c r="C66" s="20">
        <v>0.11129699999999999</v>
      </c>
      <c r="D66" s="20">
        <v>9.3076999999999993E-2</v>
      </c>
      <c r="E66" s="20">
        <v>7.0041999999999993E-2</v>
      </c>
      <c r="F66" s="20">
        <v>3.7116000000000003E-2</v>
      </c>
      <c r="G66" s="20">
        <v>4.0888000000000001E-2</v>
      </c>
      <c r="H66" s="20">
        <v>0.103973</v>
      </c>
      <c r="I66" s="20">
        <v>0.1401</v>
      </c>
      <c r="J66" s="20">
        <v>0.13320699999999999</v>
      </c>
      <c r="K66" s="20">
        <v>6.6758999999999999E-2</v>
      </c>
      <c r="L66" s="20">
        <v>3.7011000000000002E-2</v>
      </c>
      <c r="M66" s="20">
        <v>5.9593E-2</v>
      </c>
      <c r="N66" s="20">
        <v>0.106937</v>
      </c>
      <c r="O66" s="20">
        <f>C66</f>
        <v>0.11129699999999999</v>
      </c>
      <c r="P66" s="20">
        <f t="shared" ref="P66:P75" si="181">D66</f>
        <v>9.3076999999999993E-2</v>
      </c>
      <c r="Q66" s="20">
        <f t="shared" ref="Q66:Q75" si="182">E66</f>
        <v>7.0041999999999993E-2</v>
      </c>
      <c r="R66" s="20">
        <f t="shared" ref="R66:R75" si="183">F66</f>
        <v>3.7116000000000003E-2</v>
      </c>
      <c r="S66" s="20">
        <f t="shared" ref="S66:S75" si="184">G66</f>
        <v>4.0888000000000001E-2</v>
      </c>
      <c r="T66" s="20">
        <f t="shared" ref="T66:T75" si="185">H66</f>
        <v>0.103973</v>
      </c>
      <c r="U66" s="20">
        <f t="shared" ref="U66:U75" si="186">I66</f>
        <v>0.1401</v>
      </c>
      <c r="V66" s="20">
        <f t="shared" ref="V66:V75" si="187">J66</f>
        <v>0.13320699999999999</v>
      </c>
      <c r="W66" s="20">
        <f t="shared" ref="W66:W75" si="188">K66</f>
        <v>6.6758999999999999E-2</v>
      </c>
      <c r="X66" s="20">
        <f t="shared" ref="X66:X75" si="189">L66</f>
        <v>3.7011000000000002E-2</v>
      </c>
      <c r="Y66" s="20">
        <f t="shared" ref="Y66:Y75" si="190">M66</f>
        <v>5.9593E-2</v>
      </c>
      <c r="Z66" s="20">
        <f t="shared" ref="Z66:Z75" si="191">N66</f>
        <v>0.106937</v>
      </c>
      <c r="AA66" s="20">
        <f t="shared" ref="AA66:AA75" si="192">O66</f>
        <v>0.11129699999999999</v>
      </c>
      <c r="AB66" s="20">
        <f t="shared" ref="AB66:AB75" si="193">P66</f>
        <v>9.3076999999999993E-2</v>
      </c>
      <c r="AC66" s="20">
        <f t="shared" ref="AC66:AC75" si="194">Q66</f>
        <v>7.0041999999999993E-2</v>
      </c>
      <c r="AD66" s="20">
        <f t="shared" ref="AD66:AD75" si="195">R66</f>
        <v>3.7116000000000003E-2</v>
      </c>
      <c r="AE66" s="20">
        <f t="shared" ref="AE66:AE75" si="196">S66</f>
        <v>4.0888000000000001E-2</v>
      </c>
      <c r="AF66" s="20">
        <f t="shared" ref="AF66:AF75" si="197">T66</f>
        <v>0.103973</v>
      </c>
      <c r="AG66" s="20">
        <f t="shared" ref="AG66:AG75" si="198">U66</f>
        <v>0.1401</v>
      </c>
      <c r="AH66" s="20">
        <f t="shared" ref="AH66:AH75" si="199">V66</f>
        <v>0.13320699999999999</v>
      </c>
      <c r="AI66" s="20">
        <f t="shared" ref="AI66:AI75" si="200">W66</f>
        <v>6.6758999999999999E-2</v>
      </c>
      <c r="AJ66" s="20">
        <f t="shared" ref="AJ66:AJ75" si="201">X66</f>
        <v>3.7011000000000002E-2</v>
      </c>
      <c r="AK66" s="20">
        <f t="shared" ref="AK66:AK75" si="202">Y66</f>
        <v>5.9593E-2</v>
      </c>
      <c r="AL66" s="20">
        <f t="shared" ref="AL66:AL75" si="203">Z66</f>
        <v>0.106937</v>
      </c>
      <c r="AM66" s="20">
        <f t="shared" ref="AM66:AM75" si="204">AA66</f>
        <v>0.11129699999999999</v>
      </c>
      <c r="AN66" s="20">
        <f t="shared" ref="AN66:AN75" si="205">AB66</f>
        <v>9.3076999999999993E-2</v>
      </c>
      <c r="AO66" s="20">
        <f t="shared" ref="AO66:AO75" si="206">AC66</f>
        <v>7.0041999999999993E-2</v>
      </c>
      <c r="AP66" s="20">
        <f t="shared" ref="AP66:AP75" si="207">AD66</f>
        <v>3.7116000000000003E-2</v>
      </c>
      <c r="AQ66" s="20">
        <f t="shared" ref="AQ66:AQ75" si="208">AE66</f>
        <v>4.0888000000000001E-2</v>
      </c>
      <c r="AR66" s="20">
        <f t="shared" ref="AR66:AR75" si="209">AF66</f>
        <v>0.103973</v>
      </c>
      <c r="AS66" s="20">
        <f t="shared" ref="AS66:AS75" si="210">AG66</f>
        <v>0.1401</v>
      </c>
      <c r="AT66" s="20">
        <f t="shared" ref="AT66:AT75" si="211">AH66</f>
        <v>0.13320699999999999</v>
      </c>
      <c r="AU66" s="20">
        <f t="shared" ref="AU66:AU75" si="212">AI66</f>
        <v>6.6758999999999999E-2</v>
      </c>
      <c r="AV66" s="20">
        <f t="shared" ref="AV66:AV75" si="213">AJ66</f>
        <v>3.7011000000000002E-2</v>
      </c>
      <c r="AW66" s="20">
        <f t="shared" ref="AW66:AW75" si="214">AK66</f>
        <v>5.9593E-2</v>
      </c>
      <c r="AX66" s="20">
        <f t="shared" ref="AX66:AX75" si="215">AL66</f>
        <v>0.106937</v>
      </c>
      <c r="AY66" s="20">
        <f t="shared" ref="AY66:AY75" si="216">AM66</f>
        <v>0.11129699999999999</v>
      </c>
      <c r="AZ66" s="20">
        <f t="shared" ref="AZ66:AZ75" si="217">AN66</f>
        <v>9.3076999999999993E-2</v>
      </c>
      <c r="BA66" s="20">
        <f t="shared" ref="BA66:BA75" si="218">AO66</f>
        <v>7.0041999999999993E-2</v>
      </c>
      <c r="BB66" s="20">
        <f t="shared" ref="BB66:BB75" si="219">AP66</f>
        <v>3.7116000000000003E-2</v>
      </c>
      <c r="BC66" s="20">
        <f t="shared" ref="BC66:BC75" si="220">AQ66</f>
        <v>4.0888000000000001E-2</v>
      </c>
      <c r="BD66" s="20">
        <f t="shared" ref="BD66:BD75" si="221">AR66</f>
        <v>0.103973</v>
      </c>
      <c r="BE66" s="20">
        <f t="shared" ref="BE66:BE75" si="222">AS66</f>
        <v>0.1401</v>
      </c>
      <c r="BF66" s="20">
        <f t="shared" ref="BF66:BF75" si="223">AT66</f>
        <v>0.13320699999999999</v>
      </c>
      <c r="BG66" s="20">
        <f t="shared" ref="BG66:BG75" si="224">AU66</f>
        <v>6.6758999999999999E-2</v>
      </c>
      <c r="BH66" s="20">
        <f t="shared" ref="BH66:BH75" si="225">AV66</f>
        <v>3.7011000000000002E-2</v>
      </c>
      <c r="BI66" s="20">
        <f t="shared" ref="BI66:BI75" si="226">AW66</f>
        <v>5.9593E-2</v>
      </c>
      <c r="BJ66" s="20">
        <f t="shared" ref="BJ66:BJ75" si="227">AX66</f>
        <v>0.106937</v>
      </c>
      <c r="BK66" s="20">
        <f t="shared" ref="BK66:BK75" si="228">AY66</f>
        <v>0.11129699999999999</v>
      </c>
    </row>
    <row r="67" spans="1:64" x14ac:dyDescent="0.35">
      <c r="A67" s="649"/>
      <c r="B67" s="39"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229">C67</f>
        <v>1.1999999999999999E-3</v>
      </c>
      <c r="P67" s="20">
        <f t="shared" si="181"/>
        <v>1.1000000000000001E-3</v>
      </c>
      <c r="Q67" s="20">
        <f t="shared" si="182"/>
        <v>3.13E-3</v>
      </c>
      <c r="R67" s="20">
        <f t="shared" si="183"/>
        <v>1.5047E-2</v>
      </c>
      <c r="S67" s="20">
        <f t="shared" si="184"/>
        <v>6.5409999999999996E-2</v>
      </c>
      <c r="T67" s="20">
        <f t="shared" si="185"/>
        <v>0.21082300000000001</v>
      </c>
      <c r="U67" s="20">
        <f t="shared" si="186"/>
        <v>0.28477999999999998</v>
      </c>
      <c r="V67" s="20">
        <f t="shared" si="187"/>
        <v>0.27076600000000001</v>
      </c>
      <c r="W67" s="20">
        <f t="shared" si="188"/>
        <v>0.126605</v>
      </c>
      <c r="X67" s="20">
        <f t="shared" si="189"/>
        <v>1.8471999999999999E-2</v>
      </c>
      <c r="Y67" s="20">
        <f t="shared" si="190"/>
        <v>1.444E-3</v>
      </c>
      <c r="Z67" s="20">
        <f t="shared" si="191"/>
        <v>1.222E-3</v>
      </c>
      <c r="AA67" s="20">
        <f t="shared" si="192"/>
        <v>1.1999999999999999E-3</v>
      </c>
      <c r="AB67" s="20">
        <f t="shared" si="193"/>
        <v>1.1000000000000001E-3</v>
      </c>
      <c r="AC67" s="20">
        <f t="shared" si="194"/>
        <v>3.13E-3</v>
      </c>
      <c r="AD67" s="20">
        <f t="shared" si="195"/>
        <v>1.5047E-2</v>
      </c>
      <c r="AE67" s="20">
        <f t="shared" si="196"/>
        <v>6.5409999999999996E-2</v>
      </c>
      <c r="AF67" s="20">
        <f t="shared" si="197"/>
        <v>0.21082300000000001</v>
      </c>
      <c r="AG67" s="20">
        <f t="shared" si="198"/>
        <v>0.28477999999999998</v>
      </c>
      <c r="AH67" s="20">
        <f t="shared" si="199"/>
        <v>0.27076600000000001</v>
      </c>
      <c r="AI67" s="20">
        <f t="shared" si="200"/>
        <v>0.126605</v>
      </c>
      <c r="AJ67" s="20">
        <f t="shared" si="201"/>
        <v>1.8471999999999999E-2</v>
      </c>
      <c r="AK67" s="20">
        <f t="shared" si="202"/>
        <v>1.444E-3</v>
      </c>
      <c r="AL67" s="20">
        <f t="shared" si="203"/>
        <v>1.222E-3</v>
      </c>
      <c r="AM67" s="20">
        <f t="shared" si="204"/>
        <v>1.1999999999999999E-3</v>
      </c>
      <c r="AN67" s="20">
        <f t="shared" si="205"/>
        <v>1.1000000000000001E-3</v>
      </c>
      <c r="AO67" s="20">
        <f t="shared" si="206"/>
        <v>3.13E-3</v>
      </c>
      <c r="AP67" s="20">
        <f t="shared" si="207"/>
        <v>1.5047E-2</v>
      </c>
      <c r="AQ67" s="20">
        <f t="shared" si="208"/>
        <v>6.5409999999999996E-2</v>
      </c>
      <c r="AR67" s="20">
        <f t="shared" si="209"/>
        <v>0.21082300000000001</v>
      </c>
      <c r="AS67" s="20">
        <f t="shared" si="210"/>
        <v>0.28477999999999998</v>
      </c>
      <c r="AT67" s="20">
        <f t="shared" si="211"/>
        <v>0.27076600000000001</v>
      </c>
      <c r="AU67" s="20">
        <f t="shared" si="212"/>
        <v>0.126605</v>
      </c>
      <c r="AV67" s="20">
        <f t="shared" si="213"/>
        <v>1.8471999999999999E-2</v>
      </c>
      <c r="AW67" s="20">
        <f t="shared" si="214"/>
        <v>1.444E-3</v>
      </c>
      <c r="AX67" s="20">
        <f t="shared" si="215"/>
        <v>1.222E-3</v>
      </c>
      <c r="AY67" s="20">
        <f t="shared" si="216"/>
        <v>1.1999999999999999E-3</v>
      </c>
      <c r="AZ67" s="20">
        <f t="shared" si="217"/>
        <v>1.1000000000000001E-3</v>
      </c>
      <c r="BA67" s="20">
        <f t="shared" si="218"/>
        <v>3.13E-3</v>
      </c>
      <c r="BB67" s="20">
        <f t="shared" si="219"/>
        <v>1.5047E-2</v>
      </c>
      <c r="BC67" s="20">
        <f t="shared" si="220"/>
        <v>6.5409999999999996E-2</v>
      </c>
      <c r="BD67" s="20">
        <f t="shared" si="221"/>
        <v>0.21082300000000001</v>
      </c>
      <c r="BE67" s="20">
        <f t="shared" si="222"/>
        <v>0.28477999999999998</v>
      </c>
      <c r="BF67" s="20">
        <f t="shared" si="223"/>
        <v>0.27076600000000001</v>
      </c>
      <c r="BG67" s="20">
        <f t="shared" si="224"/>
        <v>0.126605</v>
      </c>
      <c r="BH67" s="20">
        <f t="shared" si="225"/>
        <v>1.8471999999999999E-2</v>
      </c>
      <c r="BI67" s="20">
        <f t="shared" si="226"/>
        <v>1.444E-3</v>
      </c>
      <c r="BJ67" s="20">
        <f t="shared" si="227"/>
        <v>1.222E-3</v>
      </c>
      <c r="BK67" s="20">
        <f t="shared" si="228"/>
        <v>1.1999999999999999E-3</v>
      </c>
    </row>
    <row r="68" spans="1:64" x14ac:dyDescent="0.35">
      <c r="A68" s="649"/>
      <c r="B68" s="38"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229"/>
        <v>7.9578999999999997E-2</v>
      </c>
      <c r="P68" s="20">
        <f t="shared" si="181"/>
        <v>7.2517999999999999E-2</v>
      </c>
      <c r="Q68" s="20">
        <f t="shared" si="182"/>
        <v>8.1079999999999999E-2</v>
      </c>
      <c r="R68" s="20">
        <f t="shared" si="183"/>
        <v>7.9918000000000003E-2</v>
      </c>
      <c r="S68" s="20">
        <f t="shared" si="184"/>
        <v>8.4083000000000005E-2</v>
      </c>
      <c r="T68" s="20">
        <f t="shared" si="185"/>
        <v>8.5730000000000001E-2</v>
      </c>
      <c r="U68" s="20">
        <f t="shared" si="186"/>
        <v>9.6095E-2</v>
      </c>
      <c r="V68" s="20">
        <f t="shared" si="187"/>
        <v>9.6095E-2</v>
      </c>
      <c r="W68" s="20">
        <f t="shared" si="188"/>
        <v>8.4277000000000005E-2</v>
      </c>
      <c r="X68" s="20">
        <f t="shared" si="189"/>
        <v>8.2582000000000003E-2</v>
      </c>
      <c r="Y68" s="20">
        <f t="shared" si="190"/>
        <v>7.8464999999999993E-2</v>
      </c>
      <c r="Z68" s="20">
        <f t="shared" si="191"/>
        <v>7.9578999999999997E-2</v>
      </c>
      <c r="AA68" s="20">
        <f t="shared" si="192"/>
        <v>7.9578999999999997E-2</v>
      </c>
      <c r="AB68" s="20">
        <f t="shared" si="193"/>
        <v>7.2517999999999999E-2</v>
      </c>
      <c r="AC68" s="20">
        <f t="shared" si="194"/>
        <v>8.1079999999999999E-2</v>
      </c>
      <c r="AD68" s="20">
        <f t="shared" si="195"/>
        <v>7.9918000000000003E-2</v>
      </c>
      <c r="AE68" s="20">
        <f t="shared" si="196"/>
        <v>8.4083000000000005E-2</v>
      </c>
      <c r="AF68" s="20">
        <f t="shared" si="197"/>
        <v>8.5730000000000001E-2</v>
      </c>
      <c r="AG68" s="20">
        <f t="shared" si="198"/>
        <v>9.6095E-2</v>
      </c>
      <c r="AH68" s="20">
        <f t="shared" si="199"/>
        <v>9.6095E-2</v>
      </c>
      <c r="AI68" s="20">
        <f t="shared" si="200"/>
        <v>8.4277000000000005E-2</v>
      </c>
      <c r="AJ68" s="20">
        <f t="shared" si="201"/>
        <v>8.2582000000000003E-2</v>
      </c>
      <c r="AK68" s="20">
        <f t="shared" si="202"/>
        <v>7.8464999999999993E-2</v>
      </c>
      <c r="AL68" s="20">
        <f t="shared" si="203"/>
        <v>7.9578999999999997E-2</v>
      </c>
      <c r="AM68" s="20">
        <f t="shared" si="204"/>
        <v>7.9578999999999997E-2</v>
      </c>
      <c r="AN68" s="20">
        <f t="shared" si="205"/>
        <v>7.2517999999999999E-2</v>
      </c>
      <c r="AO68" s="20">
        <f t="shared" si="206"/>
        <v>8.1079999999999999E-2</v>
      </c>
      <c r="AP68" s="20">
        <f t="shared" si="207"/>
        <v>7.9918000000000003E-2</v>
      </c>
      <c r="AQ68" s="20">
        <f t="shared" si="208"/>
        <v>8.4083000000000005E-2</v>
      </c>
      <c r="AR68" s="20">
        <f t="shared" si="209"/>
        <v>8.5730000000000001E-2</v>
      </c>
      <c r="AS68" s="20">
        <f t="shared" si="210"/>
        <v>9.6095E-2</v>
      </c>
      <c r="AT68" s="20">
        <f t="shared" si="211"/>
        <v>9.6095E-2</v>
      </c>
      <c r="AU68" s="20">
        <f t="shared" si="212"/>
        <v>8.4277000000000005E-2</v>
      </c>
      <c r="AV68" s="20">
        <f t="shared" si="213"/>
        <v>8.2582000000000003E-2</v>
      </c>
      <c r="AW68" s="20">
        <f t="shared" si="214"/>
        <v>7.8464999999999993E-2</v>
      </c>
      <c r="AX68" s="20">
        <f t="shared" si="215"/>
        <v>7.9578999999999997E-2</v>
      </c>
      <c r="AY68" s="20">
        <f t="shared" si="216"/>
        <v>7.9578999999999997E-2</v>
      </c>
      <c r="AZ68" s="20">
        <f t="shared" si="217"/>
        <v>7.2517999999999999E-2</v>
      </c>
      <c r="BA68" s="20">
        <f t="shared" si="218"/>
        <v>8.1079999999999999E-2</v>
      </c>
      <c r="BB68" s="20">
        <f t="shared" si="219"/>
        <v>7.9918000000000003E-2</v>
      </c>
      <c r="BC68" s="20">
        <f t="shared" si="220"/>
        <v>8.4083000000000005E-2</v>
      </c>
      <c r="BD68" s="20">
        <f t="shared" si="221"/>
        <v>8.5730000000000001E-2</v>
      </c>
      <c r="BE68" s="20">
        <f t="shared" si="222"/>
        <v>9.6095E-2</v>
      </c>
      <c r="BF68" s="20">
        <f t="shared" si="223"/>
        <v>9.6095E-2</v>
      </c>
      <c r="BG68" s="20">
        <f t="shared" si="224"/>
        <v>8.4277000000000005E-2</v>
      </c>
      <c r="BH68" s="20">
        <f t="shared" si="225"/>
        <v>8.2582000000000003E-2</v>
      </c>
      <c r="BI68" s="20">
        <f t="shared" si="226"/>
        <v>7.8464999999999993E-2</v>
      </c>
      <c r="BJ68" s="20">
        <f t="shared" si="227"/>
        <v>7.9578999999999997E-2</v>
      </c>
      <c r="BK68" s="20">
        <f t="shared" si="228"/>
        <v>7.9578999999999997E-2</v>
      </c>
    </row>
    <row r="69" spans="1:64" x14ac:dyDescent="0.35">
      <c r="A69" s="649"/>
      <c r="B69" s="39" t="s">
        <v>9</v>
      </c>
      <c r="C69" s="361">
        <v>0.21790499999999999</v>
      </c>
      <c r="D69" s="361">
        <v>0.18213499999999999</v>
      </c>
      <c r="E69" s="361">
        <v>0.13483300000000001</v>
      </c>
      <c r="F69" s="361">
        <v>5.8486000000000003E-2</v>
      </c>
      <c r="G69" s="361">
        <v>1.7144E-2</v>
      </c>
      <c r="H69" s="361">
        <v>5.1000000000000004E-4</v>
      </c>
      <c r="I69" s="361">
        <v>6.0000000000000002E-6</v>
      </c>
      <c r="J69" s="361">
        <v>9.0000000000000002E-6</v>
      </c>
      <c r="K69" s="361">
        <v>8.8090000000000009E-3</v>
      </c>
      <c r="L69" s="361">
        <v>5.4961999999999997E-2</v>
      </c>
      <c r="M69" s="361">
        <v>0.115899</v>
      </c>
      <c r="N69" s="361">
        <v>0.20930099999999999</v>
      </c>
      <c r="O69" s="361">
        <f t="shared" si="229"/>
        <v>0.21790499999999999</v>
      </c>
      <c r="P69" s="361">
        <f t="shared" si="181"/>
        <v>0.18213499999999999</v>
      </c>
      <c r="Q69" s="361">
        <f t="shared" si="182"/>
        <v>0.13483300000000001</v>
      </c>
      <c r="R69" s="361">
        <f t="shared" si="183"/>
        <v>5.8486000000000003E-2</v>
      </c>
      <c r="S69" s="361">
        <f t="shared" si="184"/>
        <v>1.7144E-2</v>
      </c>
      <c r="T69" s="361">
        <f t="shared" si="185"/>
        <v>5.1000000000000004E-4</v>
      </c>
      <c r="U69" s="361">
        <f t="shared" si="186"/>
        <v>6.0000000000000002E-6</v>
      </c>
      <c r="V69" s="361">
        <f t="shared" si="187"/>
        <v>9.0000000000000002E-6</v>
      </c>
      <c r="W69" s="361">
        <f t="shared" si="188"/>
        <v>8.8090000000000009E-3</v>
      </c>
      <c r="X69" s="361">
        <f t="shared" si="189"/>
        <v>5.4961999999999997E-2</v>
      </c>
      <c r="Y69" s="361">
        <f t="shared" si="190"/>
        <v>0.115899</v>
      </c>
      <c r="Z69" s="361">
        <f t="shared" si="191"/>
        <v>0.20930099999999999</v>
      </c>
      <c r="AA69" s="361">
        <f t="shared" si="192"/>
        <v>0.21790499999999999</v>
      </c>
      <c r="AB69" s="361">
        <f t="shared" si="193"/>
        <v>0.18213499999999999</v>
      </c>
      <c r="AC69" s="361">
        <f t="shared" si="194"/>
        <v>0.13483300000000001</v>
      </c>
      <c r="AD69" s="361">
        <f t="shared" si="195"/>
        <v>5.8486000000000003E-2</v>
      </c>
      <c r="AE69" s="361">
        <f t="shared" si="196"/>
        <v>1.7144E-2</v>
      </c>
      <c r="AF69" s="361">
        <f t="shared" si="197"/>
        <v>5.1000000000000004E-4</v>
      </c>
      <c r="AG69" s="361">
        <f t="shared" si="198"/>
        <v>6.0000000000000002E-6</v>
      </c>
      <c r="AH69" s="361">
        <f t="shared" si="199"/>
        <v>9.0000000000000002E-6</v>
      </c>
      <c r="AI69" s="361">
        <f t="shared" si="200"/>
        <v>8.8090000000000009E-3</v>
      </c>
      <c r="AJ69" s="361">
        <f t="shared" si="201"/>
        <v>5.4961999999999997E-2</v>
      </c>
      <c r="AK69" s="361">
        <f t="shared" si="202"/>
        <v>0.115899</v>
      </c>
      <c r="AL69" s="361">
        <f t="shared" si="203"/>
        <v>0.20930099999999999</v>
      </c>
      <c r="AM69" s="361">
        <f t="shared" si="204"/>
        <v>0.21790499999999999</v>
      </c>
      <c r="AN69" s="361">
        <f t="shared" si="205"/>
        <v>0.18213499999999999</v>
      </c>
      <c r="AO69" s="361">
        <f t="shared" si="206"/>
        <v>0.13483300000000001</v>
      </c>
      <c r="AP69" s="361">
        <f t="shared" si="207"/>
        <v>5.8486000000000003E-2</v>
      </c>
      <c r="AQ69" s="361">
        <f t="shared" si="208"/>
        <v>1.7144E-2</v>
      </c>
      <c r="AR69" s="361">
        <f t="shared" si="209"/>
        <v>5.1000000000000004E-4</v>
      </c>
      <c r="AS69" s="361">
        <f t="shared" si="210"/>
        <v>6.0000000000000002E-6</v>
      </c>
      <c r="AT69" s="361">
        <f t="shared" si="211"/>
        <v>9.0000000000000002E-6</v>
      </c>
      <c r="AU69" s="361">
        <f t="shared" si="212"/>
        <v>8.8090000000000009E-3</v>
      </c>
      <c r="AV69" s="361">
        <f t="shared" si="213"/>
        <v>5.4961999999999997E-2</v>
      </c>
      <c r="AW69" s="361">
        <f t="shared" si="214"/>
        <v>0.115899</v>
      </c>
      <c r="AX69" s="361">
        <f t="shared" si="215"/>
        <v>0.20930099999999999</v>
      </c>
      <c r="AY69" s="361">
        <f t="shared" si="216"/>
        <v>0.21790499999999999</v>
      </c>
      <c r="AZ69" s="361">
        <f t="shared" si="217"/>
        <v>0.18213499999999999</v>
      </c>
      <c r="BA69" s="361">
        <f t="shared" si="218"/>
        <v>0.13483300000000001</v>
      </c>
      <c r="BB69" s="361">
        <f t="shared" si="219"/>
        <v>5.8486000000000003E-2</v>
      </c>
      <c r="BC69" s="361">
        <f t="shared" si="220"/>
        <v>1.7144E-2</v>
      </c>
      <c r="BD69" s="361">
        <f t="shared" si="221"/>
        <v>5.1000000000000004E-4</v>
      </c>
      <c r="BE69" s="361">
        <f t="shared" si="222"/>
        <v>6.0000000000000002E-6</v>
      </c>
      <c r="BF69" s="361">
        <f t="shared" si="223"/>
        <v>9.0000000000000002E-6</v>
      </c>
      <c r="BG69" s="361">
        <f t="shared" si="224"/>
        <v>8.8090000000000009E-3</v>
      </c>
      <c r="BH69" s="361">
        <f t="shared" si="225"/>
        <v>5.4961999999999997E-2</v>
      </c>
      <c r="BI69" s="361">
        <f t="shared" si="226"/>
        <v>0.115899</v>
      </c>
      <c r="BJ69" s="361">
        <f t="shared" si="227"/>
        <v>0.20930099999999999</v>
      </c>
      <c r="BK69" s="361">
        <f t="shared" si="228"/>
        <v>0.21790499999999999</v>
      </c>
    </row>
    <row r="70" spans="1:64" x14ac:dyDescent="0.35">
      <c r="A70" s="649"/>
      <c r="B70" s="39" t="s">
        <v>3</v>
      </c>
      <c r="C70" s="361">
        <v>0.11129699999999999</v>
      </c>
      <c r="D70" s="361">
        <v>9.3076999999999993E-2</v>
      </c>
      <c r="E70" s="361">
        <v>7.0041999999999993E-2</v>
      </c>
      <c r="F70" s="361">
        <v>3.7116000000000003E-2</v>
      </c>
      <c r="G70" s="361">
        <v>4.0888000000000001E-2</v>
      </c>
      <c r="H70" s="361">
        <v>0.103973</v>
      </c>
      <c r="I70" s="361">
        <v>0.1401</v>
      </c>
      <c r="J70" s="361">
        <v>0.13320699999999999</v>
      </c>
      <c r="K70" s="361">
        <v>6.6758999999999999E-2</v>
      </c>
      <c r="L70" s="361">
        <v>3.7011000000000002E-2</v>
      </c>
      <c r="M70" s="361">
        <v>5.9593E-2</v>
      </c>
      <c r="N70" s="361">
        <v>0.106937</v>
      </c>
      <c r="O70" s="361">
        <f t="shared" si="229"/>
        <v>0.11129699999999999</v>
      </c>
      <c r="P70" s="361">
        <f t="shared" si="181"/>
        <v>9.3076999999999993E-2</v>
      </c>
      <c r="Q70" s="361">
        <f t="shared" si="182"/>
        <v>7.0041999999999993E-2</v>
      </c>
      <c r="R70" s="361">
        <f t="shared" si="183"/>
        <v>3.7116000000000003E-2</v>
      </c>
      <c r="S70" s="361">
        <f t="shared" si="184"/>
        <v>4.0888000000000001E-2</v>
      </c>
      <c r="T70" s="361">
        <f t="shared" si="185"/>
        <v>0.103973</v>
      </c>
      <c r="U70" s="361">
        <f t="shared" si="186"/>
        <v>0.1401</v>
      </c>
      <c r="V70" s="361">
        <f t="shared" si="187"/>
        <v>0.13320699999999999</v>
      </c>
      <c r="W70" s="361">
        <f t="shared" si="188"/>
        <v>6.6758999999999999E-2</v>
      </c>
      <c r="X70" s="361">
        <f t="shared" si="189"/>
        <v>3.7011000000000002E-2</v>
      </c>
      <c r="Y70" s="361">
        <f t="shared" si="190"/>
        <v>5.9593E-2</v>
      </c>
      <c r="Z70" s="361">
        <f t="shared" si="191"/>
        <v>0.106937</v>
      </c>
      <c r="AA70" s="361">
        <f t="shared" si="192"/>
        <v>0.11129699999999999</v>
      </c>
      <c r="AB70" s="361">
        <f t="shared" si="193"/>
        <v>9.3076999999999993E-2</v>
      </c>
      <c r="AC70" s="361">
        <f t="shared" si="194"/>
        <v>7.0041999999999993E-2</v>
      </c>
      <c r="AD70" s="361">
        <f t="shared" si="195"/>
        <v>3.7116000000000003E-2</v>
      </c>
      <c r="AE70" s="361">
        <f t="shared" si="196"/>
        <v>4.0888000000000001E-2</v>
      </c>
      <c r="AF70" s="361">
        <f t="shared" si="197"/>
        <v>0.103973</v>
      </c>
      <c r="AG70" s="361">
        <f t="shared" si="198"/>
        <v>0.1401</v>
      </c>
      <c r="AH70" s="361">
        <f t="shared" si="199"/>
        <v>0.13320699999999999</v>
      </c>
      <c r="AI70" s="361">
        <f t="shared" si="200"/>
        <v>6.6758999999999999E-2</v>
      </c>
      <c r="AJ70" s="361">
        <f t="shared" si="201"/>
        <v>3.7011000000000002E-2</v>
      </c>
      <c r="AK70" s="361">
        <f t="shared" si="202"/>
        <v>5.9593E-2</v>
      </c>
      <c r="AL70" s="361">
        <f t="shared" si="203"/>
        <v>0.106937</v>
      </c>
      <c r="AM70" s="361">
        <f t="shared" si="204"/>
        <v>0.11129699999999999</v>
      </c>
      <c r="AN70" s="361">
        <f t="shared" si="205"/>
        <v>9.3076999999999993E-2</v>
      </c>
      <c r="AO70" s="361">
        <f t="shared" si="206"/>
        <v>7.0041999999999993E-2</v>
      </c>
      <c r="AP70" s="361">
        <f t="shared" si="207"/>
        <v>3.7116000000000003E-2</v>
      </c>
      <c r="AQ70" s="361">
        <f t="shared" si="208"/>
        <v>4.0888000000000001E-2</v>
      </c>
      <c r="AR70" s="361">
        <f t="shared" si="209"/>
        <v>0.103973</v>
      </c>
      <c r="AS70" s="361">
        <f t="shared" si="210"/>
        <v>0.1401</v>
      </c>
      <c r="AT70" s="361">
        <f t="shared" si="211"/>
        <v>0.13320699999999999</v>
      </c>
      <c r="AU70" s="361">
        <f t="shared" si="212"/>
        <v>6.6758999999999999E-2</v>
      </c>
      <c r="AV70" s="361">
        <f t="shared" si="213"/>
        <v>3.7011000000000002E-2</v>
      </c>
      <c r="AW70" s="361">
        <f t="shared" si="214"/>
        <v>5.9593E-2</v>
      </c>
      <c r="AX70" s="361">
        <f t="shared" si="215"/>
        <v>0.106937</v>
      </c>
      <c r="AY70" s="361">
        <f t="shared" si="216"/>
        <v>0.11129699999999999</v>
      </c>
      <c r="AZ70" s="361">
        <f t="shared" si="217"/>
        <v>9.3076999999999993E-2</v>
      </c>
      <c r="BA70" s="361">
        <f t="shared" si="218"/>
        <v>7.0041999999999993E-2</v>
      </c>
      <c r="BB70" s="361">
        <f t="shared" si="219"/>
        <v>3.7116000000000003E-2</v>
      </c>
      <c r="BC70" s="361">
        <f t="shared" si="220"/>
        <v>4.0888000000000001E-2</v>
      </c>
      <c r="BD70" s="361">
        <f t="shared" si="221"/>
        <v>0.103973</v>
      </c>
      <c r="BE70" s="361">
        <f t="shared" si="222"/>
        <v>0.1401</v>
      </c>
      <c r="BF70" s="361">
        <f t="shared" si="223"/>
        <v>0.13320699999999999</v>
      </c>
      <c r="BG70" s="361">
        <f t="shared" si="224"/>
        <v>6.6758999999999999E-2</v>
      </c>
      <c r="BH70" s="361">
        <f t="shared" si="225"/>
        <v>3.7011000000000002E-2</v>
      </c>
      <c r="BI70" s="361">
        <f t="shared" si="226"/>
        <v>5.9593E-2</v>
      </c>
      <c r="BJ70" s="361">
        <f t="shared" si="227"/>
        <v>0.106937</v>
      </c>
      <c r="BK70" s="361">
        <f t="shared" si="228"/>
        <v>0.11129699999999999</v>
      </c>
    </row>
    <row r="71" spans="1:64" x14ac:dyDescent="0.35">
      <c r="A71" s="649"/>
      <c r="B71" s="39" t="s">
        <v>4</v>
      </c>
      <c r="C71" s="361">
        <v>0.10118199999999999</v>
      </c>
      <c r="D71" s="361">
        <v>8.8441000000000006E-2</v>
      </c>
      <c r="E71" s="361">
        <v>9.2879000000000003E-2</v>
      </c>
      <c r="F71" s="361">
        <v>8.4644999999999998E-2</v>
      </c>
      <c r="G71" s="361">
        <v>7.9393000000000005E-2</v>
      </c>
      <c r="H71" s="361">
        <v>6.8507999999999999E-2</v>
      </c>
      <c r="I71" s="361">
        <v>6.7863999999999994E-2</v>
      </c>
      <c r="J71" s="361">
        <v>7.0565000000000003E-2</v>
      </c>
      <c r="K71" s="361">
        <v>7.3791999999999996E-2</v>
      </c>
      <c r="L71" s="361">
        <v>8.4539000000000003E-2</v>
      </c>
      <c r="M71" s="361">
        <v>8.9880000000000002E-2</v>
      </c>
      <c r="N71" s="361">
        <v>9.8311999999999997E-2</v>
      </c>
      <c r="O71" s="361">
        <f t="shared" si="229"/>
        <v>0.10118199999999999</v>
      </c>
      <c r="P71" s="361">
        <f t="shared" si="181"/>
        <v>8.8441000000000006E-2</v>
      </c>
      <c r="Q71" s="361">
        <f t="shared" si="182"/>
        <v>9.2879000000000003E-2</v>
      </c>
      <c r="R71" s="361">
        <f t="shared" si="183"/>
        <v>8.4644999999999998E-2</v>
      </c>
      <c r="S71" s="361">
        <f t="shared" si="184"/>
        <v>7.9393000000000005E-2</v>
      </c>
      <c r="T71" s="361">
        <f t="shared" si="185"/>
        <v>6.8507999999999999E-2</v>
      </c>
      <c r="U71" s="361">
        <f t="shared" si="186"/>
        <v>6.7863999999999994E-2</v>
      </c>
      <c r="V71" s="361">
        <f t="shared" si="187"/>
        <v>7.0565000000000003E-2</v>
      </c>
      <c r="W71" s="361">
        <f t="shared" si="188"/>
        <v>7.3791999999999996E-2</v>
      </c>
      <c r="X71" s="361">
        <f t="shared" si="189"/>
        <v>8.4539000000000003E-2</v>
      </c>
      <c r="Y71" s="361">
        <f t="shared" si="190"/>
        <v>8.9880000000000002E-2</v>
      </c>
      <c r="Z71" s="361">
        <f t="shared" si="191"/>
        <v>9.8311999999999997E-2</v>
      </c>
      <c r="AA71" s="361">
        <f t="shared" si="192"/>
        <v>0.10118199999999999</v>
      </c>
      <c r="AB71" s="361">
        <f t="shared" si="193"/>
        <v>8.8441000000000006E-2</v>
      </c>
      <c r="AC71" s="361">
        <f t="shared" si="194"/>
        <v>9.2879000000000003E-2</v>
      </c>
      <c r="AD71" s="361">
        <f t="shared" si="195"/>
        <v>8.4644999999999998E-2</v>
      </c>
      <c r="AE71" s="361">
        <f t="shared" si="196"/>
        <v>7.9393000000000005E-2</v>
      </c>
      <c r="AF71" s="361">
        <f t="shared" si="197"/>
        <v>6.8507999999999999E-2</v>
      </c>
      <c r="AG71" s="361">
        <f t="shared" si="198"/>
        <v>6.7863999999999994E-2</v>
      </c>
      <c r="AH71" s="361">
        <f t="shared" si="199"/>
        <v>7.0565000000000003E-2</v>
      </c>
      <c r="AI71" s="361">
        <f t="shared" si="200"/>
        <v>7.3791999999999996E-2</v>
      </c>
      <c r="AJ71" s="361">
        <f t="shared" si="201"/>
        <v>8.4539000000000003E-2</v>
      </c>
      <c r="AK71" s="361">
        <f t="shared" si="202"/>
        <v>8.9880000000000002E-2</v>
      </c>
      <c r="AL71" s="361">
        <f t="shared" si="203"/>
        <v>9.8311999999999997E-2</v>
      </c>
      <c r="AM71" s="361">
        <f t="shared" si="204"/>
        <v>0.10118199999999999</v>
      </c>
      <c r="AN71" s="361">
        <f t="shared" si="205"/>
        <v>8.8441000000000006E-2</v>
      </c>
      <c r="AO71" s="361">
        <f t="shared" si="206"/>
        <v>9.2879000000000003E-2</v>
      </c>
      <c r="AP71" s="361">
        <f t="shared" si="207"/>
        <v>8.4644999999999998E-2</v>
      </c>
      <c r="AQ71" s="361">
        <f t="shared" si="208"/>
        <v>7.9393000000000005E-2</v>
      </c>
      <c r="AR71" s="361">
        <f t="shared" si="209"/>
        <v>6.8507999999999999E-2</v>
      </c>
      <c r="AS71" s="361">
        <f t="shared" si="210"/>
        <v>6.7863999999999994E-2</v>
      </c>
      <c r="AT71" s="361">
        <f t="shared" si="211"/>
        <v>7.0565000000000003E-2</v>
      </c>
      <c r="AU71" s="361">
        <f t="shared" si="212"/>
        <v>7.3791999999999996E-2</v>
      </c>
      <c r="AV71" s="361">
        <f t="shared" si="213"/>
        <v>8.4539000000000003E-2</v>
      </c>
      <c r="AW71" s="361">
        <f t="shared" si="214"/>
        <v>8.9880000000000002E-2</v>
      </c>
      <c r="AX71" s="361">
        <f t="shared" si="215"/>
        <v>9.8311999999999997E-2</v>
      </c>
      <c r="AY71" s="361">
        <f t="shared" si="216"/>
        <v>0.10118199999999999</v>
      </c>
      <c r="AZ71" s="361">
        <f t="shared" si="217"/>
        <v>8.8441000000000006E-2</v>
      </c>
      <c r="BA71" s="361">
        <f t="shared" si="218"/>
        <v>9.2879000000000003E-2</v>
      </c>
      <c r="BB71" s="361">
        <f t="shared" si="219"/>
        <v>8.4644999999999998E-2</v>
      </c>
      <c r="BC71" s="361">
        <f t="shared" si="220"/>
        <v>7.9393000000000005E-2</v>
      </c>
      <c r="BD71" s="361">
        <f t="shared" si="221"/>
        <v>6.8507999999999999E-2</v>
      </c>
      <c r="BE71" s="361">
        <f t="shared" si="222"/>
        <v>6.7863999999999994E-2</v>
      </c>
      <c r="BF71" s="361">
        <f t="shared" si="223"/>
        <v>7.0565000000000003E-2</v>
      </c>
      <c r="BG71" s="361">
        <f t="shared" si="224"/>
        <v>7.3791999999999996E-2</v>
      </c>
      <c r="BH71" s="361">
        <f t="shared" si="225"/>
        <v>8.4539000000000003E-2</v>
      </c>
      <c r="BI71" s="361">
        <f t="shared" si="226"/>
        <v>8.9880000000000002E-2</v>
      </c>
      <c r="BJ71" s="361">
        <f t="shared" si="227"/>
        <v>9.8311999999999997E-2</v>
      </c>
      <c r="BK71" s="361">
        <f t="shared" si="228"/>
        <v>0.10118199999999999</v>
      </c>
    </row>
    <row r="72" spans="1:64" x14ac:dyDescent="0.35">
      <c r="A72" s="649"/>
      <c r="B72" s="38"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229"/>
        <v>8.4892999999999996E-2</v>
      </c>
      <c r="P72" s="20">
        <f t="shared" si="181"/>
        <v>7.7366000000000004E-2</v>
      </c>
      <c r="Q72" s="20">
        <f t="shared" si="182"/>
        <v>8.4862999999999994E-2</v>
      </c>
      <c r="R72" s="20">
        <f t="shared" si="183"/>
        <v>8.2143999999999995E-2</v>
      </c>
      <c r="S72" s="20">
        <f t="shared" si="184"/>
        <v>8.4847000000000006E-2</v>
      </c>
      <c r="T72" s="20">
        <f t="shared" si="185"/>
        <v>8.2122000000000001E-2</v>
      </c>
      <c r="U72" s="20">
        <f t="shared" si="186"/>
        <v>8.4883E-2</v>
      </c>
      <c r="V72" s="20">
        <f t="shared" si="187"/>
        <v>8.4839999999999999E-2</v>
      </c>
      <c r="W72" s="20">
        <f t="shared" si="188"/>
        <v>8.2136000000000001E-2</v>
      </c>
      <c r="X72" s="20">
        <f t="shared" si="189"/>
        <v>8.4869E-2</v>
      </c>
      <c r="Y72" s="20">
        <f t="shared" si="190"/>
        <v>8.2122000000000001E-2</v>
      </c>
      <c r="Z72" s="20">
        <f t="shared" si="191"/>
        <v>8.4915000000000004E-2</v>
      </c>
      <c r="AA72" s="20">
        <f t="shared" si="192"/>
        <v>8.4892999999999996E-2</v>
      </c>
      <c r="AB72" s="20">
        <f t="shared" si="193"/>
        <v>7.7366000000000004E-2</v>
      </c>
      <c r="AC72" s="20">
        <f t="shared" si="194"/>
        <v>8.4862999999999994E-2</v>
      </c>
      <c r="AD72" s="20">
        <f t="shared" si="195"/>
        <v>8.2143999999999995E-2</v>
      </c>
      <c r="AE72" s="20">
        <f t="shared" si="196"/>
        <v>8.4847000000000006E-2</v>
      </c>
      <c r="AF72" s="20">
        <f t="shared" si="197"/>
        <v>8.2122000000000001E-2</v>
      </c>
      <c r="AG72" s="20">
        <f t="shared" si="198"/>
        <v>8.4883E-2</v>
      </c>
      <c r="AH72" s="20">
        <f t="shared" si="199"/>
        <v>8.4839999999999999E-2</v>
      </c>
      <c r="AI72" s="20">
        <f t="shared" si="200"/>
        <v>8.2136000000000001E-2</v>
      </c>
      <c r="AJ72" s="20">
        <f t="shared" si="201"/>
        <v>8.4869E-2</v>
      </c>
      <c r="AK72" s="20">
        <f t="shared" si="202"/>
        <v>8.2122000000000001E-2</v>
      </c>
      <c r="AL72" s="20">
        <f t="shared" si="203"/>
        <v>8.4915000000000004E-2</v>
      </c>
      <c r="AM72" s="20">
        <f t="shared" si="204"/>
        <v>8.4892999999999996E-2</v>
      </c>
      <c r="AN72" s="20">
        <f t="shared" si="205"/>
        <v>7.7366000000000004E-2</v>
      </c>
      <c r="AO72" s="20">
        <f t="shared" si="206"/>
        <v>8.4862999999999994E-2</v>
      </c>
      <c r="AP72" s="20">
        <f t="shared" si="207"/>
        <v>8.2143999999999995E-2</v>
      </c>
      <c r="AQ72" s="20">
        <f t="shared" si="208"/>
        <v>8.4847000000000006E-2</v>
      </c>
      <c r="AR72" s="20">
        <f t="shared" si="209"/>
        <v>8.2122000000000001E-2</v>
      </c>
      <c r="AS72" s="20">
        <f t="shared" si="210"/>
        <v>8.4883E-2</v>
      </c>
      <c r="AT72" s="20">
        <f t="shared" si="211"/>
        <v>8.4839999999999999E-2</v>
      </c>
      <c r="AU72" s="20">
        <f t="shared" si="212"/>
        <v>8.2136000000000001E-2</v>
      </c>
      <c r="AV72" s="20">
        <f t="shared" si="213"/>
        <v>8.4869E-2</v>
      </c>
      <c r="AW72" s="20">
        <f t="shared" si="214"/>
        <v>8.2122000000000001E-2</v>
      </c>
      <c r="AX72" s="20">
        <f t="shared" si="215"/>
        <v>8.4915000000000004E-2</v>
      </c>
      <c r="AY72" s="20">
        <f t="shared" si="216"/>
        <v>8.4892999999999996E-2</v>
      </c>
      <c r="AZ72" s="20">
        <f t="shared" si="217"/>
        <v>7.7366000000000004E-2</v>
      </c>
      <c r="BA72" s="20">
        <f t="shared" si="218"/>
        <v>8.4862999999999994E-2</v>
      </c>
      <c r="BB72" s="20">
        <f t="shared" si="219"/>
        <v>8.2143999999999995E-2</v>
      </c>
      <c r="BC72" s="20">
        <f t="shared" si="220"/>
        <v>8.4847000000000006E-2</v>
      </c>
      <c r="BD72" s="20">
        <f t="shared" si="221"/>
        <v>8.2122000000000001E-2</v>
      </c>
      <c r="BE72" s="20">
        <f t="shared" si="222"/>
        <v>8.4883E-2</v>
      </c>
      <c r="BF72" s="20">
        <f t="shared" si="223"/>
        <v>8.4839999999999999E-2</v>
      </c>
      <c r="BG72" s="20">
        <f t="shared" si="224"/>
        <v>8.2136000000000001E-2</v>
      </c>
      <c r="BH72" s="20">
        <f t="shared" si="225"/>
        <v>8.4869E-2</v>
      </c>
      <c r="BI72" s="20">
        <f t="shared" si="226"/>
        <v>8.2122000000000001E-2</v>
      </c>
      <c r="BJ72" s="20">
        <f t="shared" si="227"/>
        <v>8.4915000000000004E-2</v>
      </c>
      <c r="BK72" s="20">
        <f t="shared" si="228"/>
        <v>8.4892999999999996E-2</v>
      </c>
    </row>
    <row r="73" spans="1:64" x14ac:dyDescent="0.35">
      <c r="A73" s="649"/>
      <c r="B73" s="38"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229"/>
        <v>8.6451E-2</v>
      </c>
      <c r="P73" s="20">
        <f t="shared" si="181"/>
        <v>7.1145E-2</v>
      </c>
      <c r="Q73" s="20">
        <f t="shared" si="182"/>
        <v>8.6052000000000003E-2</v>
      </c>
      <c r="R73" s="20">
        <f t="shared" si="183"/>
        <v>8.0701999999999996E-2</v>
      </c>
      <c r="S73" s="20">
        <f t="shared" si="184"/>
        <v>8.6052000000000003E-2</v>
      </c>
      <c r="T73" s="20">
        <f t="shared" si="185"/>
        <v>8.0701999999999996E-2</v>
      </c>
      <c r="U73" s="20">
        <f t="shared" si="186"/>
        <v>8.6451E-2</v>
      </c>
      <c r="V73" s="20">
        <f t="shared" si="187"/>
        <v>8.5653000000000007E-2</v>
      </c>
      <c r="W73" s="20">
        <f t="shared" si="188"/>
        <v>8.3031999999999995E-2</v>
      </c>
      <c r="X73" s="20">
        <f t="shared" si="189"/>
        <v>8.6052000000000003E-2</v>
      </c>
      <c r="Y73" s="20">
        <f t="shared" si="190"/>
        <v>8.1087999999999993E-2</v>
      </c>
      <c r="Z73" s="20">
        <f t="shared" si="191"/>
        <v>8.6619000000000002E-2</v>
      </c>
      <c r="AA73" s="20">
        <f t="shared" si="192"/>
        <v>8.6451E-2</v>
      </c>
      <c r="AB73" s="20">
        <f t="shared" si="193"/>
        <v>7.1145E-2</v>
      </c>
      <c r="AC73" s="20">
        <f t="shared" si="194"/>
        <v>8.6052000000000003E-2</v>
      </c>
      <c r="AD73" s="20">
        <f t="shared" si="195"/>
        <v>8.0701999999999996E-2</v>
      </c>
      <c r="AE73" s="20">
        <f t="shared" si="196"/>
        <v>8.6052000000000003E-2</v>
      </c>
      <c r="AF73" s="20">
        <f t="shared" si="197"/>
        <v>8.0701999999999996E-2</v>
      </c>
      <c r="AG73" s="20">
        <f t="shared" si="198"/>
        <v>8.6451E-2</v>
      </c>
      <c r="AH73" s="20">
        <f t="shared" si="199"/>
        <v>8.5653000000000007E-2</v>
      </c>
      <c r="AI73" s="20">
        <f t="shared" si="200"/>
        <v>8.3031999999999995E-2</v>
      </c>
      <c r="AJ73" s="20">
        <f t="shared" si="201"/>
        <v>8.6052000000000003E-2</v>
      </c>
      <c r="AK73" s="20">
        <f t="shared" si="202"/>
        <v>8.1087999999999993E-2</v>
      </c>
      <c r="AL73" s="20">
        <f t="shared" si="203"/>
        <v>8.6619000000000002E-2</v>
      </c>
      <c r="AM73" s="20">
        <f t="shared" si="204"/>
        <v>8.6451E-2</v>
      </c>
      <c r="AN73" s="20">
        <f t="shared" si="205"/>
        <v>7.1145E-2</v>
      </c>
      <c r="AO73" s="20">
        <f t="shared" si="206"/>
        <v>8.6052000000000003E-2</v>
      </c>
      <c r="AP73" s="20">
        <f t="shared" si="207"/>
        <v>8.0701999999999996E-2</v>
      </c>
      <c r="AQ73" s="20">
        <f t="shared" si="208"/>
        <v>8.6052000000000003E-2</v>
      </c>
      <c r="AR73" s="20">
        <f t="shared" si="209"/>
        <v>8.0701999999999996E-2</v>
      </c>
      <c r="AS73" s="20">
        <f t="shared" si="210"/>
        <v>8.6451E-2</v>
      </c>
      <c r="AT73" s="20">
        <f t="shared" si="211"/>
        <v>8.5653000000000007E-2</v>
      </c>
      <c r="AU73" s="20">
        <f t="shared" si="212"/>
        <v>8.3031999999999995E-2</v>
      </c>
      <c r="AV73" s="20">
        <f t="shared" si="213"/>
        <v>8.6052000000000003E-2</v>
      </c>
      <c r="AW73" s="20">
        <f t="shared" si="214"/>
        <v>8.1087999999999993E-2</v>
      </c>
      <c r="AX73" s="20">
        <f t="shared" si="215"/>
        <v>8.6619000000000002E-2</v>
      </c>
      <c r="AY73" s="20">
        <f t="shared" si="216"/>
        <v>8.6451E-2</v>
      </c>
      <c r="AZ73" s="20">
        <f t="shared" si="217"/>
        <v>7.1145E-2</v>
      </c>
      <c r="BA73" s="20">
        <f t="shared" si="218"/>
        <v>8.6052000000000003E-2</v>
      </c>
      <c r="BB73" s="20">
        <f t="shared" si="219"/>
        <v>8.0701999999999996E-2</v>
      </c>
      <c r="BC73" s="20">
        <f t="shared" si="220"/>
        <v>8.6052000000000003E-2</v>
      </c>
      <c r="BD73" s="20">
        <f t="shared" si="221"/>
        <v>8.0701999999999996E-2</v>
      </c>
      <c r="BE73" s="20">
        <f t="shared" si="222"/>
        <v>8.6451E-2</v>
      </c>
      <c r="BF73" s="20">
        <f t="shared" si="223"/>
        <v>8.5653000000000007E-2</v>
      </c>
      <c r="BG73" s="20">
        <f t="shared" si="224"/>
        <v>8.3031999999999995E-2</v>
      </c>
      <c r="BH73" s="20">
        <f t="shared" si="225"/>
        <v>8.6052000000000003E-2</v>
      </c>
      <c r="BI73" s="20">
        <f t="shared" si="226"/>
        <v>8.1087999999999993E-2</v>
      </c>
      <c r="BJ73" s="20">
        <f t="shared" si="227"/>
        <v>8.6619000000000002E-2</v>
      </c>
      <c r="BK73" s="20">
        <f t="shared" si="228"/>
        <v>8.6451E-2</v>
      </c>
    </row>
    <row r="74" spans="1:64" x14ac:dyDescent="0.35">
      <c r="A74" s="649"/>
      <c r="B74" s="38"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229"/>
        <v>7.7052999999999996E-2</v>
      </c>
      <c r="P74" s="20">
        <f t="shared" si="181"/>
        <v>7.2168999999999997E-2</v>
      </c>
      <c r="Q74" s="20">
        <f t="shared" si="182"/>
        <v>8.0271999999999996E-2</v>
      </c>
      <c r="R74" s="20">
        <f t="shared" si="183"/>
        <v>7.8752000000000003E-2</v>
      </c>
      <c r="S74" s="20">
        <f t="shared" si="184"/>
        <v>8.5646E-2</v>
      </c>
      <c r="T74" s="20">
        <f t="shared" si="185"/>
        <v>8.9111999999999997E-2</v>
      </c>
      <c r="U74" s="20">
        <f t="shared" si="186"/>
        <v>9.4239000000000003E-2</v>
      </c>
      <c r="V74" s="20">
        <f t="shared" si="187"/>
        <v>9.4212000000000004E-2</v>
      </c>
      <c r="W74" s="20">
        <f t="shared" si="188"/>
        <v>8.4971000000000005E-2</v>
      </c>
      <c r="X74" s="20">
        <f t="shared" si="189"/>
        <v>8.5653000000000007E-2</v>
      </c>
      <c r="Y74" s="20">
        <f t="shared" si="190"/>
        <v>7.8716999999999995E-2</v>
      </c>
      <c r="Z74" s="20">
        <f t="shared" si="191"/>
        <v>7.9203999999999997E-2</v>
      </c>
      <c r="AA74" s="20">
        <f t="shared" si="192"/>
        <v>7.7052999999999996E-2</v>
      </c>
      <c r="AB74" s="20">
        <f t="shared" si="193"/>
        <v>7.2168999999999997E-2</v>
      </c>
      <c r="AC74" s="20">
        <f t="shared" si="194"/>
        <v>8.0271999999999996E-2</v>
      </c>
      <c r="AD74" s="20">
        <f t="shared" si="195"/>
        <v>7.8752000000000003E-2</v>
      </c>
      <c r="AE74" s="20">
        <f t="shared" si="196"/>
        <v>8.5646E-2</v>
      </c>
      <c r="AF74" s="20">
        <f t="shared" si="197"/>
        <v>8.9111999999999997E-2</v>
      </c>
      <c r="AG74" s="20">
        <f t="shared" si="198"/>
        <v>9.4239000000000003E-2</v>
      </c>
      <c r="AH74" s="20">
        <f t="shared" si="199"/>
        <v>9.4212000000000004E-2</v>
      </c>
      <c r="AI74" s="20">
        <f t="shared" si="200"/>
        <v>8.4971000000000005E-2</v>
      </c>
      <c r="AJ74" s="20">
        <f t="shared" si="201"/>
        <v>8.5653000000000007E-2</v>
      </c>
      <c r="AK74" s="20">
        <f t="shared" si="202"/>
        <v>7.8716999999999995E-2</v>
      </c>
      <c r="AL74" s="20">
        <f t="shared" si="203"/>
        <v>7.9203999999999997E-2</v>
      </c>
      <c r="AM74" s="20">
        <f t="shared" si="204"/>
        <v>7.7052999999999996E-2</v>
      </c>
      <c r="AN74" s="20">
        <f t="shared" si="205"/>
        <v>7.2168999999999997E-2</v>
      </c>
      <c r="AO74" s="20">
        <f t="shared" si="206"/>
        <v>8.0271999999999996E-2</v>
      </c>
      <c r="AP74" s="20">
        <f t="shared" si="207"/>
        <v>7.8752000000000003E-2</v>
      </c>
      <c r="AQ74" s="20">
        <f t="shared" si="208"/>
        <v>8.5646E-2</v>
      </c>
      <c r="AR74" s="20">
        <f t="shared" si="209"/>
        <v>8.9111999999999997E-2</v>
      </c>
      <c r="AS74" s="20">
        <f t="shared" si="210"/>
        <v>9.4239000000000003E-2</v>
      </c>
      <c r="AT74" s="20">
        <f t="shared" si="211"/>
        <v>9.4212000000000004E-2</v>
      </c>
      <c r="AU74" s="20">
        <f t="shared" si="212"/>
        <v>8.4971000000000005E-2</v>
      </c>
      <c r="AV74" s="20">
        <f t="shared" si="213"/>
        <v>8.5653000000000007E-2</v>
      </c>
      <c r="AW74" s="20">
        <f t="shared" si="214"/>
        <v>7.8716999999999995E-2</v>
      </c>
      <c r="AX74" s="20">
        <f t="shared" si="215"/>
        <v>7.9203999999999997E-2</v>
      </c>
      <c r="AY74" s="20">
        <f t="shared" si="216"/>
        <v>7.7052999999999996E-2</v>
      </c>
      <c r="AZ74" s="20">
        <f t="shared" si="217"/>
        <v>7.2168999999999997E-2</v>
      </c>
      <c r="BA74" s="20">
        <f t="shared" si="218"/>
        <v>8.0271999999999996E-2</v>
      </c>
      <c r="BB74" s="20">
        <f t="shared" si="219"/>
        <v>7.8752000000000003E-2</v>
      </c>
      <c r="BC74" s="20">
        <f t="shared" si="220"/>
        <v>8.5646E-2</v>
      </c>
      <c r="BD74" s="20">
        <f t="shared" si="221"/>
        <v>8.9111999999999997E-2</v>
      </c>
      <c r="BE74" s="20">
        <f t="shared" si="222"/>
        <v>9.4239000000000003E-2</v>
      </c>
      <c r="BF74" s="20">
        <f t="shared" si="223"/>
        <v>9.4212000000000004E-2</v>
      </c>
      <c r="BG74" s="20">
        <f t="shared" si="224"/>
        <v>8.4971000000000005E-2</v>
      </c>
      <c r="BH74" s="20">
        <f t="shared" si="225"/>
        <v>8.5653000000000007E-2</v>
      </c>
      <c r="BI74" s="20">
        <f t="shared" si="226"/>
        <v>7.8716999999999995E-2</v>
      </c>
      <c r="BJ74" s="20">
        <f t="shared" si="227"/>
        <v>7.9203999999999997E-2</v>
      </c>
      <c r="BK74" s="20">
        <f t="shared" si="228"/>
        <v>7.7052999999999996E-2</v>
      </c>
    </row>
    <row r="75" spans="1:64" ht="15" thickBot="1" x14ac:dyDescent="0.4">
      <c r="A75" s="650"/>
      <c r="B75" s="33"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229"/>
        <v>0.10352699999999999</v>
      </c>
      <c r="P75" s="21">
        <f t="shared" si="181"/>
        <v>9.0719999999999995E-2</v>
      </c>
      <c r="Q75" s="21">
        <f t="shared" si="182"/>
        <v>9.5543000000000003E-2</v>
      </c>
      <c r="R75" s="21">
        <f t="shared" si="183"/>
        <v>8.4798999999999999E-2</v>
      </c>
      <c r="S75" s="21">
        <f t="shared" si="184"/>
        <v>8.3599999999999994E-2</v>
      </c>
      <c r="T75" s="21">
        <f t="shared" si="185"/>
        <v>7.7064999999999995E-2</v>
      </c>
      <c r="U75" s="21">
        <f t="shared" si="186"/>
        <v>6.7711999999999994E-2</v>
      </c>
      <c r="V75" s="21">
        <f t="shared" si="187"/>
        <v>6.3687999999999995E-2</v>
      </c>
      <c r="W75" s="21">
        <f t="shared" si="188"/>
        <v>6.9373000000000004E-2</v>
      </c>
      <c r="X75" s="21">
        <f t="shared" si="189"/>
        <v>7.9644000000000006E-2</v>
      </c>
      <c r="Y75" s="21">
        <f t="shared" si="190"/>
        <v>8.4751999999999994E-2</v>
      </c>
      <c r="Z75" s="21">
        <f t="shared" si="191"/>
        <v>9.9576999999999999E-2</v>
      </c>
      <c r="AA75" s="21">
        <f t="shared" si="192"/>
        <v>0.10352699999999999</v>
      </c>
      <c r="AB75" s="21">
        <f t="shared" si="193"/>
        <v>9.0719999999999995E-2</v>
      </c>
      <c r="AC75" s="21">
        <f t="shared" si="194"/>
        <v>9.5543000000000003E-2</v>
      </c>
      <c r="AD75" s="21">
        <f t="shared" si="195"/>
        <v>8.4798999999999999E-2</v>
      </c>
      <c r="AE75" s="21">
        <f t="shared" si="196"/>
        <v>8.3599999999999994E-2</v>
      </c>
      <c r="AF75" s="21">
        <f t="shared" si="197"/>
        <v>7.7064999999999995E-2</v>
      </c>
      <c r="AG75" s="21">
        <f t="shared" si="198"/>
        <v>6.7711999999999994E-2</v>
      </c>
      <c r="AH75" s="21">
        <f t="shared" si="199"/>
        <v>6.3687999999999995E-2</v>
      </c>
      <c r="AI75" s="21">
        <f t="shared" si="200"/>
        <v>6.9373000000000004E-2</v>
      </c>
      <c r="AJ75" s="21">
        <f t="shared" si="201"/>
        <v>7.9644000000000006E-2</v>
      </c>
      <c r="AK75" s="21">
        <f t="shared" si="202"/>
        <v>8.4751999999999994E-2</v>
      </c>
      <c r="AL75" s="21">
        <f t="shared" si="203"/>
        <v>9.9576999999999999E-2</v>
      </c>
      <c r="AM75" s="21">
        <f t="shared" si="204"/>
        <v>0.10352699999999999</v>
      </c>
      <c r="AN75" s="21">
        <f t="shared" si="205"/>
        <v>9.0719999999999995E-2</v>
      </c>
      <c r="AO75" s="21">
        <f t="shared" si="206"/>
        <v>9.5543000000000003E-2</v>
      </c>
      <c r="AP75" s="21">
        <f t="shared" si="207"/>
        <v>8.4798999999999999E-2</v>
      </c>
      <c r="AQ75" s="21">
        <f t="shared" si="208"/>
        <v>8.3599999999999994E-2</v>
      </c>
      <c r="AR75" s="21">
        <f t="shared" si="209"/>
        <v>7.7064999999999995E-2</v>
      </c>
      <c r="AS75" s="21">
        <f t="shared" si="210"/>
        <v>6.7711999999999994E-2</v>
      </c>
      <c r="AT75" s="21">
        <f t="shared" si="211"/>
        <v>6.3687999999999995E-2</v>
      </c>
      <c r="AU75" s="21">
        <f t="shared" si="212"/>
        <v>6.9373000000000004E-2</v>
      </c>
      <c r="AV75" s="21">
        <f t="shared" si="213"/>
        <v>7.9644000000000006E-2</v>
      </c>
      <c r="AW75" s="21">
        <f t="shared" si="214"/>
        <v>8.4751999999999994E-2</v>
      </c>
      <c r="AX75" s="21">
        <f t="shared" si="215"/>
        <v>9.9576999999999999E-2</v>
      </c>
      <c r="AY75" s="21">
        <f t="shared" si="216"/>
        <v>0.10352699999999999</v>
      </c>
      <c r="AZ75" s="21">
        <f t="shared" si="217"/>
        <v>9.0719999999999995E-2</v>
      </c>
      <c r="BA75" s="21">
        <f t="shared" si="218"/>
        <v>9.5543000000000003E-2</v>
      </c>
      <c r="BB75" s="21">
        <f t="shared" si="219"/>
        <v>8.4798999999999999E-2</v>
      </c>
      <c r="BC75" s="21">
        <f t="shared" si="220"/>
        <v>8.3599999999999994E-2</v>
      </c>
      <c r="BD75" s="21">
        <f t="shared" si="221"/>
        <v>7.7064999999999995E-2</v>
      </c>
      <c r="BE75" s="21">
        <f t="shared" si="222"/>
        <v>6.7711999999999994E-2</v>
      </c>
      <c r="BF75" s="21">
        <f t="shared" si="223"/>
        <v>6.3687999999999995E-2</v>
      </c>
      <c r="BG75" s="21">
        <f t="shared" si="224"/>
        <v>6.9373000000000004E-2</v>
      </c>
      <c r="BH75" s="21">
        <f t="shared" si="225"/>
        <v>7.9644000000000006E-2</v>
      </c>
      <c r="BI75" s="21">
        <f t="shared" si="226"/>
        <v>8.4751999999999994E-2</v>
      </c>
      <c r="BJ75" s="21">
        <f t="shared" si="227"/>
        <v>9.9576999999999999E-2</v>
      </c>
      <c r="BK75" s="21">
        <f t="shared" si="228"/>
        <v>0.10352699999999999</v>
      </c>
      <c r="BL75" t="s">
        <v>158</v>
      </c>
    </row>
    <row r="76" spans="1:64" ht="15" thickBot="1" x14ac:dyDescent="0.4"/>
    <row r="77" spans="1:64" x14ac:dyDescent="0.35">
      <c r="A77" s="19"/>
      <c r="B77" s="634" t="s">
        <v>28</v>
      </c>
      <c r="C77" s="40">
        <f>C65</f>
        <v>43466</v>
      </c>
      <c r="D77" s="46">
        <f t="shared" ref="D77:BK77" si="230">D65</f>
        <v>43497</v>
      </c>
      <c r="E77" s="46">
        <f t="shared" si="230"/>
        <v>43525</v>
      </c>
      <c r="F77" s="46">
        <f t="shared" si="230"/>
        <v>43556</v>
      </c>
      <c r="G77" s="46">
        <f t="shared" si="230"/>
        <v>43586</v>
      </c>
      <c r="H77" s="46">
        <f t="shared" si="230"/>
        <v>43617</v>
      </c>
      <c r="I77" s="46">
        <f t="shared" si="230"/>
        <v>43647</v>
      </c>
      <c r="J77" s="46">
        <f t="shared" si="230"/>
        <v>43678</v>
      </c>
      <c r="K77" s="46">
        <f t="shared" si="230"/>
        <v>43709</v>
      </c>
      <c r="L77" s="46">
        <f t="shared" si="230"/>
        <v>43739</v>
      </c>
      <c r="M77" s="46">
        <f t="shared" si="230"/>
        <v>43770</v>
      </c>
      <c r="N77" s="46">
        <f t="shared" si="230"/>
        <v>43800</v>
      </c>
      <c r="O77" s="46">
        <f t="shared" si="230"/>
        <v>43831</v>
      </c>
      <c r="P77" s="46">
        <f t="shared" si="230"/>
        <v>43862</v>
      </c>
      <c r="Q77" s="46">
        <f t="shared" si="230"/>
        <v>43891</v>
      </c>
      <c r="R77" s="46">
        <f t="shared" si="230"/>
        <v>43922</v>
      </c>
      <c r="S77" s="46">
        <f t="shared" si="230"/>
        <v>43952</v>
      </c>
      <c r="T77" s="46">
        <f t="shared" si="230"/>
        <v>43983</v>
      </c>
      <c r="U77" s="46">
        <f t="shared" si="230"/>
        <v>44013</v>
      </c>
      <c r="V77" s="46">
        <f t="shared" si="230"/>
        <v>44044</v>
      </c>
      <c r="W77" s="46">
        <f t="shared" si="230"/>
        <v>44075</v>
      </c>
      <c r="X77" s="46">
        <f t="shared" si="230"/>
        <v>44105</v>
      </c>
      <c r="Y77" s="46">
        <f t="shared" si="230"/>
        <v>44136</v>
      </c>
      <c r="Z77" s="46">
        <f t="shared" si="230"/>
        <v>44166</v>
      </c>
      <c r="AA77" s="46">
        <f t="shared" si="230"/>
        <v>44197</v>
      </c>
      <c r="AB77" s="46">
        <f t="shared" si="230"/>
        <v>44228</v>
      </c>
      <c r="AC77" s="46">
        <f t="shared" si="230"/>
        <v>44256</v>
      </c>
      <c r="AD77" s="46">
        <f t="shared" si="230"/>
        <v>44287</v>
      </c>
      <c r="AE77" s="46">
        <f t="shared" si="230"/>
        <v>44317</v>
      </c>
      <c r="AF77" s="46">
        <f t="shared" si="230"/>
        <v>44348</v>
      </c>
      <c r="AG77" s="46">
        <f t="shared" si="230"/>
        <v>44378</v>
      </c>
      <c r="AH77" s="46">
        <f t="shared" si="230"/>
        <v>44409</v>
      </c>
      <c r="AI77" s="46">
        <f t="shared" si="230"/>
        <v>44440</v>
      </c>
      <c r="AJ77" s="46">
        <f t="shared" si="230"/>
        <v>44470</v>
      </c>
      <c r="AK77" s="46">
        <f t="shared" si="230"/>
        <v>44501</v>
      </c>
      <c r="AL77" s="46">
        <f t="shared" si="230"/>
        <v>44531</v>
      </c>
      <c r="AM77" s="46">
        <f t="shared" si="230"/>
        <v>44562</v>
      </c>
      <c r="AN77" s="46">
        <f t="shared" si="230"/>
        <v>44593</v>
      </c>
      <c r="AO77" s="46">
        <f t="shared" si="230"/>
        <v>44621</v>
      </c>
      <c r="AP77" s="46">
        <f t="shared" si="230"/>
        <v>44652</v>
      </c>
      <c r="AQ77" s="46">
        <f t="shared" si="230"/>
        <v>44682</v>
      </c>
      <c r="AR77" s="46">
        <f t="shared" si="230"/>
        <v>44713</v>
      </c>
      <c r="AS77" s="46">
        <f t="shared" si="230"/>
        <v>44743</v>
      </c>
      <c r="AT77" s="46">
        <f t="shared" si="230"/>
        <v>44774</v>
      </c>
      <c r="AU77" s="46">
        <f t="shared" si="230"/>
        <v>44805</v>
      </c>
      <c r="AV77" s="46">
        <f t="shared" si="230"/>
        <v>44835</v>
      </c>
      <c r="AW77" s="46">
        <f t="shared" si="230"/>
        <v>44866</v>
      </c>
      <c r="AX77" s="46">
        <f t="shared" si="230"/>
        <v>44896</v>
      </c>
      <c r="AY77" s="46">
        <f t="shared" si="230"/>
        <v>44927</v>
      </c>
      <c r="AZ77" s="46">
        <f t="shared" si="230"/>
        <v>44958</v>
      </c>
      <c r="BA77" s="46">
        <f t="shared" si="230"/>
        <v>44986</v>
      </c>
      <c r="BB77" s="46">
        <f t="shared" si="230"/>
        <v>45017</v>
      </c>
      <c r="BC77" s="46">
        <f t="shared" si="230"/>
        <v>45047</v>
      </c>
      <c r="BD77" s="46">
        <f t="shared" si="230"/>
        <v>45078</v>
      </c>
      <c r="BE77" s="46">
        <f t="shared" si="230"/>
        <v>45108</v>
      </c>
      <c r="BF77" s="46">
        <f t="shared" si="230"/>
        <v>45139</v>
      </c>
      <c r="BG77" s="46">
        <f t="shared" si="230"/>
        <v>45170</v>
      </c>
      <c r="BH77" s="46">
        <f t="shared" si="230"/>
        <v>45200</v>
      </c>
      <c r="BI77" s="46">
        <f t="shared" si="230"/>
        <v>45231</v>
      </c>
      <c r="BJ77" s="46">
        <f t="shared" si="230"/>
        <v>45261</v>
      </c>
      <c r="BK77" s="46">
        <f t="shared" si="230"/>
        <v>45292</v>
      </c>
    </row>
    <row r="78" spans="1:64" ht="15" thickBot="1" x14ac:dyDescent="0.4">
      <c r="A78" s="19"/>
      <c r="B78" s="635"/>
      <c r="C78" s="42">
        <v>4.0911999999999997E-2</v>
      </c>
      <c r="D78" s="94">
        <v>4.2255000000000001E-2</v>
      </c>
      <c r="E78" s="94">
        <v>4.4016E-2</v>
      </c>
      <c r="F78" s="94">
        <v>4.7279000000000002E-2</v>
      </c>
      <c r="G78" s="94">
        <v>4.8668999999999997E-2</v>
      </c>
      <c r="H78" s="94">
        <v>0.10308100000000001</v>
      </c>
      <c r="I78" s="94">
        <v>0.10308100000000001</v>
      </c>
      <c r="J78" s="94">
        <v>0.10308100000000001</v>
      </c>
      <c r="K78" s="94">
        <v>0.10308100000000001</v>
      </c>
      <c r="L78" s="94">
        <v>4.4204E-2</v>
      </c>
      <c r="M78" s="94">
        <v>4.7620000000000003E-2</v>
      </c>
      <c r="N78" s="94">
        <v>4.4223999999999999E-2</v>
      </c>
      <c r="O78" s="94">
        <v>4.0911999999999997E-2</v>
      </c>
      <c r="P78" s="94">
        <v>4.2255000000000001E-2</v>
      </c>
      <c r="Q78" s="94">
        <v>4.4016E-2</v>
      </c>
      <c r="R78" s="257">
        <v>4.7618000000000001E-2</v>
      </c>
      <c r="S78" s="257">
        <v>4.9702000000000003E-2</v>
      </c>
      <c r="T78" s="257">
        <v>0.104792</v>
      </c>
      <c r="U78" s="257">
        <v>0.104792</v>
      </c>
      <c r="V78" s="257">
        <v>0.104792</v>
      </c>
      <c r="W78" s="257">
        <v>0.104792</v>
      </c>
      <c r="X78" s="257">
        <v>4.6772000000000001E-2</v>
      </c>
      <c r="Y78" s="257">
        <v>4.9327999999999997E-2</v>
      </c>
      <c r="Z78" s="257">
        <v>4.6037000000000002E-2</v>
      </c>
      <c r="AA78" s="257">
        <v>4.4374999999999998E-2</v>
      </c>
      <c r="AB78" s="257">
        <v>4.5622000000000003E-2</v>
      </c>
      <c r="AC78" s="257">
        <v>4.7230000000000001E-2</v>
      </c>
      <c r="AD78" s="257">
        <v>4.7618000000000001E-2</v>
      </c>
      <c r="AE78" s="257">
        <v>4.9702000000000003E-2</v>
      </c>
      <c r="AF78" s="257">
        <v>0.104792</v>
      </c>
      <c r="AG78" s="257">
        <v>0.104792</v>
      </c>
      <c r="AH78" s="257">
        <v>0.104792</v>
      </c>
      <c r="AI78" s="257">
        <v>0.104792</v>
      </c>
      <c r="AJ78" s="257">
        <v>4.6772000000000001E-2</v>
      </c>
      <c r="AK78" s="257">
        <v>4.9327999999999997E-2</v>
      </c>
      <c r="AL78" s="257">
        <v>4.6037000000000002E-2</v>
      </c>
      <c r="AM78" s="257">
        <v>4.4374999999999998E-2</v>
      </c>
      <c r="AN78" s="257">
        <v>4.5622000000000003E-2</v>
      </c>
      <c r="AO78" s="565">
        <v>4.7230000000000001E-2</v>
      </c>
      <c r="AP78" s="565">
        <v>4.7618000000000001E-2</v>
      </c>
      <c r="AQ78" s="565">
        <v>4.9702000000000003E-2</v>
      </c>
      <c r="AR78" s="565">
        <v>0.104792</v>
      </c>
      <c r="AS78" s="565">
        <v>0.104792</v>
      </c>
      <c r="AT78" s="565">
        <v>0.104792</v>
      </c>
      <c r="AU78" s="565">
        <v>0.104792</v>
      </c>
      <c r="AV78" s="565">
        <v>4.6772000000000001E-2</v>
      </c>
      <c r="AW78" s="565">
        <v>4.9327999999999997E-2</v>
      </c>
      <c r="AX78" s="565">
        <v>4.6037000000000002E-2</v>
      </c>
      <c r="AY78" s="565">
        <v>4.4374999999999998E-2</v>
      </c>
      <c r="AZ78" s="565">
        <v>4.5622000000000003E-2</v>
      </c>
      <c r="BA78" s="565">
        <v>4.7230000000000001E-2</v>
      </c>
      <c r="BB78" s="565">
        <v>4.7618000000000001E-2</v>
      </c>
      <c r="BC78" s="565">
        <v>4.9702000000000003E-2</v>
      </c>
      <c r="BD78" s="565">
        <v>0.104792</v>
      </c>
      <c r="BE78" s="565">
        <v>0.104792</v>
      </c>
      <c r="BF78" s="565">
        <v>0.104792</v>
      </c>
      <c r="BG78" s="565">
        <v>0.104792</v>
      </c>
      <c r="BH78" s="565">
        <v>4.6772000000000001E-2</v>
      </c>
      <c r="BI78" s="565">
        <v>4.9327999999999997E-2</v>
      </c>
      <c r="BJ78" s="565">
        <v>4.6037000000000002E-2</v>
      </c>
      <c r="BK78" s="565">
        <v>4.4374999999999998E-2</v>
      </c>
      <c r="BL78" t="s">
        <v>159</v>
      </c>
    </row>
    <row r="79" spans="1:64" x14ac:dyDescent="0.35">
      <c r="AO79" s="564" t="s">
        <v>267</v>
      </c>
    </row>
    <row r="80" spans="1:64" x14ac:dyDescent="0.35">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row>
    <row r="81" spans="10:63" x14ac:dyDescent="0.35">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row>
    <row r="82" spans="10:63" x14ac:dyDescent="0.35">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row>
    <row r="83" spans="10:63" x14ac:dyDescent="0.35">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row>
    <row r="84" spans="10:63" x14ac:dyDescent="0.35">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row>
    <row r="85" spans="10:63" x14ac:dyDescent="0.35">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row>
    <row r="86" spans="10:63" x14ac:dyDescent="0.35">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row>
    <row r="87" spans="10:63" x14ac:dyDescent="0.35">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row>
    <row r="88" spans="10:63" x14ac:dyDescent="0.35">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row>
    <row r="89" spans="10:63" x14ac:dyDescent="0.35">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row>
    <row r="90" spans="10:63" x14ac:dyDescent="0.35">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row>
    <row r="96" spans="10:63" x14ac:dyDescent="0.35">
      <c r="J96" s="5"/>
    </row>
    <row r="97" spans="4:4" x14ac:dyDescent="0.3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JNG-D7.C</oddFooter>
  </headerFooter>
  <ignoredErrors>
    <ignoredError sqref="C46:BK46 O1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M112"/>
  <sheetViews>
    <sheetView zoomScale="80" zoomScaleNormal="80" workbookViewId="0">
      <pane xSplit="2" topLeftCell="C1" activePane="topRight" state="frozen"/>
      <selection activeCell="J98" sqref="J98"/>
      <selection pane="topRight" activeCell="I11" sqref="I11"/>
    </sheetView>
  </sheetViews>
  <sheetFormatPr defaultRowHeight="14.5" x14ac:dyDescent="0.35"/>
  <cols>
    <col min="1" max="1" width="10.54296875" customWidth="1"/>
    <col min="2" max="2" width="24.54296875" customWidth="1"/>
    <col min="3" max="3" width="12" customWidth="1"/>
    <col min="4" max="6" width="11.54296875" bestFit="1" customWidth="1"/>
    <col min="7" max="8" width="12.54296875" bestFit="1" customWidth="1"/>
    <col min="9"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29" t="s">
        <v>13</v>
      </c>
      <c r="C2" s="336">
        <v>0</v>
      </c>
      <c r="D2" s="336">
        <v>0</v>
      </c>
      <c r="E2" s="337">
        <f>' 1M - RES'!E2</f>
        <v>0.76774979104266816</v>
      </c>
      <c r="F2" s="334">
        <f>E2</f>
        <v>0.76774979104266816</v>
      </c>
      <c r="G2" s="334">
        <f t="shared" ref="G2:BK2" si="0">F2</f>
        <v>0.76774979104266816</v>
      </c>
      <c r="H2" s="334">
        <f t="shared" si="0"/>
        <v>0.76774979104266816</v>
      </c>
      <c r="I2" s="334">
        <f t="shared" si="0"/>
        <v>0.76774979104266816</v>
      </c>
      <c r="J2" s="334">
        <f t="shared" si="0"/>
        <v>0.76774979104266816</v>
      </c>
      <c r="K2" s="334">
        <f t="shared" si="0"/>
        <v>0.76774979104266816</v>
      </c>
      <c r="L2" s="334">
        <f t="shared" si="0"/>
        <v>0.76774979104266816</v>
      </c>
      <c r="M2" s="334">
        <f t="shared" si="0"/>
        <v>0.76774979104266816</v>
      </c>
      <c r="N2" s="334">
        <f t="shared" si="0"/>
        <v>0.76774979104266816</v>
      </c>
      <c r="O2" s="334">
        <f t="shared" si="0"/>
        <v>0.76774979104266816</v>
      </c>
      <c r="P2" s="334">
        <f t="shared" si="0"/>
        <v>0.76774979104266816</v>
      </c>
      <c r="Q2" s="334">
        <f t="shared" si="0"/>
        <v>0.76774979104266816</v>
      </c>
      <c r="R2" s="334">
        <f t="shared" si="0"/>
        <v>0.76774979104266816</v>
      </c>
      <c r="S2" s="334">
        <f t="shared" si="0"/>
        <v>0.76774979104266816</v>
      </c>
      <c r="T2" s="334">
        <f t="shared" si="0"/>
        <v>0.76774979104266816</v>
      </c>
      <c r="U2" s="334">
        <f t="shared" si="0"/>
        <v>0.76774979104266816</v>
      </c>
      <c r="V2" s="334">
        <f t="shared" si="0"/>
        <v>0.76774979104266816</v>
      </c>
      <c r="W2" s="334">
        <f t="shared" si="0"/>
        <v>0.76774979104266816</v>
      </c>
      <c r="X2" s="334">
        <f t="shared" si="0"/>
        <v>0.76774979104266816</v>
      </c>
      <c r="Y2" s="334">
        <f t="shared" si="0"/>
        <v>0.76774979104266816</v>
      </c>
      <c r="Z2" s="334">
        <f t="shared" si="0"/>
        <v>0.76774979104266816</v>
      </c>
      <c r="AA2" s="334">
        <f t="shared" si="0"/>
        <v>0.76774979104266816</v>
      </c>
      <c r="AB2" s="334">
        <f t="shared" si="0"/>
        <v>0.76774979104266816</v>
      </c>
      <c r="AC2" s="334">
        <f t="shared" si="0"/>
        <v>0.76774979104266816</v>
      </c>
      <c r="AD2" s="334">
        <f t="shared" si="0"/>
        <v>0.76774979104266816</v>
      </c>
      <c r="AE2" s="334">
        <f t="shared" si="0"/>
        <v>0.76774979104266816</v>
      </c>
      <c r="AF2" s="334">
        <f t="shared" si="0"/>
        <v>0.76774979104266816</v>
      </c>
      <c r="AG2" s="334">
        <f t="shared" si="0"/>
        <v>0.76774979104266816</v>
      </c>
      <c r="AH2" s="334">
        <f t="shared" si="0"/>
        <v>0.76774979104266816</v>
      </c>
      <c r="AI2" s="334">
        <f t="shared" si="0"/>
        <v>0.76774979104266816</v>
      </c>
      <c r="AJ2" s="334">
        <f t="shared" si="0"/>
        <v>0.76774979104266816</v>
      </c>
      <c r="AK2" s="334">
        <f t="shared" si="0"/>
        <v>0.76774979104266816</v>
      </c>
      <c r="AL2" s="334">
        <f t="shared" si="0"/>
        <v>0.76774979104266816</v>
      </c>
      <c r="AM2" s="334">
        <f t="shared" si="0"/>
        <v>0.76774979104266816</v>
      </c>
      <c r="AN2" s="334">
        <f t="shared" si="0"/>
        <v>0.76774979104266816</v>
      </c>
      <c r="AO2" s="334">
        <f t="shared" si="0"/>
        <v>0.76774979104266816</v>
      </c>
      <c r="AP2" s="334">
        <f t="shared" si="0"/>
        <v>0.76774979104266816</v>
      </c>
      <c r="AQ2" s="334">
        <f t="shared" si="0"/>
        <v>0.76774979104266816</v>
      </c>
      <c r="AR2" s="334">
        <f t="shared" si="0"/>
        <v>0.76774979104266816</v>
      </c>
      <c r="AS2" s="334">
        <f t="shared" si="0"/>
        <v>0.76774979104266816</v>
      </c>
      <c r="AT2" s="334">
        <f t="shared" si="0"/>
        <v>0.76774979104266816</v>
      </c>
      <c r="AU2" s="334">
        <f t="shared" si="0"/>
        <v>0.76774979104266816</v>
      </c>
      <c r="AV2" s="334">
        <f t="shared" si="0"/>
        <v>0.76774979104266816</v>
      </c>
      <c r="AW2" s="334">
        <f t="shared" si="0"/>
        <v>0.76774979104266816</v>
      </c>
      <c r="AX2" s="334">
        <f t="shared" si="0"/>
        <v>0.76774979104266816</v>
      </c>
      <c r="AY2" s="334">
        <f t="shared" si="0"/>
        <v>0.76774979104266816</v>
      </c>
      <c r="AZ2" s="334">
        <f t="shared" si="0"/>
        <v>0.76774979104266816</v>
      </c>
      <c r="BA2" s="334">
        <f t="shared" si="0"/>
        <v>0.76774979104266816</v>
      </c>
      <c r="BB2" s="334">
        <f t="shared" si="0"/>
        <v>0.76774979104266816</v>
      </c>
      <c r="BC2" s="334">
        <f t="shared" si="0"/>
        <v>0.76774979104266816</v>
      </c>
      <c r="BD2" s="334">
        <f t="shared" si="0"/>
        <v>0.76774979104266816</v>
      </c>
      <c r="BE2" s="334">
        <f t="shared" si="0"/>
        <v>0.76774979104266816</v>
      </c>
      <c r="BF2" s="334">
        <f t="shared" si="0"/>
        <v>0.76774979104266816</v>
      </c>
      <c r="BG2" s="334">
        <f t="shared" si="0"/>
        <v>0.76774979104266816</v>
      </c>
      <c r="BH2" s="334">
        <f t="shared" si="0"/>
        <v>0.76774979104266816</v>
      </c>
      <c r="BI2" s="334">
        <f t="shared" si="0"/>
        <v>0.76774979104266816</v>
      </c>
      <c r="BJ2" s="334">
        <f t="shared" si="0"/>
        <v>0.76774979104266816</v>
      </c>
      <c r="BK2" s="334">
        <f t="shared" si="0"/>
        <v>0.76774979104266816</v>
      </c>
    </row>
    <row r="3" spans="1:65" s="7" customFormat="1" ht="15" thickBot="1" x14ac:dyDescent="0.4">
      <c r="B3" s="18"/>
      <c r="C3" s="18"/>
      <c r="D3" s="18"/>
      <c r="E3" s="18"/>
      <c r="F3" s="18"/>
      <c r="G3" s="18"/>
      <c r="H3" s="18"/>
      <c r="I3" s="18"/>
      <c r="J3" s="18"/>
      <c r="K3" s="18"/>
      <c r="L3" s="18"/>
      <c r="M3" s="18"/>
      <c r="N3" s="18"/>
      <c r="O3" s="18"/>
      <c r="P3" s="341" t="s">
        <v>156</v>
      </c>
      <c r="Q3" s="338" t="str">
        <f>IF(SUM(C19:N19)='BIZ kWh ENTRY'!O177,"ok","ERROR")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36"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37"/>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210"/>
      <c r="P5" s="210"/>
      <c r="Q5" s="210"/>
      <c r="R5" s="210"/>
      <c r="S5" s="210"/>
      <c r="T5" s="210"/>
      <c r="U5" s="210"/>
      <c r="V5" s="210"/>
      <c r="W5" s="210"/>
      <c r="X5" s="210"/>
      <c r="Y5" s="210"/>
      <c r="Z5" s="210"/>
      <c r="AA5" s="210"/>
      <c r="AB5" s="210"/>
      <c r="AC5" s="210"/>
      <c r="AD5" s="210"/>
      <c r="AE5" s="210">
        <v>0</v>
      </c>
      <c r="AF5" s="210">
        <v>0</v>
      </c>
      <c r="AG5" s="210">
        <v>0</v>
      </c>
      <c r="AH5" s="210">
        <v>0</v>
      </c>
      <c r="AI5" s="210">
        <v>0</v>
      </c>
      <c r="AJ5" s="210">
        <v>0</v>
      </c>
      <c r="AK5" s="210">
        <v>0</v>
      </c>
      <c r="AL5" s="210">
        <v>0</v>
      </c>
      <c r="AM5" s="210">
        <v>0</v>
      </c>
      <c r="AN5" s="210">
        <v>0</v>
      </c>
      <c r="AO5" s="210">
        <v>0</v>
      </c>
      <c r="AP5" s="210">
        <v>0</v>
      </c>
      <c r="AQ5" s="210">
        <v>0</v>
      </c>
      <c r="AR5" s="210">
        <v>0</v>
      </c>
      <c r="AS5" s="210">
        <v>0</v>
      </c>
      <c r="AT5" s="210">
        <v>0</v>
      </c>
      <c r="AU5" s="210">
        <v>0</v>
      </c>
      <c r="AV5" s="210">
        <v>0</v>
      </c>
      <c r="AW5" s="210">
        <v>0</v>
      </c>
      <c r="AX5" s="210">
        <v>0</v>
      </c>
      <c r="AY5" s="210">
        <v>0</v>
      </c>
      <c r="AZ5" s="210">
        <v>0</v>
      </c>
      <c r="BA5" s="210">
        <v>0</v>
      </c>
      <c r="BB5" s="210">
        <v>0</v>
      </c>
      <c r="BC5" s="210">
        <v>0</v>
      </c>
      <c r="BD5" s="210">
        <v>0</v>
      </c>
      <c r="BE5" s="210">
        <v>0</v>
      </c>
      <c r="BF5" s="210">
        <v>0</v>
      </c>
      <c r="BG5" s="210">
        <v>0</v>
      </c>
      <c r="BH5" s="210">
        <v>0</v>
      </c>
      <c r="BI5" s="210">
        <v>0</v>
      </c>
      <c r="BJ5" s="210">
        <v>0</v>
      </c>
      <c r="BK5" s="210">
        <v>0</v>
      </c>
    </row>
    <row r="6" spans="1:65" x14ac:dyDescent="0.35">
      <c r="A6" s="637"/>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2592.8823018323387</v>
      </c>
      <c r="N6" s="3">
        <f>'BIZ kWh ENTRY'!N165</f>
        <v>0</v>
      </c>
      <c r="O6" s="210"/>
      <c r="P6" s="210"/>
      <c r="Q6" s="210"/>
      <c r="R6" s="210"/>
      <c r="S6" s="210"/>
      <c r="T6" s="210"/>
      <c r="U6" s="210"/>
      <c r="V6" s="210"/>
      <c r="W6" s="210"/>
      <c r="X6" s="210"/>
      <c r="Y6" s="210"/>
      <c r="Z6" s="210"/>
      <c r="AA6" s="210"/>
      <c r="AB6" s="210"/>
      <c r="AC6" s="210"/>
      <c r="AD6" s="210"/>
      <c r="AE6" s="210">
        <v>0</v>
      </c>
      <c r="AF6" s="210">
        <v>0</v>
      </c>
      <c r="AG6" s="210">
        <v>0</v>
      </c>
      <c r="AH6" s="210">
        <v>0</v>
      </c>
      <c r="AI6" s="210">
        <v>0</v>
      </c>
      <c r="AJ6" s="210">
        <v>0</v>
      </c>
      <c r="AK6" s="210">
        <v>0</v>
      </c>
      <c r="AL6" s="210">
        <v>0</v>
      </c>
      <c r="AM6" s="210">
        <v>0</v>
      </c>
      <c r="AN6" s="210">
        <v>0</v>
      </c>
      <c r="AO6" s="210">
        <v>0</v>
      </c>
      <c r="AP6" s="210">
        <v>0</v>
      </c>
      <c r="AQ6" s="210">
        <v>0</v>
      </c>
      <c r="AR6" s="210">
        <v>0</v>
      </c>
      <c r="AS6" s="210">
        <v>0</v>
      </c>
      <c r="AT6" s="210">
        <v>0</v>
      </c>
      <c r="AU6" s="210">
        <v>0</v>
      </c>
      <c r="AV6" s="210">
        <v>0</v>
      </c>
      <c r="AW6" s="210">
        <v>0</v>
      </c>
      <c r="AX6" s="210">
        <v>0</v>
      </c>
      <c r="AY6" s="210">
        <v>0</v>
      </c>
      <c r="AZ6" s="210">
        <v>0</v>
      </c>
      <c r="BA6" s="210">
        <v>0</v>
      </c>
      <c r="BB6" s="210">
        <v>0</v>
      </c>
      <c r="BC6" s="210">
        <v>0</v>
      </c>
      <c r="BD6" s="210">
        <v>0</v>
      </c>
      <c r="BE6" s="210">
        <v>0</v>
      </c>
      <c r="BF6" s="210">
        <v>0</v>
      </c>
      <c r="BG6" s="210">
        <v>0</v>
      </c>
      <c r="BH6" s="210">
        <v>0</v>
      </c>
      <c r="BI6" s="210">
        <v>0</v>
      </c>
      <c r="BJ6" s="210">
        <v>0</v>
      </c>
      <c r="BK6" s="210">
        <v>0</v>
      </c>
    </row>
    <row r="7" spans="1:65" x14ac:dyDescent="0.35">
      <c r="A7" s="637"/>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10"/>
      <c r="P7" s="210"/>
      <c r="Q7" s="210"/>
      <c r="R7" s="210"/>
      <c r="S7" s="210"/>
      <c r="T7" s="210"/>
      <c r="U7" s="210"/>
      <c r="V7" s="210"/>
      <c r="W7" s="210"/>
      <c r="X7" s="210"/>
      <c r="Y7" s="210"/>
      <c r="Z7" s="210"/>
      <c r="AA7" s="210"/>
      <c r="AB7" s="210"/>
      <c r="AC7" s="210"/>
      <c r="AD7" s="210"/>
      <c r="AE7" s="210">
        <v>0</v>
      </c>
      <c r="AF7" s="210">
        <v>0</v>
      </c>
      <c r="AG7" s="210">
        <v>0</v>
      </c>
      <c r="AH7" s="210">
        <v>0</v>
      </c>
      <c r="AI7" s="210">
        <v>0</v>
      </c>
      <c r="AJ7" s="210">
        <v>0</v>
      </c>
      <c r="AK7" s="210">
        <v>0</v>
      </c>
      <c r="AL7" s="210">
        <v>0</v>
      </c>
      <c r="AM7" s="210">
        <v>0</v>
      </c>
      <c r="AN7" s="210">
        <v>0</v>
      </c>
      <c r="AO7" s="210">
        <v>0</v>
      </c>
      <c r="AP7" s="210">
        <v>0</v>
      </c>
      <c r="AQ7" s="210">
        <v>0</v>
      </c>
      <c r="AR7" s="210">
        <v>0</v>
      </c>
      <c r="AS7" s="210">
        <v>0</v>
      </c>
      <c r="AT7" s="210">
        <v>0</v>
      </c>
      <c r="AU7" s="210">
        <v>0</v>
      </c>
      <c r="AV7" s="210">
        <v>0</v>
      </c>
      <c r="AW7" s="210">
        <v>0</v>
      </c>
      <c r="AX7" s="210">
        <v>0</v>
      </c>
      <c r="AY7" s="210">
        <v>0</v>
      </c>
      <c r="AZ7" s="210">
        <v>0</v>
      </c>
      <c r="BA7" s="210">
        <v>0</v>
      </c>
      <c r="BB7" s="210">
        <v>0</v>
      </c>
      <c r="BC7" s="210">
        <v>0</v>
      </c>
      <c r="BD7" s="210">
        <v>0</v>
      </c>
      <c r="BE7" s="210">
        <v>0</v>
      </c>
      <c r="BF7" s="210">
        <v>0</v>
      </c>
      <c r="BG7" s="210">
        <v>0</v>
      </c>
      <c r="BH7" s="210">
        <v>0</v>
      </c>
      <c r="BI7" s="210">
        <v>0</v>
      </c>
      <c r="BJ7" s="210">
        <v>0</v>
      </c>
      <c r="BK7" s="210">
        <v>0</v>
      </c>
    </row>
    <row r="8" spans="1:65" x14ac:dyDescent="0.35">
      <c r="A8" s="637"/>
      <c r="B8" s="11" t="s">
        <v>1</v>
      </c>
      <c r="C8" s="3">
        <f>'BIZ kWh ENTRY'!C167</f>
        <v>0</v>
      </c>
      <c r="D8" s="3">
        <f>'BIZ kWh ENTRY'!D167</f>
        <v>0</v>
      </c>
      <c r="E8" s="3">
        <f>'BIZ kWh ENTRY'!E167</f>
        <v>0</v>
      </c>
      <c r="F8" s="3">
        <f>'BIZ kWh ENTRY'!F167</f>
        <v>4699.3480826569503</v>
      </c>
      <c r="G8" s="3">
        <f>'BIZ kWh ENTRY'!G167</f>
        <v>0</v>
      </c>
      <c r="H8" s="3">
        <f>'BIZ kWh ENTRY'!H167</f>
        <v>0</v>
      </c>
      <c r="I8" s="3">
        <f>'BIZ kWh ENTRY'!I167</f>
        <v>12518.556700654619</v>
      </c>
      <c r="J8" s="3">
        <f>'BIZ kWh ENTRY'!J167</f>
        <v>3925.7363293265157</v>
      </c>
      <c r="K8" s="3">
        <f>'BIZ kWh ENTRY'!K167</f>
        <v>12085.369416357062</v>
      </c>
      <c r="L8" s="3">
        <f>'BIZ kWh ENTRY'!L167</f>
        <v>5262.3909563826519</v>
      </c>
      <c r="M8" s="3">
        <f>'BIZ kWh ENTRY'!M167</f>
        <v>1001.5754534242556</v>
      </c>
      <c r="N8" s="3">
        <f>'BIZ kWh ENTRY'!N167</f>
        <v>21699.784935093427</v>
      </c>
      <c r="O8" s="210"/>
      <c r="P8" s="210"/>
      <c r="Q8" s="210"/>
      <c r="R8" s="210"/>
      <c r="S8" s="210"/>
      <c r="T8" s="210"/>
      <c r="U8" s="210"/>
      <c r="V8" s="210"/>
      <c r="W8" s="210"/>
      <c r="X8" s="210"/>
      <c r="Y8" s="210"/>
      <c r="Z8" s="210"/>
      <c r="AA8" s="210"/>
      <c r="AB8" s="210"/>
      <c r="AC8" s="210"/>
      <c r="AD8" s="210"/>
      <c r="AE8" s="210">
        <v>0</v>
      </c>
      <c r="AF8" s="210">
        <v>0</v>
      </c>
      <c r="AG8" s="210">
        <v>0</v>
      </c>
      <c r="AH8" s="210">
        <v>0</v>
      </c>
      <c r="AI8" s="210">
        <v>0</v>
      </c>
      <c r="AJ8" s="210">
        <v>0</v>
      </c>
      <c r="AK8" s="210">
        <v>0</v>
      </c>
      <c r="AL8" s="210">
        <v>0</v>
      </c>
      <c r="AM8" s="210">
        <v>0</v>
      </c>
      <c r="AN8" s="210">
        <v>0</v>
      </c>
      <c r="AO8" s="210">
        <v>0</v>
      </c>
      <c r="AP8" s="210">
        <v>0</v>
      </c>
      <c r="AQ8" s="210">
        <v>0</v>
      </c>
      <c r="AR8" s="210">
        <v>0</v>
      </c>
      <c r="AS8" s="210">
        <v>0</v>
      </c>
      <c r="AT8" s="210">
        <v>0</v>
      </c>
      <c r="AU8" s="210">
        <v>0</v>
      </c>
      <c r="AV8" s="210">
        <v>0</v>
      </c>
      <c r="AW8" s="210">
        <v>0</v>
      </c>
      <c r="AX8" s="210">
        <v>0</v>
      </c>
      <c r="AY8" s="210">
        <v>0</v>
      </c>
      <c r="AZ8" s="210">
        <v>0</v>
      </c>
      <c r="BA8" s="210">
        <v>0</v>
      </c>
      <c r="BB8" s="210">
        <v>0</v>
      </c>
      <c r="BC8" s="210">
        <v>0</v>
      </c>
      <c r="BD8" s="210">
        <v>0</v>
      </c>
      <c r="BE8" s="210">
        <v>0</v>
      </c>
      <c r="BF8" s="210">
        <v>0</v>
      </c>
      <c r="BG8" s="210">
        <v>0</v>
      </c>
      <c r="BH8" s="210">
        <v>0</v>
      </c>
      <c r="BI8" s="210">
        <v>0</v>
      </c>
      <c r="BJ8" s="210">
        <v>0</v>
      </c>
      <c r="BK8" s="210">
        <v>0</v>
      </c>
    </row>
    <row r="9" spans="1:65" x14ac:dyDescent="0.35">
      <c r="A9" s="637"/>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22226.33196</v>
      </c>
      <c r="M9" s="3">
        <f>'BIZ kWh ENTRY'!M168</f>
        <v>0</v>
      </c>
      <c r="N9" s="3">
        <f>'BIZ kWh ENTRY'!N168</f>
        <v>29606.723160000001</v>
      </c>
      <c r="O9" s="210"/>
      <c r="P9" s="210"/>
      <c r="Q9" s="210"/>
      <c r="R9" s="210"/>
      <c r="S9" s="210"/>
      <c r="T9" s="210"/>
      <c r="U9" s="210"/>
      <c r="V9" s="210"/>
      <c r="W9" s="210"/>
      <c r="X9" s="210"/>
      <c r="Y9" s="210"/>
      <c r="Z9" s="210"/>
      <c r="AA9" s="210"/>
      <c r="AB9" s="210"/>
      <c r="AC9" s="210"/>
      <c r="AD9" s="210"/>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c r="BK9" s="210">
        <v>0</v>
      </c>
    </row>
    <row r="10" spans="1:65" x14ac:dyDescent="0.35">
      <c r="A10" s="637"/>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2621.1327999999921</v>
      </c>
      <c r="O10" s="210"/>
      <c r="P10" s="210"/>
      <c r="Q10" s="210"/>
      <c r="R10" s="210"/>
      <c r="S10" s="210"/>
      <c r="T10" s="210"/>
      <c r="U10" s="210"/>
      <c r="V10" s="210"/>
      <c r="W10" s="210"/>
      <c r="X10" s="210"/>
      <c r="Y10" s="210"/>
      <c r="Z10" s="210"/>
      <c r="AA10" s="210"/>
      <c r="AB10" s="210"/>
      <c r="AC10" s="210"/>
      <c r="AD10" s="210"/>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row>
    <row r="11" spans="1:65" x14ac:dyDescent="0.35">
      <c r="A11" s="637"/>
      <c r="B11" s="11" t="s">
        <v>3</v>
      </c>
      <c r="C11" s="3">
        <f>'BIZ kWh ENTRY'!C170</f>
        <v>0</v>
      </c>
      <c r="D11" s="3">
        <f>'BIZ kWh ENTRY'!D170</f>
        <v>0</v>
      </c>
      <c r="E11" s="3">
        <f>'BIZ kWh ENTRY'!E170</f>
        <v>0</v>
      </c>
      <c r="F11" s="3">
        <f>'BIZ kWh ENTRY'!F170</f>
        <v>0</v>
      </c>
      <c r="G11" s="3">
        <f>'BIZ kWh ENTRY'!G170</f>
        <v>17403.669969643008</v>
      </c>
      <c r="H11" s="3">
        <f>'BIZ kWh ENTRY'!H170</f>
        <v>0</v>
      </c>
      <c r="I11" s="3">
        <f>'BIZ kWh ENTRY'!I170</f>
        <v>0</v>
      </c>
      <c r="J11" s="3">
        <f>'BIZ kWh ENTRY'!J170</f>
        <v>0</v>
      </c>
      <c r="K11" s="3">
        <f>'BIZ kWh ENTRY'!K170</f>
        <v>174925.31038015784</v>
      </c>
      <c r="L11" s="3">
        <f>'BIZ kWh ENTRY'!L170</f>
        <v>0</v>
      </c>
      <c r="M11" s="3">
        <f>'BIZ kWh ENTRY'!M170</f>
        <v>0</v>
      </c>
      <c r="N11" s="3">
        <f>'BIZ kWh ENTRY'!N170</f>
        <v>193420.92549141133</v>
      </c>
      <c r="O11" s="210"/>
      <c r="P11" s="210"/>
      <c r="Q11" s="210"/>
      <c r="R11" s="210"/>
      <c r="S11" s="210"/>
      <c r="T11" s="210"/>
      <c r="U11" s="210"/>
      <c r="V11" s="210"/>
      <c r="W11" s="210"/>
      <c r="X11" s="210"/>
      <c r="Y11" s="210"/>
      <c r="Z11" s="210"/>
      <c r="AA11" s="210"/>
      <c r="AB11" s="210"/>
      <c r="AC11" s="210"/>
      <c r="AD11" s="210"/>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row>
    <row r="12" spans="1:65" x14ac:dyDescent="0.35">
      <c r="A12" s="637"/>
      <c r="B12" s="11" t="s">
        <v>4</v>
      </c>
      <c r="C12" s="3">
        <f>'BIZ kWh ENTRY'!C171</f>
        <v>0</v>
      </c>
      <c r="D12" s="3">
        <f>'BIZ kWh ENTRY'!D171</f>
        <v>0</v>
      </c>
      <c r="E12" s="3">
        <f>'BIZ kWh ENTRY'!E171</f>
        <v>59008.869203788563</v>
      </c>
      <c r="F12" s="3">
        <f>'BIZ kWh ENTRY'!F171</f>
        <v>980252.04939194978</v>
      </c>
      <c r="G12" s="3">
        <f>'BIZ kWh ENTRY'!G171</f>
        <v>1854452.6575574479</v>
      </c>
      <c r="H12" s="3">
        <f>'BIZ kWh ENTRY'!H171</f>
        <v>1982056.3489849328</v>
      </c>
      <c r="I12" s="3">
        <f>'BIZ kWh ENTRY'!I171</f>
        <v>2310303.0720153828</v>
      </c>
      <c r="J12" s="3">
        <f>'BIZ kWh ENTRY'!J171</f>
        <v>2312913.4044152368</v>
      </c>
      <c r="K12" s="3">
        <f>'BIZ kWh ENTRY'!K171</f>
        <v>2579152.7080091443</v>
      </c>
      <c r="L12" s="3">
        <f>'BIZ kWh ENTRY'!L171</f>
        <v>2334934.0810501678</v>
      </c>
      <c r="M12" s="3">
        <f>'BIZ kWh ENTRY'!M171</f>
        <v>3925408.6752223219</v>
      </c>
      <c r="N12" s="3">
        <f>'BIZ kWh ENTRY'!N171</f>
        <v>5492219.2920426782</v>
      </c>
      <c r="O12" s="210"/>
      <c r="P12" s="210"/>
      <c r="Q12" s="210"/>
      <c r="R12" s="210"/>
      <c r="S12" s="210"/>
      <c r="T12" s="210"/>
      <c r="U12" s="210"/>
      <c r="V12" s="210"/>
      <c r="W12" s="210"/>
      <c r="X12" s="210"/>
      <c r="Y12" s="210"/>
      <c r="Z12" s="210"/>
      <c r="AA12" s="210"/>
      <c r="AB12" s="210"/>
      <c r="AC12" s="210"/>
      <c r="AD12" s="210"/>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row>
    <row r="13" spans="1:65" x14ac:dyDescent="0.35">
      <c r="A13" s="637"/>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0</v>
      </c>
      <c r="K13" s="3">
        <f>'BIZ kWh ENTRY'!K172</f>
        <v>0</v>
      </c>
      <c r="L13" s="3">
        <f>'BIZ kWh ENTRY'!L172</f>
        <v>0</v>
      </c>
      <c r="M13" s="3">
        <f>'BIZ kWh ENTRY'!M172</f>
        <v>0</v>
      </c>
      <c r="N13" s="3">
        <f>'BIZ kWh ENTRY'!N172</f>
        <v>0</v>
      </c>
      <c r="O13" s="210"/>
      <c r="P13" s="210"/>
      <c r="Q13" s="210"/>
      <c r="R13" s="210"/>
      <c r="S13" s="210"/>
      <c r="T13" s="210"/>
      <c r="U13" s="210"/>
      <c r="V13" s="210"/>
      <c r="W13" s="210"/>
      <c r="X13" s="210"/>
      <c r="Y13" s="210"/>
      <c r="Z13" s="210"/>
      <c r="AA13" s="210"/>
      <c r="AB13" s="210"/>
      <c r="AC13" s="210"/>
      <c r="AD13" s="210"/>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row>
    <row r="14" spans="1:65" x14ac:dyDescent="0.35">
      <c r="A14" s="637"/>
      <c r="B14" s="11" t="s">
        <v>23</v>
      </c>
      <c r="C14" s="3">
        <f>'BIZ kWh ENTRY'!C173</f>
        <v>0</v>
      </c>
      <c r="D14" s="3">
        <f>'BIZ kWh ENTRY'!D173</f>
        <v>0</v>
      </c>
      <c r="E14" s="3">
        <f>'BIZ kWh ENTRY'!E173</f>
        <v>0</v>
      </c>
      <c r="F14" s="3">
        <f>'BIZ kWh ENTRY'!F173</f>
        <v>0</v>
      </c>
      <c r="G14" s="3">
        <f>'BIZ kWh ENTRY'!G173</f>
        <v>0</v>
      </c>
      <c r="H14" s="3">
        <f>'BIZ kWh ENTRY'!H173</f>
        <v>0</v>
      </c>
      <c r="I14" s="3">
        <f>'BIZ kWh ENTRY'!I173</f>
        <v>62802.626100545793</v>
      </c>
      <c r="J14" s="3">
        <f>'BIZ kWh ENTRY'!J173</f>
        <v>10323.368201839037</v>
      </c>
      <c r="K14" s="3">
        <f>'BIZ kWh ENTRY'!K173</f>
        <v>0</v>
      </c>
      <c r="L14" s="3">
        <f>'BIZ kWh ENTRY'!L173</f>
        <v>0</v>
      </c>
      <c r="M14" s="3">
        <f>'BIZ kWh ENTRY'!M173</f>
        <v>0</v>
      </c>
      <c r="N14" s="3">
        <f>'BIZ kWh ENTRY'!N173</f>
        <v>94452.044222005119</v>
      </c>
      <c r="O14" s="210"/>
      <c r="P14" s="210"/>
      <c r="Q14" s="210"/>
      <c r="R14" s="210"/>
      <c r="S14" s="210"/>
      <c r="T14" s="210"/>
      <c r="U14" s="210"/>
      <c r="V14" s="210"/>
      <c r="W14" s="210"/>
      <c r="X14" s="210"/>
      <c r="Y14" s="210"/>
      <c r="Z14" s="210"/>
      <c r="AA14" s="210"/>
      <c r="AB14" s="210"/>
      <c r="AC14" s="210"/>
      <c r="AD14" s="210"/>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row>
    <row r="15" spans="1:65" x14ac:dyDescent="0.35">
      <c r="A15" s="637"/>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10"/>
      <c r="P15" s="210"/>
      <c r="Q15" s="210"/>
      <c r="R15" s="210"/>
      <c r="S15" s="210"/>
      <c r="T15" s="210"/>
      <c r="U15" s="210"/>
      <c r="V15" s="210"/>
      <c r="W15" s="210"/>
      <c r="X15" s="210"/>
      <c r="Y15" s="210"/>
      <c r="Z15" s="210"/>
      <c r="AA15" s="210"/>
      <c r="AB15" s="210"/>
      <c r="AC15" s="210"/>
      <c r="AD15" s="210"/>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row>
    <row r="16" spans="1:65" x14ac:dyDescent="0.35">
      <c r="A16" s="637"/>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33812.125351934963</v>
      </c>
      <c r="O16" s="210"/>
      <c r="P16" s="210"/>
      <c r="Q16" s="210"/>
      <c r="R16" s="210"/>
      <c r="S16" s="210"/>
      <c r="T16" s="210"/>
      <c r="U16" s="210"/>
      <c r="V16" s="210"/>
      <c r="W16" s="210"/>
      <c r="X16" s="210"/>
      <c r="Y16" s="210"/>
      <c r="Z16" s="210"/>
      <c r="AA16" s="210"/>
      <c r="AB16" s="210"/>
      <c r="AC16" s="210"/>
      <c r="AD16" s="210"/>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row>
    <row r="17" spans="1:63" x14ac:dyDescent="0.35">
      <c r="A17" s="637"/>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17097.537050823412</v>
      </c>
      <c r="N17" s="3">
        <f>'BIZ kWh ENTRY'!N176</f>
        <v>0</v>
      </c>
      <c r="O17" s="210"/>
      <c r="P17" s="210"/>
      <c r="Q17" s="210"/>
      <c r="R17" s="210"/>
      <c r="S17" s="210"/>
      <c r="T17" s="210"/>
      <c r="U17" s="210"/>
      <c r="V17" s="210"/>
      <c r="W17" s="210"/>
      <c r="X17" s="210"/>
      <c r="Y17" s="210"/>
      <c r="Z17" s="210"/>
      <c r="AA17" s="210"/>
      <c r="AB17" s="210"/>
      <c r="AC17" s="210"/>
      <c r="AD17" s="210"/>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row>
    <row r="18" spans="1:63" x14ac:dyDescent="0.35">
      <c r="A18" s="637"/>
      <c r="B18" s="11" t="s">
        <v>11</v>
      </c>
      <c r="C18" s="3"/>
      <c r="D18" s="3"/>
      <c r="E18" s="4"/>
      <c r="F18" s="4"/>
      <c r="G18" s="4"/>
      <c r="H18" s="4"/>
      <c r="I18" s="4"/>
      <c r="J18" s="4"/>
      <c r="K18" s="4"/>
      <c r="L18" s="4"/>
      <c r="M18" s="4"/>
      <c r="N18" s="4"/>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1:63" ht="15" thickBot="1" x14ac:dyDescent="0.4">
      <c r="A19" s="638"/>
      <c r="B19" s="15" t="str">
        <f>' 1M - RES'!B16</f>
        <v>Monthly kWh</v>
      </c>
      <c r="C19" s="48">
        <f>SUM(C5:C17)</f>
        <v>0</v>
      </c>
      <c r="D19" s="48">
        <f t="shared" ref="D19:N19" si="1">SUM(D5:D17)</f>
        <v>0</v>
      </c>
      <c r="E19" s="48">
        <f t="shared" si="1"/>
        <v>59008.869203788563</v>
      </c>
      <c r="F19" s="48">
        <f t="shared" si="1"/>
        <v>984951.39747460675</v>
      </c>
      <c r="G19" s="48">
        <f t="shared" si="1"/>
        <v>1871856.3275270909</v>
      </c>
      <c r="H19" s="48">
        <f t="shared" si="1"/>
        <v>1982056.3489849328</v>
      </c>
      <c r="I19" s="48">
        <f t="shared" si="1"/>
        <v>2385624.2548165834</v>
      </c>
      <c r="J19" s="48">
        <f t="shared" si="1"/>
        <v>2327162.508946402</v>
      </c>
      <c r="K19" s="48">
        <f t="shared" si="1"/>
        <v>2766163.3878056593</v>
      </c>
      <c r="L19" s="48">
        <f t="shared" si="1"/>
        <v>2362422.8039665506</v>
      </c>
      <c r="M19" s="48">
        <f t="shared" si="1"/>
        <v>3946100.6700284015</v>
      </c>
      <c r="N19" s="48">
        <f t="shared" si="1"/>
        <v>5867832.0280031227</v>
      </c>
      <c r="O19" s="211">
        <f t="shared" ref="O19:BK19" si="2">SUM(O5:O17)</f>
        <v>0</v>
      </c>
      <c r="P19" s="211">
        <f t="shared" si="2"/>
        <v>0</v>
      </c>
      <c r="Q19" s="211">
        <f t="shared" si="2"/>
        <v>0</v>
      </c>
      <c r="R19" s="211">
        <f t="shared" si="2"/>
        <v>0</v>
      </c>
      <c r="S19" s="211">
        <f t="shared" si="2"/>
        <v>0</v>
      </c>
      <c r="T19" s="211">
        <f t="shared" si="2"/>
        <v>0</v>
      </c>
      <c r="U19" s="211">
        <f t="shared" si="2"/>
        <v>0</v>
      </c>
      <c r="V19" s="211">
        <f t="shared" si="2"/>
        <v>0</v>
      </c>
      <c r="W19" s="211">
        <f t="shared" si="2"/>
        <v>0</v>
      </c>
      <c r="X19" s="211">
        <f t="shared" si="2"/>
        <v>0</v>
      </c>
      <c r="Y19" s="211">
        <f t="shared" si="2"/>
        <v>0</v>
      </c>
      <c r="Z19" s="211">
        <f t="shared" si="2"/>
        <v>0</v>
      </c>
      <c r="AA19" s="211">
        <f t="shared" si="2"/>
        <v>0</v>
      </c>
      <c r="AB19" s="211">
        <f t="shared" si="2"/>
        <v>0</v>
      </c>
      <c r="AC19" s="211">
        <f t="shared" si="2"/>
        <v>0</v>
      </c>
      <c r="AD19" s="211">
        <f t="shared" si="2"/>
        <v>0</v>
      </c>
      <c r="AE19" s="211">
        <f t="shared" si="2"/>
        <v>0</v>
      </c>
      <c r="AF19" s="211">
        <f t="shared" si="2"/>
        <v>0</v>
      </c>
      <c r="AG19" s="211">
        <f t="shared" si="2"/>
        <v>0</v>
      </c>
      <c r="AH19" s="211">
        <f t="shared" si="2"/>
        <v>0</v>
      </c>
      <c r="AI19" s="211">
        <f t="shared" si="2"/>
        <v>0</v>
      </c>
      <c r="AJ19" s="211">
        <f t="shared" si="2"/>
        <v>0</v>
      </c>
      <c r="AK19" s="211">
        <f t="shared" si="2"/>
        <v>0</v>
      </c>
      <c r="AL19" s="211">
        <f t="shared" si="2"/>
        <v>0</v>
      </c>
      <c r="AM19" s="211">
        <f t="shared" si="2"/>
        <v>0</v>
      </c>
      <c r="AN19" s="211">
        <f t="shared" si="2"/>
        <v>0</v>
      </c>
      <c r="AO19" s="211">
        <f t="shared" si="2"/>
        <v>0</v>
      </c>
      <c r="AP19" s="211">
        <f t="shared" si="2"/>
        <v>0</v>
      </c>
      <c r="AQ19" s="211">
        <f t="shared" si="2"/>
        <v>0</v>
      </c>
      <c r="AR19" s="211">
        <f t="shared" si="2"/>
        <v>0</v>
      </c>
      <c r="AS19" s="211">
        <f t="shared" si="2"/>
        <v>0</v>
      </c>
      <c r="AT19" s="211">
        <f t="shared" si="2"/>
        <v>0</v>
      </c>
      <c r="AU19" s="211">
        <f t="shared" si="2"/>
        <v>0</v>
      </c>
      <c r="AV19" s="211">
        <f t="shared" si="2"/>
        <v>0</v>
      </c>
      <c r="AW19" s="211">
        <f t="shared" si="2"/>
        <v>0</v>
      </c>
      <c r="AX19" s="211">
        <f t="shared" si="2"/>
        <v>0</v>
      </c>
      <c r="AY19" s="211">
        <f t="shared" si="2"/>
        <v>0</v>
      </c>
      <c r="AZ19" s="211">
        <f t="shared" si="2"/>
        <v>0</v>
      </c>
      <c r="BA19" s="211">
        <f t="shared" si="2"/>
        <v>0</v>
      </c>
      <c r="BB19" s="211">
        <f t="shared" si="2"/>
        <v>0</v>
      </c>
      <c r="BC19" s="211">
        <f t="shared" si="2"/>
        <v>0</v>
      </c>
      <c r="BD19" s="211">
        <f t="shared" si="2"/>
        <v>0</v>
      </c>
      <c r="BE19" s="211">
        <f t="shared" si="2"/>
        <v>0</v>
      </c>
      <c r="BF19" s="211">
        <f t="shared" si="2"/>
        <v>0</v>
      </c>
      <c r="BG19" s="211">
        <f t="shared" si="2"/>
        <v>0</v>
      </c>
      <c r="BH19" s="211">
        <f t="shared" si="2"/>
        <v>0</v>
      </c>
      <c r="BI19" s="211">
        <f t="shared" si="2"/>
        <v>0</v>
      </c>
      <c r="BJ19" s="211">
        <f t="shared" si="2"/>
        <v>0</v>
      </c>
      <c r="BK19" s="211">
        <f t="shared" si="2"/>
        <v>0</v>
      </c>
    </row>
    <row r="20" spans="1:63" x14ac:dyDescent="0.35">
      <c r="A20" s="44"/>
      <c r="B20" s="25"/>
      <c r="C20" s="9"/>
      <c r="D20" s="30"/>
      <c r="E20" s="9"/>
      <c r="F20" s="30"/>
      <c r="G20" s="30"/>
      <c r="H20" s="9"/>
      <c r="I20" s="30"/>
      <c r="J20" s="30"/>
      <c r="K20" s="9"/>
      <c r="L20" s="30"/>
      <c r="M20" s="30"/>
      <c r="N20" s="9"/>
      <c r="O20" s="30"/>
      <c r="P20" s="30"/>
      <c r="Q20" s="9"/>
      <c r="R20" s="30"/>
      <c r="S20" s="30"/>
      <c r="T20" s="9"/>
      <c r="U20" s="30"/>
      <c r="V20" s="30"/>
      <c r="W20" s="9"/>
      <c r="X20" s="30"/>
      <c r="Y20" s="30"/>
      <c r="Z20" s="9"/>
      <c r="AA20" s="30"/>
      <c r="AB20" s="30"/>
      <c r="AC20" s="9"/>
      <c r="AD20" s="30"/>
      <c r="AE20" s="30"/>
      <c r="AF20" s="9"/>
      <c r="AG20" s="30"/>
      <c r="AH20" s="30"/>
      <c r="AI20" s="9"/>
      <c r="AJ20" s="30"/>
      <c r="AK20" s="30"/>
      <c r="AL20" s="9"/>
      <c r="AM20" s="30"/>
      <c r="AN20" s="30"/>
      <c r="AO20" s="9"/>
      <c r="AP20" s="30"/>
      <c r="AQ20" s="30"/>
      <c r="AR20" s="9"/>
      <c r="AS20" s="30"/>
      <c r="AT20" s="30"/>
      <c r="AU20" s="9"/>
      <c r="AV20" s="30"/>
      <c r="AW20" s="30"/>
      <c r="AX20" s="9"/>
      <c r="AY20" s="30"/>
      <c r="AZ20" s="30"/>
      <c r="BA20" s="9"/>
      <c r="BB20" s="30"/>
      <c r="BC20" s="30"/>
      <c r="BD20" s="9"/>
      <c r="BE20" s="30"/>
      <c r="BF20" s="30"/>
      <c r="BG20" s="9"/>
      <c r="BH20" s="30"/>
      <c r="BI20" s="30"/>
      <c r="BJ20" s="9"/>
      <c r="BK20" s="30"/>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43" customFormat="1" ht="15.5" x14ac:dyDescent="0.35">
      <c r="A22" s="639"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43" customFormat="1" ht="15" customHeight="1" x14ac:dyDescent="0.35">
      <c r="A23" s="640"/>
      <c r="B23" s="344" t="str">
        <f t="shared" ref="B23:C37" si="5">B5</f>
        <v>Air Comp</v>
      </c>
      <c r="C23" s="345">
        <f>C5</f>
        <v>0</v>
      </c>
      <c r="D23" s="345">
        <f>IF(SUM($C$19:$N$19)=0,0,C23+D5)</f>
        <v>0</v>
      </c>
      <c r="E23" s="345">
        <f>IF(SUM($C$19:$N$19)=0,0,D23+E5)</f>
        <v>0</v>
      </c>
      <c r="F23" s="345">
        <f t="shared" ref="F23:BK24" si="6">IF(SUM($C$19:$N$19)=0,0,E23+F5)</f>
        <v>0</v>
      </c>
      <c r="G23" s="345">
        <f t="shared" si="6"/>
        <v>0</v>
      </c>
      <c r="H23" s="345">
        <f t="shared" si="6"/>
        <v>0</v>
      </c>
      <c r="I23" s="345">
        <f t="shared" si="6"/>
        <v>0</v>
      </c>
      <c r="J23" s="345">
        <f t="shared" si="6"/>
        <v>0</v>
      </c>
      <c r="K23" s="345">
        <f t="shared" si="6"/>
        <v>0</v>
      </c>
      <c r="L23" s="345">
        <f t="shared" si="6"/>
        <v>0</v>
      </c>
      <c r="M23" s="345">
        <f t="shared" si="6"/>
        <v>0</v>
      </c>
      <c r="N23" s="345">
        <f t="shared" si="6"/>
        <v>0</v>
      </c>
      <c r="O23" s="345">
        <f t="shared" si="6"/>
        <v>0</v>
      </c>
      <c r="P23" s="345">
        <f t="shared" si="6"/>
        <v>0</v>
      </c>
      <c r="Q23" s="345">
        <f t="shared" si="6"/>
        <v>0</v>
      </c>
      <c r="R23" s="345">
        <f t="shared" si="6"/>
        <v>0</v>
      </c>
      <c r="S23" s="345">
        <f t="shared" si="6"/>
        <v>0</v>
      </c>
      <c r="T23" s="345">
        <f t="shared" si="6"/>
        <v>0</v>
      </c>
      <c r="U23" s="345">
        <f t="shared" si="6"/>
        <v>0</v>
      </c>
      <c r="V23" s="345">
        <f t="shared" si="6"/>
        <v>0</v>
      </c>
      <c r="W23" s="345">
        <f t="shared" si="6"/>
        <v>0</v>
      </c>
      <c r="X23" s="345">
        <f t="shared" si="6"/>
        <v>0</v>
      </c>
      <c r="Y23" s="345">
        <f t="shared" si="6"/>
        <v>0</v>
      </c>
      <c r="Z23" s="345">
        <f t="shared" si="6"/>
        <v>0</v>
      </c>
      <c r="AA23" s="345">
        <f t="shared" si="6"/>
        <v>0</v>
      </c>
      <c r="AB23" s="345">
        <f t="shared" si="6"/>
        <v>0</v>
      </c>
      <c r="AC23" s="345">
        <f t="shared" si="6"/>
        <v>0</v>
      </c>
      <c r="AD23" s="345">
        <f t="shared" si="6"/>
        <v>0</v>
      </c>
      <c r="AE23" s="345">
        <f t="shared" si="6"/>
        <v>0</v>
      </c>
      <c r="AF23" s="345">
        <f t="shared" si="6"/>
        <v>0</v>
      </c>
      <c r="AG23" s="345">
        <f t="shared" si="6"/>
        <v>0</v>
      </c>
      <c r="AH23" s="345">
        <f t="shared" si="6"/>
        <v>0</v>
      </c>
      <c r="AI23" s="345">
        <f t="shared" si="6"/>
        <v>0</v>
      </c>
      <c r="AJ23" s="345">
        <f t="shared" si="6"/>
        <v>0</v>
      </c>
      <c r="AK23" s="345">
        <f t="shared" si="6"/>
        <v>0</v>
      </c>
      <c r="AL23" s="345">
        <f t="shared" si="6"/>
        <v>0</v>
      </c>
      <c r="AM23" s="345">
        <f t="shared" si="6"/>
        <v>0</v>
      </c>
      <c r="AN23" s="345">
        <f t="shared" si="6"/>
        <v>0</v>
      </c>
      <c r="AO23" s="345">
        <f t="shared" si="6"/>
        <v>0</v>
      </c>
      <c r="AP23" s="345">
        <f t="shared" si="6"/>
        <v>0</v>
      </c>
      <c r="AQ23" s="345">
        <f t="shared" si="6"/>
        <v>0</v>
      </c>
      <c r="AR23" s="345">
        <f t="shared" si="6"/>
        <v>0</v>
      </c>
      <c r="AS23" s="345">
        <f t="shared" si="6"/>
        <v>0</v>
      </c>
      <c r="AT23" s="345">
        <f t="shared" si="6"/>
        <v>0</v>
      </c>
      <c r="AU23" s="345">
        <f t="shared" si="6"/>
        <v>0</v>
      </c>
      <c r="AV23" s="345">
        <f t="shared" si="6"/>
        <v>0</v>
      </c>
      <c r="AW23" s="345">
        <f t="shared" si="6"/>
        <v>0</v>
      </c>
      <c r="AX23" s="345">
        <f t="shared" si="6"/>
        <v>0</v>
      </c>
      <c r="AY23" s="345">
        <f t="shared" si="6"/>
        <v>0</v>
      </c>
      <c r="AZ23" s="345">
        <f t="shared" si="6"/>
        <v>0</v>
      </c>
      <c r="BA23" s="345">
        <f t="shared" si="6"/>
        <v>0</v>
      </c>
      <c r="BB23" s="345">
        <f t="shared" si="6"/>
        <v>0</v>
      </c>
      <c r="BC23" s="345">
        <f t="shared" si="6"/>
        <v>0</v>
      </c>
      <c r="BD23" s="345">
        <f t="shared" si="6"/>
        <v>0</v>
      </c>
      <c r="BE23" s="345">
        <f t="shared" si="6"/>
        <v>0</v>
      </c>
      <c r="BF23" s="345">
        <f t="shared" si="6"/>
        <v>0</v>
      </c>
      <c r="BG23" s="345">
        <f t="shared" si="6"/>
        <v>0</v>
      </c>
      <c r="BH23" s="345">
        <f t="shared" si="6"/>
        <v>0</v>
      </c>
      <c r="BI23" s="345">
        <f t="shared" si="6"/>
        <v>0</v>
      </c>
      <c r="BJ23" s="345">
        <f t="shared" si="6"/>
        <v>0</v>
      </c>
      <c r="BK23" s="345">
        <f t="shared" si="6"/>
        <v>0</v>
      </c>
    </row>
    <row r="24" spans="1:63" s="343" customFormat="1" x14ac:dyDescent="0.35">
      <c r="A24" s="640"/>
      <c r="B24" s="12" t="str">
        <f t="shared" si="5"/>
        <v>Building Shell</v>
      </c>
      <c r="C24" s="345">
        <f t="shared" si="5"/>
        <v>0</v>
      </c>
      <c r="D24" s="345">
        <f>IF(SUM($C$19:$N$19)=0,0,C24+D6)</f>
        <v>0</v>
      </c>
      <c r="E24" s="345">
        <f>IF(SUM($C$19:$N$19)=0,0,D24+E6)</f>
        <v>0</v>
      </c>
      <c r="F24" s="345">
        <f t="shared" si="6"/>
        <v>0</v>
      </c>
      <c r="G24" s="345">
        <f t="shared" si="6"/>
        <v>0</v>
      </c>
      <c r="H24" s="345">
        <f t="shared" si="6"/>
        <v>0</v>
      </c>
      <c r="I24" s="345">
        <f t="shared" si="6"/>
        <v>0</v>
      </c>
      <c r="J24" s="345">
        <f t="shared" si="6"/>
        <v>0</v>
      </c>
      <c r="K24" s="345">
        <f t="shared" si="6"/>
        <v>0</v>
      </c>
      <c r="L24" s="345">
        <f t="shared" si="6"/>
        <v>0</v>
      </c>
      <c r="M24" s="345">
        <f t="shared" si="6"/>
        <v>2592.8823018323387</v>
      </c>
      <c r="N24" s="345">
        <f t="shared" si="6"/>
        <v>2592.8823018323387</v>
      </c>
      <c r="O24" s="345">
        <f t="shared" si="6"/>
        <v>2592.8823018323387</v>
      </c>
      <c r="P24" s="345">
        <f t="shared" si="6"/>
        <v>2592.8823018323387</v>
      </c>
      <c r="Q24" s="345">
        <f t="shared" si="6"/>
        <v>2592.8823018323387</v>
      </c>
      <c r="R24" s="345">
        <f t="shared" si="6"/>
        <v>2592.8823018323387</v>
      </c>
      <c r="S24" s="345">
        <f t="shared" si="6"/>
        <v>2592.8823018323387</v>
      </c>
      <c r="T24" s="345">
        <f t="shared" si="6"/>
        <v>2592.8823018323387</v>
      </c>
      <c r="U24" s="345">
        <f t="shared" si="6"/>
        <v>2592.8823018323387</v>
      </c>
      <c r="V24" s="345">
        <f t="shared" si="6"/>
        <v>2592.8823018323387</v>
      </c>
      <c r="W24" s="345">
        <f t="shared" si="6"/>
        <v>2592.8823018323387</v>
      </c>
      <c r="X24" s="345">
        <f t="shared" si="6"/>
        <v>2592.8823018323387</v>
      </c>
      <c r="Y24" s="345">
        <f t="shared" si="6"/>
        <v>2592.8823018323387</v>
      </c>
      <c r="Z24" s="345">
        <f t="shared" si="6"/>
        <v>2592.8823018323387</v>
      </c>
      <c r="AA24" s="345">
        <f t="shared" si="6"/>
        <v>2592.8823018323387</v>
      </c>
      <c r="AB24" s="345">
        <f t="shared" si="6"/>
        <v>2592.8823018323387</v>
      </c>
      <c r="AC24" s="345">
        <f t="shared" si="6"/>
        <v>2592.8823018323387</v>
      </c>
      <c r="AD24" s="345">
        <f t="shared" si="6"/>
        <v>2592.8823018323387</v>
      </c>
      <c r="AE24" s="345">
        <f t="shared" si="6"/>
        <v>2592.8823018323387</v>
      </c>
      <c r="AF24" s="345">
        <f t="shared" si="6"/>
        <v>2592.8823018323387</v>
      </c>
      <c r="AG24" s="345">
        <f t="shared" si="6"/>
        <v>2592.8823018323387</v>
      </c>
      <c r="AH24" s="345">
        <f t="shared" si="6"/>
        <v>2592.8823018323387</v>
      </c>
      <c r="AI24" s="345">
        <f t="shared" si="6"/>
        <v>2592.8823018323387</v>
      </c>
      <c r="AJ24" s="345">
        <f t="shared" si="6"/>
        <v>2592.8823018323387</v>
      </c>
      <c r="AK24" s="345">
        <f t="shared" si="6"/>
        <v>2592.8823018323387</v>
      </c>
      <c r="AL24" s="345">
        <f t="shared" si="6"/>
        <v>2592.8823018323387</v>
      </c>
      <c r="AM24" s="345">
        <f t="shared" si="6"/>
        <v>2592.8823018323387</v>
      </c>
      <c r="AN24" s="345">
        <f t="shared" si="6"/>
        <v>2592.8823018323387</v>
      </c>
      <c r="AO24" s="345">
        <f t="shared" si="6"/>
        <v>2592.8823018323387</v>
      </c>
      <c r="AP24" s="345">
        <f t="shared" si="6"/>
        <v>2592.8823018323387</v>
      </c>
      <c r="AQ24" s="345">
        <f t="shared" si="6"/>
        <v>2592.8823018323387</v>
      </c>
      <c r="AR24" s="345">
        <f t="shared" si="6"/>
        <v>2592.8823018323387</v>
      </c>
      <c r="AS24" s="345">
        <f t="shared" si="6"/>
        <v>2592.8823018323387</v>
      </c>
      <c r="AT24" s="345">
        <f t="shared" si="6"/>
        <v>2592.8823018323387</v>
      </c>
      <c r="AU24" s="345">
        <f t="shared" si="6"/>
        <v>2592.8823018323387</v>
      </c>
      <c r="AV24" s="345">
        <f t="shared" si="6"/>
        <v>2592.8823018323387</v>
      </c>
      <c r="AW24" s="345">
        <f t="shared" si="6"/>
        <v>2592.8823018323387</v>
      </c>
      <c r="AX24" s="345">
        <f t="shared" si="6"/>
        <v>2592.8823018323387</v>
      </c>
      <c r="AY24" s="345">
        <f t="shared" si="6"/>
        <v>2592.8823018323387</v>
      </c>
      <c r="AZ24" s="345">
        <f t="shared" si="6"/>
        <v>2592.8823018323387</v>
      </c>
      <c r="BA24" s="345">
        <f t="shared" si="6"/>
        <v>2592.8823018323387</v>
      </c>
      <c r="BB24" s="345">
        <f t="shared" si="6"/>
        <v>2592.8823018323387</v>
      </c>
      <c r="BC24" s="345">
        <f t="shared" si="6"/>
        <v>2592.8823018323387</v>
      </c>
      <c r="BD24" s="345">
        <f t="shared" si="6"/>
        <v>2592.8823018323387</v>
      </c>
      <c r="BE24" s="345">
        <f t="shared" si="6"/>
        <v>2592.8823018323387</v>
      </c>
      <c r="BF24" s="345">
        <f t="shared" si="6"/>
        <v>2592.8823018323387</v>
      </c>
      <c r="BG24" s="345">
        <f t="shared" si="6"/>
        <v>2592.8823018323387</v>
      </c>
      <c r="BH24" s="345">
        <f t="shared" si="6"/>
        <v>2592.8823018323387</v>
      </c>
      <c r="BI24" s="345">
        <f t="shared" si="6"/>
        <v>2592.8823018323387</v>
      </c>
      <c r="BJ24" s="345">
        <f t="shared" si="6"/>
        <v>2592.8823018323387</v>
      </c>
      <c r="BK24" s="345">
        <f t="shared" si="6"/>
        <v>2592.8823018323387</v>
      </c>
    </row>
    <row r="25" spans="1:63" s="343" customFormat="1" x14ac:dyDescent="0.35">
      <c r="A25" s="640"/>
      <c r="B25" s="344" t="str">
        <f t="shared" si="5"/>
        <v>Cooking</v>
      </c>
      <c r="C25" s="345">
        <f t="shared" si="5"/>
        <v>0</v>
      </c>
      <c r="D25" s="345">
        <f t="shared" ref="D25:BK28" si="7">IF(SUM($C$19:$N$19)=0,0,C25+D7)</f>
        <v>0</v>
      </c>
      <c r="E25" s="345">
        <f t="shared" si="7"/>
        <v>0</v>
      </c>
      <c r="F25" s="345">
        <f t="shared" si="7"/>
        <v>0</v>
      </c>
      <c r="G25" s="345">
        <f t="shared" si="7"/>
        <v>0</v>
      </c>
      <c r="H25" s="345">
        <f t="shared" si="7"/>
        <v>0</v>
      </c>
      <c r="I25" s="345">
        <f t="shared" si="7"/>
        <v>0</v>
      </c>
      <c r="J25" s="345">
        <f t="shared" si="7"/>
        <v>0</v>
      </c>
      <c r="K25" s="345">
        <f t="shared" si="7"/>
        <v>0</v>
      </c>
      <c r="L25" s="345">
        <f t="shared" si="7"/>
        <v>0</v>
      </c>
      <c r="M25" s="345">
        <f t="shared" si="7"/>
        <v>0</v>
      </c>
      <c r="N25" s="345">
        <f t="shared" si="7"/>
        <v>0</v>
      </c>
      <c r="O25" s="345">
        <f t="shared" si="7"/>
        <v>0</v>
      </c>
      <c r="P25" s="345">
        <f t="shared" si="7"/>
        <v>0</v>
      </c>
      <c r="Q25" s="345">
        <f t="shared" si="7"/>
        <v>0</v>
      </c>
      <c r="R25" s="345">
        <f t="shared" si="7"/>
        <v>0</v>
      </c>
      <c r="S25" s="345">
        <f t="shared" si="7"/>
        <v>0</v>
      </c>
      <c r="T25" s="345">
        <f t="shared" si="7"/>
        <v>0</v>
      </c>
      <c r="U25" s="345">
        <f t="shared" si="7"/>
        <v>0</v>
      </c>
      <c r="V25" s="345">
        <f t="shared" si="7"/>
        <v>0</v>
      </c>
      <c r="W25" s="345">
        <f t="shared" si="7"/>
        <v>0</v>
      </c>
      <c r="X25" s="345">
        <f t="shared" si="7"/>
        <v>0</v>
      </c>
      <c r="Y25" s="345">
        <f t="shared" si="7"/>
        <v>0</v>
      </c>
      <c r="Z25" s="345">
        <f t="shared" si="7"/>
        <v>0</v>
      </c>
      <c r="AA25" s="345">
        <f t="shared" si="7"/>
        <v>0</v>
      </c>
      <c r="AB25" s="345">
        <f t="shared" si="7"/>
        <v>0</v>
      </c>
      <c r="AC25" s="345">
        <f t="shared" si="7"/>
        <v>0</v>
      </c>
      <c r="AD25" s="345">
        <f t="shared" si="7"/>
        <v>0</v>
      </c>
      <c r="AE25" s="345">
        <f t="shared" si="7"/>
        <v>0</v>
      </c>
      <c r="AF25" s="345">
        <f t="shared" si="7"/>
        <v>0</v>
      </c>
      <c r="AG25" s="345">
        <f t="shared" si="7"/>
        <v>0</v>
      </c>
      <c r="AH25" s="345">
        <f t="shared" si="7"/>
        <v>0</v>
      </c>
      <c r="AI25" s="345">
        <f t="shared" si="7"/>
        <v>0</v>
      </c>
      <c r="AJ25" s="345">
        <f t="shared" si="7"/>
        <v>0</v>
      </c>
      <c r="AK25" s="345">
        <f t="shared" si="7"/>
        <v>0</v>
      </c>
      <c r="AL25" s="345">
        <f t="shared" si="7"/>
        <v>0</v>
      </c>
      <c r="AM25" s="345">
        <f t="shared" si="7"/>
        <v>0</v>
      </c>
      <c r="AN25" s="345">
        <f t="shared" si="7"/>
        <v>0</v>
      </c>
      <c r="AO25" s="345">
        <f t="shared" si="7"/>
        <v>0</v>
      </c>
      <c r="AP25" s="345">
        <f t="shared" si="7"/>
        <v>0</v>
      </c>
      <c r="AQ25" s="345">
        <f t="shared" si="7"/>
        <v>0</v>
      </c>
      <c r="AR25" s="345">
        <f t="shared" si="7"/>
        <v>0</v>
      </c>
      <c r="AS25" s="345">
        <f t="shared" si="7"/>
        <v>0</v>
      </c>
      <c r="AT25" s="345">
        <f t="shared" si="7"/>
        <v>0</v>
      </c>
      <c r="AU25" s="345">
        <f t="shared" si="7"/>
        <v>0</v>
      </c>
      <c r="AV25" s="345">
        <f t="shared" si="7"/>
        <v>0</v>
      </c>
      <c r="AW25" s="345">
        <f t="shared" si="7"/>
        <v>0</v>
      </c>
      <c r="AX25" s="345">
        <f t="shared" si="7"/>
        <v>0</v>
      </c>
      <c r="AY25" s="345">
        <f t="shared" si="7"/>
        <v>0</v>
      </c>
      <c r="AZ25" s="345">
        <f t="shared" si="7"/>
        <v>0</v>
      </c>
      <c r="BA25" s="345">
        <f t="shared" si="7"/>
        <v>0</v>
      </c>
      <c r="BB25" s="345">
        <f t="shared" si="7"/>
        <v>0</v>
      </c>
      <c r="BC25" s="345">
        <f t="shared" si="7"/>
        <v>0</v>
      </c>
      <c r="BD25" s="345">
        <f t="shared" si="7"/>
        <v>0</v>
      </c>
      <c r="BE25" s="345">
        <f t="shared" si="7"/>
        <v>0</v>
      </c>
      <c r="BF25" s="345">
        <f t="shared" si="7"/>
        <v>0</v>
      </c>
      <c r="BG25" s="345">
        <f t="shared" si="7"/>
        <v>0</v>
      </c>
      <c r="BH25" s="345">
        <f t="shared" si="7"/>
        <v>0</v>
      </c>
      <c r="BI25" s="345">
        <f t="shared" si="7"/>
        <v>0</v>
      </c>
      <c r="BJ25" s="345">
        <f t="shared" si="7"/>
        <v>0</v>
      </c>
      <c r="BK25" s="345">
        <f t="shared" si="7"/>
        <v>0</v>
      </c>
    </row>
    <row r="26" spans="1:63" s="343" customFormat="1" x14ac:dyDescent="0.35">
      <c r="A26" s="640"/>
      <c r="B26" s="344" t="str">
        <f t="shared" si="5"/>
        <v>Cooling</v>
      </c>
      <c r="C26" s="345">
        <f t="shared" si="5"/>
        <v>0</v>
      </c>
      <c r="D26" s="345">
        <f t="shared" si="7"/>
        <v>0</v>
      </c>
      <c r="E26" s="345">
        <f t="shared" si="7"/>
        <v>0</v>
      </c>
      <c r="F26" s="345">
        <f t="shared" si="7"/>
        <v>4699.3480826569503</v>
      </c>
      <c r="G26" s="345">
        <f t="shared" si="7"/>
        <v>4699.3480826569503</v>
      </c>
      <c r="H26" s="345">
        <f t="shared" si="7"/>
        <v>4699.3480826569503</v>
      </c>
      <c r="I26" s="345">
        <f t="shared" si="7"/>
        <v>17217.904783311569</v>
      </c>
      <c r="J26" s="345">
        <f t="shared" si="7"/>
        <v>21143.641112638084</v>
      </c>
      <c r="K26" s="345">
        <f t="shared" si="7"/>
        <v>33229.010528995146</v>
      </c>
      <c r="L26" s="345">
        <f t="shared" si="7"/>
        <v>38491.401485377799</v>
      </c>
      <c r="M26" s="345">
        <f t="shared" si="7"/>
        <v>39492.976938802058</v>
      </c>
      <c r="N26" s="345">
        <f t="shared" si="7"/>
        <v>61192.761873895484</v>
      </c>
      <c r="O26" s="345">
        <f t="shared" si="7"/>
        <v>61192.761873895484</v>
      </c>
      <c r="P26" s="345">
        <f t="shared" si="7"/>
        <v>61192.761873895484</v>
      </c>
      <c r="Q26" s="345">
        <f t="shared" si="7"/>
        <v>61192.761873895484</v>
      </c>
      <c r="R26" s="345">
        <f t="shared" si="7"/>
        <v>61192.761873895484</v>
      </c>
      <c r="S26" s="345">
        <f t="shared" si="7"/>
        <v>61192.761873895484</v>
      </c>
      <c r="T26" s="345">
        <f t="shared" si="7"/>
        <v>61192.761873895484</v>
      </c>
      <c r="U26" s="345">
        <f t="shared" si="7"/>
        <v>61192.761873895484</v>
      </c>
      <c r="V26" s="345">
        <f t="shared" si="7"/>
        <v>61192.761873895484</v>
      </c>
      <c r="W26" s="345">
        <f t="shared" si="7"/>
        <v>61192.761873895484</v>
      </c>
      <c r="X26" s="345">
        <f t="shared" si="7"/>
        <v>61192.761873895484</v>
      </c>
      <c r="Y26" s="345">
        <f t="shared" si="7"/>
        <v>61192.761873895484</v>
      </c>
      <c r="Z26" s="345">
        <f t="shared" si="7"/>
        <v>61192.761873895484</v>
      </c>
      <c r="AA26" s="345">
        <f t="shared" si="7"/>
        <v>61192.761873895484</v>
      </c>
      <c r="AB26" s="345">
        <f t="shared" si="7"/>
        <v>61192.761873895484</v>
      </c>
      <c r="AC26" s="345">
        <f t="shared" si="7"/>
        <v>61192.761873895484</v>
      </c>
      <c r="AD26" s="345">
        <f t="shared" si="7"/>
        <v>61192.761873895484</v>
      </c>
      <c r="AE26" s="345">
        <f t="shared" si="7"/>
        <v>61192.761873895484</v>
      </c>
      <c r="AF26" s="345">
        <f t="shared" si="7"/>
        <v>61192.761873895484</v>
      </c>
      <c r="AG26" s="345">
        <f t="shared" si="7"/>
        <v>61192.761873895484</v>
      </c>
      <c r="AH26" s="345">
        <f t="shared" si="7"/>
        <v>61192.761873895484</v>
      </c>
      <c r="AI26" s="345">
        <f t="shared" si="7"/>
        <v>61192.761873895484</v>
      </c>
      <c r="AJ26" s="345">
        <f t="shared" si="7"/>
        <v>61192.761873895484</v>
      </c>
      <c r="AK26" s="345">
        <f t="shared" si="7"/>
        <v>61192.761873895484</v>
      </c>
      <c r="AL26" s="345">
        <f t="shared" si="7"/>
        <v>61192.761873895484</v>
      </c>
      <c r="AM26" s="345">
        <f t="shared" si="7"/>
        <v>61192.761873895484</v>
      </c>
      <c r="AN26" s="345">
        <f t="shared" si="7"/>
        <v>61192.761873895484</v>
      </c>
      <c r="AO26" s="345">
        <f t="shared" si="7"/>
        <v>61192.761873895484</v>
      </c>
      <c r="AP26" s="345">
        <f t="shared" si="7"/>
        <v>61192.761873895484</v>
      </c>
      <c r="AQ26" s="345">
        <f t="shared" si="7"/>
        <v>61192.761873895484</v>
      </c>
      <c r="AR26" s="345">
        <f t="shared" si="7"/>
        <v>61192.761873895484</v>
      </c>
      <c r="AS26" s="345">
        <f t="shared" si="7"/>
        <v>61192.761873895484</v>
      </c>
      <c r="AT26" s="345">
        <f t="shared" si="7"/>
        <v>61192.761873895484</v>
      </c>
      <c r="AU26" s="345">
        <f t="shared" si="7"/>
        <v>61192.761873895484</v>
      </c>
      <c r="AV26" s="345">
        <f t="shared" si="7"/>
        <v>61192.761873895484</v>
      </c>
      <c r="AW26" s="345">
        <f t="shared" si="7"/>
        <v>61192.761873895484</v>
      </c>
      <c r="AX26" s="345">
        <f t="shared" si="7"/>
        <v>61192.761873895484</v>
      </c>
      <c r="AY26" s="345">
        <f t="shared" si="7"/>
        <v>61192.761873895484</v>
      </c>
      <c r="AZ26" s="345">
        <f t="shared" si="7"/>
        <v>61192.761873895484</v>
      </c>
      <c r="BA26" s="345">
        <f t="shared" si="7"/>
        <v>61192.761873895484</v>
      </c>
      <c r="BB26" s="345">
        <f t="shared" si="7"/>
        <v>61192.761873895484</v>
      </c>
      <c r="BC26" s="345">
        <f t="shared" si="7"/>
        <v>61192.761873895484</v>
      </c>
      <c r="BD26" s="345">
        <f t="shared" si="7"/>
        <v>61192.761873895484</v>
      </c>
      <c r="BE26" s="345">
        <f t="shared" si="7"/>
        <v>61192.761873895484</v>
      </c>
      <c r="BF26" s="345">
        <f t="shared" si="7"/>
        <v>61192.761873895484</v>
      </c>
      <c r="BG26" s="345">
        <f t="shared" si="7"/>
        <v>61192.761873895484</v>
      </c>
      <c r="BH26" s="345">
        <f t="shared" si="7"/>
        <v>61192.761873895484</v>
      </c>
      <c r="BI26" s="345">
        <f t="shared" si="7"/>
        <v>61192.761873895484</v>
      </c>
      <c r="BJ26" s="345">
        <f t="shared" si="7"/>
        <v>61192.761873895484</v>
      </c>
      <c r="BK26" s="345">
        <f t="shared" si="7"/>
        <v>61192.761873895484</v>
      </c>
    </row>
    <row r="27" spans="1:63" s="343" customFormat="1" x14ac:dyDescent="0.35">
      <c r="A27" s="640"/>
      <c r="B27" s="12" t="str">
        <f t="shared" si="5"/>
        <v>Ext Lighting</v>
      </c>
      <c r="C27" s="345">
        <f t="shared" si="5"/>
        <v>0</v>
      </c>
      <c r="D27" s="345">
        <f t="shared" si="7"/>
        <v>0</v>
      </c>
      <c r="E27" s="345">
        <f t="shared" si="7"/>
        <v>0</v>
      </c>
      <c r="F27" s="345">
        <f t="shared" si="7"/>
        <v>0</v>
      </c>
      <c r="G27" s="345">
        <f t="shared" si="7"/>
        <v>0</v>
      </c>
      <c r="H27" s="345">
        <f t="shared" si="7"/>
        <v>0</v>
      </c>
      <c r="I27" s="345">
        <f t="shared" si="7"/>
        <v>0</v>
      </c>
      <c r="J27" s="345">
        <f t="shared" si="7"/>
        <v>0</v>
      </c>
      <c r="K27" s="345">
        <f t="shared" si="7"/>
        <v>0</v>
      </c>
      <c r="L27" s="345">
        <f t="shared" si="7"/>
        <v>22226.33196</v>
      </c>
      <c r="M27" s="345">
        <f t="shared" si="7"/>
        <v>22226.33196</v>
      </c>
      <c r="N27" s="345">
        <f t="shared" si="7"/>
        <v>51833.055120000005</v>
      </c>
      <c r="O27" s="345">
        <f t="shared" si="7"/>
        <v>51833.055120000005</v>
      </c>
      <c r="P27" s="345">
        <f t="shared" si="7"/>
        <v>51833.055120000005</v>
      </c>
      <c r="Q27" s="345">
        <f t="shared" si="7"/>
        <v>51833.055120000005</v>
      </c>
      <c r="R27" s="345">
        <f t="shared" si="7"/>
        <v>51833.055120000005</v>
      </c>
      <c r="S27" s="345">
        <f t="shared" si="7"/>
        <v>51833.055120000005</v>
      </c>
      <c r="T27" s="345">
        <f t="shared" si="7"/>
        <v>51833.055120000005</v>
      </c>
      <c r="U27" s="345">
        <f t="shared" si="7"/>
        <v>51833.055120000005</v>
      </c>
      <c r="V27" s="345">
        <f t="shared" si="7"/>
        <v>51833.055120000005</v>
      </c>
      <c r="W27" s="345">
        <f t="shared" si="7"/>
        <v>51833.055120000005</v>
      </c>
      <c r="X27" s="345">
        <f t="shared" si="7"/>
        <v>51833.055120000005</v>
      </c>
      <c r="Y27" s="345">
        <f t="shared" si="7"/>
        <v>51833.055120000005</v>
      </c>
      <c r="Z27" s="345">
        <f t="shared" si="7"/>
        <v>51833.055120000005</v>
      </c>
      <c r="AA27" s="345">
        <f t="shared" si="7"/>
        <v>51833.055120000005</v>
      </c>
      <c r="AB27" s="345">
        <f t="shared" si="7"/>
        <v>51833.055120000005</v>
      </c>
      <c r="AC27" s="345">
        <f t="shared" si="7"/>
        <v>51833.055120000005</v>
      </c>
      <c r="AD27" s="345">
        <f t="shared" si="7"/>
        <v>51833.055120000005</v>
      </c>
      <c r="AE27" s="345">
        <f t="shared" si="7"/>
        <v>51833.055120000005</v>
      </c>
      <c r="AF27" s="345">
        <f t="shared" si="7"/>
        <v>51833.055120000005</v>
      </c>
      <c r="AG27" s="345">
        <f t="shared" si="7"/>
        <v>51833.055120000005</v>
      </c>
      <c r="AH27" s="345">
        <f t="shared" si="7"/>
        <v>51833.055120000005</v>
      </c>
      <c r="AI27" s="345">
        <f t="shared" si="7"/>
        <v>51833.055120000005</v>
      </c>
      <c r="AJ27" s="345">
        <f t="shared" si="7"/>
        <v>51833.055120000005</v>
      </c>
      <c r="AK27" s="345">
        <f t="shared" si="7"/>
        <v>51833.055120000005</v>
      </c>
      <c r="AL27" s="345">
        <f t="shared" si="7"/>
        <v>51833.055120000005</v>
      </c>
      <c r="AM27" s="345">
        <f t="shared" si="7"/>
        <v>51833.055120000005</v>
      </c>
      <c r="AN27" s="345">
        <f t="shared" si="7"/>
        <v>51833.055120000005</v>
      </c>
      <c r="AO27" s="345">
        <f t="shared" si="7"/>
        <v>51833.055120000005</v>
      </c>
      <c r="AP27" s="345">
        <f t="shared" si="7"/>
        <v>51833.055120000005</v>
      </c>
      <c r="AQ27" s="345">
        <f t="shared" si="7"/>
        <v>51833.055120000005</v>
      </c>
      <c r="AR27" s="345">
        <f t="shared" si="7"/>
        <v>51833.055120000005</v>
      </c>
      <c r="AS27" s="345">
        <f t="shared" si="7"/>
        <v>51833.055120000005</v>
      </c>
      <c r="AT27" s="345">
        <f t="shared" si="7"/>
        <v>51833.055120000005</v>
      </c>
      <c r="AU27" s="345">
        <f t="shared" si="7"/>
        <v>51833.055120000005</v>
      </c>
      <c r="AV27" s="345">
        <f t="shared" si="7"/>
        <v>51833.055120000005</v>
      </c>
      <c r="AW27" s="345">
        <f t="shared" si="7"/>
        <v>51833.055120000005</v>
      </c>
      <c r="AX27" s="345">
        <f t="shared" si="7"/>
        <v>51833.055120000005</v>
      </c>
      <c r="AY27" s="345">
        <f t="shared" si="7"/>
        <v>51833.055120000005</v>
      </c>
      <c r="AZ27" s="345">
        <f t="shared" si="7"/>
        <v>51833.055120000005</v>
      </c>
      <c r="BA27" s="345">
        <f t="shared" si="7"/>
        <v>51833.055120000005</v>
      </c>
      <c r="BB27" s="345">
        <f t="shared" si="7"/>
        <v>51833.055120000005</v>
      </c>
      <c r="BC27" s="345">
        <f t="shared" si="7"/>
        <v>51833.055120000005</v>
      </c>
      <c r="BD27" s="345">
        <f t="shared" si="7"/>
        <v>51833.055120000005</v>
      </c>
      <c r="BE27" s="345">
        <f t="shared" si="7"/>
        <v>51833.055120000005</v>
      </c>
      <c r="BF27" s="345">
        <f t="shared" si="7"/>
        <v>51833.055120000005</v>
      </c>
      <c r="BG27" s="345">
        <f t="shared" si="7"/>
        <v>51833.055120000005</v>
      </c>
      <c r="BH27" s="345">
        <f t="shared" si="7"/>
        <v>51833.055120000005</v>
      </c>
      <c r="BI27" s="345">
        <f t="shared" si="7"/>
        <v>51833.055120000005</v>
      </c>
      <c r="BJ27" s="345">
        <f t="shared" si="7"/>
        <v>51833.055120000005</v>
      </c>
      <c r="BK27" s="345">
        <f t="shared" si="7"/>
        <v>51833.055120000005</v>
      </c>
    </row>
    <row r="28" spans="1:63" s="343" customFormat="1" x14ac:dyDescent="0.35">
      <c r="A28" s="640"/>
      <c r="B28" s="344" t="str">
        <f t="shared" si="5"/>
        <v>Heating</v>
      </c>
      <c r="C28" s="345">
        <f t="shared" si="5"/>
        <v>0</v>
      </c>
      <c r="D28" s="345">
        <f t="shared" si="7"/>
        <v>0</v>
      </c>
      <c r="E28" s="345">
        <f t="shared" si="7"/>
        <v>0</v>
      </c>
      <c r="F28" s="345">
        <f t="shared" si="7"/>
        <v>0</v>
      </c>
      <c r="G28" s="345">
        <f t="shared" si="7"/>
        <v>0</v>
      </c>
      <c r="H28" s="345">
        <f t="shared" si="7"/>
        <v>0</v>
      </c>
      <c r="I28" s="345">
        <f t="shared" si="7"/>
        <v>0</v>
      </c>
      <c r="J28" s="345">
        <f t="shared" si="7"/>
        <v>0</v>
      </c>
      <c r="K28" s="345">
        <f t="shared" si="7"/>
        <v>0</v>
      </c>
      <c r="L28" s="345">
        <f t="shared" si="7"/>
        <v>0</v>
      </c>
      <c r="M28" s="345">
        <f t="shared" si="7"/>
        <v>0</v>
      </c>
      <c r="N28" s="345">
        <f t="shared" si="7"/>
        <v>2621.1327999999921</v>
      </c>
      <c r="O28" s="345">
        <f t="shared" si="7"/>
        <v>2621.1327999999921</v>
      </c>
      <c r="P28" s="345">
        <f t="shared" si="7"/>
        <v>2621.1327999999921</v>
      </c>
      <c r="Q28" s="345">
        <f t="shared" si="7"/>
        <v>2621.1327999999921</v>
      </c>
      <c r="R28" s="345">
        <f t="shared" si="7"/>
        <v>2621.1327999999921</v>
      </c>
      <c r="S28" s="345">
        <f t="shared" si="7"/>
        <v>2621.1327999999921</v>
      </c>
      <c r="T28" s="345">
        <f t="shared" si="7"/>
        <v>2621.1327999999921</v>
      </c>
      <c r="U28" s="345">
        <f t="shared" si="7"/>
        <v>2621.1327999999921</v>
      </c>
      <c r="V28" s="345">
        <f t="shared" si="7"/>
        <v>2621.1327999999921</v>
      </c>
      <c r="W28" s="345">
        <f t="shared" si="7"/>
        <v>2621.1327999999921</v>
      </c>
      <c r="X28" s="345">
        <f t="shared" si="7"/>
        <v>2621.1327999999921</v>
      </c>
      <c r="Y28" s="345">
        <f t="shared" si="7"/>
        <v>2621.1327999999921</v>
      </c>
      <c r="Z28" s="345">
        <f t="shared" si="7"/>
        <v>2621.1327999999921</v>
      </c>
      <c r="AA28" s="345">
        <f t="shared" si="7"/>
        <v>2621.1327999999921</v>
      </c>
      <c r="AB28" s="345">
        <f t="shared" si="7"/>
        <v>2621.1327999999921</v>
      </c>
      <c r="AC28" s="345">
        <f t="shared" si="7"/>
        <v>2621.1327999999921</v>
      </c>
      <c r="AD28" s="345">
        <f t="shared" si="7"/>
        <v>2621.1327999999921</v>
      </c>
      <c r="AE28" s="345">
        <f t="shared" si="7"/>
        <v>2621.1327999999921</v>
      </c>
      <c r="AF28" s="345">
        <f t="shared" si="7"/>
        <v>2621.1327999999921</v>
      </c>
      <c r="AG28" s="345">
        <f t="shared" si="7"/>
        <v>2621.1327999999921</v>
      </c>
      <c r="AH28" s="345">
        <f t="shared" si="7"/>
        <v>2621.1327999999921</v>
      </c>
      <c r="AI28" s="345">
        <f t="shared" si="7"/>
        <v>2621.1327999999921</v>
      </c>
      <c r="AJ28" s="345">
        <f t="shared" si="7"/>
        <v>2621.1327999999921</v>
      </c>
      <c r="AK28" s="345">
        <f t="shared" si="7"/>
        <v>2621.1327999999921</v>
      </c>
      <c r="AL28" s="345">
        <f t="shared" si="7"/>
        <v>2621.1327999999921</v>
      </c>
      <c r="AM28" s="345">
        <f t="shared" si="7"/>
        <v>2621.1327999999921</v>
      </c>
      <c r="AN28" s="345">
        <f t="shared" si="7"/>
        <v>2621.1327999999921</v>
      </c>
      <c r="AO28" s="345">
        <f t="shared" si="7"/>
        <v>2621.1327999999921</v>
      </c>
      <c r="AP28" s="345">
        <f t="shared" si="7"/>
        <v>2621.1327999999921</v>
      </c>
      <c r="AQ28" s="345">
        <f t="shared" si="7"/>
        <v>2621.1327999999921</v>
      </c>
      <c r="AR28" s="345">
        <f t="shared" si="7"/>
        <v>2621.1327999999921</v>
      </c>
      <c r="AS28" s="345">
        <f t="shared" si="7"/>
        <v>2621.1327999999921</v>
      </c>
      <c r="AT28" s="345">
        <f t="shared" si="7"/>
        <v>2621.1327999999921</v>
      </c>
      <c r="AU28" s="345">
        <f t="shared" si="7"/>
        <v>2621.1327999999921</v>
      </c>
      <c r="AV28" s="345">
        <f t="shared" si="7"/>
        <v>2621.1327999999921</v>
      </c>
      <c r="AW28" s="345">
        <f t="shared" si="7"/>
        <v>2621.1327999999921</v>
      </c>
      <c r="AX28" s="345">
        <f t="shared" si="7"/>
        <v>2621.1327999999921</v>
      </c>
      <c r="AY28" s="345">
        <f t="shared" si="7"/>
        <v>2621.1327999999921</v>
      </c>
      <c r="AZ28" s="345">
        <f t="shared" si="7"/>
        <v>2621.1327999999921</v>
      </c>
      <c r="BA28" s="345">
        <f t="shared" si="7"/>
        <v>2621.1327999999921</v>
      </c>
      <c r="BB28" s="345">
        <f t="shared" si="7"/>
        <v>2621.1327999999921</v>
      </c>
      <c r="BC28" s="345">
        <f t="shared" si="7"/>
        <v>2621.1327999999921</v>
      </c>
      <c r="BD28" s="345">
        <f t="shared" si="7"/>
        <v>2621.1327999999921</v>
      </c>
      <c r="BE28" s="345">
        <f t="shared" si="7"/>
        <v>2621.1327999999921</v>
      </c>
      <c r="BF28" s="345">
        <f t="shared" si="7"/>
        <v>2621.1327999999921</v>
      </c>
      <c r="BG28" s="345">
        <f t="shared" si="7"/>
        <v>2621.1327999999921</v>
      </c>
      <c r="BH28" s="345">
        <f t="shared" si="7"/>
        <v>2621.1327999999921</v>
      </c>
      <c r="BI28" s="345">
        <f t="shared" si="7"/>
        <v>2621.1327999999921</v>
      </c>
      <c r="BJ28" s="345">
        <f t="shared" si="7"/>
        <v>2621.1327999999921</v>
      </c>
      <c r="BK28" s="345">
        <f t="shared" si="7"/>
        <v>2621.1327999999921</v>
      </c>
    </row>
    <row r="29" spans="1:63" s="343" customFormat="1" x14ac:dyDescent="0.35">
      <c r="A29" s="640"/>
      <c r="B29" s="344" t="str">
        <f t="shared" si="5"/>
        <v>HVAC</v>
      </c>
      <c r="C29" s="345">
        <f t="shared" si="5"/>
        <v>0</v>
      </c>
      <c r="D29" s="345">
        <f t="shared" ref="D29:BK32" si="8">IF(SUM($C$19:$N$19)=0,0,C29+D11)</f>
        <v>0</v>
      </c>
      <c r="E29" s="345">
        <f t="shared" si="8"/>
        <v>0</v>
      </c>
      <c r="F29" s="345">
        <f t="shared" si="8"/>
        <v>0</v>
      </c>
      <c r="G29" s="345">
        <f t="shared" si="8"/>
        <v>17403.669969643008</v>
      </c>
      <c r="H29" s="345">
        <f t="shared" si="8"/>
        <v>17403.669969643008</v>
      </c>
      <c r="I29" s="345">
        <f t="shared" si="8"/>
        <v>17403.669969643008</v>
      </c>
      <c r="J29" s="345">
        <f t="shared" si="8"/>
        <v>17403.669969643008</v>
      </c>
      <c r="K29" s="345">
        <f t="shared" si="8"/>
        <v>192328.98034980084</v>
      </c>
      <c r="L29" s="345">
        <f t="shared" si="8"/>
        <v>192328.98034980084</v>
      </c>
      <c r="M29" s="345">
        <f t="shared" si="8"/>
        <v>192328.98034980084</v>
      </c>
      <c r="N29" s="345">
        <f t="shared" si="8"/>
        <v>385749.90584121214</v>
      </c>
      <c r="O29" s="345">
        <f t="shared" si="8"/>
        <v>385749.90584121214</v>
      </c>
      <c r="P29" s="345">
        <f t="shared" si="8"/>
        <v>385749.90584121214</v>
      </c>
      <c r="Q29" s="345">
        <f t="shared" si="8"/>
        <v>385749.90584121214</v>
      </c>
      <c r="R29" s="345">
        <f t="shared" si="8"/>
        <v>385749.90584121214</v>
      </c>
      <c r="S29" s="345">
        <f t="shared" si="8"/>
        <v>385749.90584121214</v>
      </c>
      <c r="T29" s="345">
        <f t="shared" si="8"/>
        <v>385749.90584121214</v>
      </c>
      <c r="U29" s="345">
        <f t="shared" si="8"/>
        <v>385749.90584121214</v>
      </c>
      <c r="V29" s="345">
        <f t="shared" si="8"/>
        <v>385749.90584121214</v>
      </c>
      <c r="W29" s="345">
        <f t="shared" si="8"/>
        <v>385749.90584121214</v>
      </c>
      <c r="X29" s="345">
        <f t="shared" si="8"/>
        <v>385749.90584121214</v>
      </c>
      <c r="Y29" s="345">
        <f t="shared" si="8"/>
        <v>385749.90584121214</v>
      </c>
      <c r="Z29" s="345">
        <f t="shared" si="8"/>
        <v>385749.90584121214</v>
      </c>
      <c r="AA29" s="345">
        <f t="shared" si="8"/>
        <v>385749.90584121214</v>
      </c>
      <c r="AB29" s="345">
        <f t="shared" si="8"/>
        <v>385749.90584121214</v>
      </c>
      <c r="AC29" s="345">
        <f t="shared" si="8"/>
        <v>385749.90584121214</v>
      </c>
      <c r="AD29" s="345">
        <f t="shared" si="8"/>
        <v>385749.90584121214</v>
      </c>
      <c r="AE29" s="345">
        <f t="shared" si="8"/>
        <v>385749.90584121214</v>
      </c>
      <c r="AF29" s="345">
        <f t="shared" si="8"/>
        <v>385749.90584121214</v>
      </c>
      <c r="AG29" s="345">
        <f t="shared" si="8"/>
        <v>385749.90584121214</v>
      </c>
      <c r="AH29" s="345">
        <f t="shared" si="8"/>
        <v>385749.90584121214</v>
      </c>
      <c r="AI29" s="345">
        <f t="shared" si="8"/>
        <v>385749.90584121214</v>
      </c>
      <c r="AJ29" s="345">
        <f t="shared" si="8"/>
        <v>385749.90584121214</v>
      </c>
      <c r="AK29" s="345">
        <f t="shared" si="8"/>
        <v>385749.90584121214</v>
      </c>
      <c r="AL29" s="345">
        <f t="shared" si="8"/>
        <v>385749.90584121214</v>
      </c>
      <c r="AM29" s="345">
        <f t="shared" si="8"/>
        <v>385749.90584121214</v>
      </c>
      <c r="AN29" s="345">
        <f t="shared" si="8"/>
        <v>385749.90584121214</v>
      </c>
      <c r="AO29" s="345">
        <f t="shared" si="8"/>
        <v>385749.90584121214</v>
      </c>
      <c r="AP29" s="345">
        <f t="shared" si="8"/>
        <v>385749.90584121214</v>
      </c>
      <c r="AQ29" s="345">
        <f t="shared" si="8"/>
        <v>385749.90584121214</v>
      </c>
      <c r="AR29" s="345">
        <f t="shared" si="8"/>
        <v>385749.90584121214</v>
      </c>
      <c r="AS29" s="345">
        <f t="shared" si="8"/>
        <v>385749.90584121214</v>
      </c>
      <c r="AT29" s="345">
        <f t="shared" si="8"/>
        <v>385749.90584121214</v>
      </c>
      <c r="AU29" s="345">
        <f t="shared" si="8"/>
        <v>385749.90584121214</v>
      </c>
      <c r="AV29" s="345">
        <f t="shared" si="8"/>
        <v>385749.90584121214</v>
      </c>
      <c r="AW29" s="345">
        <f t="shared" si="8"/>
        <v>385749.90584121214</v>
      </c>
      <c r="AX29" s="345">
        <f t="shared" si="8"/>
        <v>385749.90584121214</v>
      </c>
      <c r="AY29" s="345">
        <f t="shared" si="8"/>
        <v>385749.90584121214</v>
      </c>
      <c r="AZ29" s="345">
        <f t="shared" si="8"/>
        <v>385749.90584121214</v>
      </c>
      <c r="BA29" s="345">
        <f t="shared" si="8"/>
        <v>385749.90584121214</v>
      </c>
      <c r="BB29" s="345">
        <f t="shared" si="8"/>
        <v>385749.90584121214</v>
      </c>
      <c r="BC29" s="345">
        <f t="shared" si="8"/>
        <v>385749.90584121214</v>
      </c>
      <c r="BD29" s="345">
        <f t="shared" si="8"/>
        <v>385749.90584121214</v>
      </c>
      <c r="BE29" s="345">
        <f t="shared" si="8"/>
        <v>385749.90584121214</v>
      </c>
      <c r="BF29" s="345">
        <f t="shared" si="8"/>
        <v>385749.90584121214</v>
      </c>
      <c r="BG29" s="345">
        <f t="shared" si="8"/>
        <v>385749.90584121214</v>
      </c>
      <c r="BH29" s="345">
        <f t="shared" si="8"/>
        <v>385749.90584121214</v>
      </c>
      <c r="BI29" s="345">
        <f t="shared" si="8"/>
        <v>385749.90584121214</v>
      </c>
      <c r="BJ29" s="345">
        <f t="shared" si="8"/>
        <v>385749.90584121214</v>
      </c>
      <c r="BK29" s="345">
        <f t="shared" si="8"/>
        <v>385749.90584121214</v>
      </c>
    </row>
    <row r="30" spans="1:63" s="343" customFormat="1" x14ac:dyDescent="0.35">
      <c r="A30" s="640"/>
      <c r="B30" s="344" t="str">
        <f t="shared" si="5"/>
        <v>Lighting</v>
      </c>
      <c r="C30" s="345">
        <f t="shared" si="5"/>
        <v>0</v>
      </c>
      <c r="D30" s="345">
        <f t="shared" si="8"/>
        <v>0</v>
      </c>
      <c r="E30" s="345">
        <f t="shared" si="8"/>
        <v>59008.869203788563</v>
      </c>
      <c r="F30" s="345">
        <f t="shared" si="8"/>
        <v>1039260.9185957384</v>
      </c>
      <c r="G30" s="345">
        <f t="shared" si="8"/>
        <v>2893713.5761531861</v>
      </c>
      <c r="H30" s="345">
        <f t="shared" si="8"/>
        <v>4875769.9251381187</v>
      </c>
      <c r="I30" s="345">
        <f t="shared" si="8"/>
        <v>7186072.997153502</v>
      </c>
      <c r="J30" s="345">
        <f t="shared" si="8"/>
        <v>9498986.4015687387</v>
      </c>
      <c r="K30" s="345">
        <f t="shared" si="8"/>
        <v>12078139.109577883</v>
      </c>
      <c r="L30" s="345">
        <f t="shared" si="8"/>
        <v>14413073.190628052</v>
      </c>
      <c r="M30" s="345">
        <f t="shared" si="8"/>
        <v>18338481.865850374</v>
      </c>
      <c r="N30" s="345">
        <f t="shared" si="8"/>
        <v>23830701.157893054</v>
      </c>
      <c r="O30" s="345">
        <f t="shared" si="8"/>
        <v>23830701.157893054</v>
      </c>
      <c r="P30" s="345">
        <f t="shared" si="8"/>
        <v>23830701.157893054</v>
      </c>
      <c r="Q30" s="345">
        <f t="shared" si="8"/>
        <v>23830701.157893054</v>
      </c>
      <c r="R30" s="345">
        <f t="shared" si="8"/>
        <v>23830701.157893054</v>
      </c>
      <c r="S30" s="345">
        <f t="shared" si="8"/>
        <v>23830701.157893054</v>
      </c>
      <c r="T30" s="345">
        <f t="shared" si="8"/>
        <v>23830701.157893054</v>
      </c>
      <c r="U30" s="345">
        <f t="shared" si="8"/>
        <v>23830701.157893054</v>
      </c>
      <c r="V30" s="345">
        <f t="shared" si="8"/>
        <v>23830701.157893054</v>
      </c>
      <c r="W30" s="345">
        <f t="shared" si="8"/>
        <v>23830701.157893054</v>
      </c>
      <c r="X30" s="345">
        <f t="shared" si="8"/>
        <v>23830701.157893054</v>
      </c>
      <c r="Y30" s="345">
        <f t="shared" si="8"/>
        <v>23830701.157893054</v>
      </c>
      <c r="Z30" s="345">
        <f t="shared" si="8"/>
        <v>23830701.157893054</v>
      </c>
      <c r="AA30" s="345">
        <f t="shared" si="8"/>
        <v>23830701.157893054</v>
      </c>
      <c r="AB30" s="345">
        <f t="shared" si="8"/>
        <v>23830701.157893054</v>
      </c>
      <c r="AC30" s="345">
        <f t="shared" si="8"/>
        <v>23830701.157893054</v>
      </c>
      <c r="AD30" s="345">
        <f t="shared" si="8"/>
        <v>23830701.157893054</v>
      </c>
      <c r="AE30" s="345">
        <f t="shared" si="8"/>
        <v>23830701.157893054</v>
      </c>
      <c r="AF30" s="345">
        <f t="shared" si="8"/>
        <v>23830701.157893054</v>
      </c>
      <c r="AG30" s="345">
        <f t="shared" si="8"/>
        <v>23830701.157893054</v>
      </c>
      <c r="AH30" s="345">
        <f t="shared" si="8"/>
        <v>23830701.157893054</v>
      </c>
      <c r="AI30" s="345">
        <f t="shared" si="8"/>
        <v>23830701.157893054</v>
      </c>
      <c r="AJ30" s="345">
        <f t="shared" si="8"/>
        <v>23830701.157893054</v>
      </c>
      <c r="AK30" s="345">
        <f t="shared" si="8"/>
        <v>23830701.157893054</v>
      </c>
      <c r="AL30" s="345">
        <f t="shared" si="8"/>
        <v>23830701.157893054</v>
      </c>
      <c r="AM30" s="345">
        <f t="shared" si="8"/>
        <v>23830701.157893054</v>
      </c>
      <c r="AN30" s="345">
        <f t="shared" si="8"/>
        <v>23830701.157893054</v>
      </c>
      <c r="AO30" s="345">
        <f t="shared" si="8"/>
        <v>23830701.157893054</v>
      </c>
      <c r="AP30" s="345">
        <f t="shared" si="8"/>
        <v>23830701.157893054</v>
      </c>
      <c r="AQ30" s="345">
        <f t="shared" si="8"/>
        <v>23830701.157893054</v>
      </c>
      <c r="AR30" s="345">
        <f t="shared" si="8"/>
        <v>23830701.157893054</v>
      </c>
      <c r="AS30" s="345">
        <f t="shared" si="8"/>
        <v>23830701.157893054</v>
      </c>
      <c r="AT30" s="345">
        <f t="shared" si="8"/>
        <v>23830701.157893054</v>
      </c>
      <c r="AU30" s="345">
        <f t="shared" si="8"/>
        <v>23830701.157893054</v>
      </c>
      <c r="AV30" s="345">
        <f t="shared" si="8"/>
        <v>23830701.157893054</v>
      </c>
      <c r="AW30" s="345">
        <f t="shared" si="8"/>
        <v>23830701.157893054</v>
      </c>
      <c r="AX30" s="345">
        <f t="shared" si="8"/>
        <v>23830701.157893054</v>
      </c>
      <c r="AY30" s="345">
        <f t="shared" si="8"/>
        <v>23830701.157893054</v>
      </c>
      <c r="AZ30" s="345">
        <f t="shared" si="8"/>
        <v>23830701.157893054</v>
      </c>
      <c r="BA30" s="345">
        <f t="shared" si="8"/>
        <v>23830701.157893054</v>
      </c>
      <c r="BB30" s="345">
        <f t="shared" si="8"/>
        <v>23830701.157893054</v>
      </c>
      <c r="BC30" s="345">
        <f t="shared" si="8"/>
        <v>23830701.157893054</v>
      </c>
      <c r="BD30" s="345">
        <f t="shared" si="8"/>
        <v>23830701.157893054</v>
      </c>
      <c r="BE30" s="345">
        <f t="shared" si="8"/>
        <v>23830701.157893054</v>
      </c>
      <c r="BF30" s="345">
        <f t="shared" si="8"/>
        <v>23830701.157893054</v>
      </c>
      <c r="BG30" s="345">
        <f t="shared" si="8"/>
        <v>23830701.157893054</v>
      </c>
      <c r="BH30" s="345">
        <f t="shared" si="8"/>
        <v>23830701.157893054</v>
      </c>
      <c r="BI30" s="345">
        <f t="shared" si="8"/>
        <v>23830701.157893054</v>
      </c>
      <c r="BJ30" s="345">
        <f t="shared" si="8"/>
        <v>23830701.157893054</v>
      </c>
      <c r="BK30" s="345">
        <f t="shared" si="8"/>
        <v>23830701.157893054</v>
      </c>
    </row>
    <row r="31" spans="1:63" s="343" customFormat="1" x14ac:dyDescent="0.35">
      <c r="A31" s="640"/>
      <c r="B31" s="344" t="str">
        <f t="shared" si="5"/>
        <v>Miscellaneous</v>
      </c>
      <c r="C31" s="345">
        <f t="shared" si="5"/>
        <v>0</v>
      </c>
      <c r="D31" s="345">
        <f t="shared" si="8"/>
        <v>0</v>
      </c>
      <c r="E31" s="345">
        <f t="shared" si="8"/>
        <v>0</v>
      </c>
      <c r="F31" s="345">
        <f t="shared" si="8"/>
        <v>0</v>
      </c>
      <c r="G31" s="345">
        <f t="shared" si="8"/>
        <v>0</v>
      </c>
      <c r="H31" s="345">
        <f t="shared" si="8"/>
        <v>0</v>
      </c>
      <c r="I31" s="345">
        <f t="shared" si="8"/>
        <v>0</v>
      </c>
      <c r="J31" s="345">
        <f t="shared" si="8"/>
        <v>0</v>
      </c>
      <c r="K31" s="345">
        <f t="shared" si="8"/>
        <v>0</v>
      </c>
      <c r="L31" s="345">
        <f t="shared" si="8"/>
        <v>0</v>
      </c>
      <c r="M31" s="345">
        <f t="shared" si="8"/>
        <v>0</v>
      </c>
      <c r="N31" s="345">
        <f t="shared" si="8"/>
        <v>0</v>
      </c>
      <c r="O31" s="345">
        <f t="shared" si="8"/>
        <v>0</v>
      </c>
      <c r="P31" s="345">
        <f t="shared" si="8"/>
        <v>0</v>
      </c>
      <c r="Q31" s="345">
        <f t="shared" si="8"/>
        <v>0</v>
      </c>
      <c r="R31" s="345">
        <f t="shared" si="8"/>
        <v>0</v>
      </c>
      <c r="S31" s="345">
        <f t="shared" si="8"/>
        <v>0</v>
      </c>
      <c r="T31" s="345">
        <f t="shared" si="8"/>
        <v>0</v>
      </c>
      <c r="U31" s="345">
        <f t="shared" si="8"/>
        <v>0</v>
      </c>
      <c r="V31" s="345">
        <f t="shared" si="8"/>
        <v>0</v>
      </c>
      <c r="W31" s="345">
        <f t="shared" si="8"/>
        <v>0</v>
      </c>
      <c r="X31" s="345">
        <f t="shared" si="8"/>
        <v>0</v>
      </c>
      <c r="Y31" s="345">
        <f t="shared" si="8"/>
        <v>0</v>
      </c>
      <c r="Z31" s="345">
        <f t="shared" si="8"/>
        <v>0</v>
      </c>
      <c r="AA31" s="345">
        <f t="shared" si="8"/>
        <v>0</v>
      </c>
      <c r="AB31" s="345">
        <f t="shared" si="8"/>
        <v>0</v>
      </c>
      <c r="AC31" s="345">
        <f t="shared" si="8"/>
        <v>0</v>
      </c>
      <c r="AD31" s="345">
        <f t="shared" si="8"/>
        <v>0</v>
      </c>
      <c r="AE31" s="345">
        <f t="shared" si="8"/>
        <v>0</v>
      </c>
      <c r="AF31" s="345">
        <f t="shared" si="8"/>
        <v>0</v>
      </c>
      <c r="AG31" s="345">
        <f t="shared" si="8"/>
        <v>0</v>
      </c>
      <c r="AH31" s="345">
        <f t="shared" si="8"/>
        <v>0</v>
      </c>
      <c r="AI31" s="345">
        <f t="shared" si="8"/>
        <v>0</v>
      </c>
      <c r="AJ31" s="345">
        <f t="shared" si="8"/>
        <v>0</v>
      </c>
      <c r="AK31" s="345">
        <f t="shared" si="8"/>
        <v>0</v>
      </c>
      <c r="AL31" s="345">
        <f t="shared" si="8"/>
        <v>0</v>
      </c>
      <c r="AM31" s="345">
        <f t="shared" si="8"/>
        <v>0</v>
      </c>
      <c r="AN31" s="345">
        <f t="shared" si="8"/>
        <v>0</v>
      </c>
      <c r="AO31" s="345">
        <f t="shared" si="8"/>
        <v>0</v>
      </c>
      <c r="AP31" s="345">
        <f t="shared" si="8"/>
        <v>0</v>
      </c>
      <c r="AQ31" s="345">
        <f t="shared" si="8"/>
        <v>0</v>
      </c>
      <c r="AR31" s="345">
        <f t="shared" si="8"/>
        <v>0</v>
      </c>
      <c r="AS31" s="345">
        <f t="shared" si="8"/>
        <v>0</v>
      </c>
      <c r="AT31" s="345">
        <f t="shared" si="8"/>
        <v>0</v>
      </c>
      <c r="AU31" s="345">
        <f t="shared" si="8"/>
        <v>0</v>
      </c>
      <c r="AV31" s="345">
        <f t="shared" si="8"/>
        <v>0</v>
      </c>
      <c r="AW31" s="345">
        <f t="shared" si="8"/>
        <v>0</v>
      </c>
      <c r="AX31" s="345">
        <f t="shared" si="8"/>
        <v>0</v>
      </c>
      <c r="AY31" s="345">
        <f t="shared" si="8"/>
        <v>0</v>
      </c>
      <c r="AZ31" s="345">
        <f t="shared" si="8"/>
        <v>0</v>
      </c>
      <c r="BA31" s="345">
        <f t="shared" si="8"/>
        <v>0</v>
      </c>
      <c r="BB31" s="345">
        <f t="shared" si="8"/>
        <v>0</v>
      </c>
      <c r="BC31" s="345">
        <f t="shared" si="8"/>
        <v>0</v>
      </c>
      <c r="BD31" s="345">
        <f t="shared" si="8"/>
        <v>0</v>
      </c>
      <c r="BE31" s="345">
        <f t="shared" si="8"/>
        <v>0</v>
      </c>
      <c r="BF31" s="345">
        <f t="shared" si="8"/>
        <v>0</v>
      </c>
      <c r="BG31" s="345">
        <f t="shared" si="8"/>
        <v>0</v>
      </c>
      <c r="BH31" s="345">
        <f t="shared" si="8"/>
        <v>0</v>
      </c>
      <c r="BI31" s="345">
        <f t="shared" si="8"/>
        <v>0</v>
      </c>
      <c r="BJ31" s="345">
        <f t="shared" si="8"/>
        <v>0</v>
      </c>
      <c r="BK31" s="345">
        <f t="shared" si="8"/>
        <v>0</v>
      </c>
    </row>
    <row r="32" spans="1:63" s="343" customFormat="1" ht="15" customHeight="1" x14ac:dyDescent="0.35">
      <c r="A32" s="640"/>
      <c r="B32" s="344" t="str">
        <f t="shared" si="5"/>
        <v>Motors</v>
      </c>
      <c r="C32" s="345">
        <f t="shared" si="5"/>
        <v>0</v>
      </c>
      <c r="D32" s="345">
        <f t="shared" si="8"/>
        <v>0</v>
      </c>
      <c r="E32" s="345">
        <f t="shared" si="8"/>
        <v>0</v>
      </c>
      <c r="F32" s="345">
        <f t="shared" si="8"/>
        <v>0</v>
      </c>
      <c r="G32" s="345">
        <f t="shared" si="8"/>
        <v>0</v>
      </c>
      <c r="H32" s="345">
        <f t="shared" si="8"/>
        <v>0</v>
      </c>
      <c r="I32" s="345">
        <f t="shared" si="8"/>
        <v>62802.626100545793</v>
      </c>
      <c r="J32" s="345">
        <f t="shared" si="8"/>
        <v>73125.994302384832</v>
      </c>
      <c r="K32" s="345">
        <f t="shared" si="8"/>
        <v>73125.994302384832</v>
      </c>
      <c r="L32" s="345">
        <f t="shared" si="8"/>
        <v>73125.994302384832</v>
      </c>
      <c r="M32" s="345">
        <f t="shared" si="8"/>
        <v>73125.994302384832</v>
      </c>
      <c r="N32" s="345">
        <f t="shared" si="8"/>
        <v>167578.03852438997</v>
      </c>
      <c r="O32" s="345">
        <f t="shared" si="8"/>
        <v>167578.03852438997</v>
      </c>
      <c r="P32" s="345">
        <f t="shared" si="8"/>
        <v>167578.03852438997</v>
      </c>
      <c r="Q32" s="345">
        <f t="shared" si="8"/>
        <v>167578.03852438997</v>
      </c>
      <c r="R32" s="345">
        <f t="shared" si="8"/>
        <v>167578.03852438997</v>
      </c>
      <c r="S32" s="345">
        <f t="shared" si="8"/>
        <v>167578.03852438997</v>
      </c>
      <c r="T32" s="345">
        <f t="shared" si="8"/>
        <v>167578.03852438997</v>
      </c>
      <c r="U32" s="345">
        <f t="shared" si="8"/>
        <v>167578.03852438997</v>
      </c>
      <c r="V32" s="345">
        <f t="shared" si="8"/>
        <v>167578.03852438997</v>
      </c>
      <c r="W32" s="345">
        <f t="shared" si="8"/>
        <v>167578.03852438997</v>
      </c>
      <c r="X32" s="345">
        <f t="shared" si="8"/>
        <v>167578.03852438997</v>
      </c>
      <c r="Y32" s="345">
        <f t="shared" si="8"/>
        <v>167578.03852438997</v>
      </c>
      <c r="Z32" s="345">
        <f t="shared" si="8"/>
        <v>167578.03852438997</v>
      </c>
      <c r="AA32" s="345">
        <f t="shared" si="8"/>
        <v>167578.03852438997</v>
      </c>
      <c r="AB32" s="345">
        <f t="shared" si="8"/>
        <v>167578.03852438997</v>
      </c>
      <c r="AC32" s="345">
        <f t="shared" si="8"/>
        <v>167578.03852438997</v>
      </c>
      <c r="AD32" s="345">
        <f t="shared" si="8"/>
        <v>167578.03852438997</v>
      </c>
      <c r="AE32" s="345">
        <f t="shared" si="8"/>
        <v>167578.03852438997</v>
      </c>
      <c r="AF32" s="345">
        <f t="shared" si="8"/>
        <v>167578.03852438997</v>
      </c>
      <c r="AG32" s="345">
        <f t="shared" si="8"/>
        <v>167578.03852438997</v>
      </c>
      <c r="AH32" s="345">
        <f t="shared" si="8"/>
        <v>167578.03852438997</v>
      </c>
      <c r="AI32" s="345">
        <f t="shared" si="8"/>
        <v>167578.03852438997</v>
      </c>
      <c r="AJ32" s="345">
        <f t="shared" si="8"/>
        <v>167578.03852438997</v>
      </c>
      <c r="AK32" s="345">
        <f t="shared" si="8"/>
        <v>167578.03852438997</v>
      </c>
      <c r="AL32" s="345">
        <f t="shared" si="8"/>
        <v>167578.03852438997</v>
      </c>
      <c r="AM32" s="345">
        <f t="shared" si="8"/>
        <v>167578.03852438997</v>
      </c>
      <c r="AN32" s="345">
        <f t="shared" si="8"/>
        <v>167578.03852438997</v>
      </c>
      <c r="AO32" s="345">
        <f t="shared" si="8"/>
        <v>167578.03852438997</v>
      </c>
      <c r="AP32" s="345">
        <f t="shared" si="8"/>
        <v>167578.03852438997</v>
      </c>
      <c r="AQ32" s="345">
        <f t="shared" si="8"/>
        <v>167578.03852438997</v>
      </c>
      <c r="AR32" s="345">
        <f t="shared" si="8"/>
        <v>167578.03852438997</v>
      </c>
      <c r="AS32" s="345">
        <f t="shared" si="8"/>
        <v>167578.03852438997</v>
      </c>
      <c r="AT32" s="345">
        <f t="shared" si="8"/>
        <v>167578.03852438997</v>
      </c>
      <c r="AU32" s="345">
        <f t="shared" si="8"/>
        <v>167578.03852438997</v>
      </c>
      <c r="AV32" s="345">
        <f t="shared" si="8"/>
        <v>167578.03852438997</v>
      </c>
      <c r="AW32" s="345">
        <f t="shared" si="8"/>
        <v>167578.03852438997</v>
      </c>
      <c r="AX32" s="345">
        <f t="shared" si="8"/>
        <v>167578.03852438997</v>
      </c>
      <c r="AY32" s="345">
        <f t="shared" si="8"/>
        <v>167578.03852438997</v>
      </c>
      <c r="AZ32" s="345">
        <f t="shared" si="8"/>
        <v>167578.03852438997</v>
      </c>
      <c r="BA32" s="345">
        <f t="shared" si="8"/>
        <v>167578.03852438997</v>
      </c>
      <c r="BB32" s="345">
        <f t="shared" si="8"/>
        <v>167578.03852438997</v>
      </c>
      <c r="BC32" s="345">
        <f t="shared" si="8"/>
        <v>167578.03852438997</v>
      </c>
      <c r="BD32" s="345">
        <f t="shared" si="8"/>
        <v>167578.03852438997</v>
      </c>
      <c r="BE32" s="345">
        <f t="shared" si="8"/>
        <v>167578.03852438997</v>
      </c>
      <c r="BF32" s="345">
        <f t="shared" si="8"/>
        <v>167578.03852438997</v>
      </c>
      <c r="BG32" s="345">
        <f t="shared" si="8"/>
        <v>167578.03852438997</v>
      </c>
      <c r="BH32" s="345">
        <f t="shared" si="8"/>
        <v>167578.03852438997</v>
      </c>
      <c r="BI32" s="345">
        <f t="shared" si="8"/>
        <v>167578.03852438997</v>
      </c>
      <c r="BJ32" s="345">
        <f t="shared" si="8"/>
        <v>167578.03852438997</v>
      </c>
      <c r="BK32" s="345">
        <f t="shared" si="8"/>
        <v>167578.03852438997</v>
      </c>
    </row>
    <row r="33" spans="1:63" s="343" customFormat="1" x14ac:dyDescent="0.35">
      <c r="A33" s="640"/>
      <c r="B33" s="344" t="str">
        <f t="shared" si="5"/>
        <v>Process</v>
      </c>
      <c r="C33" s="345">
        <f t="shared" si="5"/>
        <v>0</v>
      </c>
      <c r="D33" s="345">
        <f t="shared" ref="D33:BK35" si="9">IF(SUM($C$19:$N$19)=0,0,C33+D15)</f>
        <v>0</v>
      </c>
      <c r="E33" s="345">
        <f t="shared" si="9"/>
        <v>0</v>
      </c>
      <c r="F33" s="345">
        <f t="shared" si="9"/>
        <v>0</v>
      </c>
      <c r="G33" s="345">
        <f t="shared" si="9"/>
        <v>0</v>
      </c>
      <c r="H33" s="345">
        <f t="shared" si="9"/>
        <v>0</v>
      </c>
      <c r="I33" s="345">
        <f t="shared" si="9"/>
        <v>0</v>
      </c>
      <c r="J33" s="345">
        <f t="shared" si="9"/>
        <v>0</v>
      </c>
      <c r="K33" s="345">
        <f t="shared" si="9"/>
        <v>0</v>
      </c>
      <c r="L33" s="345">
        <f t="shared" si="9"/>
        <v>0</v>
      </c>
      <c r="M33" s="345">
        <f t="shared" si="9"/>
        <v>0</v>
      </c>
      <c r="N33" s="345">
        <f t="shared" si="9"/>
        <v>0</v>
      </c>
      <c r="O33" s="345">
        <f t="shared" si="9"/>
        <v>0</v>
      </c>
      <c r="P33" s="345">
        <f t="shared" si="9"/>
        <v>0</v>
      </c>
      <c r="Q33" s="345">
        <f t="shared" si="9"/>
        <v>0</v>
      </c>
      <c r="R33" s="345">
        <f t="shared" si="9"/>
        <v>0</v>
      </c>
      <c r="S33" s="345">
        <f t="shared" si="9"/>
        <v>0</v>
      </c>
      <c r="T33" s="345">
        <f t="shared" si="9"/>
        <v>0</v>
      </c>
      <c r="U33" s="345">
        <f t="shared" si="9"/>
        <v>0</v>
      </c>
      <c r="V33" s="345">
        <f t="shared" si="9"/>
        <v>0</v>
      </c>
      <c r="W33" s="345">
        <f t="shared" si="9"/>
        <v>0</v>
      </c>
      <c r="X33" s="345">
        <f t="shared" si="9"/>
        <v>0</v>
      </c>
      <c r="Y33" s="345">
        <f t="shared" si="9"/>
        <v>0</v>
      </c>
      <c r="Z33" s="345">
        <f t="shared" si="9"/>
        <v>0</v>
      </c>
      <c r="AA33" s="345">
        <f t="shared" si="9"/>
        <v>0</v>
      </c>
      <c r="AB33" s="345">
        <f t="shared" si="9"/>
        <v>0</v>
      </c>
      <c r="AC33" s="345">
        <f t="shared" si="9"/>
        <v>0</v>
      </c>
      <c r="AD33" s="345">
        <f t="shared" si="9"/>
        <v>0</v>
      </c>
      <c r="AE33" s="345">
        <f t="shared" si="9"/>
        <v>0</v>
      </c>
      <c r="AF33" s="345">
        <f t="shared" si="9"/>
        <v>0</v>
      </c>
      <c r="AG33" s="345">
        <f t="shared" si="9"/>
        <v>0</v>
      </c>
      <c r="AH33" s="345">
        <f t="shared" si="9"/>
        <v>0</v>
      </c>
      <c r="AI33" s="345">
        <f t="shared" si="9"/>
        <v>0</v>
      </c>
      <c r="AJ33" s="345">
        <f t="shared" si="9"/>
        <v>0</v>
      </c>
      <c r="AK33" s="345">
        <f t="shared" si="9"/>
        <v>0</v>
      </c>
      <c r="AL33" s="345">
        <f t="shared" si="9"/>
        <v>0</v>
      </c>
      <c r="AM33" s="345">
        <f t="shared" si="9"/>
        <v>0</v>
      </c>
      <c r="AN33" s="345">
        <f t="shared" si="9"/>
        <v>0</v>
      </c>
      <c r="AO33" s="345">
        <f t="shared" si="9"/>
        <v>0</v>
      </c>
      <c r="AP33" s="345">
        <f t="shared" si="9"/>
        <v>0</v>
      </c>
      <c r="AQ33" s="345">
        <f t="shared" si="9"/>
        <v>0</v>
      </c>
      <c r="AR33" s="345">
        <f t="shared" si="9"/>
        <v>0</v>
      </c>
      <c r="AS33" s="345">
        <f t="shared" si="9"/>
        <v>0</v>
      </c>
      <c r="AT33" s="345">
        <f t="shared" si="9"/>
        <v>0</v>
      </c>
      <c r="AU33" s="345">
        <f t="shared" si="9"/>
        <v>0</v>
      </c>
      <c r="AV33" s="345">
        <f t="shared" si="9"/>
        <v>0</v>
      </c>
      <c r="AW33" s="345">
        <f t="shared" si="9"/>
        <v>0</v>
      </c>
      <c r="AX33" s="345">
        <f t="shared" si="9"/>
        <v>0</v>
      </c>
      <c r="AY33" s="345">
        <f t="shared" si="9"/>
        <v>0</v>
      </c>
      <c r="AZ33" s="345">
        <f t="shared" si="9"/>
        <v>0</v>
      </c>
      <c r="BA33" s="345">
        <f t="shared" si="9"/>
        <v>0</v>
      </c>
      <c r="BB33" s="345">
        <f t="shared" si="9"/>
        <v>0</v>
      </c>
      <c r="BC33" s="345">
        <f t="shared" si="9"/>
        <v>0</v>
      </c>
      <c r="BD33" s="345">
        <f t="shared" si="9"/>
        <v>0</v>
      </c>
      <c r="BE33" s="345">
        <f t="shared" si="9"/>
        <v>0</v>
      </c>
      <c r="BF33" s="345">
        <f t="shared" si="9"/>
        <v>0</v>
      </c>
      <c r="BG33" s="345">
        <f t="shared" si="9"/>
        <v>0</v>
      </c>
      <c r="BH33" s="345">
        <f t="shared" si="9"/>
        <v>0</v>
      </c>
      <c r="BI33" s="345">
        <f t="shared" si="9"/>
        <v>0</v>
      </c>
      <c r="BJ33" s="345">
        <f t="shared" si="9"/>
        <v>0</v>
      </c>
      <c r="BK33" s="345">
        <f t="shared" si="9"/>
        <v>0</v>
      </c>
    </row>
    <row r="34" spans="1:63" s="343" customFormat="1" x14ac:dyDescent="0.35">
      <c r="A34" s="640"/>
      <c r="B34" s="344" t="str">
        <f t="shared" si="5"/>
        <v>Refrigeration</v>
      </c>
      <c r="C34" s="345">
        <f t="shared" si="5"/>
        <v>0</v>
      </c>
      <c r="D34" s="345">
        <f t="shared" si="9"/>
        <v>0</v>
      </c>
      <c r="E34" s="345">
        <f t="shared" si="9"/>
        <v>0</v>
      </c>
      <c r="F34" s="345">
        <f t="shared" si="9"/>
        <v>0</v>
      </c>
      <c r="G34" s="345">
        <f t="shared" si="9"/>
        <v>0</v>
      </c>
      <c r="H34" s="345">
        <f t="shared" si="9"/>
        <v>0</v>
      </c>
      <c r="I34" s="345">
        <f t="shared" si="9"/>
        <v>0</v>
      </c>
      <c r="J34" s="345">
        <f t="shared" si="9"/>
        <v>0</v>
      </c>
      <c r="K34" s="345">
        <f t="shared" si="9"/>
        <v>0</v>
      </c>
      <c r="L34" s="345">
        <f t="shared" si="9"/>
        <v>0</v>
      </c>
      <c r="M34" s="345">
        <f t="shared" si="9"/>
        <v>0</v>
      </c>
      <c r="N34" s="345">
        <f t="shared" si="9"/>
        <v>33812.125351934963</v>
      </c>
      <c r="O34" s="345">
        <f t="shared" si="9"/>
        <v>33812.125351934963</v>
      </c>
      <c r="P34" s="345">
        <f t="shared" si="9"/>
        <v>33812.125351934963</v>
      </c>
      <c r="Q34" s="345">
        <f t="shared" si="9"/>
        <v>33812.125351934963</v>
      </c>
      <c r="R34" s="345">
        <f t="shared" si="9"/>
        <v>33812.125351934963</v>
      </c>
      <c r="S34" s="345">
        <f t="shared" si="9"/>
        <v>33812.125351934963</v>
      </c>
      <c r="T34" s="345">
        <f t="shared" si="9"/>
        <v>33812.125351934963</v>
      </c>
      <c r="U34" s="345">
        <f t="shared" si="9"/>
        <v>33812.125351934963</v>
      </c>
      <c r="V34" s="345">
        <f t="shared" si="9"/>
        <v>33812.125351934963</v>
      </c>
      <c r="W34" s="345">
        <f t="shared" si="9"/>
        <v>33812.125351934963</v>
      </c>
      <c r="X34" s="345">
        <f t="shared" si="9"/>
        <v>33812.125351934963</v>
      </c>
      <c r="Y34" s="345">
        <f t="shared" si="9"/>
        <v>33812.125351934963</v>
      </c>
      <c r="Z34" s="345">
        <f t="shared" si="9"/>
        <v>33812.125351934963</v>
      </c>
      <c r="AA34" s="345">
        <f t="shared" si="9"/>
        <v>33812.125351934963</v>
      </c>
      <c r="AB34" s="345">
        <f t="shared" si="9"/>
        <v>33812.125351934963</v>
      </c>
      <c r="AC34" s="345">
        <f t="shared" si="9"/>
        <v>33812.125351934963</v>
      </c>
      <c r="AD34" s="345">
        <f t="shared" si="9"/>
        <v>33812.125351934963</v>
      </c>
      <c r="AE34" s="345">
        <f t="shared" si="9"/>
        <v>33812.125351934963</v>
      </c>
      <c r="AF34" s="345">
        <f t="shared" si="9"/>
        <v>33812.125351934963</v>
      </c>
      <c r="AG34" s="345">
        <f t="shared" si="9"/>
        <v>33812.125351934963</v>
      </c>
      <c r="AH34" s="345">
        <f t="shared" si="9"/>
        <v>33812.125351934963</v>
      </c>
      <c r="AI34" s="345">
        <f t="shared" si="9"/>
        <v>33812.125351934963</v>
      </c>
      <c r="AJ34" s="345">
        <f t="shared" si="9"/>
        <v>33812.125351934963</v>
      </c>
      <c r="AK34" s="345">
        <f t="shared" si="9"/>
        <v>33812.125351934963</v>
      </c>
      <c r="AL34" s="345">
        <f t="shared" si="9"/>
        <v>33812.125351934963</v>
      </c>
      <c r="AM34" s="345">
        <f t="shared" si="9"/>
        <v>33812.125351934963</v>
      </c>
      <c r="AN34" s="345">
        <f t="shared" si="9"/>
        <v>33812.125351934963</v>
      </c>
      <c r="AO34" s="345">
        <f t="shared" si="9"/>
        <v>33812.125351934963</v>
      </c>
      <c r="AP34" s="345">
        <f t="shared" si="9"/>
        <v>33812.125351934963</v>
      </c>
      <c r="AQ34" s="345">
        <f t="shared" si="9"/>
        <v>33812.125351934963</v>
      </c>
      <c r="AR34" s="345">
        <f t="shared" si="9"/>
        <v>33812.125351934963</v>
      </c>
      <c r="AS34" s="345">
        <f t="shared" si="9"/>
        <v>33812.125351934963</v>
      </c>
      <c r="AT34" s="345">
        <f t="shared" si="9"/>
        <v>33812.125351934963</v>
      </c>
      <c r="AU34" s="345">
        <f t="shared" si="9"/>
        <v>33812.125351934963</v>
      </c>
      <c r="AV34" s="345">
        <f t="shared" si="9"/>
        <v>33812.125351934963</v>
      </c>
      <c r="AW34" s="345">
        <f t="shared" si="9"/>
        <v>33812.125351934963</v>
      </c>
      <c r="AX34" s="345">
        <f t="shared" si="9"/>
        <v>33812.125351934963</v>
      </c>
      <c r="AY34" s="345">
        <f t="shared" si="9"/>
        <v>33812.125351934963</v>
      </c>
      <c r="AZ34" s="345">
        <f t="shared" si="9"/>
        <v>33812.125351934963</v>
      </c>
      <c r="BA34" s="345">
        <f t="shared" si="9"/>
        <v>33812.125351934963</v>
      </c>
      <c r="BB34" s="345">
        <f t="shared" si="9"/>
        <v>33812.125351934963</v>
      </c>
      <c r="BC34" s="345">
        <f t="shared" si="9"/>
        <v>33812.125351934963</v>
      </c>
      <c r="BD34" s="345">
        <f t="shared" si="9"/>
        <v>33812.125351934963</v>
      </c>
      <c r="BE34" s="345">
        <f t="shared" si="9"/>
        <v>33812.125351934963</v>
      </c>
      <c r="BF34" s="345">
        <f t="shared" si="9"/>
        <v>33812.125351934963</v>
      </c>
      <c r="BG34" s="345">
        <f t="shared" si="9"/>
        <v>33812.125351934963</v>
      </c>
      <c r="BH34" s="345">
        <f t="shared" si="9"/>
        <v>33812.125351934963</v>
      </c>
      <c r="BI34" s="345">
        <f t="shared" si="9"/>
        <v>33812.125351934963</v>
      </c>
      <c r="BJ34" s="345">
        <f t="shared" si="9"/>
        <v>33812.125351934963</v>
      </c>
      <c r="BK34" s="345">
        <f t="shared" si="9"/>
        <v>33812.125351934963</v>
      </c>
    </row>
    <row r="35" spans="1:63" s="343" customFormat="1" x14ac:dyDescent="0.35">
      <c r="A35" s="640"/>
      <c r="B35" s="344" t="str">
        <f t="shared" si="5"/>
        <v>Water Heating</v>
      </c>
      <c r="C35" s="345">
        <f t="shared" si="5"/>
        <v>0</v>
      </c>
      <c r="D35" s="345">
        <f t="shared" si="9"/>
        <v>0</v>
      </c>
      <c r="E35" s="345">
        <f t="shared" si="9"/>
        <v>0</v>
      </c>
      <c r="F35" s="345">
        <f t="shared" si="9"/>
        <v>0</v>
      </c>
      <c r="G35" s="345">
        <f t="shared" si="9"/>
        <v>0</v>
      </c>
      <c r="H35" s="345">
        <f t="shared" si="9"/>
        <v>0</v>
      </c>
      <c r="I35" s="345">
        <f t="shared" si="9"/>
        <v>0</v>
      </c>
      <c r="J35" s="345">
        <f t="shared" si="9"/>
        <v>0</v>
      </c>
      <c r="K35" s="345">
        <f t="shared" si="9"/>
        <v>0</v>
      </c>
      <c r="L35" s="345">
        <f t="shared" si="9"/>
        <v>0</v>
      </c>
      <c r="M35" s="345">
        <f t="shared" si="9"/>
        <v>17097.537050823412</v>
      </c>
      <c r="N35" s="345">
        <f t="shared" si="9"/>
        <v>17097.537050823412</v>
      </c>
      <c r="O35" s="345">
        <f t="shared" si="9"/>
        <v>17097.537050823412</v>
      </c>
      <c r="P35" s="345">
        <f t="shared" si="9"/>
        <v>17097.537050823412</v>
      </c>
      <c r="Q35" s="345">
        <f t="shared" si="9"/>
        <v>17097.537050823412</v>
      </c>
      <c r="R35" s="345">
        <f t="shared" si="9"/>
        <v>17097.537050823412</v>
      </c>
      <c r="S35" s="345">
        <f t="shared" si="9"/>
        <v>17097.537050823412</v>
      </c>
      <c r="T35" s="345">
        <f t="shared" si="9"/>
        <v>17097.537050823412</v>
      </c>
      <c r="U35" s="345">
        <f t="shared" si="9"/>
        <v>17097.537050823412</v>
      </c>
      <c r="V35" s="345">
        <f t="shared" si="9"/>
        <v>17097.537050823412</v>
      </c>
      <c r="W35" s="345">
        <f t="shared" si="9"/>
        <v>17097.537050823412</v>
      </c>
      <c r="X35" s="345">
        <f t="shared" si="9"/>
        <v>17097.537050823412</v>
      </c>
      <c r="Y35" s="345">
        <f t="shared" si="9"/>
        <v>17097.537050823412</v>
      </c>
      <c r="Z35" s="345">
        <f t="shared" si="9"/>
        <v>17097.537050823412</v>
      </c>
      <c r="AA35" s="345">
        <f t="shared" si="9"/>
        <v>17097.537050823412</v>
      </c>
      <c r="AB35" s="345">
        <f t="shared" si="9"/>
        <v>17097.537050823412</v>
      </c>
      <c r="AC35" s="345">
        <f t="shared" si="9"/>
        <v>17097.537050823412</v>
      </c>
      <c r="AD35" s="345">
        <f t="shared" si="9"/>
        <v>17097.537050823412</v>
      </c>
      <c r="AE35" s="345">
        <f t="shared" si="9"/>
        <v>17097.537050823412</v>
      </c>
      <c r="AF35" s="345">
        <f t="shared" si="9"/>
        <v>17097.537050823412</v>
      </c>
      <c r="AG35" s="345">
        <f t="shared" si="9"/>
        <v>17097.537050823412</v>
      </c>
      <c r="AH35" s="345">
        <f t="shared" si="9"/>
        <v>17097.537050823412</v>
      </c>
      <c r="AI35" s="345">
        <f t="shared" si="9"/>
        <v>17097.537050823412</v>
      </c>
      <c r="AJ35" s="345">
        <f t="shared" si="9"/>
        <v>17097.537050823412</v>
      </c>
      <c r="AK35" s="345">
        <f t="shared" si="9"/>
        <v>17097.537050823412</v>
      </c>
      <c r="AL35" s="345">
        <f t="shared" si="9"/>
        <v>17097.537050823412</v>
      </c>
      <c r="AM35" s="345">
        <f t="shared" si="9"/>
        <v>17097.537050823412</v>
      </c>
      <c r="AN35" s="345">
        <f t="shared" si="9"/>
        <v>17097.537050823412</v>
      </c>
      <c r="AO35" s="345">
        <f t="shared" si="9"/>
        <v>17097.537050823412</v>
      </c>
      <c r="AP35" s="345">
        <f t="shared" si="9"/>
        <v>17097.537050823412</v>
      </c>
      <c r="AQ35" s="345">
        <f t="shared" si="9"/>
        <v>17097.537050823412</v>
      </c>
      <c r="AR35" s="345">
        <f t="shared" si="9"/>
        <v>17097.537050823412</v>
      </c>
      <c r="AS35" s="345">
        <f t="shared" si="9"/>
        <v>17097.537050823412</v>
      </c>
      <c r="AT35" s="345">
        <f t="shared" si="9"/>
        <v>17097.537050823412</v>
      </c>
      <c r="AU35" s="345">
        <f t="shared" si="9"/>
        <v>17097.537050823412</v>
      </c>
      <c r="AV35" s="345">
        <f t="shared" si="9"/>
        <v>17097.537050823412</v>
      </c>
      <c r="AW35" s="345">
        <f t="shared" si="9"/>
        <v>17097.537050823412</v>
      </c>
      <c r="AX35" s="345">
        <f t="shared" si="9"/>
        <v>17097.537050823412</v>
      </c>
      <c r="AY35" s="345">
        <f t="shared" si="9"/>
        <v>17097.537050823412</v>
      </c>
      <c r="AZ35" s="345">
        <f t="shared" si="9"/>
        <v>17097.537050823412</v>
      </c>
      <c r="BA35" s="345">
        <f t="shared" si="9"/>
        <v>17097.537050823412</v>
      </c>
      <c r="BB35" s="345">
        <f t="shared" si="9"/>
        <v>17097.537050823412</v>
      </c>
      <c r="BC35" s="345">
        <f t="shared" si="9"/>
        <v>17097.537050823412</v>
      </c>
      <c r="BD35" s="345">
        <f t="shared" si="9"/>
        <v>17097.537050823412</v>
      </c>
      <c r="BE35" s="345">
        <f t="shared" si="9"/>
        <v>17097.537050823412</v>
      </c>
      <c r="BF35" s="345">
        <f t="shared" si="9"/>
        <v>17097.537050823412</v>
      </c>
      <c r="BG35" s="345">
        <f t="shared" si="9"/>
        <v>17097.537050823412</v>
      </c>
      <c r="BH35" s="345">
        <f t="shared" si="9"/>
        <v>17097.537050823412</v>
      </c>
      <c r="BI35" s="345">
        <f t="shared" si="9"/>
        <v>17097.537050823412</v>
      </c>
      <c r="BJ35" s="345">
        <f t="shared" si="9"/>
        <v>17097.537050823412</v>
      </c>
      <c r="BK35" s="345">
        <f t="shared" si="9"/>
        <v>17097.537050823412</v>
      </c>
    </row>
    <row r="36" spans="1:63" s="343" customFormat="1" ht="15" customHeight="1" x14ac:dyDescent="0.35">
      <c r="A36" s="640"/>
      <c r="B36" s="344" t="str">
        <f t="shared" si="5"/>
        <v xml:space="preserve"> </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row>
    <row r="37" spans="1:63" s="343" customFormat="1" ht="15" customHeight="1" thickBot="1" x14ac:dyDescent="0.4">
      <c r="A37" s="641"/>
      <c r="B37" s="347" t="str">
        <f t="shared" si="5"/>
        <v>Monthly kWh</v>
      </c>
      <c r="C37" s="348">
        <f>SUM(C23:C35)</f>
        <v>0</v>
      </c>
      <c r="D37" s="348">
        <f t="shared" ref="D37:BK37" si="10">SUM(D23:D35)</f>
        <v>0</v>
      </c>
      <c r="E37" s="348">
        <f t="shared" si="10"/>
        <v>59008.869203788563</v>
      </c>
      <c r="F37" s="348">
        <f t="shared" si="10"/>
        <v>1043960.2666783953</v>
      </c>
      <c r="G37" s="348">
        <f t="shared" si="10"/>
        <v>2915816.5942054861</v>
      </c>
      <c r="H37" s="348">
        <f t="shared" si="10"/>
        <v>4897872.9431904182</v>
      </c>
      <c r="I37" s="348">
        <f t="shared" si="10"/>
        <v>7283497.1980070025</v>
      </c>
      <c r="J37" s="348">
        <f t="shared" si="10"/>
        <v>9610659.7069534045</v>
      </c>
      <c r="K37" s="348">
        <f t="shared" si="10"/>
        <v>12376823.094759064</v>
      </c>
      <c r="L37" s="348">
        <f t="shared" si="10"/>
        <v>14739245.898725616</v>
      </c>
      <c r="M37" s="348">
        <f t="shared" si="10"/>
        <v>18685346.568754017</v>
      </c>
      <c r="N37" s="348">
        <f t="shared" si="10"/>
        <v>24553178.596757144</v>
      </c>
      <c r="O37" s="348">
        <f t="shared" si="10"/>
        <v>24553178.596757144</v>
      </c>
      <c r="P37" s="348">
        <f t="shared" si="10"/>
        <v>24553178.596757144</v>
      </c>
      <c r="Q37" s="348">
        <f t="shared" si="10"/>
        <v>24553178.596757144</v>
      </c>
      <c r="R37" s="348">
        <f t="shared" si="10"/>
        <v>24553178.596757144</v>
      </c>
      <c r="S37" s="348">
        <f t="shared" si="10"/>
        <v>24553178.596757144</v>
      </c>
      <c r="T37" s="348">
        <f t="shared" si="10"/>
        <v>24553178.596757144</v>
      </c>
      <c r="U37" s="348">
        <f t="shared" si="10"/>
        <v>24553178.596757144</v>
      </c>
      <c r="V37" s="348">
        <f t="shared" si="10"/>
        <v>24553178.596757144</v>
      </c>
      <c r="W37" s="348">
        <f t="shared" si="10"/>
        <v>24553178.596757144</v>
      </c>
      <c r="X37" s="348">
        <f t="shared" si="10"/>
        <v>24553178.596757144</v>
      </c>
      <c r="Y37" s="348">
        <f t="shared" si="10"/>
        <v>24553178.596757144</v>
      </c>
      <c r="Z37" s="348">
        <f t="shared" si="10"/>
        <v>24553178.596757144</v>
      </c>
      <c r="AA37" s="348">
        <f t="shared" si="10"/>
        <v>24553178.596757144</v>
      </c>
      <c r="AB37" s="348">
        <f t="shared" si="10"/>
        <v>24553178.596757144</v>
      </c>
      <c r="AC37" s="348">
        <f t="shared" si="10"/>
        <v>24553178.596757144</v>
      </c>
      <c r="AD37" s="348">
        <f t="shared" si="10"/>
        <v>24553178.596757144</v>
      </c>
      <c r="AE37" s="348">
        <f t="shared" si="10"/>
        <v>24553178.596757144</v>
      </c>
      <c r="AF37" s="348">
        <f t="shared" si="10"/>
        <v>24553178.596757144</v>
      </c>
      <c r="AG37" s="348">
        <f t="shared" si="10"/>
        <v>24553178.596757144</v>
      </c>
      <c r="AH37" s="348">
        <f t="shared" si="10"/>
        <v>24553178.596757144</v>
      </c>
      <c r="AI37" s="348">
        <f t="shared" si="10"/>
        <v>24553178.596757144</v>
      </c>
      <c r="AJ37" s="348">
        <f t="shared" si="10"/>
        <v>24553178.596757144</v>
      </c>
      <c r="AK37" s="348">
        <f t="shared" si="10"/>
        <v>24553178.596757144</v>
      </c>
      <c r="AL37" s="348">
        <f t="shared" si="10"/>
        <v>24553178.596757144</v>
      </c>
      <c r="AM37" s="348">
        <f t="shared" si="10"/>
        <v>24553178.596757144</v>
      </c>
      <c r="AN37" s="348">
        <f t="shared" si="10"/>
        <v>24553178.596757144</v>
      </c>
      <c r="AO37" s="348">
        <f t="shared" si="10"/>
        <v>24553178.596757144</v>
      </c>
      <c r="AP37" s="348">
        <f t="shared" si="10"/>
        <v>24553178.596757144</v>
      </c>
      <c r="AQ37" s="348">
        <f t="shared" si="10"/>
        <v>24553178.596757144</v>
      </c>
      <c r="AR37" s="348">
        <f t="shared" si="10"/>
        <v>24553178.596757144</v>
      </c>
      <c r="AS37" s="348">
        <f t="shared" si="10"/>
        <v>24553178.596757144</v>
      </c>
      <c r="AT37" s="348">
        <f t="shared" si="10"/>
        <v>24553178.596757144</v>
      </c>
      <c r="AU37" s="348">
        <f t="shared" si="10"/>
        <v>24553178.596757144</v>
      </c>
      <c r="AV37" s="348">
        <f t="shared" si="10"/>
        <v>24553178.596757144</v>
      </c>
      <c r="AW37" s="348">
        <f t="shared" si="10"/>
        <v>24553178.596757144</v>
      </c>
      <c r="AX37" s="348">
        <f t="shared" si="10"/>
        <v>24553178.596757144</v>
      </c>
      <c r="AY37" s="348">
        <f t="shared" si="10"/>
        <v>24553178.596757144</v>
      </c>
      <c r="AZ37" s="348">
        <f t="shared" si="10"/>
        <v>24553178.596757144</v>
      </c>
      <c r="BA37" s="348">
        <f t="shared" si="10"/>
        <v>24553178.596757144</v>
      </c>
      <c r="BB37" s="348">
        <f t="shared" si="10"/>
        <v>24553178.596757144</v>
      </c>
      <c r="BC37" s="348">
        <f t="shared" si="10"/>
        <v>24553178.596757144</v>
      </c>
      <c r="BD37" s="348">
        <f t="shared" si="10"/>
        <v>24553178.596757144</v>
      </c>
      <c r="BE37" s="348">
        <f t="shared" si="10"/>
        <v>24553178.596757144</v>
      </c>
      <c r="BF37" s="348">
        <f t="shared" si="10"/>
        <v>24553178.596757144</v>
      </c>
      <c r="BG37" s="348">
        <f t="shared" si="10"/>
        <v>24553178.596757144</v>
      </c>
      <c r="BH37" s="348">
        <f t="shared" si="10"/>
        <v>24553178.596757144</v>
      </c>
      <c r="BI37" s="348">
        <f t="shared" si="10"/>
        <v>24553178.596757144</v>
      </c>
      <c r="BJ37" s="348">
        <f t="shared" si="10"/>
        <v>24553178.596757144</v>
      </c>
      <c r="BK37" s="348">
        <f t="shared" si="10"/>
        <v>24553178.596757144</v>
      </c>
    </row>
    <row r="38" spans="1:63" x14ac:dyDescent="0.35">
      <c r="A38" s="45"/>
      <c r="B38" s="25"/>
      <c r="C38" s="9"/>
      <c r="D38" s="30"/>
      <c r="E38" s="9"/>
      <c r="F38" s="30"/>
      <c r="G38" s="30"/>
      <c r="H38" s="9"/>
      <c r="I38" s="30"/>
      <c r="J38" s="30"/>
      <c r="K38" s="9"/>
      <c r="L38" s="30"/>
      <c r="M38" s="30"/>
      <c r="N38" s="9"/>
      <c r="O38" s="352" t="s">
        <v>157</v>
      </c>
      <c r="P38" s="353">
        <f>SUM(C19:N19)</f>
        <v>24553178.59675714</v>
      </c>
      <c r="Q38" s="9"/>
      <c r="R38" s="30"/>
      <c r="S38" s="30"/>
      <c r="T38" s="9"/>
      <c r="U38" s="30"/>
      <c r="V38" s="30"/>
      <c r="W38" s="9"/>
      <c r="X38" s="30"/>
      <c r="Y38" s="30"/>
      <c r="Z38" s="9"/>
      <c r="AA38" s="30"/>
      <c r="AB38" s="30"/>
      <c r="AC38" s="9"/>
      <c r="AD38" s="30"/>
      <c r="AE38" s="30"/>
      <c r="AF38" s="9"/>
      <c r="AG38" s="30"/>
      <c r="AH38" s="30"/>
      <c r="AI38" s="9"/>
      <c r="AJ38" s="30"/>
      <c r="AK38" s="30"/>
      <c r="AL38" s="9"/>
      <c r="AM38" s="30"/>
      <c r="AN38" s="30"/>
      <c r="AO38" s="9"/>
      <c r="AP38" s="30"/>
      <c r="AQ38" s="30"/>
      <c r="AR38" s="9"/>
      <c r="AS38" s="30"/>
      <c r="AT38" s="30"/>
      <c r="AU38" s="9"/>
      <c r="AV38" s="30"/>
      <c r="AW38" s="30"/>
      <c r="AX38" s="9"/>
      <c r="AY38" s="30"/>
      <c r="AZ38" s="30"/>
      <c r="BA38" s="9"/>
      <c r="BB38" s="30"/>
      <c r="BC38" s="30"/>
      <c r="BD38" s="9"/>
      <c r="BE38" s="30"/>
      <c r="BF38" s="30"/>
      <c r="BG38" s="9"/>
      <c r="BH38" s="30"/>
      <c r="BI38" s="30"/>
      <c r="BJ38" s="9"/>
      <c r="BK38" s="30"/>
    </row>
    <row r="39" spans="1:63" ht="15" thickBot="1" x14ac:dyDescent="0.4">
      <c r="A39" s="26"/>
      <c r="B39" s="26"/>
      <c r="C39" s="22"/>
      <c r="D39" s="23"/>
      <c r="E39" s="22"/>
      <c r="F39" s="23"/>
      <c r="G39" s="23"/>
      <c r="H39" s="22"/>
      <c r="I39" s="23"/>
      <c r="J39" s="23"/>
      <c r="K39" s="22"/>
      <c r="L39" s="23"/>
      <c r="M39" s="23"/>
      <c r="N39" s="22"/>
      <c r="O39" s="23"/>
      <c r="P39" s="23"/>
      <c r="Q39" s="22"/>
      <c r="R39" s="206" t="s">
        <v>149</v>
      </c>
      <c r="S39" s="23"/>
      <c r="T39" s="22"/>
      <c r="U39" s="23"/>
      <c r="V39" s="23"/>
      <c r="W39" s="22"/>
      <c r="X39" s="23"/>
      <c r="Y39" s="23"/>
      <c r="Z39" s="22"/>
      <c r="AA39" s="23"/>
      <c r="AB39" s="23"/>
      <c r="AC39" s="22"/>
      <c r="AD39" s="23"/>
      <c r="AE39" s="23"/>
      <c r="AF39" s="22"/>
      <c r="AG39" s="23"/>
      <c r="AH39" s="23"/>
      <c r="AI39" s="22"/>
      <c r="AJ39" s="23"/>
      <c r="AK39" s="23"/>
      <c r="AL39" s="22"/>
      <c r="AM39" s="23"/>
      <c r="AN39" s="23"/>
      <c r="AO39" s="559"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42"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43"/>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54">
        <v>0</v>
      </c>
      <c r="S41" s="3">
        <f>R41</f>
        <v>0</v>
      </c>
      <c r="T41" s="3">
        <f t="shared" ref="T41:BK41" si="14">S41</f>
        <v>0</v>
      </c>
      <c r="U41" s="3">
        <f t="shared" si="14"/>
        <v>0</v>
      </c>
      <c r="V41" s="3">
        <f t="shared" si="14"/>
        <v>0</v>
      </c>
      <c r="W41" s="3">
        <f t="shared" si="14"/>
        <v>0</v>
      </c>
      <c r="X41" s="3">
        <f t="shared" si="14"/>
        <v>0</v>
      </c>
      <c r="Y41" s="3">
        <f t="shared" si="14"/>
        <v>0</v>
      </c>
      <c r="Z41" s="3">
        <f t="shared" si="14"/>
        <v>0</v>
      </c>
      <c r="AA41" s="3">
        <f t="shared" si="14"/>
        <v>0</v>
      </c>
      <c r="AB41" s="3">
        <f t="shared" si="14"/>
        <v>0</v>
      </c>
      <c r="AC41" s="3">
        <f t="shared" si="14"/>
        <v>0</v>
      </c>
      <c r="AD41" s="3">
        <f t="shared" si="14"/>
        <v>0</v>
      </c>
      <c r="AE41" s="3">
        <f t="shared" si="14"/>
        <v>0</v>
      </c>
      <c r="AF41" s="3">
        <f t="shared" si="14"/>
        <v>0</v>
      </c>
      <c r="AG41" s="3">
        <f t="shared" si="14"/>
        <v>0</v>
      </c>
      <c r="AH41" s="3">
        <f t="shared" si="14"/>
        <v>0</v>
      </c>
      <c r="AI41" s="3">
        <f t="shared" si="14"/>
        <v>0</v>
      </c>
      <c r="AJ41" s="3">
        <f t="shared" si="14"/>
        <v>0</v>
      </c>
      <c r="AK41" s="3">
        <f t="shared" si="14"/>
        <v>0</v>
      </c>
      <c r="AL41" s="3">
        <f t="shared" si="14"/>
        <v>0</v>
      </c>
      <c r="AM41" s="3">
        <f t="shared" si="14"/>
        <v>0</v>
      </c>
      <c r="AN41" s="3">
        <f t="shared" si="14"/>
        <v>0</v>
      </c>
      <c r="AO41" s="560">
        <v>0</v>
      </c>
      <c r="AP41" s="3">
        <f t="shared" si="14"/>
        <v>0</v>
      </c>
      <c r="AQ41" s="3">
        <f t="shared" si="14"/>
        <v>0</v>
      </c>
      <c r="AR41" s="3">
        <f t="shared" si="14"/>
        <v>0</v>
      </c>
      <c r="AS41" s="3">
        <f t="shared" si="14"/>
        <v>0</v>
      </c>
      <c r="AT41" s="3">
        <f t="shared" si="14"/>
        <v>0</v>
      </c>
      <c r="AU41" s="3">
        <f t="shared" si="14"/>
        <v>0</v>
      </c>
      <c r="AV41" s="3">
        <f t="shared" si="14"/>
        <v>0</v>
      </c>
      <c r="AW41" s="3">
        <f t="shared" si="14"/>
        <v>0</v>
      </c>
      <c r="AX41" s="3">
        <f t="shared" si="14"/>
        <v>0</v>
      </c>
      <c r="AY41" s="3">
        <f t="shared" si="14"/>
        <v>0</v>
      </c>
      <c r="AZ41" s="3">
        <f t="shared" si="14"/>
        <v>0</v>
      </c>
      <c r="BA41" s="3">
        <f t="shared" si="14"/>
        <v>0</v>
      </c>
      <c r="BB41" s="3">
        <f t="shared" si="14"/>
        <v>0</v>
      </c>
      <c r="BC41" s="3">
        <f t="shared" si="14"/>
        <v>0</v>
      </c>
      <c r="BD41" s="3">
        <f t="shared" si="14"/>
        <v>0</v>
      </c>
      <c r="BE41" s="3">
        <f t="shared" si="14"/>
        <v>0</v>
      </c>
      <c r="BF41" s="3">
        <f t="shared" si="14"/>
        <v>0</v>
      </c>
      <c r="BG41" s="3">
        <f t="shared" si="14"/>
        <v>0</v>
      </c>
      <c r="BH41" s="3">
        <f t="shared" si="14"/>
        <v>0</v>
      </c>
      <c r="BI41" s="3">
        <f t="shared" si="14"/>
        <v>0</v>
      </c>
      <c r="BJ41" s="3">
        <f t="shared" si="14"/>
        <v>0</v>
      </c>
      <c r="BK41" s="3">
        <f t="shared" si="14"/>
        <v>0</v>
      </c>
    </row>
    <row r="42" spans="1:63" x14ac:dyDescent="0.35">
      <c r="A42" s="643"/>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54">
        <v>2294.9542430666497</v>
      </c>
      <c r="S42" s="3">
        <f t="shared" ref="S42:BK42" si="16">R42</f>
        <v>2294.9542430666497</v>
      </c>
      <c r="T42" s="3">
        <f t="shared" si="16"/>
        <v>2294.9542430666497</v>
      </c>
      <c r="U42" s="3">
        <f t="shared" si="16"/>
        <v>2294.9542430666497</v>
      </c>
      <c r="V42" s="3">
        <f t="shared" si="16"/>
        <v>2294.9542430666497</v>
      </c>
      <c r="W42" s="3">
        <f t="shared" si="16"/>
        <v>2294.9542430666497</v>
      </c>
      <c r="X42" s="3">
        <f t="shared" si="16"/>
        <v>2294.9542430666497</v>
      </c>
      <c r="Y42" s="3">
        <f t="shared" si="16"/>
        <v>2294.9542430666497</v>
      </c>
      <c r="Z42" s="3">
        <f t="shared" si="16"/>
        <v>2294.9542430666497</v>
      </c>
      <c r="AA42" s="3">
        <f t="shared" si="16"/>
        <v>2294.9542430666497</v>
      </c>
      <c r="AB42" s="3">
        <f t="shared" si="16"/>
        <v>2294.9542430666497</v>
      </c>
      <c r="AC42" s="3">
        <f t="shared" si="16"/>
        <v>2294.9542430666497</v>
      </c>
      <c r="AD42" s="3">
        <f t="shared" si="16"/>
        <v>2294.9542430666497</v>
      </c>
      <c r="AE42" s="3">
        <f t="shared" si="16"/>
        <v>2294.9542430666497</v>
      </c>
      <c r="AF42" s="3">
        <f t="shared" si="16"/>
        <v>2294.9542430666497</v>
      </c>
      <c r="AG42" s="3">
        <f t="shared" si="16"/>
        <v>2294.9542430666497</v>
      </c>
      <c r="AH42" s="3">
        <f t="shared" si="16"/>
        <v>2294.9542430666497</v>
      </c>
      <c r="AI42" s="3">
        <f t="shared" si="16"/>
        <v>2294.9542430666497</v>
      </c>
      <c r="AJ42" s="3">
        <f t="shared" si="16"/>
        <v>2294.9542430666497</v>
      </c>
      <c r="AK42" s="3">
        <f t="shared" si="16"/>
        <v>2294.9542430666497</v>
      </c>
      <c r="AL42" s="3">
        <f t="shared" si="16"/>
        <v>2294.9542430666497</v>
      </c>
      <c r="AM42" s="3">
        <f t="shared" si="16"/>
        <v>2294.9542430666497</v>
      </c>
      <c r="AN42" s="3">
        <f t="shared" si="16"/>
        <v>2294.9542430666497</v>
      </c>
      <c r="AO42" s="560">
        <v>2592.8823018323387</v>
      </c>
      <c r="AP42" s="3">
        <f t="shared" si="16"/>
        <v>2592.8823018323387</v>
      </c>
      <c r="AQ42" s="3">
        <f t="shared" si="16"/>
        <v>2592.8823018323387</v>
      </c>
      <c r="AR42" s="3">
        <f t="shared" si="16"/>
        <v>2592.8823018323387</v>
      </c>
      <c r="AS42" s="3">
        <f t="shared" si="16"/>
        <v>2592.8823018323387</v>
      </c>
      <c r="AT42" s="3">
        <f t="shared" si="16"/>
        <v>2592.8823018323387</v>
      </c>
      <c r="AU42" s="3">
        <f t="shared" si="16"/>
        <v>2592.8823018323387</v>
      </c>
      <c r="AV42" s="3">
        <f t="shared" si="16"/>
        <v>2592.8823018323387</v>
      </c>
      <c r="AW42" s="3">
        <f t="shared" si="16"/>
        <v>2592.8823018323387</v>
      </c>
      <c r="AX42" s="3">
        <f t="shared" si="16"/>
        <v>2592.8823018323387</v>
      </c>
      <c r="AY42" s="3">
        <f t="shared" si="16"/>
        <v>2592.8823018323387</v>
      </c>
      <c r="AZ42" s="3">
        <f t="shared" si="16"/>
        <v>2592.8823018323387</v>
      </c>
      <c r="BA42" s="3">
        <f t="shared" si="16"/>
        <v>2592.8823018323387</v>
      </c>
      <c r="BB42" s="3">
        <f t="shared" si="16"/>
        <v>2592.8823018323387</v>
      </c>
      <c r="BC42" s="3">
        <f t="shared" si="16"/>
        <v>2592.8823018323387</v>
      </c>
      <c r="BD42" s="3">
        <f t="shared" si="16"/>
        <v>2592.8823018323387</v>
      </c>
      <c r="BE42" s="3">
        <f t="shared" si="16"/>
        <v>2592.8823018323387</v>
      </c>
      <c r="BF42" s="3">
        <f t="shared" si="16"/>
        <v>2592.8823018323387</v>
      </c>
      <c r="BG42" s="3">
        <f t="shared" si="16"/>
        <v>2592.8823018323387</v>
      </c>
      <c r="BH42" s="3">
        <f t="shared" si="16"/>
        <v>2592.8823018323387</v>
      </c>
      <c r="BI42" s="3">
        <f t="shared" si="16"/>
        <v>2592.8823018323387</v>
      </c>
      <c r="BJ42" s="3">
        <f t="shared" si="16"/>
        <v>2592.8823018323387</v>
      </c>
      <c r="BK42" s="3">
        <f t="shared" si="16"/>
        <v>2592.8823018323387</v>
      </c>
    </row>
    <row r="43" spans="1:63" x14ac:dyDescent="0.35">
      <c r="A43" s="643"/>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54">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560">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5">
      <c r="A44" s="643"/>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54">
        <v>41183.649832955896</v>
      </c>
      <c r="S44" s="3">
        <f t="shared" ref="S44:BK44" si="20">R44</f>
        <v>41183.649832955896</v>
      </c>
      <c r="T44" s="3">
        <f t="shared" si="20"/>
        <v>41183.649832955896</v>
      </c>
      <c r="U44" s="3">
        <f t="shared" si="20"/>
        <v>41183.649832955896</v>
      </c>
      <c r="V44" s="3">
        <f t="shared" si="20"/>
        <v>41183.649832955896</v>
      </c>
      <c r="W44" s="3">
        <f t="shared" si="20"/>
        <v>41183.649832955896</v>
      </c>
      <c r="X44" s="3">
        <f t="shared" si="20"/>
        <v>41183.649832955896</v>
      </c>
      <c r="Y44" s="3">
        <f t="shared" si="20"/>
        <v>41183.649832955896</v>
      </c>
      <c r="Z44" s="3">
        <f t="shared" si="20"/>
        <v>41183.649832955896</v>
      </c>
      <c r="AA44" s="3">
        <f t="shared" si="20"/>
        <v>41183.649832955896</v>
      </c>
      <c r="AB44" s="3">
        <f t="shared" si="20"/>
        <v>41183.649832955896</v>
      </c>
      <c r="AC44" s="3">
        <f t="shared" si="20"/>
        <v>41183.649832955896</v>
      </c>
      <c r="AD44" s="3">
        <f t="shared" si="20"/>
        <v>41183.649832955896</v>
      </c>
      <c r="AE44" s="3">
        <f t="shared" si="20"/>
        <v>41183.649832955896</v>
      </c>
      <c r="AF44" s="3">
        <f t="shared" si="20"/>
        <v>41183.649832955896</v>
      </c>
      <c r="AG44" s="3">
        <f t="shared" si="20"/>
        <v>41183.649832955896</v>
      </c>
      <c r="AH44" s="3">
        <f t="shared" si="20"/>
        <v>41183.649832955896</v>
      </c>
      <c r="AI44" s="3">
        <f t="shared" si="20"/>
        <v>41183.649832955896</v>
      </c>
      <c r="AJ44" s="3">
        <f t="shared" si="20"/>
        <v>41183.649832955896</v>
      </c>
      <c r="AK44" s="3">
        <f t="shared" si="20"/>
        <v>41183.649832955896</v>
      </c>
      <c r="AL44" s="3">
        <f t="shared" si="20"/>
        <v>41183.649832955896</v>
      </c>
      <c r="AM44" s="3">
        <f t="shared" si="20"/>
        <v>41183.649832955896</v>
      </c>
      <c r="AN44" s="3">
        <f t="shared" si="20"/>
        <v>41183.649832955896</v>
      </c>
      <c r="AO44" s="560">
        <v>61192.761873895484</v>
      </c>
      <c r="AP44" s="3">
        <f t="shared" si="20"/>
        <v>61192.761873895484</v>
      </c>
      <c r="AQ44" s="3">
        <f t="shared" si="20"/>
        <v>61192.761873895484</v>
      </c>
      <c r="AR44" s="3">
        <f t="shared" si="20"/>
        <v>61192.761873895484</v>
      </c>
      <c r="AS44" s="3">
        <f t="shared" si="20"/>
        <v>61192.761873895484</v>
      </c>
      <c r="AT44" s="3">
        <f t="shared" si="20"/>
        <v>61192.761873895484</v>
      </c>
      <c r="AU44" s="3">
        <f t="shared" si="20"/>
        <v>61192.761873895484</v>
      </c>
      <c r="AV44" s="3">
        <f t="shared" si="20"/>
        <v>61192.761873895484</v>
      </c>
      <c r="AW44" s="3">
        <f t="shared" si="20"/>
        <v>61192.761873895484</v>
      </c>
      <c r="AX44" s="3">
        <f t="shared" si="20"/>
        <v>61192.761873895484</v>
      </c>
      <c r="AY44" s="3">
        <f t="shared" si="20"/>
        <v>61192.761873895484</v>
      </c>
      <c r="AZ44" s="3">
        <f t="shared" si="20"/>
        <v>61192.761873895484</v>
      </c>
      <c r="BA44" s="3">
        <f t="shared" si="20"/>
        <v>61192.761873895484</v>
      </c>
      <c r="BB44" s="3">
        <f t="shared" si="20"/>
        <v>61192.761873895484</v>
      </c>
      <c r="BC44" s="3">
        <f t="shared" si="20"/>
        <v>61192.761873895484</v>
      </c>
      <c r="BD44" s="3">
        <f t="shared" si="20"/>
        <v>61192.761873895484</v>
      </c>
      <c r="BE44" s="3">
        <f t="shared" si="20"/>
        <v>61192.761873895484</v>
      </c>
      <c r="BF44" s="3">
        <f t="shared" si="20"/>
        <v>61192.761873895484</v>
      </c>
      <c r="BG44" s="3">
        <f t="shared" si="20"/>
        <v>61192.761873895484</v>
      </c>
      <c r="BH44" s="3">
        <f t="shared" si="20"/>
        <v>61192.761873895484</v>
      </c>
      <c r="BI44" s="3">
        <f t="shared" si="20"/>
        <v>61192.761873895484</v>
      </c>
      <c r="BJ44" s="3">
        <f t="shared" si="20"/>
        <v>61192.761873895484</v>
      </c>
      <c r="BK44" s="3">
        <f t="shared" si="20"/>
        <v>61192.761873895484</v>
      </c>
    </row>
    <row r="45" spans="1:63" x14ac:dyDescent="0.35">
      <c r="A45" s="643"/>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54">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560">
        <v>51833.055120000005</v>
      </c>
      <c r="AP45" s="3">
        <f t="shared" si="22"/>
        <v>51833.055120000005</v>
      </c>
      <c r="AQ45" s="3">
        <f t="shared" si="22"/>
        <v>51833.055120000005</v>
      </c>
      <c r="AR45" s="3">
        <f t="shared" si="22"/>
        <v>51833.055120000005</v>
      </c>
      <c r="AS45" s="3">
        <f t="shared" si="22"/>
        <v>51833.055120000005</v>
      </c>
      <c r="AT45" s="3">
        <f t="shared" si="22"/>
        <v>51833.055120000005</v>
      </c>
      <c r="AU45" s="3">
        <f t="shared" si="22"/>
        <v>51833.055120000005</v>
      </c>
      <c r="AV45" s="3">
        <f t="shared" si="22"/>
        <v>51833.055120000005</v>
      </c>
      <c r="AW45" s="3">
        <f t="shared" si="22"/>
        <v>51833.055120000005</v>
      </c>
      <c r="AX45" s="3">
        <f t="shared" si="22"/>
        <v>51833.055120000005</v>
      </c>
      <c r="AY45" s="3">
        <f t="shared" si="22"/>
        <v>51833.055120000005</v>
      </c>
      <c r="AZ45" s="3">
        <f t="shared" si="22"/>
        <v>51833.055120000005</v>
      </c>
      <c r="BA45" s="3">
        <f t="shared" si="22"/>
        <v>51833.055120000005</v>
      </c>
      <c r="BB45" s="3">
        <f t="shared" si="22"/>
        <v>51833.055120000005</v>
      </c>
      <c r="BC45" s="3">
        <f t="shared" si="22"/>
        <v>51833.055120000005</v>
      </c>
      <c r="BD45" s="3">
        <f t="shared" si="22"/>
        <v>51833.055120000005</v>
      </c>
      <c r="BE45" s="3">
        <f t="shared" si="22"/>
        <v>51833.055120000005</v>
      </c>
      <c r="BF45" s="3">
        <f t="shared" si="22"/>
        <v>51833.055120000005</v>
      </c>
      <c r="BG45" s="3">
        <f t="shared" si="22"/>
        <v>51833.055120000005</v>
      </c>
      <c r="BH45" s="3">
        <f t="shared" si="22"/>
        <v>51833.055120000005</v>
      </c>
      <c r="BI45" s="3">
        <f t="shared" si="22"/>
        <v>51833.055120000005</v>
      </c>
      <c r="BJ45" s="3">
        <f t="shared" si="22"/>
        <v>51833.055120000005</v>
      </c>
      <c r="BK45" s="3">
        <f t="shared" si="22"/>
        <v>51833.055120000005</v>
      </c>
    </row>
    <row r="46" spans="1:63" x14ac:dyDescent="0.35">
      <c r="A46" s="643"/>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54">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560">
        <v>2621.1327999999921</v>
      </c>
      <c r="AP46" s="3">
        <f t="shared" si="24"/>
        <v>2621.1327999999921</v>
      </c>
      <c r="AQ46" s="3">
        <f t="shared" si="24"/>
        <v>2621.1327999999921</v>
      </c>
      <c r="AR46" s="3">
        <f t="shared" si="24"/>
        <v>2621.1327999999921</v>
      </c>
      <c r="AS46" s="3">
        <f t="shared" si="24"/>
        <v>2621.1327999999921</v>
      </c>
      <c r="AT46" s="3">
        <f t="shared" si="24"/>
        <v>2621.1327999999921</v>
      </c>
      <c r="AU46" s="3">
        <f t="shared" si="24"/>
        <v>2621.1327999999921</v>
      </c>
      <c r="AV46" s="3">
        <f t="shared" si="24"/>
        <v>2621.1327999999921</v>
      </c>
      <c r="AW46" s="3">
        <f t="shared" si="24"/>
        <v>2621.1327999999921</v>
      </c>
      <c r="AX46" s="3">
        <f t="shared" si="24"/>
        <v>2621.1327999999921</v>
      </c>
      <c r="AY46" s="3">
        <f t="shared" si="24"/>
        <v>2621.1327999999921</v>
      </c>
      <c r="AZ46" s="3">
        <f t="shared" si="24"/>
        <v>2621.1327999999921</v>
      </c>
      <c r="BA46" s="3">
        <f t="shared" si="24"/>
        <v>2621.1327999999921</v>
      </c>
      <c r="BB46" s="3">
        <f t="shared" si="24"/>
        <v>2621.1327999999921</v>
      </c>
      <c r="BC46" s="3">
        <f t="shared" si="24"/>
        <v>2621.1327999999921</v>
      </c>
      <c r="BD46" s="3">
        <f t="shared" si="24"/>
        <v>2621.1327999999921</v>
      </c>
      <c r="BE46" s="3">
        <f t="shared" si="24"/>
        <v>2621.1327999999921</v>
      </c>
      <c r="BF46" s="3">
        <f t="shared" si="24"/>
        <v>2621.1327999999921</v>
      </c>
      <c r="BG46" s="3">
        <f t="shared" si="24"/>
        <v>2621.1327999999921</v>
      </c>
      <c r="BH46" s="3">
        <f t="shared" si="24"/>
        <v>2621.1327999999921</v>
      </c>
      <c r="BI46" s="3">
        <f t="shared" si="24"/>
        <v>2621.1327999999921</v>
      </c>
      <c r="BJ46" s="3">
        <f t="shared" si="24"/>
        <v>2621.1327999999921</v>
      </c>
      <c r="BK46" s="3">
        <f t="shared" si="24"/>
        <v>2621.1327999999921</v>
      </c>
    </row>
    <row r="47" spans="1:63" x14ac:dyDescent="0.35">
      <c r="A47" s="643"/>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54">
        <v>336986.04151489644</v>
      </c>
      <c r="S47" s="3">
        <f t="shared" ref="S47:BK47" si="26">R47</f>
        <v>336986.04151489644</v>
      </c>
      <c r="T47" s="3">
        <f t="shared" si="26"/>
        <v>336986.04151489644</v>
      </c>
      <c r="U47" s="3">
        <f t="shared" si="26"/>
        <v>336986.04151489644</v>
      </c>
      <c r="V47" s="3">
        <f t="shared" si="26"/>
        <v>336986.04151489644</v>
      </c>
      <c r="W47" s="3">
        <f t="shared" si="26"/>
        <v>336986.04151489644</v>
      </c>
      <c r="X47" s="3">
        <f t="shared" si="26"/>
        <v>336986.04151489644</v>
      </c>
      <c r="Y47" s="3">
        <f t="shared" si="26"/>
        <v>336986.04151489644</v>
      </c>
      <c r="Z47" s="3">
        <f t="shared" si="26"/>
        <v>336986.04151489644</v>
      </c>
      <c r="AA47" s="3">
        <f t="shared" si="26"/>
        <v>336986.04151489644</v>
      </c>
      <c r="AB47" s="3">
        <f t="shared" si="26"/>
        <v>336986.04151489644</v>
      </c>
      <c r="AC47" s="3">
        <f t="shared" si="26"/>
        <v>336986.04151489644</v>
      </c>
      <c r="AD47" s="3">
        <f t="shared" si="26"/>
        <v>336986.04151489644</v>
      </c>
      <c r="AE47" s="3">
        <f t="shared" si="26"/>
        <v>336986.04151489644</v>
      </c>
      <c r="AF47" s="3">
        <f t="shared" si="26"/>
        <v>336986.04151489644</v>
      </c>
      <c r="AG47" s="3">
        <f t="shared" si="26"/>
        <v>336986.04151489644</v>
      </c>
      <c r="AH47" s="3">
        <f t="shared" si="26"/>
        <v>336986.04151489644</v>
      </c>
      <c r="AI47" s="3">
        <f t="shared" si="26"/>
        <v>336986.04151489644</v>
      </c>
      <c r="AJ47" s="3">
        <f t="shared" si="26"/>
        <v>336986.04151489644</v>
      </c>
      <c r="AK47" s="3">
        <f t="shared" si="26"/>
        <v>336986.04151489644</v>
      </c>
      <c r="AL47" s="3">
        <f t="shared" si="26"/>
        <v>336986.04151489644</v>
      </c>
      <c r="AM47" s="3">
        <f t="shared" si="26"/>
        <v>336986.04151489644</v>
      </c>
      <c r="AN47" s="3">
        <f t="shared" si="26"/>
        <v>336986.04151489644</v>
      </c>
      <c r="AO47" s="560">
        <v>385749.90584121214</v>
      </c>
      <c r="AP47" s="3">
        <f t="shared" si="26"/>
        <v>385749.90584121214</v>
      </c>
      <c r="AQ47" s="3">
        <f t="shared" si="26"/>
        <v>385749.90584121214</v>
      </c>
      <c r="AR47" s="3">
        <f t="shared" si="26"/>
        <v>385749.90584121214</v>
      </c>
      <c r="AS47" s="3">
        <f t="shared" si="26"/>
        <v>385749.90584121214</v>
      </c>
      <c r="AT47" s="3">
        <f t="shared" si="26"/>
        <v>385749.90584121214</v>
      </c>
      <c r="AU47" s="3">
        <f t="shared" si="26"/>
        <v>385749.90584121214</v>
      </c>
      <c r="AV47" s="3">
        <f t="shared" si="26"/>
        <v>385749.90584121214</v>
      </c>
      <c r="AW47" s="3">
        <f t="shared" si="26"/>
        <v>385749.90584121214</v>
      </c>
      <c r="AX47" s="3">
        <f t="shared" si="26"/>
        <v>385749.90584121214</v>
      </c>
      <c r="AY47" s="3">
        <f t="shared" si="26"/>
        <v>385749.90584121214</v>
      </c>
      <c r="AZ47" s="3">
        <f t="shared" si="26"/>
        <v>385749.90584121214</v>
      </c>
      <c r="BA47" s="3">
        <f t="shared" si="26"/>
        <v>385749.90584121214</v>
      </c>
      <c r="BB47" s="3">
        <f t="shared" si="26"/>
        <v>385749.90584121214</v>
      </c>
      <c r="BC47" s="3">
        <f t="shared" si="26"/>
        <v>385749.90584121214</v>
      </c>
      <c r="BD47" s="3">
        <f t="shared" si="26"/>
        <v>385749.90584121214</v>
      </c>
      <c r="BE47" s="3">
        <f t="shared" si="26"/>
        <v>385749.90584121214</v>
      </c>
      <c r="BF47" s="3">
        <f t="shared" si="26"/>
        <v>385749.90584121214</v>
      </c>
      <c r="BG47" s="3">
        <f t="shared" si="26"/>
        <v>385749.90584121214</v>
      </c>
      <c r="BH47" s="3">
        <f t="shared" si="26"/>
        <v>385749.90584121214</v>
      </c>
      <c r="BI47" s="3">
        <f t="shared" si="26"/>
        <v>385749.90584121214</v>
      </c>
      <c r="BJ47" s="3">
        <f t="shared" si="26"/>
        <v>385749.90584121214</v>
      </c>
      <c r="BK47" s="3">
        <f t="shared" si="26"/>
        <v>385749.90584121214</v>
      </c>
    </row>
    <row r="48" spans="1:63" x14ac:dyDescent="0.35">
      <c r="A48" s="643"/>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54">
        <v>18349921.758311134</v>
      </c>
      <c r="S48" s="3">
        <f t="shared" ref="S48:BK48" si="28">R48</f>
        <v>18349921.758311134</v>
      </c>
      <c r="T48" s="3">
        <f t="shared" si="28"/>
        <v>18349921.758311134</v>
      </c>
      <c r="U48" s="3">
        <f t="shared" si="28"/>
        <v>18349921.758311134</v>
      </c>
      <c r="V48" s="3">
        <f t="shared" si="28"/>
        <v>18349921.758311134</v>
      </c>
      <c r="W48" s="3">
        <f t="shared" si="28"/>
        <v>18349921.758311134</v>
      </c>
      <c r="X48" s="3">
        <f t="shared" si="28"/>
        <v>18349921.758311134</v>
      </c>
      <c r="Y48" s="3">
        <f t="shared" si="28"/>
        <v>18349921.758311134</v>
      </c>
      <c r="Z48" s="3">
        <f t="shared" si="28"/>
        <v>18349921.758311134</v>
      </c>
      <c r="AA48" s="3">
        <f t="shared" si="28"/>
        <v>18349921.758311134</v>
      </c>
      <c r="AB48" s="3">
        <f t="shared" si="28"/>
        <v>18349921.758311134</v>
      </c>
      <c r="AC48" s="3">
        <f t="shared" si="28"/>
        <v>18349921.758311134</v>
      </c>
      <c r="AD48" s="3">
        <f t="shared" si="28"/>
        <v>18349921.758311134</v>
      </c>
      <c r="AE48" s="3">
        <f t="shared" si="28"/>
        <v>18349921.758311134</v>
      </c>
      <c r="AF48" s="3">
        <f t="shared" si="28"/>
        <v>18349921.758311134</v>
      </c>
      <c r="AG48" s="3">
        <f t="shared" si="28"/>
        <v>18349921.758311134</v>
      </c>
      <c r="AH48" s="3">
        <f t="shared" si="28"/>
        <v>18349921.758311134</v>
      </c>
      <c r="AI48" s="3">
        <f t="shared" si="28"/>
        <v>18349921.758311134</v>
      </c>
      <c r="AJ48" s="3">
        <f t="shared" si="28"/>
        <v>18349921.758311134</v>
      </c>
      <c r="AK48" s="3">
        <f t="shared" si="28"/>
        <v>18349921.758311134</v>
      </c>
      <c r="AL48" s="3">
        <f t="shared" si="28"/>
        <v>18349921.758311134</v>
      </c>
      <c r="AM48" s="3">
        <f t="shared" si="28"/>
        <v>18349921.758311134</v>
      </c>
      <c r="AN48" s="3">
        <f t="shared" si="28"/>
        <v>18349921.758311134</v>
      </c>
      <c r="AO48" s="560">
        <v>23830701.157893054</v>
      </c>
      <c r="AP48" s="3">
        <f t="shared" si="28"/>
        <v>23830701.157893054</v>
      </c>
      <c r="AQ48" s="3">
        <f t="shared" si="28"/>
        <v>23830701.157893054</v>
      </c>
      <c r="AR48" s="3">
        <f t="shared" si="28"/>
        <v>23830701.157893054</v>
      </c>
      <c r="AS48" s="3">
        <f t="shared" si="28"/>
        <v>23830701.157893054</v>
      </c>
      <c r="AT48" s="3">
        <f t="shared" si="28"/>
        <v>23830701.157893054</v>
      </c>
      <c r="AU48" s="3">
        <f t="shared" si="28"/>
        <v>23830701.157893054</v>
      </c>
      <c r="AV48" s="3">
        <f t="shared" si="28"/>
        <v>23830701.157893054</v>
      </c>
      <c r="AW48" s="3">
        <f t="shared" si="28"/>
        <v>23830701.157893054</v>
      </c>
      <c r="AX48" s="3">
        <f t="shared" si="28"/>
        <v>23830701.157893054</v>
      </c>
      <c r="AY48" s="3">
        <f t="shared" si="28"/>
        <v>23830701.157893054</v>
      </c>
      <c r="AZ48" s="3">
        <f t="shared" si="28"/>
        <v>23830701.157893054</v>
      </c>
      <c r="BA48" s="3">
        <f t="shared" si="28"/>
        <v>23830701.157893054</v>
      </c>
      <c r="BB48" s="3">
        <f t="shared" si="28"/>
        <v>23830701.157893054</v>
      </c>
      <c r="BC48" s="3">
        <f t="shared" si="28"/>
        <v>23830701.157893054</v>
      </c>
      <c r="BD48" s="3">
        <f t="shared" si="28"/>
        <v>23830701.157893054</v>
      </c>
      <c r="BE48" s="3">
        <f t="shared" si="28"/>
        <v>23830701.157893054</v>
      </c>
      <c r="BF48" s="3">
        <f t="shared" si="28"/>
        <v>23830701.157893054</v>
      </c>
      <c r="BG48" s="3">
        <f t="shared" si="28"/>
        <v>23830701.157893054</v>
      </c>
      <c r="BH48" s="3">
        <f t="shared" si="28"/>
        <v>23830701.157893054</v>
      </c>
      <c r="BI48" s="3">
        <f t="shared" si="28"/>
        <v>23830701.157893054</v>
      </c>
      <c r="BJ48" s="3">
        <f t="shared" si="28"/>
        <v>23830701.157893054</v>
      </c>
      <c r="BK48" s="3">
        <f t="shared" si="28"/>
        <v>23830701.157893054</v>
      </c>
    </row>
    <row r="49" spans="1:63" x14ac:dyDescent="0.35">
      <c r="A49" s="643"/>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54">
        <v>0</v>
      </c>
      <c r="S49" s="3">
        <f t="shared" ref="S49:BK49" si="30">R49</f>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3">
        <f t="shared" si="30"/>
        <v>0</v>
      </c>
      <c r="AH49" s="3">
        <f t="shared" si="30"/>
        <v>0</v>
      </c>
      <c r="AI49" s="3">
        <f t="shared" si="30"/>
        <v>0</v>
      </c>
      <c r="AJ49" s="3">
        <f t="shared" si="30"/>
        <v>0</v>
      </c>
      <c r="AK49" s="3">
        <f t="shared" si="30"/>
        <v>0</v>
      </c>
      <c r="AL49" s="3">
        <f t="shared" si="30"/>
        <v>0</v>
      </c>
      <c r="AM49" s="3">
        <f t="shared" si="30"/>
        <v>0</v>
      </c>
      <c r="AN49" s="3">
        <f t="shared" si="30"/>
        <v>0</v>
      </c>
      <c r="AO49" s="560">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c r="AZ49" s="3">
        <f t="shared" si="30"/>
        <v>0</v>
      </c>
      <c r="BA49" s="3">
        <f t="shared" si="30"/>
        <v>0</v>
      </c>
      <c r="BB49" s="3">
        <f t="shared" si="30"/>
        <v>0</v>
      </c>
      <c r="BC49" s="3">
        <f t="shared" si="30"/>
        <v>0</v>
      </c>
      <c r="BD49" s="3">
        <f t="shared" si="30"/>
        <v>0</v>
      </c>
      <c r="BE49" s="3">
        <f t="shared" si="30"/>
        <v>0</v>
      </c>
      <c r="BF49" s="3">
        <f t="shared" si="30"/>
        <v>0</v>
      </c>
      <c r="BG49" s="3">
        <f t="shared" si="30"/>
        <v>0</v>
      </c>
      <c r="BH49" s="3">
        <f t="shared" si="30"/>
        <v>0</v>
      </c>
      <c r="BI49" s="3">
        <f t="shared" si="30"/>
        <v>0</v>
      </c>
      <c r="BJ49" s="3">
        <f t="shared" si="30"/>
        <v>0</v>
      </c>
      <c r="BK49" s="3">
        <f t="shared" si="30"/>
        <v>0</v>
      </c>
    </row>
    <row r="50" spans="1:63" ht="15" customHeight="1" x14ac:dyDescent="0.35">
      <c r="A50" s="643"/>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54">
        <v>169520.97701949571</v>
      </c>
      <c r="S50" s="3">
        <f t="shared" ref="S50:BK50" si="32">R50</f>
        <v>169520.97701949571</v>
      </c>
      <c r="T50" s="3">
        <f t="shared" si="32"/>
        <v>169520.97701949571</v>
      </c>
      <c r="U50" s="3">
        <f t="shared" si="32"/>
        <v>169520.97701949571</v>
      </c>
      <c r="V50" s="3">
        <f t="shared" si="32"/>
        <v>169520.97701949571</v>
      </c>
      <c r="W50" s="3">
        <f t="shared" si="32"/>
        <v>169520.97701949571</v>
      </c>
      <c r="X50" s="3">
        <f t="shared" si="32"/>
        <v>169520.97701949571</v>
      </c>
      <c r="Y50" s="3">
        <f t="shared" si="32"/>
        <v>169520.97701949571</v>
      </c>
      <c r="Z50" s="3">
        <f t="shared" si="32"/>
        <v>169520.97701949571</v>
      </c>
      <c r="AA50" s="3">
        <f t="shared" si="32"/>
        <v>169520.97701949571</v>
      </c>
      <c r="AB50" s="3">
        <f t="shared" si="32"/>
        <v>169520.97701949571</v>
      </c>
      <c r="AC50" s="3">
        <f t="shared" si="32"/>
        <v>169520.97701949571</v>
      </c>
      <c r="AD50" s="3">
        <f t="shared" si="32"/>
        <v>169520.97701949571</v>
      </c>
      <c r="AE50" s="3">
        <f t="shared" si="32"/>
        <v>169520.97701949571</v>
      </c>
      <c r="AF50" s="3">
        <f t="shared" si="32"/>
        <v>169520.97701949571</v>
      </c>
      <c r="AG50" s="3">
        <f t="shared" si="32"/>
        <v>169520.97701949571</v>
      </c>
      <c r="AH50" s="3">
        <f t="shared" si="32"/>
        <v>169520.97701949571</v>
      </c>
      <c r="AI50" s="3">
        <f t="shared" si="32"/>
        <v>169520.97701949571</v>
      </c>
      <c r="AJ50" s="3">
        <f t="shared" si="32"/>
        <v>169520.97701949571</v>
      </c>
      <c r="AK50" s="3">
        <f t="shared" si="32"/>
        <v>169520.97701949571</v>
      </c>
      <c r="AL50" s="3">
        <f t="shared" si="32"/>
        <v>169520.97701949571</v>
      </c>
      <c r="AM50" s="3">
        <f t="shared" si="32"/>
        <v>169520.97701949571</v>
      </c>
      <c r="AN50" s="3">
        <f t="shared" si="32"/>
        <v>169520.97701949571</v>
      </c>
      <c r="AO50" s="560">
        <v>167578.03852438997</v>
      </c>
      <c r="AP50" s="3">
        <f t="shared" si="32"/>
        <v>167578.03852438997</v>
      </c>
      <c r="AQ50" s="3">
        <f t="shared" si="32"/>
        <v>167578.03852438997</v>
      </c>
      <c r="AR50" s="3">
        <f t="shared" si="32"/>
        <v>167578.03852438997</v>
      </c>
      <c r="AS50" s="3">
        <f t="shared" si="32"/>
        <v>167578.03852438997</v>
      </c>
      <c r="AT50" s="3">
        <f t="shared" si="32"/>
        <v>167578.03852438997</v>
      </c>
      <c r="AU50" s="3">
        <f t="shared" si="32"/>
        <v>167578.03852438997</v>
      </c>
      <c r="AV50" s="3">
        <f t="shared" si="32"/>
        <v>167578.03852438997</v>
      </c>
      <c r="AW50" s="3">
        <f t="shared" si="32"/>
        <v>167578.03852438997</v>
      </c>
      <c r="AX50" s="3">
        <f t="shared" si="32"/>
        <v>167578.03852438997</v>
      </c>
      <c r="AY50" s="3">
        <f t="shared" si="32"/>
        <v>167578.03852438997</v>
      </c>
      <c r="AZ50" s="3">
        <f t="shared" si="32"/>
        <v>167578.03852438997</v>
      </c>
      <c r="BA50" s="3">
        <f t="shared" si="32"/>
        <v>167578.03852438997</v>
      </c>
      <c r="BB50" s="3">
        <f t="shared" si="32"/>
        <v>167578.03852438997</v>
      </c>
      <c r="BC50" s="3">
        <f t="shared" si="32"/>
        <v>167578.03852438997</v>
      </c>
      <c r="BD50" s="3">
        <f t="shared" si="32"/>
        <v>167578.03852438997</v>
      </c>
      <c r="BE50" s="3">
        <f t="shared" si="32"/>
        <v>167578.03852438997</v>
      </c>
      <c r="BF50" s="3">
        <f t="shared" si="32"/>
        <v>167578.03852438997</v>
      </c>
      <c r="BG50" s="3">
        <f t="shared" si="32"/>
        <v>167578.03852438997</v>
      </c>
      <c r="BH50" s="3">
        <f t="shared" si="32"/>
        <v>167578.03852438997</v>
      </c>
      <c r="BI50" s="3">
        <f t="shared" si="32"/>
        <v>167578.03852438997</v>
      </c>
      <c r="BJ50" s="3">
        <f t="shared" si="32"/>
        <v>167578.03852438997</v>
      </c>
      <c r="BK50" s="3">
        <f t="shared" si="32"/>
        <v>167578.03852438997</v>
      </c>
    </row>
    <row r="51" spans="1:63" x14ac:dyDescent="0.35">
      <c r="A51" s="643"/>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54">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560">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43"/>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54">
        <v>26245.263806734976</v>
      </c>
      <c r="S52" s="3">
        <f t="shared" ref="S52:BK52" si="36">R52</f>
        <v>26245.263806734976</v>
      </c>
      <c r="T52" s="3">
        <f t="shared" si="36"/>
        <v>26245.263806734976</v>
      </c>
      <c r="U52" s="3">
        <f t="shared" si="36"/>
        <v>26245.263806734976</v>
      </c>
      <c r="V52" s="3">
        <f t="shared" si="36"/>
        <v>26245.263806734976</v>
      </c>
      <c r="W52" s="3">
        <f t="shared" si="36"/>
        <v>26245.263806734976</v>
      </c>
      <c r="X52" s="3">
        <f t="shared" si="36"/>
        <v>26245.263806734976</v>
      </c>
      <c r="Y52" s="3">
        <f t="shared" si="36"/>
        <v>26245.263806734976</v>
      </c>
      <c r="Z52" s="3">
        <f t="shared" si="36"/>
        <v>26245.263806734976</v>
      </c>
      <c r="AA52" s="3">
        <f t="shared" si="36"/>
        <v>26245.263806734976</v>
      </c>
      <c r="AB52" s="3">
        <f t="shared" si="36"/>
        <v>26245.263806734976</v>
      </c>
      <c r="AC52" s="3">
        <f t="shared" si="36"/>
        <v>26245.263806734976</v>
      </c>
      <c r="AD52" s="3">
        <f t="shared" si="36"/>
        <v>26245.263806734976</v>
      </c>
      <c r="AE52" s="3">
        <f t="shared" si="36"/>
        <v>26245.263806734976</v>
      </c>
      <c r="AF52" s="3">
        <f t="shared" si="36"/>
        <v>26245.263806734976</v>
      </c>
      <c r="AG52" s="3">
        <f t="shared" si="36"/>
        <v>26245.263806734976</v>
      </c>
      <c r="AH52" s="3">
        <f t="shared" si="36"/>
        <v>26245.263806734976</v>
      </c>
      <c r="AI52" s="3">
        <f t="shared" si="36"/>
        <v>26245.263806734976</v>
      </c>
      <c r="AJ52" s="3">
        <f t="shared" si="36"/>
        <v>26245.263806734976</v>
      </c>
      <c r="AK52" s="3">
        <f t="shared" si="36"/>
        <v>26245.263806734976</v>
      </c>
      <c r="AL52" s="3">
        <f t="shared" si="36"/>
        <v>26245.263806734976</v>
      </c>
      <c r="AM52" s="3">
        <f t="shared" si="36"/>
        <v>26245.263806734976</v>
      </c>
      <c r="AN52" s="3">
        <f t="shared" si="36"/>
        <v>26245.263806734976</v>
      </c>
      <c r="AO52" s="560">
        <v>33812.125351934963</v>
      </c>
      <c r="AP52" s="3">
        <f t="shared" si="36"/>
        <v>33812.125351934963</v>
      </c>
      <c r="AQ52" s="3">
        <f t="shared" si="36"/>
        <v>33812.125351934963</v>
      </c>
      <c r="AR52" s="3">
        <f t="shared" si="36"/>
        <v>33812.125351934963</v>
      </c>
      <c r="AS52" s="3">
        <f t="shared" si="36"/>
        <v>33812.125351934963</v>
      </c>
      <c r="AT52" s="3">
        <f t="shared" si="36"/>
        <v>33812.125351934963</v>
      </c>
      <c r="AU52" s="3">
        <f t="shared" si="36"/>
        <v>33812.125351934963</v>
      </c>
      <c r="AV52" s="3">
        <f t="shared" si="36"/>
        <v>33812.125351934963</v>
      </c>
      <c r="AW52" s="3">
        <f t="shared" si="36"/>
        <v>33812.125351934963</v>
      </c>
      <c r="AX52" s="3">
        <f t="shared" si="36"/>
        <v>33812.125351934963</v>
      </c>
      <c r="AY52" s="3">
        <f t="shared" si="36"/>
        <v>33812.125351934963</v>
      </c>
      <c r="AZ52" s="3">
        <f t="shared" si="36"/>
        <v>33812.125351934963</v>
      </c>
      <c r="BA52" s="3">
        <f t="shared" si="36"/>
        <v>33812.125351934963</v>
      </c>
      <c r="BB52" s="3">
        <f t="shared" si="36"/>
        <v>33812.125351934963</v>
      </c>
      <c r="BC52" s="3">
        <f t="shared" si="36"/>
        <v>33812.125351934963</v>
      </c>
      <c r="BD52" s="3">
        <f t="shared" si="36"/>
        <v>33812.125351934963</v>
      </c>
      <c r="BE52" s="3">
        <f t="shared" si="36"/>
        <v>33812.125351934963</v>
      </c>
      <c r="BF52" s="3">
        <f t="shared" si="36"/>
        <v>33812.125351934963</v>
      </c>
      <c r="BG52" s="3">
        <f t="shared" si="36"/>
        <v>33812.125351934963</v>
      </c>
      <c r="BH52" s="3">
        <f t="shared" si="36"/>
        <v>33812.125351934963</v>
      </c>
      <c r="BI52" s="3">
        <f t="shared" si="36"/>
        <v>33812.125351934963</v>
      </c>
      <c r="BJ52" s="3">
        <f t="shared" si="36"/>
        <v>33812.125351934963</v>
      </c>
      <c r="BK52" s="3">
        <f t="shared" si="36"/>
        <v>33812.125351934963</v>
      </c>
    </row>
    <row r="53" spans="1:63" x14ac:dyDescent="0.35">
      <c r="A53" s="643"/>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54">
        <v>10700.247078778548</v>
      </c>
      <c r="S53" s="3">
        <f t="shared" ref="S53:BK53" si="38">R53</f>
        <v>10700.247078778548</v>
      </c>
      <c r="T53" s="3">
        <f t="shared" si="38"/>
        <v>10700.247078778548</v>
      </c>
      <c r="U53" s="3">
        <f t="shared" si="38"/>
        <v>10700.247078778548</v>
      </c>
      <c r="V53" s="3">
        <f t="shared" si="38"/>
        <v>10700.247078778548</v>
      </c>
      <c r="W53" s="3">
        <f t="shared" si="38"/>
        <v>10700.247078778548</v>
      </c>
      <c r="X53" s="3">
        <f t="shared" si="38"/>
        <v>10700.247078778548</v>
      </c>
      <c r="Y53" s="3">
        <f t="shared" si="38"/>
        <v>10700.247078778548</v>
      </c>
      <c r="Z53" s="3">
        <f t="shared" si="38"/>
        <v>10700.247078778548</v>
      </c>
      <c r="AA53" s="3">
        <f t="shared" si="38"/>
        <v>10700.247078778548</v>
      </c>
      <c r="AB53" s="3">
        <f t="shared" si="38"/>
        <v>10700.247078778548</v>
      </c>
      <c r="AC53" s="3">
        <f t="shared" si="38"/>
        <v>10700.247078778548</v>
      </c>
      <c r="AD53" s="3">
        <f t="shared" si="38"/>
        <v>10700.247078778548</v>
      </c>
      <c r="AE53" s="3">
        <f t="shared" si="38"/>
        <v>10700.247078778548</v>
      </c>
      <c r="AF53" s="3">
        <f t="shared" si="38"/>
        <v>10700.247078778548</v>
      </c>
      <c r="AG53" s="3">
        <f t="shared" si="38"/>
        <v>10700.247078778548</v>
      </c>
      <c r="AH53" s="3">
        <f t="shared" si="38"/>
        <v>10700.247078778548</v>
      </c>
      <c r="AI53" s="3">
        <f t="shared" si="38"/>
        <v>10700.247078778548</v>
      </c>
      <c r="AJ53" s="3">
        <f t="shared" si="38"/>
        <v>10700.247078778548</v>
      </c>
      <c r="AK53" s="3">
        <f t="shared" si="38"/>
        <v>10700.247078778548</v>
      </c>
      <c r="AL53" s="3">
        <f t="shared" si="38"/>
        <v>10700.247078778548</v>
      </c>
      <c r="AM53" s="3">
        <f t="shared" si="38"/>
        <v>10700.247078778548</v>
      </c>
      <c r="AN53" s="3">
        <f t="shared" si="38"/>
        <v>10700.247078778548</v>
      </c>
      <c r="AO53" s="560">
        <v>17097.537050823412</v>
      </c>
      <c r="AP53" s="3">
        <f t="shared" si="38"/>
        <v>17097.537050823412</v>
      </c>
      <c r="AQ53" s="3">
        <f t="shared" si="38"/>
        <v>17097.537050823412</v>
      </c>
      <c r="AR53" s="3">
        <f t="shared" si="38"/>
        <v>17097.537050823412</v>
      </c>
      <c r="AS53" s="3">
        <f t="shared" si="38"/>
        <v>17097.537050823412</v>
      </c>
      <c r="AT53" s="3">
        <f t="shared" si="38"/>
        <v>17097.537050823412</v>
      </c>
      <c r="AU53" s="3">
        <f t="shared" si="38"/>
        <v>17097.537050823412</v>
      </c>
      <c r="AV53" s="3">
        <f t="shared" si="38"/>
        <v>17097.537050823412</v>
      </c>
      <c r="AW53" s="3">
        <f t="shared" si="38"/>
        <v>17097.537050823412</v>
      </c>
      <c r="AX53" s="3">
        <f t="shared" si="38"/>
        <v>17097.537050823412</v>
      </c>
      <c r="AY53" s="3">
        <f t="shared" si="38"/>
        <v>17097.537050823412</v>
      </c>
      <c r="AZ53" s="3">
        <f t="shared" si="38"/>
        <v>17097.537050823412</v>
      </c>
      <c r="BA53" s="3">
        <f t="shared" si="38"/>
        <v>17097.537050823412</v>
      </c>
      <c r="BB53" s="3">
        <f t="shared" si="38"/>
        <v>17097.537050823412</v>
      </c>
      <c r="BC53" s="3">
        <f t="shared" si="38"/>
        <v>17097.537050823412</v>
      </c>
      <c r="BD53" s="3">
        <f t="shared" si="38"/>
        <v>17097.537050823412</v>
      </c>
      <c r="BE53" s="3">
        <f t="shared" si="38"/>
        <v>17097.537050823412</v>
      </c>
      <c r="BF53" s="3">
        <f t="shared" si="38"/>
        <v>17097.537050823412</v>
      </c>
      <c r="BG53" s="3">
        <f t="shared" si="38"/>
        <v>17097.537050823412</v>
      </c>
      <c r="BH53" s="3">
        <f t="shared" si="38"/>
        <v>17097.537050823412</v>
      </c>
      <c r="BI53" s="3">
        <f t="shared" si="38"/>
        <v>17097.537050823412</v>
      </c>
      <c r="BJ53" s="3">
        <f t="shared" si="38"/>
        <v>17097.537050823412</v>
      </c>
      <c r="BK53" s="3">
        <f t="shared" si="38"/>
        <v>17097.537050823412</v>
      </c>
    </row>
    <row r="54" spans="1:63" ht="15" customHeight="1" x14ac:dyDescent="0.35">
      <c r="A54" s="643"/>
      <c r="B54" s="11" t="str">
        <f t="shared" si="11"/>
        <v xml:space="preserve"> </v>
      </c>
      <c r="C54" s="3"/>
      <c r="D54" s="3"/>
      <c r="E54" s="3"/>
      <c r="F54" s="3"/>
      <c r="G54" s="3"/>
      <c r="H54" s="3"/>
      <c r="I54" s="3"/>
      <c r="J54" s="3"/>
      <c r="K54" s="3"/>
      <c r="L54" s="3"/>
      <c r="M54" s="3"/>
      <c r="N54" s="3"/>
      <c r="O54" s="3"/>
      <c r="P54" s="3"/>
      <c r="Q54" s="3"/>
      <c r="R54" s="254"/>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44"/>
      <c r="B55" s="15" t="str">
        <f t="shared" si="11"/>
        <v>Monthly kWh</v>
      </c>
      <c r="C55" s="48">
        <f>SUM(C41:C53)</f>
        <v>0</v>
      </c>
      <c r="D55" s="48">
        <f t="shared" ref="D55:BK55" si="39">SUM(D41:D53)</f>
        <v>0</v>
      </c>
      <c r="E55" s="48">
        <f t="shared" si="39"/>
        <v>0</v>
      </c>
      <c r="F55" s="48">
        <f t="shared" si="39"/>
        <v>0</v>
      </c>
      <c r="G55" s="48">
        <f t="shared" si="39"/>
        <v>0</v>
      </c>
      <c r="H55" s="48">
        <f t="shared" si="39"/>
        <v>0</v>
      </c>
      <c r="I55" s="48">
        <f t="shared" si="39"/>
        <v>0</v>
      </c>
      <c r="J55" s="48">
        <f t="shared" si="39"/>
        <v>0</v>
      </c>
      <c r="K55" s="48">
        <f t="shared" si="39"/>
        <v>0</v>
      </c>
      <c r="L55" s="48">
        <f t="shared" si="39"/>
        <v>0</v>
      </c>
      <c r="M55" s="48">
        <f t="shared" si="39"/>
        <v>0</v>
      </c>
      <c r="N55" s="48">
        <f t="shared" si="39"/>
        <v>0</v>
      </c>
      <c r="O55" s="48">
        <f t="shared" si="39"/>
        <v>0</v>
      </c>
      <c r="P55" s="48">
        <f t="shared" si="39"/>
        <v>0</v>
      </c>
      <c r="Q55" s="48">
        <f t="shared" si="39"/>
        <v>0</v>
      </c>
      <c r="R55" s="48">
        <f t="shared" si="39"/>
        <v>18936852.891807064</v>
      </c>
      <c r="S55" s="48">
        <f t="shared" si="39"/>
        <v>18936852.891807064</v>
      </c>
      <c r="T55" s="48">
        <f t="shared" si="39"/>
        <v>18936852.891807064</v>
      </c>
      <c r="U55" s="48">
        <f t="shared" si="39"/>
        <v>18936852.891807064</v>
      </c>
      <c r="V55" s="48">
        <f t="shared" si="39"/>
        <v>18936852.891807064</v>
      </c>
      <c r="W55" s="48">
        <f t="shared" si="39"/>
        <v>18936852.891807064</v>
      </c>
      <c r="X55" s="48">
        <f t="shared" si="39"/>
        <v>18936852.891807064</v>
      </c>
      <c r="Y55" s="48">
        <f t="shared" si="39"/>
        <v>18936852.891807064</v>
      </c>
      <c r="Z55" s="48">
        <f t="shared" si="39"/>
        <v>18936852.891807064</v>
      </c>
      <c r="AA55" s="48">
        <f t="shared" si="39"/>
        <v>18936852.891807064</v>
      </c>
      <c r="AB55" s="48">
        <f t="shared" si="39"/>
        <v>18936852.891807064</v>
      </c>
      <c r="AC55" s="48">
        <f t="shared" si="39"/>
        <v>18936852.891807064</v>
      </c>
      <c r="AD55" s="48">
        <f t="shared" si="39"/>
        <v>18936852.891807064</v>
      </c>
      <c r="AE55" s="48">
        <f t="shared" si="39"/>
        <v>18936852.891807064</v>
      </c>
      <c r="AF55" s="48">
        <f t="shared" si="39"/>
        <v>18936852.891807064</v>
      </c>
      <c r="AG55" s="48">
        <f t="shared" si="39"/>
        <v>18936852.891807064</v>
      </c>
      <c r="AH55" s="48">
        <f t="shared" si="39"/>
        <v>18936852.891807064</v>
      </c>
      <c r="AI55" s="48">
        <f t="shared" si="39"/>
        <v>18936852.891807064</v>
      </c>
      <c r="AJ55" s="48">
        <f t="shared" si="39"/>
        <v>18936852.891807064</v>
      </c>
      <c r="AK55" s="48">
        <f t="shared" si="39"/>
        <v>18936852.891807064</v>
      </c>
      <c r="AL55" s="48">
        <f t="shared" si="39"/>
        <v>18936852.891807064</v>
      </c>
      <c r="AM55" s="48">
        <f t="shared" si="39"/>
        <v>18936852.891807064</v>
      </c>
      <c r="AN55" s="48">
        <f t="shared" si="39"/>
        <v>18936852.891807064</v>
      </c>
      <c r="AO55" s="48">
        <f t="shared" si="39"/>
        <v>24553178.596757144</v>
      </c>
      <c r="AP55" s="48">
        <f t="shared" si="39"/>
        <v>24553178.596757144</v>
      </c>
      <c r="AQ55" s="48">
        <f t="shared" si="39"/>
        <v>24553178.596757144</v>
      </c>
      <c r="AR55" s="48">
        <f t="shared" si="39"/>
        <v>24553178.596757144</v>
      </c>
      <c r="AS55" s="48">
        <f t="shared" si="39"/>
        <v>24553178.596757144</v>
      </c>
      <c r="AT55" s="48">
        <f t="shared" si="39"/>
        <v>24553178.596757144</v>
      </c>
      <c r="AU55" s="48">
        <f t="shared" si="39"/>
        <v>24553178.596757144</v>
      </c>
      <c r="AV55" s="48">
        <f t="shared" si="39"/>
        <v>24553178.596757144</v>
      </c>
      <c r="AW55" s="48">
        <f t="shared" si="39"/>
        <v>24553178.596757144</v>
      </c>
      <c r="AX55" s="48">
        <f t="shared" si="39"/>
        <v>24553178.596757144</v>
      </c>
      <c r="AY55" s="48">
        <f t="shared" si="39"/>
        <v>24553178.596757144</v>
      </c>
      <c r="AZ55" s="48">
        <f t="shared" si="39"/>
        <v>24553178.596757144</v>
      </c>
      <c r="BA55" s="48">
        <f t="shared" si="39"/>
        <v>24553178.596757144</v>
      </c>
      <c r="BB55" s="48">
        <f t="shared" si="39"/>
        <v>24553178.596757144</v>
      </c>
      <c r="BC55" s="48">
        <f t="shared" si="39"/>
        <v>24553178.596757144</v>
      </c>
      <c r="BD55" s="48">
        <f t="shared" si="39"/>
        <v>24553178.596757144</v>
      </c>
      <c r="BE55" s="48">
        <f t="shared" si="39"/>
        <v>24553178.596757144</v>
      </c>
      <c r="BF55" s="48">
        <f t="shared" si="39"/>
        <v>24553178.596757144</v>
      </c>
      <c r="BG55" s="48">
        <f t="shared" si="39"/>
        <v>24553178.596757144</v>
      </c>
      <c r="BH55" s="48">
        <f t="shared" si="39"/>
        <v>24553178.596757144</v>
      </c>
      <c r="BI55" s="48">
        <f t="shared" si="39"/>
        <v>24553178.596757144</v>
      </c>
      <c r="BJ55" s="48">
        <f t="shared" si="39"/>
        <v>24553178.596757144</v>
      </c>
      <c r="BK55" s="48">
        <f t="shared" si="39"/>
        <v>24553178.596757144</v>
      </c>
    </row>
    <row r="56" spans="1:63" x14ac:dyDescent="0.35">
      <c r="A56" s="45"/>
      <c r="B56" s="25"/>
      <c r="C56" s="9"/>
      <c r="D56" s="30"/>
      <c r="E56" s="9"/>
      <c r="F56" s="30"/>
      <c r="G56" s="30"/>
      <c r="H56" s="9"/>
      <c r="I56" s="30"/>
      <c r="J56" s="30"/>
      <c r="K56" s="9"/>
      <c r="L56" s="30"/>
      <c r="M56" s="30"/>
      <c r="N56" s="9"/>
      <c r="O56" s="30"/>
      <c r="P56" s="30"/>
      <c r="Q56" s="9"/>
      <c r="R56" s="30"/>
      <c r="S56" s="30"/>
      <c r="T56" s="9"/>
      <c r="U56" s="30"/>
      <c r="V56" s="30"/>
      <c r="W56" s="9"/>
      <c r="X56" s="30"/>
      <c r="Y56" s="30"/>
      <c r="Z56" s="9"/>
      <c r="AA56" s="30"/>
      <c r="AB56" s="30"/>
      <c r="AC56" s="9"/>
      <c r="AD56" s="30"/>
      <c r="AE56" s="30"/>
      <c r="AF56" s="9"/>
      <c r="AG56" s="30"/>
      <c r="AH56" s="30"/>
      <c r="AI56" s="9"/>
      <c r="AJ56" s="30"/>
      <c r="AK56" s="30"/>
      <c r="AL56" s="9"/>
      <c r="AM56" s="30"/>
      <c r="AN56" s="30"/>
      <c r="AO56" s="9"/>
      <c r="AP56" s="30"/>
      <c r="AQ56" s="30"/>
      <c r="AR56" s="9"/>
      <c r="AS56" s="30"/>
      <c r="AT56" s="30"/>
      <c r="AU56" s="9"/>
      <c r="AV56" s="30"/>
      <c r="AW56" s="30"/>
      <c r="AX56" s="9"/>
      <c r="AY56" s="30"/>
      <c r="AZ56" s="30"/>
      <c r="BA56" s="9"/>
      <c r="BB56" s="30"/>
      <c r="BC56" s="30"/>
      <c r="BD56" s="9"/>
      <c r="BE56" s="30"/>
      <c r="BF56" s="30"/>
      <c r="BG56" s="9"/>
      <c r="BH56" s="30"/>
      <c r="BI56" s="30"/>
      <c r="BJ56" s="9"/>
      <c r="BK56" s="30"/>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43" customFormat="1" ht="15.5" x14ac:dyDescent="0.35">
      <c r="A58" s="645"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43" customFormat="1" ht="15" customHeight="1" x14ac:dyDescent="0.35">
      <c r="A59" s="646"/>
      <c r="B59" s="13" t="str">
        <f t="shared" ref="B59:B71" si="41">B41</f>
        <v>Air Comp</v>
      </c>
      <c r="C59" s="503">
        <v>0</v>
      </c>
      <c r="D59" s="503">
        <f t="shared" ref="D59:BK62" si="42">IF(D23=0,0,((D5*0.5)+C23-D41)*D78*D$93*D$2)</f>
        <v>0</v>
      </c>
      <c r="E59" s="503">
        <f t="shared" ref="E59" si="43">IF(E23=0,0,((E5*0.5)+D23-E41)*E78*E$93*E$2)</f>
        <v>0</v>
      </c>
      <c r="F59" s="503">
        <f t="shared" si="42"/>
        <v>0</v>
      </c>
      <c r="G59" s="503">
        <f t="shared" si="42"/>
        <v>0</v>
      </c>
      <c r="H59" s="503">
        <f t="shared" si="42"/>
        <v>0</v>
      </c>
      <c r="I59" s="503">
        <f t="shared" si="42"/>
        <v>0</v>
      </c>
      <c r="J59" s="503">
        <f t="shared" si="42"/>
        <v>0</v>
      </c>
      <c r="K59" s="503">
        <f t="shared" si="42"/>
        <v>0</v>
      </c>
      <c r="L59" s="503">
        <f t="shared" si="42"/>
        <v>0</v>
      </c>
      <c r="M59" s="503">
        <f t="shared" si="42"/>
        <v>0</v>
      </c>
      <c r="N59" s="503">
        <f t="shared" si="42"/>
        <v>0</v>
      </c>
      <c r="O59" s="503">
        <f t="shared" si="42"/>
        <v>0</v>
      </c>
      <c r="P59" s="503">
        <f t="shared" si="42"/>
        <v>0</v>
      </c>
      <c r="Q59" s="503">
        <f t="shared" si="42"/>
        <v>0</v>
      </c>
      <c r="R59" s="503">
        <f t="shared" si="42"/>
        <v>0</v>
      </c>
      <c r="S59" s="503">
        <f t="shared" si="42"/>
        <v>0</v>
      </c>
      <c r="T59" s="503">
        <f t="shared" si="42"/>
        <v>0</v>
      </c>
      <c r="U59" s="503">
        <f t="shared" si="42"/>
        <v>0</v>
      </c>
      <c r="V59" s="362">
        <f t="shared" si="42"/>
        <v>0</v>
      </c>
      <c r="W59" s="362">
        <f t="shared" si="42"/>
        <v>0</v>
      </c>
      <c r="X59" s="362">
        <f t="shared" si="42"/>
        <v>0</v>
      </c>
      <c r="Y59" s="362">
        <f t="shared" si="42"/>
        <v>0</v>
      </c>
      <c r="Z59" s="362">
        <f t="shared" si="42"/>
        <v>0</v>
      </c>
      <c r="AA59" s="362">
        <f t="shared" si="42"/>
        <v>0</v>
      </c>
      <c r="AB59" s="362">
        <f t="shared" si="42"/>
        <v>0</v>
      </c>
      <c r="AC59" s="362">
        <f t="shared" si="42"/>
        <v>0</v>
      </c>
      <c r="AD59" s="362">
        <f t="shared" si="42"/>
        <v>0</v>
      </c>
      <c r="AE59" s="362">
        <f t="shared" si="42"/>
        <v>0</v>
      </c>
      <c r="AF59" s="362">
        <f t="shared" si="42"/>
        <v>0</v>
      </c>
      <c r="AG59" s="362">
        <f t="shared" si="42"/>
        <v>0</v>
      </c>
      <c r="AH59" s="362">
        <f t="shared" si="42"/>
        <v>0</v>
      </c>
      <c r="AI59" s="362">
        <f t="shared" si="42"/>
        <v>0</v>
      </c>
      <c r="AJ59" s="362">
        <f t="shared" si="42"/>
        <v>0</v>
      </c>
      <c r="AK59" s="362">
        <f t="shared" si="42"/>
        <v>0</v>
      </c>
      <c r="AL59" s="362">
        <f t="shared" si="42"/>
        <v>0</v>
      </c>
      <c r="AM59" s="362">
        <f t="shared" si="42"/>
        <v>0</v>
      </c>
      <c r="AN59" s="362">
        <f t="shared" si="42"/>
        <v>0</v>
      </c>
      <c r="AO59" s="362">
        <f t="shared" si="42"/>
        <v>0</v>
      </c>
      <c r="AP59" s="362">
        <f t="shared" si="42"/>
        <v>0</v>
      </c>
      <c r="AQ59" s="362">
        <f t="shared" si="42"/>
        <v>0</v>
      </c>
      <c r="AR59" s="362">
        <f t="shared" si="42"/>
        <v>0</v>
      </c>
      <c r="AS59" s="362">
        <f t="shared" si="42"/>
        <v>0</v>
      </c>
      <c r="AT59" s="362">
        <f t="shared" si="42"/>
        <v>0</v>
      </c>
      <c r="AU59" s="362">
        <f t="shared" si="42"/>
        <v>0</v>
      </c>
      <c r="AV59" s="362">
        <f t="shared" si="42"/>
        <v>0</v>
      </c>
      <c r="AW59" s="362">
        <f t="shared" si="42"/>
        <v>0</v>
      </c>
      <c r="AX59" s="362">
        <f t="shared" si="42"/>
        <v>0</v>
      </c>
      <c r="AY59" s="362">
        <f t="shared" si="42"/>
        <v>0</v>
      </c>
      <c r="AZ59" s="362">
        <f t="shared" si="42"/>
        <v>0</v>
      </c>
      <c r="BA59" s="362">
        <f t="shared" si="42"/>
        <v>0</v>
      </c>
      <c r="BB59" s="362">
        <f t="shared" si="42"/>
        <v>0</v>
      </c>
      <c r="BC59" s="362">
        <f t="shared" si="42"/>
        <v>0</v>
      </c>
      <c r="BD59" s="362">
        <f t="shared" si="42"/>
        <v>0</v>
      </c>
      <c r="BE59" s="362">
        <f t="shared" si="42"/>
        <v>0</v>
      </c>
      <c r="BF59" s="362">
        <f t="shared" si="42"/>
        <v>0</v>
      </c>
      <c r="BG59" s="362">
        <f t="shared" si="42"/>
        <v>0</v>
      </c>
      <c r="BH59" s="362">
        <f t="shared" si="42"/>
        <v>0</v>
      </c>
      <c r="BI59" s="362">
        <f t="shared" si="42"/>
        <v>0</v>
      </c>
      <c r="BJ59" s="362">
        <f t="shared" si="42"/>
        <v>0</v>
      </c>
      <c r="BK59" s="362">
        <f t="shared" si="42"/>
        <v>0</v>
      </c>
    </row>
    <row r="60" spans="1:63" s="343" customFormat="1" ht="15.5" x14ac:dyDescent="0.35">
      <c r="A60" s="646"/>
      <c r="B60" s="13" t="str">
        <f t="shared" si="41"/>
        <v>Building Shell</v>
      </c>
      <c r="C60" s="503">
        <v>0</v>
      </c>
      <c r="D60" s="503">
        <f t="shared" si="42"/>
        <v>0</v>
      </c>
      <c r="E60" s="503">
        <f t="shared" si="42"/>
        <v>0</v>
      </c>
      <c r="F60" s="503">
        <f t="shared" si="42"/>
        <v>0</v>
      </c>
      <c r="G60" s="503">
        <f t="shared" si="42"/>
        <v>0</v>
      </c>
      <c r="H60" s="503">
        <f t="shared" si="42"/>
        <v>0</v>
      </c>
      <c r="I60" s="503">
        <f t="shared" si="42"/>
        <v>0</v>
      </c>
      <c r="J60" s="503">
        <f t="shared" si="42"/>
        <v>0</v>
      </c>
      <c r="K60" s="503">
        <f t="shared" si="42"/>
        <v>0</v>
      </c>
      <c r="L60" s="503">
        <f t="shared" si="42"/>
        <v>0</v>
      </c>
      <c r="M60" s="503">
        <f t="shared" si="42"/>
        <v>3.5092849349638358</v>
      </c>
      <c r="N60" s="503">
        <f t="shared" si="42"/>
        <v>11.211972810374483</v>
      </c>
      <c r="O60" s="503">
        <f t="shared" si="42"/>
        <v>10.484266777478711</v>
      </c>
      <c r="P60" s="503">
        <f t="shared" si="42"/>
        <v>9.157951141491365</v>
      </c>
      <c r="Q60" s="503">
        <f t="shared" si="42"/>
        <v>7.5413003018744948</v>
      </c>
      <c r="R60" s="503">
        <f t="shared" si="42"/>
        <v>0.55122139959846783</v>
      </c>
      <c r="S60" s="503">
        <f t="shared" si="42"/>
        <v>0.6222569739465621</v>
      </c>
      <c r="T60" s="503">
        <f t="shared" si="42"/>
        <v>2.2088402352982115</v>
      </c>
      <c r="U60" s="503">
        <f t="shared" si="42"/>
        <v>2.9737797910037296</v>
      </c>
      <c r="V60" s="362">
        <f t="shared" si="42"/>
        <v>2.7784083217520297</v>
      </c>
      <c r="W60" s="362">
        <f t="shared" si="42"/>
        <v>1.2031985338703226</v>
      </c>
      <c r="X60" s="362">
        <f t="shared" si="42"/>
        <v>0.5137867724396874</v>
      </c>
      <c r="Y60" s="362">
        <f t="shared" si="42"/>
        <v>0.86149517318109492</v>
      </c>
      <c r="Z60" s="362">
        <f t="shared" si="42"/>
        <v>1.3486982669396705</v>
      </c>
      <c r="AA60" s="362">
        <f t="shared" si="42"/>
        <v>1.3234432233677631</v>
      </c>
      <c r="AB60" s="362">
        <f t="shared" si="42"/>
        <v>1.1507172052846928</v>
      </c>
      <c r="AC60" s="362">
        <f t="shared" si="42"/>
        <v>0.94036661687178158</v>
      </c>
      <c r="AD60" s="362">
        <f t="shared" si="42"/>
        <v>0.55122139959846783</v>
      </c>
      <c r="AE60" s="362">
        <f t="shared" si="42"/>
        <v>0.6222569739465621</v>
      </c>
      <c r="AF60" s="362">
        <f t="shared" si="42"/>
        <v>2.2088402352982115</v>
      </c>
      <c r="AG60" s="362">
        <f t="shared" si="42"/>
        <v>2.9737797910037296</v>
      </c>
      <c r="AH60" s="362">
        <f t="shared" si="42"/>
        <v>2.7784083217520297</v>
      </c>
      <c r="AI60" s="362">
        <f t="shared" si="42"/>
        <v>1.2031985338703226</v>
      </c>
      <c r="AJ60" s="362">
        <f t="shared" si="42"/>
        <v>0.5137867724396874</v>
      </c>
      <c r="AK60" s="362">
        <f t="shared" si="42"/>
        <v>0.86149517318109492</v>
      </c>
      <c r="AL60" s="362">
        <f t="shared" si="42"/>
        <v>1.3486982669396705</v>
      </c>
      <c r="AM60" s="362">
        <f t="shared" si="42"/>
        <v>1.3234432233677631</v>
      </c>
      <c r="AN60" s="362">
        <f t="shared" si="42"/>
        <v>1.1507172052846928</v>
      </c>
      <c r="AO60" s="362">
        <f t="shared" si="42"/>
        <v>0</v>
      </c>
      <c r="AP60" s="362">
        <f t="shared" si="42"/>
        <v>0</v>
      </c>
      <c r="AQ60" s="362">
        <f t="shared" si="42"/>
        <v>0</v>
      </c>
      <c r="AR60" s="362">
        <f t="shared" si="42"/>
        <v>0</v>
      </c>
      <c r="AS60" s="362">
        <f t="shared" si="42"/>
        <v>0</v>
      </c>
      <c r="AT60" s="362">
        <f t="shared" si="42"/>
        <v>0</v>
      </c>
      <c r="AU60" s="362">
        <f t="shared" si="42"/>
        <v>0</v>
      </c>
      <c r="AV60" s="362">
        <f t="shared" si="42"/>
        <v>0</v>
      </c>
      <c r="AW60" s="362">
        <f t="shared" si="42"/>
        <v>0</v>
      </c>
      <c r="AX60" s="362">
        <f t="shared" si="42"/>
        <v>0</v>
      </c>
      <c r="AY60" s="362">
        <f t="shared" si="42"/>
        <v>0</v>
      </c>
      <c r="AZ60" s="362">
        <f t="shared" si="42"/>
        <v>0</v>
      </c>
      <c r="BA60" s="362">
        <f t="shared" si="42"/>
        <v>0</v>
      </c>
      <c r="BB60" s="362">
        <f t="shared" si="42"/>
        <v>0</v>
      </c>
      <c r="BC60" s="362">
        <f t="shared" si="42"/>
        <v>0</v>
      </c>
      <c r="BD60" s="362">
        <f t="shared" si="42"/>
        <v>0</v>
      </c>
      <c r="BE60" s="362">
        <f t="shared" si="42"/>
        <v>0</v>
      </c>
      <c r="BF60" s="362">
        <f t="shared" si="42"/>
        <v>0</v>
      </c>
      <c r="BG60" s="362">
        <f t="shared" si="42"/>
        <v>0</v>
      </c>
      <c r="BH60" s="362">
        <f t="shared" si="42"/>
        <v>0</v>
      </c>
      <c r="BI60" s="362">
        <f t="shared" si="42"/>
        <v>0</v>
      </c>
      <c r="BJ60" s="362">
        <f t="shared" si="42"/>
        <v>0</v>
      </c>
      <c r="BK60" s="362">
        <f t="shared" si="42"/>
        <v>0</v>
      </c>
    </row>
    <row r="61" spans="1:63" s="343" customFormat="1" ht="15.5" x14ac:dyDescent="0.35">
      <c r="A61" s="646"/>
      <c r="B61" s="13" t="str">
        <f t="shared" si="41"/>
        <v>Cooking</v>
      </c>
      <c r="C61" s="503">
        <v>0</v>
      </c>
      <c r="D61" s="503">
        <f t="shared" si="42"/>
        <v>0</v>
      </c>
      <c r="E61" s="503">
        <f t="shared" si="42"/>
        <v>0</v>
      </c>
      <c r="F61" s="503">
        <f t="shared" si="42"/>
        <v>0</v>
      </c>
      <c r="G61" s="503">
        <f t="shared" si="42"/>
        <v>0</v>
      </c>
      <c r="H61" s="503">
        <f t="shared" si="42"/>
        <v>0</v>
      </c>
      <c r="I61" s="503">
        <f t="shared" si="42"/>
        <v>0</v>
      </c>
      <c r="J61" s="503">
        <f t="shared" si="42"/>
        <v>0</v>
      </c>
      <c r="K61" s="503">
        <f t="shared" si="42"/>
        <v>0</v>
      </c>
      <c r="L61" s="503">
        <f t="shared" si="42"/>
        <v>0</v>
      </c>
      <c r="M61" s="503">
        <f t="shared" si="42"/>
        <v>0</v>
      </c>
      <c r="N61" s="503">
        <f t="shared" si="42"/>
        <v>0</v>
      </c>
      <c r="O61" s="503">
        <f t="shared" si="42"/>
        <v>0</v>
      </c>
      <c r="P61" s="503">
        <f t="shared" si="42"/>
        <v>0</v>
      </c>
      <c r="Q61" s="503">
        <f t="shared" si="42"/>
        <v>0</v>
      </c>
      <c r="R61" s="503">
        <f t="shared" si="42"/>
        <v>0</v>
      </c>
      <c r="S61" s="503">
        <f t="shared" si="42"/>
        <v>0</v>
      </c>
      <c r="T61" s="503">
        <f t="shared" si="42"/>
        <v>0</v>
      </c>
      <c r="U61" s="503">
        <f t="shared" si="42"/>
        <v>0</v>
      </c>
      <c r="V61" s="362">
        <f t="shared" si="42"/>
        <v>0</v>
      </c>
      <c r="W61" s="362">
        <f t="shared" si="42"/>
        <v>0</v>
      </c>
      <c r="X61" s="362">
        <f t="shared" si="42"/>
        <v>0</v>
      </c>
      <c r="Y61" s="362">
        <f t="shared" si="42"/>
        <v>0</v>
      </c>
      <c r="Z61" s="362">
        <f t="shared" si="42"/>
        <v>0</v>
      </c>
      <c r="AA61" s="362">
        <f t="shared" si="42"/>
        <v>0</v>
      </c>
      <c r="AB61" s="362">
        <f t="shared" si="42"/>
        <v>0</v>
      </c>
      <c r="AC61" s="362">
        <f t="shared" si="42"/>
        <v>0</v>
      </c>
      <c r="AD61" s="362">
        <f t="shared" si="42"/>
        <v>0</v>
      </c>
      <c r="AE61" s="362">
        <f t="shared" si="42"/>
        <v>0</v>
      </c>
      <c r="AF61" s="362">
        <f t="shared" si="42"/>
        <v>0</v>
      </c>
      <c r="AG61" s="362">
        <f t="shared" si="42"/>
        <v>0</v>
      </c>
      <c r="AH61" s="362">
        <f t="shared" si="42"/>
        <v>0</v>
      </c>
      <c r="AI61" s="362">
        <f t="shared" si="42"/>
        <v>0</v>
      </c>
      <c r="AJ61" s="362">
        <f t="shared" si="42"/>
        <v>0</v>
      </c>
      <c r="AK61" s="362">
        <f t="shared" si="42"/>
        <v>0</v>
      </c>
      <c r="AL61" s="362">
        <f t="shared" si="42"/>
        <v>0</v>
      </c>
      <c r="AM61" s="362">
        <f t="shared" si="42"/>
        <v>0</v>
      </c>
      <c r="AN61" s="362">
        <f t="shared" si="42"/>
        <v>0</v>
      </c>
      <c r="AO61" s="362">
        <f t="shared" si="42"/>
        <v>0</v>
      </c>
      <c r="AP61" s="362">
        <f t="shared" si="42"/>
        <v>0</v>
      </c>
      <c r="AQ61" s="362">
        <f t="shared" si="42"/>
        <v>0</v>
      </c>
      <c r="AR61" s="362">
        <f t="shared" si="42"/>
        <v>0</v>
      </c>
      <c r="AS61" s="362">
        <f t="shared" si="42"/>
        <v>0</v>
      </c>
      <c r="AT61" s="362">
        <f t="shared" si="42"/>
        <v>0</v>
      </c>
      <c r="AU61" s="362">
        <f t="shared" si="42"/>
        <v>0</v>
      </c>
      <c r="AV61" s="362">
        <f t="shared" si="42"/>
        <v>0</v>
      </c>
      <c r="AW61" s="362">
        <f t="shared" si="42"/>
        <v>0</v>
      </c>
      <c r="AX61" s="362">
        <f t="shared" si="42"/>
        <v>0</v>
      </c>
      <c r="AY61" s="362">
        <f t="shared" si="42"/>
        <v>0</v>
      </c>
      <c r="AZ61" s="362">
        <f t="shared" si="42"/>
        <v>0</v>
      </c>
      <c r="BA61" s="362">
        <f t="shared" si="42"/>
        <v>0</v>
      </c>
      <c r="BB61" s="362">
        <f t="shared" si="42"/>
        <v>0</v>
      </c>
      <c r="BC61" s="362">
        <f t="shared" si="42"/>
        <v>0</v>
      </c>
      <c r="BD61" s="362">
        <f t="shared" si="42"/>
        <v>0</v>
      </c>
      <c r="BE61" s="362">
        <f t="shared" si="42"/>
        <v>0</v>
      </c>
      <c r="BF61" s="362">
        <f t="shared" si="42"/>
        <v>0</v>
      </c>
      <c r="BG61" s="362">
        <f t="shared" si="42"/>
        <v>0</v>
      </c>
      <c r="BH61" s="362">
        <f t="shared" si="42"/>
        <v>0</v>
      </c>
      <c r="BI61" s="362">
        <f t="shared" si="42"/>
        <v>0</v>
      </c>
      <c r="BJ61" s="362">
        <f t="shared" si="42"/>
        <v>0</v>
      </c>
      <c r="BK61" s="362">
        <f t="shared" si="42"/>
        <v>0</v>
      </c>
    </row>
    <row r="62" spans="1:63" s="343" customFormat="1" ht="15.5" x14ac:dyDescent="0.35">
      <c r="A62" s="646"/>
      <c r="B62" s="13" t="str">
        <f t="shared" si="41"/>
        <v>Cooling</v>
      </c>
      <c r="C62" s="503">
        <v>0</v>
      </c>
      <c r="D62" s="503">
        <f t="shared" si="42"/>
        <v>0</v>
      </c>
      <c r="E62" s="503">
        <f t="shared" si="42"/>
        <v>0</v>
      </c>
      <c r="F62" s="503">
        <f t="shared" si="42"/>
        <v>2.2255036446483909</v>
      </c>
      <c r="G62" s="503">
        <f t="shared" si="42"/>
        <v>13.202798919123627</v>
      </c>
      <c r="H62" s="503">
        <f t="shared" si="42"/>
        <v>68.973751651236839</v>
      </c>
      <c r="I62" s="503">
        <f t="shared" si="42"/>
        <v>218.8354603517196</v>
      </c>
      <c r="J62" s="503">
        <f t="shared" si="42"/>
        <v>356.84633610185614</v>
      </c>
      <c r="K62" s="503">
        <f t="shared" si="42"/>
        <v>203.460559090152</v>
      </c>
      <c r="L62" s="503">
        <f t="shared" si="42"/>
        <v>29.535497439864329</v>
      </c>
      <c r="M62" s="503">
        <f t="shared" si="42"/>
        <v>10.248048747354657</v>
      </c>
      <c r="N62" s="503">
        <f t="shared" si="42"/>
        <v>0.13402711780022483</v>
      </c>
      <c r="O62" s="503">
        <f t="shared" si="42"/>
        <v>1.3768642582717993E-2</v>
      </c>
      <c r="P62" s="503">
        <f t="shared" si="42"/>
        <v>0.58630424343495124</v>
      </c>
      <c r="Q62" s="503">
        <f t="shared" si="42"/>
        <v>18.104173758944249</v>
      </c>
      <c r="R62" s="503">
        <f t="shared" si="42"/>
        <v>19.500522906408559</v>
      </c>
      <c r="S62" s="503">
        <f t="shared" si="42"/>
        <v>59.24765662320543</v>
      </c>
      <c r="T62" s="503">
        <f t="shared" si="42"/>
        <v>297.97293524148029</v>
      </c>
      <c r="U62" s="503">
        <f t="shared" si="42"/>
        <v>405.4078549287014</v>
      </c>
      <c r="V62" s="362">
        <f t="shared" si="42"/>
        <v>377.69890200243668</v>
      </c>
      <c r="W62" s="362">
        <f t="shared" si="42"/>
        <v>151.93586431520711</v>
      </c>
      <c r="X62" s="362">
        <f t="shared" si="42"/>
        <v>17.828626160327122</v>
      </c>
      <c r="Y62" s="362">
        <f t="shared" si="42"/>
        <v>5.6178093514696847</v>
      </c>
      <c r="Z62" s="362">
        <f t="shared" si="42"/>
        <v>5.5768207927534001E-2</v>
      </c>
      <c r="AA62" s="362">
        <f t="shared" si="42"/>
        <v>4.9460389837445821E-3</v>
      </c>
      <c r="AB62" s="362">
        <f t="shared" si="42"/>
        <v>0.20964884753257901</v>
      </c>
      <c r="AC62" s="362">
        <f t="shared" si="42"/>
        <v>6.4243446952908148</v>
      </c>
      <c r="AD62" s="362">
        <f t="shared" si="42"/>
        <v>19.500522906408559</v>
      </c>
      <c r="AE62" s="362">
        <f t="shared" si="42"/>
        <v>59.24765662320543</v>
      </c>
      <c r="AF62" s="362">
        <f t="shared" si="42"/>
        <v>297.97293524148029</v>
      </c>
      <c r="AG62" s="362">
        <f t="shared" si="42"/>
        <v>405.4078549287014</v>
      </c>
      <c r="AH62" s="362">
        <f t="shared" si="42"/>
        <v>377.69890200243668</v>
      </c>
      <c r="AI62" s="362">
        <f t="shared" si="42"/>
        <v>151.93586431520711</v>
      </c>
      <c r="AJ62" s="362">
        <f t="shared" si="42"/>
        <v>17.828626160327122</v>
      </c>
      <c r="AK62" s="362">
        <f t="shared" si="42"/>
        <v>5.6178093514696847</v>
      </c>
      <c r="AL62" s="362">
        <f t="shared" si="42"/>
        <v>5.5768207927534001E-2</v>
      </c>
      <c r="AM62" s="362">
        <f t="shared" si="42"/>
        <v>4.9460389837445821E-3</v>
      </c>
      <c r="AN62" s="362">
        <f t="shared" si="42"/>
        <v>0.20964884753257901</v>
      </c>
      <c r="AO62" s="362">
        <f t="shared" si="42"/>
        <v>0</v>
      </c>
      <c r="AP62" s="362">
        <f t="shared" si="42"/>
        <v>0</v>
      </c>
      <c r="AQ62" s="362">
        <f t="shared" si="42"/>
        <v>0</v>
      </c>
      <c r="AR62" s="362">
        <f t="shared" si="42"/>
        <v>0</v>
      </c>
      <c r="AS62" s="362">
        <f t="shared" si="42"/>
        <v>0</v>
      </c>
      <c r="AT62" s="362">
        <f t="shared" si="42"/>
        <v>0</v>
      </c>
      <c r="AU62" s="362">
        <f t="shared" si="42"/>
        <v>0</v>
      </c>
      <c r="AV62" s="362">
        <f t="shared" si="42"/>
        <v>0</v>
      </c>
      <c r="AW62" s="362">
        <f t="shared" si="42"/>
        <v>0</v>
      </c>
      <c r="AX62" s="362">
        <f t="shared" si="42"/>
        <v>0</v>
      </c>
      <c r="AY62" s="362">
        <f t="shared" si="42"/>
        <v>0</v>
      </c>
      <c r="AZ62" s="362">
        <f t="shared" si="42"/>
        <v>0</v>
      </c>
      <c r="BA62" s="362">
        <f t="shared" si="42"/>
        <v>0</v>
      </c>
      <c r="BB62" s="362">
        <f t="shared" si="42"/>
        <v>0</v>
      </c>
      <c r="BC62" s="362">
        <f t="shared" si="42"/>
        <v>0</v>
      </c>
      <c r="BD62" s="362">
        <f t="shared" si="42"/>
        <v>0</v>
      </c>
      <c r="BE62" s="362">
        <f t="shared" si="42"/>
        <v>0</v>
      </c>
      <c r="BF62" s="362">
        <f t="shared" si="42"/>
        <v>0</v>
      </c>
      <c r="BG62" s="362">
        <f t="shared" si="42"/>
        <v>0</v>
      </c>
      <c r="BH62" s="362">
        <f t="shared" si="42"/>
        <v>0</v>
      </c>
      <c r="BI62" s="362">
        <f t="shared" si="42"/>
        <v>0</v>
      </c>
      <c r="BJ62" s="362">
        <f t="shared" si="42"/>
        <v>0</v>
      </c>
      <c r="BK62" s="362">
        <f t="shared" si="42"/>
        <v>0</v>
      </c>
    </row>
    <row r="63" spans="1:63" s="343" customFormat="1" ht="15.5" x14ac:dyDescent="0.35">
      <c r="A63" s="646"/>
      <c r="B63" s="13" t="str">
        <f t="shared" si="41"/>
        <v>Ext Lighting</v>
      </c>
      <c r="C63" s="503">
        <v>0</v>
      </c>
      <c r="D63" s="503">
        <f t="shared" ref="D63:BK66" si="44">IF(D27=0,0,((D9*0.5)+C27-D45)*D82*D$93*D$2)</f>
        <v>0</v>
      </c>
      <c r="E63" s="503">
        <f t="shared" si="44"/>
        <v>0</v>
      </c>
      <c r="F63" s="503">
        <f t="shared" si="44"/>
        <v>0</v>
      </c>
      <c r="G63" s="503">
        <f t="shared" si="44"/>
        <v>0</v>
      </c>
      <c r="H63" s="503">
        <f t="shared" si="44"/>
        <v>0</v>
      </c>
      <c r="I63" s="503">
        <f t="shared" si="44"/>
        <v>0</v>
      </c>
      <c r="J63" s="503">
        <f t="shared" si="44"/>
        <v>0</v>
      </c>
      <c r="K63" s="503">
        <f t="shared" si="44"/>
        <v>0</v>
      </c>
      <c r="L63" s="503">
        <f t="shared" si="44"/>
        <v>46.833628187093986</v>
      </c>
      <c r="M63" s="503">
        <f t="shared" si="44"/>
        <v>84.525828883934338</v>
      </c>
      <c r="N63" s="503">
        <f t="shared" si="44"/>
        <v>148.95987355901698</v>
      </c>
      <c r="O63" s="503">
        <f t="shared" si="44"/>
        <v>206.55555301398607</v>
      </c>
      <c r="P63" s="503">
        <f t="shared" si="44"/>
        <v>165.19764012458404</v>
      </c>
      <c r="Q63" s="503">
        <f t="shared" si="44"/>
        <v>150.22890458263956</v>
      </c>
      <c r="R63" s="503">
        <f t="shared" si="44"/>
        <v>158.70333137227337</v>
      </c>
      <c r="S63" s="503">
        <f t="shared" si="44"/>
        <v>199.47207908745281</v>
      </c>
      <c r="T63" s="503">
        <f t="shared" si="44"/>
        <v>243.19789530653711</v>
      </c>
      <c r="U63" s="503">
        <f t="shared" si="44"/>
        <v>314.12986039385834</v>
      </c>
      <c r="V63" s="362">
        <f t="shared" si="44"/>
        <v>251.30171570908067</v>
      </c>
      <c r="W63" s="362">
        <f t="shared" si="44"/>
        <v>300.21069791513747</v>
      </c>
      <c r="X63" s="362">
        <f t="shared" si="44"/>
        <v>236.31177565795042</v>
      </c>
      <c r="Y63" s="362">
        <f t="shared" si="44"/>
        <v>210.5736702125613</v>
      </c>
      <c r="Z63" s="362">
        <f t="shared" si="44"/>
        <v>218.28814226191432</v>
      </c>
      <c r="AA63" s="362">
        <f t="shared" si="44"/>
        <v>226.92143577200343</v>
      </c>
      <c r="AB63" s="362">
        <f t="shared" si="44"/>
        <v>180.65314224964905</v>
      </c>
      <c r="AC63" s="362">
        <f t="shared" si="44"/>
        <v>163.03312949862118</v>
      </c>
      <c r="AD63" s="362">
        <f t="shared" si="44"/>
        <v>158.70333137227337</v>
      </c>
      <c r="AE63" s="362">
        <f t="shared" si="44"/>
        <v>199.47207908745281</v>
      </c>
      <c r="AF63" s="362">
        <f t="shared" si="44"/>
        <v>243.19789530653711</v>
      </c>
      <c r="AG63" s="362">
        <f t="shared" si="44"/>
        <v>314.12986039385834</v>
      </c>
      <c r="AH63" s="362">
        <f t="shared" si="44"/>
        <v>251.30171570908067</v>
      </c>
      <c r="AI63" s="362">
        <f t="shared" si="44"/>
        <v>300.21069791513747</v>
      </c>
      <c r="AJ63" s="362">
        <f t="shared" si="44"/>
        <v>236.31177565795042</v>
      </c>
      <c r="AK63" s="362">
        <f t="shared" si="44"/>
        <v>210.5736702125613</v>
      </c>
      <c r="AL63" s="362">
        <f t="shared" si="44"/>
        <v>218.28814226191432</v>
      </c>
      <c r="AM63" s="362">
        <f t="shared" si="44"/>
        <v>226.92143577200343</v>
      </c>
      <c r="AN63" s="362">
        <f t="shared" si="44"/>
        <v>180.65314224964905</v>
      </c>
      <c r="AO63" s="362">
        <f t="shared" si="44"/>
        <v>0</v>
      </c>
      <c r="AP63" s="362">
        <f t="shared" si="44"/>
        <v>0</v>
      </c>
      <c r="AQ63" s="362">
        <f t="shared" si="44"/>
        <v>0</v>
      </c>
      <c r="AR63" s="362">
        <f t="shared" si="44"/>
        <v>0</v>
      </c>
      <c r="AS63" s="362">
        <f t="shared" si="44"/>
        <v>0</v>
      </c>
      <c r="AT63" s="362">
        <f t="shared" si="44"/>
        <v>0</v>
      </c>
      <c r="AU63" s="362">
        <f t="shared" si="44"/>
        <v>0</v>
      </c>
      <c r="AV63" s="362">
        <f t="shared" si="44"/>
        <v>0</v>
      </c>
      <c r="AW63" s="362">
        <f t="shared" si="44"/>
        <v>0</v>
      </c>
      <c r="AX63" s="362">
        <f t="shared" si="44"/>
        <v>0</v>
      </c>
      <c r="AY63" s="362">
        <f t="shared" si="44"/>
        <v>0</v>
      </c>
      <c r="AZ63" s="362">
        <f t="shared" si="44"/>
        <v>0</v>
      </c>
      <c r="BA63" s="362">
        <f t="shared" si="44"/>
        <v>0</v>
      </c>
      <c r="BB63" s="362">
        <f t="shared" si="44"/>
        <v>0</v>
      </c>
      <c r="BC63" s="362">
        <f t="shared" si="44"/>
        <v>0</v>
      </c>
      <c r="BD63" s="362">
        <f t="shared" si="44"/>
        <v>0</v>
      </c>
      <c r="BE63" s="362">
        <f t="shared" si="44"/>
        <v>0</v>
      </c>
      <c r="BF63" s="362">
        <f t="shared" si="44"/>
        <v>0</v>
      </c>
      <c r="BG63" s="362">
        <f t="shared" si="44"/>
        <v>0</v>
      </c>
      <c r="BH63" s="362">
        <f t="shared" si="44"/>
        <v>0</v>
      </c>
      <c r="BI63" s="362">
        <f t="shared" si="44"/>
        <v>0</v>
      </c>
      <c r="BJ63" s="362">
        <f t="shared" si="44"/>
        <v>0</v>
      </c>
      <c r="BK63" s="362">
        <f t="shared" si="44"/>
        <v>0</v>
      </c>
    </row>
    <row r="64" spans="1:63" s="343" customFormat="1" ht="15.5" x14ac:dyDescent="0.35">
      <c r="A64" s="646"/>
      <c r="B64" s="13" t="str">
        <f t="shared" si="41"/>
        <v>Heating</v>
      </c>
      <c r="C64" s="503">
        <v>0</v>
      </c>
      <c r="D64" s="503">
        <f t="shared" si="44"/>
        <v>0</v>
      </c>
      <c r="E64" s="503">
        <f t="shared" si="44"/>
        <v>0</v>
      </c>
      <c r="F64" s="503">
        <f t="shared" si="44"/>
        <v>0</v>
      </c>
      <c r="G64" s="503">
        <f t="shared" si="44"/>
        <v>0</v>
      </c>
      <c r="H64" s="503">
        <f t="shared" si="44"/>
        <v>0</v>
      </c>
      <c r="I64" s="503">
        <f t="shared" si="44"/>
        <v>0</v>
      </c>
      <c r="J64" s="503">
        <f t="shared" si="44"/>
        <v>0</v>
      </c>
      <c r="K64" s="503">
        <f t="shared" si="44"/>
        <v>0</v>
      </c>
      <c r="L64" s="503">
        <f t="shared" si="44"/>
        <v>0</v>
      </c>
      <c r="M64" s="503">
        <f t="shared" si="44"/>
        <v>0</v>
      </c>
      <c r="N64" s="503">
        <f t="shared" si="44"/>
        <v>11.055058083031154</v>
      </c>
      <c r="O64" s="503">
        <f t="shared" si="44"/>
        <v>20.680850205393536</v>
      </c>
      <c r="P64" s="503">
        <f t="shared" si="44"/>
        <v>18.040841569424622</v>
      </c>
      <c r="Q64" s="503">
        <f t="shared" si="44"/>
        <v>14.13816129111051</v>
      </c>
      <c r="R64" s="503">
        <f t="shared" si="44"/>
        <v>7.0328790124397802</v>
      </c>
      <c r="S64" s="503">
        <f t="shared" si="44"/>
        <v>3.2988447564493226</v>
      </c>
      <c r="T64" s="503">
        <f t="shared" si="44"/>
        <v>0.78645723319173344</v>
      </c>
      <c r="U64" s="503">
        <f t="shared" si="44"/>
        <v>0.53010330386264681</v>
      </c>
      <c r="V64" s="362">
        <f t="shared" si="44"/>
        <v>0.62843334675530371</v>
      </c>
      <c r="W64" s="362">
        <f t="shared" si="44"/>
        <v>1.721599745394337</v>
      </c>
      <c r="X64" s="362">
        <f t="shared" si="44"/>
        <v>6.5984324955249498</v>
      </c>
      <c r="Y64" s="362">
        <f t="shared" si="44"/>
        <v>14.090044161186011</v>
      </c>
      <c r="Z64" s="362">
        <f t="shared" si="44"/>
        <v>23.147025198175637</v>
      </c>
      <c r="AA64" s="362">
        <f t="shared" si="44"/>
        <v>22.719932498139471</v>
      </c>
      <c r="AB64" s="362">
        <f t="shared" si="44"/>
        <v>19.728700215613046</v>
      </c>
      <c r="AC64" s="362">
        <f t="shared" si="44"/>
        <v>15.343177047384113</v>
      </c>
      <c r="AD64" s="362">
        <f t="shared" si="44"/>
        <v>7.0328790124397802</v>
      </c>
      <c r="AE64" s="362">
        <f t="shared" si="44"/>
        <v>3.2988447564493226</v>
      </c>
      <c r="AF64" s="362">
        <f t="shared" si="44"/>
        <v>0.78645723319173344</v>
      </c>
      <c r="AG64" s="362">
        <f t="shared" si="44"/>
        <v>0.53010330386264681</v>
      </c>
      <c r="AH64" s="362">
        <f t="shared" si="44"/>
        <v>0.62843334675530371</v>
      </c>
      <c r="AI64" s="362">
        <f t="shared" si="44"/>
        <v>1.721599745394337</v>
      </c>
      <c r="AJ64" s="362">
        <f t="shared" si="44"/>
        <v>6.5984324955249498</v>
      </c>
      <c r="AK64" s="362">
        <f t="shared" si="44"/>
        <v>14.090044161186011</v>
      </c>
      <c r="AL64" s="362">
        <f t="shared" si="44"/>
        <v>23.147025198175637</v>
      </c>
      <c r="AM64" s="362">
        <f t="shared" si="44"/>
        <v>22.719932498139471</v>
      </c>
      <c r="AN64" s="362">
        <f t="shared" si="44"/>
        <v>19.728700215613046</v>
      </c>
      <c r="AO64" s="362">
        <f t="shared" si="44"/>
        <v>0</v>
      </c>
      <c r="AP64" s="362">
        <f t="shared" si="44"/>
        <v>0</v>
      </c>
      <c r="AQ64" s="362">
        <f t="shared" si="44"/>
        <v>0</v>
      </c>
      <c r="AR64" s="362">
        <f t="shared" si="44"/>
        <v>0</v>
      </c>
      <c r="AS64" s="362">
        <f t="shared" si="44"/>
        <v>0</v>
      </c>
      <c r="AT64" s="362">
        <f t="shared" si="44"/>
        <v>0</v>
      </c>
      <c r="AU64" s="362">
        <f t="shared" si="44"/>
        <v>0</v>
      </c>
      <c r="AV64" s="362">
        <f t="shared" si="44"/>
        <v>0</v>
      </c>
      <c r="AW64" s="362">
        <f t="shared" si="44"/>
        <v>0</v>
      </c>
      <c r="AX64" s="362">
        <f t="shared" si="44"/>
        <v>0</v>
      </c>
      <c r="AY64" s="362">
        <f t="shared" si="44"/>
        <v>0</v>
      </c>
      <c r="AZ64" s="362">
        <f t="shared" si="44"/>
        <v>0</v>
      </c>
      <c r="BA64" s="362">
        <f t="shared" si="44"/>
        <v>0</v>
      </c>
      <c r="BB64" s="362">
        <f t="shared" si="44"/>
        <v>0</v>
      </c>
      <c r="BC64" s="362">
        <f t="shared" si="44"/>
        <v>0</v>
      </c>
      <c r="BD64" s="362">
        <f t="shared" si="44"/>
        <v>0</v>
      </c>
      <c r="BE64" s="362">
        <f t="shared" si="44"/>
        <v>0</v>
      </c>
      <c r="BF64" s="362">
        <f t="shared" si="44"/>
        <v>0</v>
      </c>
      <c r="BG64" s="362">
        <f t="shared" si="44"/>
        <v>0</v>
      </c>
      <c r="BH64" s="362">
        <f t="shared" si="44"/>
        <v>0</v>
      </c>
      <c r="BI64" s="362">
        <f t="shared" si="44"/>
        <v>0</v>
      </c>
      <c r="BJ64" s="362">
        <f t="shared" si="44"/>
        <v>0</v>
      </c>
      <c r="BK64" s="362">
        <f t="shared" si="44"/>
        <v>0</v>
      </c>
    </row>
    <row r="65" spans="1:63" s="343" customFormat="1" ht="15.5" x14ac:dyDescent="0.35">
      <c r="A65" s="646"/>
      <c r="B65" s="13" t="str">
        <f t="shared" si="41"/>
        <v>HVAC</v>
      </c>
      <c r="C65" s="503">
        <v>0</v>
      </c>
      <c r="D65" s="503">
        <f t="shared" si="44"/>
        <v>0</v>
      </c>
      <c r="E65" s="503">
        <f t="shared" si="44"/>
        <v>0</v>
      </c>
      <c r="F65" s="503">
        <f t="shared" si="44"/>
        <v>0</v>
      </c>
      <c r="G65" s="503">
        <f t="shared" si="44"/>
        <v>17.244644347247291</v>
      </c>
      <c r="H65" s="503">
        <f t="shared" si="44"/>
        <v>127.17184387341693</v>
      </c>
      <c r="I65" s="503">
        <f t="shared" si="44"/>
        <v>171.21250023064303</v>
      </c>
      <c r="J65" s="503">
        <f t="shared" si="44"/>
        <v>159.96417652304686</v>
      </c>
      <c r="K65" s="503">
        <f t="shared" si="44"/>
        <v>417.40646159725952</v>
      </c>
      <c r="L65" s="503">
        <f t="shared" si="44"/>
        <v>306.58979031682622</v>
      </c>
      <c r="M65" s="503">
        <f t="shared" si="44"/>
        <v>520.60765953128453</v>
      </c>
      <c r="N65" s="503">
        <f t="shared" si="44"/>
        <v>1249.8455386202688</v>
      </c>
      <c r="O65" s="503">
        <f t="shared" si="44"/>
        <v>1559.7718875895491</v>
      </c>
      <c r="P65" s="503">
        <f t="shared" si="44"/>
        <v>1362.4524291103535</v>
      </c>
      <c r="Q65" s="503">
        <f t="shared" si="44"/>
        <v>1121.9390403153352</v>
      </c>
      <c r="R65" s="503">
        <f t="shared" si="44"/>
        <v>90.222067888280222</v>
      </c>
      <c r="S65" s="503">
        <f t="shared" si="44"/>
        <v>101.84893218633778</v>
      </c>
      <c r="T65" s="503">
        <f t="shared" si="44"/>
        <v>361.53555324341232</v>
      </c>
      <c r="U65" s="503">
        <f t="shared" si="44"/>
        <v>486.73829133661246</v>
      </c>
      <c r="V65" s="362">
        <f t="shared" si="44"/>
        <v>454.76054523477387</v>
      </c>
      <c r="W65" s="362">
        <f t="shared" si="44"/>
        <v>196.93549612733364</v>
      </c>
      <c r="X65" s="362">
        <f t="shared" si="44"/>
        <v>84.094893806591458</v>
      </c>
      <c r="Y65" s="362">
        <f t="shared" si="44"/>
        <v>141.00663736347894</v>
      </c>
      <c r="Z65" s="362">
        <f t="shared" si="44"/>
        <v>220.75040390172668</v>
      </c>
      <c r="AA65" s="362">
        <f t="shared" si="44"/>
        <v>216.61674316699126</v>
      </c>
      <c r="AB65" s="362">
        <f t="shared" si="44"/>
        <v>188.34552847736759</v>
      </c>
      <c r="AC65" s="362">
        <f t="shared" si="44"/>
        <v>153.91605044557508</v>
      </c>
      <c r="AD65" s="362">
        <f t="shared" si="44"/>
        <v>90.222067888280222</v>
      </c>
      <c r="AE65" s="362">
        <f t="shared" si="44"/>
        <v>101.84893218633778</v>
      </c>
      <c r="AF65" s="362">
        <f t="shared" si="44"/>
        <v>361.53555324341232</v>
      </c>
      <c r="AG65" s="362">
        <f t="shared" si="44"/>
        <v>486.73829133661246</v>
      </c>
      <c r="AH65" s="362">
        <f t="shared" si="44"/>
        <v>454.76054523477387</v>
      </c>
      <c r="AI65" s="362">
        <f t="shared" si="44"/>
        <v>196.93549612733364</v>
      </c>
      <c r="AJ65" s="362">
        <f t="shared" si="44"/>
        <v>84.094893806591458</v>
      </c>
      <c r="AK65" s="362">
        <f t="shared" si="44"/>
        <v>141.00663736347894</v>
      </c>
      <c r="AL65" s="362">
        <f t="shared" si="44"/>
        <v>220.75040390172668</v>
      </c>
      <c r="AM65" s="362">
        <f t="shared" si="44"/>
        <v>216.61674316699126</v>
      </c>
      <c r="AN65" s="362">
        <f t="shared" si="44"/>
        <v>188.34552847736759</v>
      </c>
      <c r="AO65" s="362">
        <f t="shared" si="44"/>
        <v>0</v>
      </c>
      <c r="AP65" s="362">
        <f t="shared" si="44"/>
        <v>0</v>
      </c>
      <c r="AQ65" s="362">
        <f t="shared" si="44"/>
        <v>0</v>
      </c>
      <c r="AR65" s="362">
        <f t="shared" si="44"/>
        <v>0</v>
      </c>
      <c r="AS65" s="362">
        <f t="shared" si="44"/>
        <v>0</v>
      </c>
      <c r="AT65" s="362">
        <f t="shared" si="44"/>
        <v>0</v>
      </c>
      <c r="AU65" s="362">
        <f t="shared" si="44"/>
        <v>0</v>
      </c>
      <c r="AV65" s="362">
        <f t="shared" si="44"/>
        <v>0</v>
      </c>
      <c r="AW65" s="362">
        <f t="shared" si="44"/>
        <v>0</v>
      </c>
      <c r="AX65" s="362">
        <f t="shared" si="44"/>
        <v>0</v>
      </c>
      <c r="AY65" s="362">
        <f t="shared" si="44"/>
        <v>0</v>
      </c>
      <c r="AZ65" s="362">
        <f t="shared" si="44"/>
        <v>0</v>
      </c>
      <c r="BA65" s="362">
        <f t="shared" si="44"/>
        <v>0</v>
      </c>
      <c r="BB65" s="362">
        <f t="shared" si="44"/>
        <v>0</v>
      </c>
      <c r="BC65" s="362">
        <f t="shared" si="44"/>
        <v>0</v>
      </c>
      <c r="BD65" s="362">
        <f t="shared" si="44"/>
        <v>0</v>
      </c>
      <c r="BE65" s="362">
        <f t="shared" si="44"/>
        <v>0</v>
      </c>
      <c r="BF65" s="362">
        <f t="shared" si="44"/>
        <v>0</v>
      </c>
      <c r="BG65" s="362">
        <f t="shared" si="44"/>
        <v>0</v>
      </c>
      <c r="BH65" s="362">
        <f t="shared" si="44"/>
        <v>0</v>
      </c>
      <c r="BI65" s="362">
        <f t="shared" si="44"/>
        <v>0</v>
      </c>
      <c r="BJ65" s="362">
        <f t="shared" si="44"/>
        <v>0</v>
      </c>
      <c r="BK65" s="362">
        <f t="shared" si="44"/>
        <v>0</v>
      </c>
    </row>
    <row r="66" spans="1:63" s="343" customFormat="1" ht="15.5" x14ac:dyDescent="0.35">
      <c r="A66" s="646"/>
      <c r="B66" s="13" t="str">
        <f t="shared" si="41"/>
        <v>Lighting</v>
      </c>
      <c r="C66" s="503">
        <v>0</v>
      </c>
      <c r="D66" s="503">
        <f t="shared" si="44"/>
        <v>0</v>
      </c>
      <c r="E66" s="503">
        <f t="shared" si="44"/>
        <v>94.543976298023125</v>
      </c>
      <c r="F66" s="503">
        <f t="shared" si="44"/>
        <v>1835.1626840310296</v>
      </c>
      <c r="G66" s="503">
        <f t="shared" si="44"/>
        <v>8267.6942483046314</v>
      </c>
      <c r="H66" s="503">
        <f t="shared" si="44"/>
        <v>20220.800905806907</v>
      </c>
      <c r="I66" s="503">
        <f t="shared" si="44"/>
        <v>39946.514752861593</v>
      </c>
      <c r="J66" s="503">
        <f t="shared" si="44"/>
        <v>44273.957901192873</v>
      </c>
      <c r="K66" s="503">
        <f t="shared" si="44"/>
        <v>60446.255971685692</v>
      </c>
      <c r="L66" s="503">
        <f t="shared" si="44"/>
        <v>52246.344254343894</v>
      </c>
      <c r="M66" s="503">
        <f t="shared" si="44"/>
        <v>54749.880884250677</v>
      </c>
      <c r="N66" s="503">
        <f t="shared" si="44"/>
        <v>73753.779886907359</v>
      </c>
      <c r="O66" s="503">
        <f t="shared" si="44"/>
        <v>83615.236344878227</v>
      </c>
      <c r="P66" s="503">
        <f t="shared" si="44"/>
        <v>66707.000206686003</v>
      </c>
      <c r="Q66" s="503">
        <f t="shared" si="44"/>
        <v>76363.071376818058</v>
      </c>
      <c r="R66" s="503">
        <f t="shared" si="44"/>
        <v>18846.712296335598</v>
      </c>
      <c r="S66" s="503">
        <f t="shared" si="44"/>
        <v>24285.696452400585</v>
      </c>
      <c r="T66" s="503">
        <f t="shared" si="44"/>
        <v>28945.515655548948</v>
      </c>
      <c r="U66" s="503">
        <f t="shared" si="44"/>
        <v>36833.273007100732</v>
      </c>
      <c r="V66" s="362">
        <f t="shared" si="44"/>
        <v>29511.798511863934</v>
      </c>
      <c r="W66" s="362">
        <f t="shared" si="44"/>
        <v>31156.66068274236</v>
      </c>
      <c r="X66" s="362">
        <f t="shared" si="44"/>
        <v>23387.561652715685</v>
      </c>
      <c r="Y66" s="362">
        <f t="shared" si="44"/>
        <v>19574.883612601923</v>
      </c>
      <c r="Z66" s="362">
        <f t="shared" si="44"/>
        <v>20070.841141171288</v>
      </c>
      <c r="AA66" s="362">
        <f t="shared" si="44"/>
        <v>21126.598119955739</v>
      </c>
      <c r="AB66" s="362">
        <f t="shared" si="44"/>
        <v>16777.16568781883</v>
      </c>
      <c r="AC66" s="362">
        <f t="shared" si="44"/>
        <v>19059.489053188783</v>
      </c>
      <c r="AD66" s="362">
        <f t="shared" si="44"/>
        <v>18846.712296335598</v>
      </c>
      <c r="AE66" s="362">
        <f t="shared" si="44"/>
        <v>24285.696452400585</v>
      </c>
      <c r="AF66" s="362">
        <f t="shared" si="44"/>
        <v>28945.515655548948</v>
      </c>
      <c r="AG66" s="362">
        <f t="shared" si="44"/>
        <v>36833.273007100732</v>
      </c>
      <c r="AH66" s="362">
        <f t="shared" si="44"/>
        <v>29511.798511863934</v>
      </c>
      <c r="AI66" s="362">
        <f t="shared" si="44"/>
        <v>31156.66068274236</v>
      </c>
      <c r="AJ66" s="362">
        <f t="shared" si="44"/>
        <v>23387.561652715685</v>
      </c>
      <c r="AK66" s="362">
        <f t="shared" si="44"/>
        <v>19574.883612601923</v>
      </c>
      <c r="AL66" s="362">
        <f t="shared" si="44"/>
        <v>20070.841141171288</v>
      </c>
      <c r="AM66" s="362">
        <f t="shared" si="44"/>
        <v>21126.598119955739</v>
      </c>
      <c r="AN66" s="362">
        <f t="shared" si="44"/>
        <v>16777.16568781883</v>
      </c>
      <c r="AO66" s="362">
        <f t="shared" si="44"/>
        <v>0</v>
      </c>
      <c r="AP66" s="362">
        <f t="shared" si="44"/>
        <v>0</v>
      </c>
      <c r="AQ66" s="362">
        <f t="shared" si="44"/>
        <v>0</v>
      </c>
      <c r="AR66" s="362">
        <f t="shared" si="44"/>
        <v>0</v>
      </c>
      <c r="AS66" s="362">
        <f t="shared" si="44"/>
        <v>0</v>
      </c>
      <c r="AT66" s="362">
        <f t="shared" si="44"/>
        <v>0</v>
      </c>
      <c r="AU66" s="362">
        <f t="shared" si="44"/>
        <v>0</v>
      </c>
      <c r="AV66" s="362">
        <f t="shared" si="44"/>
        <v>0</v>
      </c>
      <c r="AW66" s="362">
        <f t="shared" si="44"/>
        <v>0</v>
      </c>
      <c r="AX66" s="362">
        <f t="shared" si="44"/>
        <v>0</v>
      </c>
      <c r="AY66" s="362">
        <f t="shared" si="44"/>
        <v>0</v>
      </c>
      <c r="AZ66" s="362">
        <f t="shared" si="44"/>
        <v>0</v>
      </c>
      <c r="BA66" s="362">
        <f t="shared" si="44"/>
        <v>0</v>
      </c>
      <c r="BB66" s="362">
        <f t="shared" si="44"/>
        <v>0</v>
      </c>
      <c r="BC66" s="362">
        <f t="shared" si="44"/>
        <v>0</v>
      </c>
      <c r="BD66" s="362">
        <f t="shared" si="44"/>
        <v>0</v>
      </c>
      <c r="BE66" s="362">
        <f t="shared" si="44"/>
        <v>0</v>
      </c>
      <c r="BF66" s="362">
        <f t="shared" si="44"/>
        <v>0</v>
      </c>
      <c r="BG66" s="362">
        <f t="shared" si="44"/>
        <v>0</v>
      </c>
      <c r="BH66" s="362">
        <f t="shared" si="44"/>
        <v>0</v>
      </c>
      <c r="BI66" s="362">
        <f t="shared" si="44"/>
        <v>0</v>
      </c>
      <c r="BJ66" s="362">
        <f t="shared" si="44"/>
        <v>0</v>
      </c>
      <c r="BK66" s="362">
        <f t="shared" si="44"/>
        <v>0</v>
      </c>
    </row>
    <row r="67" spans="1:63" s="343" customFormat="1" ht="15.5" x14ac:dyDescent="0.35">
      <c r="A67" s="646"/>
      <c r="B67" s="13" t="str">
        <f t="shared" si="41"/>
        <v>Miscellaneous</v>
      </c>
      <c r="C67" s="503">
        <v>0</v>
      </c>
      <c r="D67" s="503">
        <f t="shared" ref="D67:BK70" si="45">IF(D31=0,0,((D13*0.5)+C31-D49)*D86*D$93*D$2)</f>
        <v>0</v>
      </c>
      <c r="E67" s="503">
        <f t="shared" si="45"/>
        <v>0</v>
      </c>
      <c r="F67" s="503">
        <f t="shared" si="45"/>
        <v>0</v>
      </c>
      <c r="G67" s="503">
        <f t="shared" si="45"/>
        <v>0</v>
      </c>
      <c r="H67" s="503">
        <f t="shared" si="45"/>
        <v>0</v>
      </c>
      <c r="I67" s="503">
        <f t="shared" si="45"/>
        <v>0</v>
      </c>
      <c r="J67" s="503">
        <f t="shared" si="45"/>
        <v>0</v>
      </c>
      <c r="K67" s="503">
        <f t="shared" si="45"/>
        <v>0</v>
      </c>
      <c r="L67" s="503">
        <f t="shared" si="45"/>
        <v>0</v>
      </c>
      <c r="M67" s="503">
        <f t="shared" si="45"/>
        <v>0</v>
      </c>
      <c r="N67" s="503">
        <f t="shared" si="45"/>
        <v>0</v>
      </c>
      <c r="O67" s="503">
        <f t="shared" si="45"/>
        <v>0</v>
      </c>
      <c r="P67" s="503">
        <f t="shared" si="45"/>
        <v>0</v>
      </c>
      <c r="Q67" s="503">
        <f t="shared" si="45"/>
        <v>0</v>
      </c>
      <c r="R67" s="503">
        <f t="shared" si="45"/>
        <v>0</v>
      </c>
      <c r="S67" s="503">
        <f t="shared" si="45"/>
        <v>0</v>
      </c>
      <c r="T67" s="503">
        <f t="shared" si="45"/>
        <v>0</v>
      </c>
      <c r="U67" s="503">
        <f t="shared" si="45"/>
        <v>0</v>
      </c>
      <c r="V67" s="362">
        <f t="shared" si="45"/>
        <v>0</v>
      </c>
      <c r="W67" s="362">
        <f t="shared" si="45"/>
        <v>0</v>
      </c>
      <c r="X67" s="362">
        <f t="shared" si="45"/>
        <v>0</v>
      </c>
      <c r="Y67" s="362">
        <f t="shared" si="45"/>
        <v>0</v>
      </c>
      <c r="Z67" s="362">
        <f t="shared" si="45"/>
        <v>0</v>
      </c>
      <c r="AA67" s="362">
        <f t="shared" si="45"/>
        <v>0</v>
      </c>
      <c r="AB67" s="362">
        <f t="shared" si="45"/>
        <v>0</v>
      </c>
      <c r="AC67" s="362">
        <f t="shared" si="45"/>
        <v>0</v>
      </c>
      <c r="AD67" s="362">
        <f t="shared" si="45"/>
        <v>0</v>
      </c>
      <c r="AE67" s="362">
        <f t="shared" si="45"/>
        <v>0</v>
      </c>
      <c r="AF67" s="362">
        <f t="shared" si="45"/>
        <v>0</v>
      </c>
      <c r="AG67" s="362">
        <f t="shared" si="45"/>
        <v>0</v>
      </c>
      <c r="AH67" s="362">
        <f t="shared" si="45"/>
        <v>0</v>
      </c>
      <c r="AI67" s="362">
        <f t="shared" si="45"/>
        <v>0</v>
      </c>
      <c r="AJ67" s="362">
        <f t="shared" si="45"/>
        <v>0</v>
      </c>
      <c r="AK67" s="362">
        <f t="shared" si="45"/>
        <v>0</v>
      </c>
      <c r="AL67" s="362">
        <f t="shared" si="45"/>
        <v>0</v>
      </c>
      <c r="AM67" s="362">
        <f t="shared" si="45"/>
        <v>0</v>
      </c>
      <c r="AN67" s="362">
        <f t="shared" si="45"/>
        <v>0</v>
      </c>
      <c r="AO67" s="362">
        <f t="shared" si="45"/>
        <v>0</v>
      </c>
      <c r="AP67" s="362">
        <f t="shared" si="45"/>
        <v>0</v>
      </c>
      <c r="AQ67" s="362">
        <f t="shared" si="45"/>
        <v>0</v>
      </c>
      <c r="AR67" s="362">
        <f t="shared" si="45"/>
        <v>0</v>
      </c>
      <c r="AS67" s="362">
        <f t="shared" si="45"/>
        <v>0</v>
      </c>
      <c r="AT67" s="362">
        <f t="shared" si="45"/>
        <v>0</v>
      </c>
      <c r="AU67" s="362">
        <f t="shared" si="45"/>
        <v>0</v>
      </c>
      <c r="AV67" s="362">
        <f t="shared" si="45"/>
        <v>0</v>
      </c>
      <c r="AW67" s="362">
        <f t="shared" si="45"/>
        <v>0</v>
      </c>
      <c r="AX67" s="362">
        <f t="shared" si="45"/>
        <v>0</v>
      </c>
      <c r="AY67" s="362">
        <f t="shared" si="45"/>
        <v>0</v>
      </c>
      <c r="AZ67" s="362">
        <f t="shared" si="45"/>
        <v>0</v>
      </c>
      <c r="BA67" s="362">
        <f t="shared" si="45"/>
        <v>0</v>
      </c>
      <c r="BB67" s="362">
        <f t="shared" si="45"/>
        <v>0</v>
      </c>
      <c r="BC67" s="362">
        <f t="shared" si="45"/>
        <v>0</v>
      </c>
      <c r="BD67" s="362">
        <f t="shared" si="45"/>
        <v>0</v>
      </c>
      <c r="BE67" s="362">
        <f t="shared" si="45"/>
        <v>0</v>
      </c>
      <c r="BF67" s="362">
        <f t="shared" si="45"/>
        <v>0</v>
      </c>
      <c r="BG67" s="362">
        <f t="shared" si="45"/>
        <v>0</v>
      </c>
      <c r="BH67" s="362">
        <f t="shared" si="45"/>
        <v>0</v>
      </c>
      <c r="BI67" s="362">
        <f t="shared" si="45"/>
        <v>0</v>
      </c>
      <c r="BJ67" s="362">
        <f t="shared" si="45"/>
        <v>0</v>
      </c>
      <c r="BK67" s="362">
        <f t="shared" si="45"/>
        <v>0</v>
      </c>
    </row>
    <row r="68" spans="1:63" s="343" customFormat="1" ht="15.75" customHeight="1" x14ac:dyDescent="0.35">
      <c r="A68" s="646"/>
      <c r="B68" s="13" t="str">
        <f t="shared" si="41"/>
        <v>Motors</v>
      </c>
      <c r="C68" s="503">
        <v>0</v>
      </c>
      <c r="D68" s="503">
        <f t="shared" si="45"/>
        <v>0</v>
      </c>
      <c r="E68" s="503">
        <f t="shared" si="45"/>
        <v>0</v>
      </c>
      <c r="F68" s="503">
        <f t="shared" si="45"/>
        <v>0</v>
      </c>
      <c r="G68" s="503">
        <f t="shared" si="45"/>
        <v>0</v>
      </c>
      <c r="H68" s="503">
        <f t="shared" si="45"/>
        <v>0</v>
      </c>
      <c r="I68" s="503">
        <f t="shared" si="45"/>
        <v>181.82717424669627</v>
      </c>
      <c r="J68" s="503">
        <f t="shared" si="45"/>
        <v>394.01068205969011</v>
      </c>
      <c r="K68" s="503">
        <f t="shared" si="45"/>
        <v>415.44070590704155</v>
      </c>
      <c r="L68" s="503">
        <f t="shared" si="45"/>
        <v>261.47332578279872</v>
      </c>
      <c r="M68" s="503">
        <f t="shared" si="45"/>
        <v>263.23294528050968</v>
      </c>
      <c r="N68" s="503">
        <f t="shared" si="45"/>
        <v>426.73804260610063</v>
      </c>
      <c r="O68" s="503">
        <f t="shared" si="45"/>
        <v>534.85050643094701</v>
      </c>
      <c r="P68" s="503">
        <f t="shared" si="45"/>
        <v>505.18213409027459</v>
      </c>
      <c r="Q68" s="503">
        <f t="shared" si="45"/>
        <v>590.17648128938208</v>
      </c>
      <c r="R68" s="503">
        <f t="shared" si="45"/>
        <v>-6.9659289634582819</v>
      </c>
      <c r="S68" s="503">
        <f t="shared" si="45"/>
        <v>-7.7951944152049792</v>
      </c>
      <c r="T68" s="503">
        <f t="shared" si="45"/>
        <v>-11.129338224883412</v>
      </c>
      <c r="U68" s="503">
        <f t="shared" si="45"/>
        <v>-11.4149181703088</v>
      </c>
      <c r="V68" s="362">
        <f t="shared" si="45"/>
        <v>-11.4284913616313</v>
      </c>
      <c r="W68" s="362">
        <f t="shared" si="45"/>
        <v>-11.199511624020735</v>
      </c>
      <c r="X68" s="362">
        <f t="shared" si="45"/>
        <v>-7.5157653501560802</v>
      </c>
      <c r="Y68" s="362">
        <f t="shared" si="45"/>
        <v>-7.4714196299266806</v>
      </c>
      <c r="Z68" s="362">
        <f t="shared" si="45"/>
        <v>-7.2122571495396759</v>
      </c>
      <c r="AA68" s="362">
        <f t="shared" si="45"/>
        <v>-6.8126018686748573</v>
      </c>
      <c r="AB68" s="362">
        <f t="shared" si="45"/>
        <v>-6.4051840625084271</v>
      </c>
      <c r="AC68" s="362">
        <f t="shared" si="45"/>
        <v>-7.4258507039939294</v>
      </c>
      <c r="AD68" s="362">
        <f t="shared" si="45"/>
        <v>-6.9659289634582819</v>
      </c>
      <c r="AE68" s="362">
        <f t="shared" si="45"/>
        <v>-7.7951944152049792</v>
      </c>
      <c r="AF68" s="362">
        <f t="shared" si="45"/>
        <v>-11.129338224883412</v>
      </c>
      <c r="AG68" s="362">
        <f t="shared" si="45"/>
        <v>-11.4149181703088</v>
      </c>
      <c r="AH68" s="362">
        <f t="shared" si="45"/>
        <v>-11.4284913616313</v>
      </c>
      <c r="AI68" s="362">
        <f t="shared" si="45"/>
        <v>-11.199511624020735</v>
      </c>
      <c r="AJ68" s="362">
        <f t="shared" si="45"/>
        <v>-7.5157653501560802</v>
      </c>
      <c r="AK68" s="362">
        <f t="shared" si="45"/>
        <v>-7.4714196299266806</v>
      </c>
      <c r="AL68" s="362">
        <f t="shared" si="45"/>
        <v>-7.2122571495396759</v>
      </c>
      <c r="AM68" s="362">
        <f t="shared" si="45"/>
        <v>-6.8126018686748573</v>
      </c>
      <c r="AN68" s="362">
        <f t="shared" si="45"/>
        <v>-6.4051840625084271</v>
      </c>
      <c r="AO68" s="362">
        <f t="shared" si="45"/>
        <v>0</v>
      </c>
      <c r="AP68" s="362">
        <f t="shared" si="45"/>
        <v>0</v>
      </c>
      <c r="AQ68" s="362">
        <f t="shared" si="45"/>
        <v>0</v>
      </c>
      <c r="AR68" s="362">
        <f t="shared" si="45"/>
        <v>0</v>
      </c>
      <c r="AS68" s="362">
        <f t="shared" si="45"/>
        <v>0</v>
      </c>
      <c r="AT68" s="362">
        <f t="shared" si="45"/>
        <v>0</v>
      </c>
      <c r="AU68" s="362">
        <f t="shared" si="45"/>
        <v>0</v>
      </c>
      <c r="AV68" s="362">
        <f t="shared" si="45"/>
        <v>0</v>
      </c>
      <c r="AW68" s="362">
        <f t="shared" si="45"/>
        <v>0</v>
      </c>
      <c r="AX68" s="362">
        <f t="shared" si="45"/>
        <v>0</v>
      </c>
      <c r="AY68" s="362">
        <f t="shared" si="45"/>
        <v>0</v>
      </c>
      <c r="AZ68" s="362">
        <f t="shared" si="45"/>
        <v>0</v>
      </c>
      <c r="BA68" s="362">
        <f t="shared" si="45"/>
        <v>0</v>
      </c>
      <c r="BB68" s="362">
        <f t="shared" si="45"/>
        <v>0</v>
      </c>
      <c r="BC68" s="362">
        <f t="shared" si="45"/>
        <v>0</v>
      </c>
      <c r="BD68" s="362">
        <f t="shared" si="45"/>
        <v>0</v>
      </c>
      <c r="BE68" s="362">
        <f t="shared" si="45"/>
        <v>0</v>
      </c>
      <c r="BF68" s="362">
        <f t="shared" si="45"/>
        <v>0</v>
      </c>
      <c r="BG68" s="362">
        <f t="shared" si="45"/>
        <v>0</v>
      </c>
      <c r="BH68" s="362">
        <f t="shared" si="45"/>
        <v>0</v>
      </c>
      <c r="BI68" s="362">
        <f t="shared" si="45"/>
        <v>0</v>
      </c>
      <c r="BJ68" s="362">
        <f t="shared" si="45"/>
        <v>0</v>
      </c>
      <c r="BK68" s="362">
        <f t="shared" si="45"/>
        <v>0</v>
      </c>
    </row>
    <row r="69" spans="1:63" s="343" customFormat="1" ht="15.5" x14ac:dyDescent="0.35">
      <c r="A69" s="646"/>
      <c r="B69" s="13" t="str">
        <f t="shared" si="41"/>
        <v>Process</v>
      </c>
      <c r="C69" s="503">
        <v>0</v>
      </c>
      <c r="D69" s="503">
        <f t="shared" si="45"/>
        <v>0</v>
      </c>
      <c r="E69" s="503">
        <f t="shared" si="45"/>
        <v>0</v>
      </c>
      <c r="F69" s="503">
        <f t="shared" si="45"/>
        <v>0</v>
      </c>
      <c r="G69" s="503">
        <f t="shared" si="45"/>
        <v>0</v>
      </c>
      <c r="H69" s="503">
        <f t="shared" si="45"/>
        <v>0</v>
      </c>
      <c r="I69" s="503">
        <f t="shared" si="45"/>
        <v>0</v>
      </c>
      <c r="J69" s="503">
        <f t="shared" si="45"/>
        <v>0</v>
      </c>
      <c r="K69" s="503">
        <f t="shared" si="45"/>
        <v>0</v>
      </c>
      <c r="L69" s="503">
        <f t="shared" si="45"/>
        <v>0</v>
      </c>
      <c r="M69" s="503">
        <f t="shared" si="45"/>
        <v>0</v>
      </c>
      <c r="N69" s="503">
        <f t="shared" si="45"/>
        <v>0</v>
      </c>
      <c r="O69" s="503">
        <f t="shared" si="45"/>
        <v>0</v>
      </c>
      <c r="P69" s="503">
        <f t="shared" si="45"/>
        <v>0</v>
      </c>
      <c r="Q69" s="503">
        <f t="shared" si="45"/>
        <v>0</v>
      </c>
      <c r="R69" s="503">
        <f t="shared" si="45"/>
        <v>0</v>
      </c>
      <c r="S69" s="503">
        <f t="shared" si="45"/>
        <v>0</v>
      </c>
      <c r="T69" s="503">
        <f t="shared" si="45"/>
        <v>0</v>
      </c>
      <c r="U69" s="503">
        <f t="shared" si="45"/>
        <v>0</v>
      </c>
      <c r="V69" s="362">
        <f t="shared" si="45"/>
        <v>0</v>
      </c>
      <c r="W69" s="362">
        <f t="shared" si="45"/>
        <v>0</v>
      </c>
      <c r="X69" s="362">
        <f t="shared" si="45"/>
        <v>0</v>
      </c>
      <c r="Y69" s="362">
        <f t="shared" si="45"/>
        <v>0</v>
      </c>
      <c r="Z69" s="362">
        <f t="shared" si="45"/>
        <v>0</v>
      </c>
      <c r="AA69" s="362">
        <f t="shared" si="45"/>
        <v>0</v>
      </c>
      <c r="AB69" s="362">
        <f t="shared" si="45"/>
        <v>0</v>
      </c>
      <c r="AC69" s="362">
        <f t="shared" si="45"/>
        <v>0</v>
      </c>
      <c r="AD69" s="362">
        <f t="shared" si="45"/>
        <v>0</v>
      </c>
      <c r="AE69" s="362">
        <f t="shared" si="45"/>
        <v>0</v>
      </c>
      <c r="AF69" s="362">
        <f t="shared" si="45"/>
        <v>0</v>
      </c>
      <c r="AG69" s="362">
        <f t="shared" si="45"/>
        <v>0</v>
      </c>
      <c r="AH69" s="362">
        <f t="shared" si="45"/>
        <v>0</v>
      </c>
      <c r="AI69" s="362">
        <f t="shared" si="45"/>
        <v>0</v>
      </c>
      <c r="AJ69" s="362">
        <f t="shared" si="45"/>
        <v>0</v>
      </c>
      <c r="AK69" s="362">
        <f t="shared" si="45"/>
        <v>0</v>
      </c>
      <c r="AL69" s="362">
        <f t="shared" si="45"/>
        <v>0</v>
      </c>
      <c r="AM69" s="362">
        <f t="shared" si="45"/>
        <v>0</v>
      </c>
      <c r="AN69" s="362">
        <f t="shared" si="45"/>
        <v>0</v>
      </c>
      <c r="AO69" s="362">
        <f t="shared" si="45"/>
        <v>0</v>
      </c>
      <c r="AP69" s="362">
        <f t="shared" si="45"/>
        <v>0</v>
      </c>
      <c r="AQ69" s="362">
        <f t="shared" si="45"/>
        <v>0</v>
      </c>
      <c r="AR69" s="362">
        <f t="shared" si="45"/>
        <v>0</v>
      </c>
      <c r="AS69" s="362">
        <f t="shared" si="45"/>
        <v>0</v>
      </c>
      <c r="AT69" s="362">
        <f t="shared" si="45"/>
        <v>0</v>
      </c>
      <c r="AU69" s="362">
        <f t="shared" si="45"/>
        <v>0</v>
      </c>
      <c r="AV69" s="362">
        <f t="shared" si="45"/>
        <v>0</v>
      </c>
      <c r="AW69" s="362">
        <f t="shared" si="45"/>
        <v>0</v>
      </c>
      <c r="AX69" s="362">
        <f t="shared" si="45"/>
        <v>0</v>
      </c>
      <c r="AY69" s="362">
        <f t="shared" si="45"/>
        <v>0</v>
      </c>
      <c r="AZ69" s="362">
        <f t="shared" si="45"/>
        <v>0</v>
      </c>
      <c r="BA69" s="362">
        <f t="shared" si="45"/>
        <v>0</v>
      </c>
      <c r="BB69" s="362">
        <f t="shared" si="45"/>
        <v>0</v>
      </c>
      <c r="BC69" s="362">
        <f t="shared" si="45"/>
        <v>0</v>
      </c>
      <c r="BD69" s="362">
        <f t="shared" si="45"/>
        <v>0</v>
      </c>
      <c r="BE69" s="362">
        <f t="shared" si="45"/>
        <v>0</v>
      </c>
      <c r="BF69" s="362">
        <f t="shared" si="45"/>
        <v>0</v>
      </c>
      <c r="BG69" s="362">
        <f t="shared" si="45"/>
        <v>0</v>
      </c>
      <c r="BH69" s="362">
        <f t="shared" si="45"/>
        <v>0</v>
      </c>
      <c r="BI69" s="362">
        <f t="shared" si="45"/>
        <v>0</v>
      </c>
      <c r="BJ69" s="362">
        <f t="shared" si="45"/>
        <v>0</v>
      </c>
      <c r="BK69" s="362">
        <f t="shared" si="45"/>
        <v>0</v>
      </c>
    </row>
    <row r="70" spans="1:63" s="343" customFormat="1" ht="15.5" x14ac:dyDescent="0.35">
      <c r="A70" s="646"/>
      <c r="B70" s="13" t="str">
        <f t="shared" si="41"/>
        <v>Refrigeration</v>
      </c>
      <c r="C70" s="503">
        <v>0</v>
      </c>
      <c r="D70" s="503">
        <f t="shared" si="45"/>
        <v>0</v>
      </c>
      <c r="E70" s="503">
        <f t="shared" si="45"/>
        <v>0</v>
      </c>
      <c r="F70" s="503">
        <f t="shared" si="45"/>
        <v>0</v>
      </c>
      <c r="G70" s="503">
        <f t="shared" si="45"/>
        <v>0</v>
      </c>
      <c r="H70" s="503">
        <f t="shared" si="45"/>
        <v>0</v>
      </c>
      <c r="I70" s="503">
        <f t="shared" si="45"/>
        <v>0</v>
      </c>
      <c r="J70" s="503">
        <f t="shared" si="45"/>
        <v>0</v>
      </c>
      <c r="K70" s="503">
        <f t="shared" si="45"/>
        <v>0</v>
      </c>
      <c r="L70" s="503">
        <f t="shared" si="45"/>
        <v>0</v>
      </c>
      <c r="M70" s="503">
        <f t="shared" si="45"/>
        <v>0</v>
      </c>
      <c r="N70" s="503">
        <f t="shared" si="45"/>
        <v>58.454442542807755</v>
      </c>
      <c r="O70" s="503">
        <f t="shared" si="45"/>
        <v>105.85855093184441</v>
      </c>
      <c r="P70" s="503">
        <f t="shared" si="45"/>
        <v>99.888163833763571</v>
      </c>
      <c r="Q70" s="503">
        <f t="shared" si="45"/>
        <v>115.22250903535047</v>
      </c>
      <c r="R70" s="503">
        <f t="shared" si="45"/>
        <v>27.46468558309515</v>
      </c>
      <c r="S70" s="503">
        <f t="shared" si="45"/>
        <v>30.286872593794875</v>
      </c>
      <c r="T70" s="503">
        <f t="shared" si="45"/>
        <v>44.559521684885624</v>
      </c>
      <c r="U70" s="503">
        <f t="shared" si="45"/>
        <v>46.230999323744491</v>
      </c>
      <c r="V70" s="362">
        <f t="shared" si="45"/>
        <v>46.111003933478528</v>
      </c>
      <c r="W70" s="362">
        <f t="shared" si="45"/>
        <v>44.04359436814741</v>
      </c>
      <c r="X70" s="362">
        <f t="shared" si="45"/>
        <v>29.025413482740433</v>
      </c>
      <c r="Y70" s="362">
        <f t="shared" si="45"/>
        <v>28.577403445676513</v>
      </c>
      <c r="Z70" s="362">
        <f t="shared" si="45"/>
        <v>27.390186921344945</v>
      </c>
      <c r="AA70" s="362">
        <f t="shared" si="45"/>
        <v>26.026029019045684</v>
      </c>
      <c r="AB70" s="362">
        <f t="shared" si="45"/>
        <v>24.445505820909343</v>
      </c>
      <c r="AC70" s="362">
        <f t="shared" si="45"/>
        <v>27.983562976634889</v>
      </c>
      <c r="AD70" s="362">
        <f t="shared" si="45"/>
        <v>27.46468558309515</v>
      </c>
      <c r="AE70" s="362">
        <f t="shared" si="45"/>
        <v>30.286872593794875</v>
      </c>
      <c r="AF70" s="362">
        <f t="shared" si="45"/>
        <v>44.559521684885624</v>
      </c>
      <c r="AG70" s="362">
        <f t="shared" si="45"/>
        <v>46.230999323744491</v>
      </c>
      <c r="AH70" s="362">
        <f t="shared" si="45"/>
        <v>46.111003933478528</v>
      </c>
      <c r="AI70" s="362">
        <f t="shared" si="45"/>
        <v>44.04359436814741</v>
      </c>
      <c r="AJ70" s="362">
        <f t="shared" si="45"/>
        <v>29.025413482740433</v>
      </c>
      <c r="AK70" s="362">
        <f t="shared" si="45"/>
        <v>28.577403445676513</v>
      </c>
      <c r="AL70" s="362">
        <f t="shared" si="45"/>
        <v>27.390186921344945</v>
      </c>
      <c r="AM70" s="362">
        <f t="shared" si="45"/>
        <v>26.026029019045684</v>
      </c>
      <c r="AN70" s="362">
        <f t="shared" si="45"/>
        <v>24.445505820909343</v>
      </c>
      <c r="AO70" s="362">
        <f t="shared" si="45"/>
        <v>0</v>
      </c>
      <c r="AP70" s="362">
        <f t="shared" si="45"/>
        <v>0</v>
      </c>
      <c r="AQ70" s="362">
        <f t="shared" si="45"/>
        <v>0</v>
      </c>
      <c r="AR70" s="362">
        <f t="shared" si="45"/>
        <v>0</v>
      </c>
      <c r="AS70" s="362">
        <f t="shared" si="45"/>
        <v>0</v>
      </c>
      <c r="AT70" s="362">
        <f t="shared" si="45"/>
        <v>0</v>
      </c>
      <c r="AU70" s="362">
        <f t="shared" si="45"/>
        <v>0</v>
      </c>
      <c r="AV70" s="362">
        <f t="shared" si="45"/>
        <v>0</v>
      </c>
      <c r="AW70" s="362">
        <f t="shared" si="45"/>
        <v>0</v>
      </c>
      <c r="AX70" s="362">
        <f t="shared" si="45"/>
        <v>0</v>
      </c>
      <c r="AY70" s="362">
        <f t="shared" si="45"/>
        <v>0</v>
      </c>
      <c r="AZ70" s="362">
        <f t="shared" si="45"/>
        <v>0</v>
      </c>
      <c r="BA70" s="362">
        <f t="shared" si="45"/>
        <v>0</v>
      </c>
      <c r="BB70" s="362">
        <f t="shared" si="45"/>
        <v>0</v>
      </c>
      <c r="BC70" s="362">
        <f t="shared" si="45"/>
        <v>0</v>
      </c>
      <c r="BD70" s="362">
        <f t="shared" si="45"/>
        <v>0</v>
      </c>
      <c r="BE70" s="362">
        <f t="shared" si="45"/>
        <v>0</v>
      </c>
      <c r="BF70" s="362">
        <f t="shared" si="45"/>
        <v>0</v>
      </c>
      <c r="BG70" s="362">
        <f t="shared" si="45"/>
        <v>0</v>
      </c>
      <c r="BH70" s="362">
        <f t="shared" si="45"/>
        <v>0</v>
      </c>
      <c r="BI70" s="362">
        <f t="shared" si="45"/>
        <v>0</v>
      </c>
      <c r="BJ70" s="362">
        <f t="shared" si="45"/>
        <v>0</v>
      </c>
      <c r="BK70" s="362">
        <f t="shared" si="45"/>
        <v>0</v>
      </c>
    </row>
    <row r="71" spans="1:63" s="343" customFormat="1" ht="15.5" x14ac:dyDescent="0.35">
      <c r="A71" s="646"/>
      <c r="B71" s="13" t="str">
        <f t="shared" si="41"/>
        <v>Water Heating</v>
      </c>
      <c r="C71" s="503">
        <v>0</v>
      </c>
      <c r="D71" s="503">
        <f t="shared" ref="D71:BK71" si="46">IF(D35=0,0,((D17*0.5)+C35-D53)*D90*D$93*D$2)</f>
        <v>0</v>
      </c>
      <c r="E71" s="503">
        <f t="shared" si="46"/>
        <v>0</v>
      </c>
      <c r="F71" s="503">
        <f t="shared" si="46"/>
        <v>0</v>
      </c>
      <c r="G71" s="503">
        <f t="shared" si="46"/>
        <v>0</v>
      </c>
      <c r="H71" s="503">
        <f t="shared" si="46"/>
        <v>0</v>
      </c>
      <c r="I71" s="503">
        <f t="shared" si="46"/>
        <v>0</v>
      </c>
      <c r="J71" s="503">
        <f t="shared" si="46"/>
        <v>0</v>
      </c>
      <c r="K71" s="503">
        <f t="shared" si="46"/>
        <v>0</v>
      </c>
      <c r="L71" s="503">
        <f t="shared" si="46"/>
        <v>0</v>
      </c>
      <c r="M71" s="503">
        <f t="shared" si="46"/>
        <v>32.17266248001382</v>
      </c>
      <c r="N71" s="503">
        <f t="shared" si="46"/>
        <v>66.997592221717923</v>
      </c>
      <c r="O71" s="503">
        <f t="shared" si="46"/>
        <v>69.409887219484091</v>
      </c>
      <c r="P71" s="503">
        <f t="shared" si="46"/>
        <v>60.405024932927418</v>
      </c>
      <c r="Q71" s="503">
        <f t="shared" si="46"/>
        <v>59.587764199772458</v>
      </c>
      <c r="R71" s="503">
        <f t="shared" si="46"/>
        <v>20.976777047528763</v>
      </c>
      <c r="S71" s="503">
        <f t="shared" si="46"/>
        <v>24.016306832343545</v>
      </c>
      <c r="T71" s="503">
        <f t="shared" si="46"/>
        <v>32.499658439389911</v>
      </c>
      <c r="U71" s="503">
        <f t="shared" si="46"/>
        <v>33.486880087780506</v>
      </c>
      <c r="V71" s="362">
        <f t="shared" si="46"/>
        <v>33.903399135449156</v>
      </c>
      <c r="W71" s="362">
        <f t="shared" si="46"/>
        <v>33.846194802722124</v>
      </c>
      <c r="X71" s="362">
        <f t="shared" si="46"/>
        <v>24.029823339810672</v>
      </c>
      <c r="Y71" s="362">
        <f t="shared" si="46"/>
        <v>25.719060432296803</v>
      </c>
      <c r="Z71" s="362">
        <f t="shared" si="46"/>
        <v>26.243746755286793</v>
      </c>
      <c r="AA71" s="362">
        <f t="shared" si="46"/>
        <v>28.531359733832243</v>
      </c>
      <c r="AB71" s="362">
        <f t="shared" si="46"/>
        <v>24.715945671444164</v>
      </c>
      <c r="AC71" s="362">
        <f t="shared" si="46"/>
        <v>24.195908758421758</v>
      </c>
      <c r="AD71" s="362">
        <f t="shared" si="46"/>
        <v>20.976777047528763</v>
      </c>
      <c r="AE71" s="362">
        <f t="shared" si="46"/>
        <v>24.016306832343545</v>
      </c>
      <c r="AF71" s="362">
        <f t="shared" si="46"/>
        <v>32.499658439389911</v>
      </c>
      <c r="AG71" s="362">
        <f t="shared" si="46"/>
        <v>33.486880087780506</v>
      </c>
      <c r="AH71" s="362">
        <f t="shared" si="46"/>
        <v>33.903399135449156</v>
      </c>
      <c r="AI71" s="362">
        <f t="shared" si="46"/>
        <v>33.846194802722124</v>
      </c>
      <c r="AJ71" s="362">
        <f t="shared" si="46"/>
        <v>24.029823339810672</v>
      </c>
      <c r="AK71" s="362">
        <f t="shared" si="46"/>
        <v>25.719060432296803</v>
      </c>
      <c r="AL71" s="362">
        <f t="shared" si="46"/>
        <v>26.243746755286793</v>
      </c>
      <c r="AM71" s="362">
        <f t="shared" si="46"/>
        <v>28.531359733832243</v>
      </c>
      <c r="AN71" s="362">
        <f t="shared" si="46"/>
        <v>24.715945671444164</v>
      </c>
      <c r="AO71" s="362">
        <f t="shared" si="46"/>
        <v>0</v>
      </c>
      <c r="AP71" s="362">
        <f t="shared" si="46"/>
        <v>0</v>
      </c>
      <c r="AQ71" s="362">
        <f t="shared" si="46"/>
        <v>0</v>
      </c>
      <c r="AR71" s="362">
        <f t="shared" si="46"/>
        <v>0</v>
      </c>
      <c r="AS71" s="362">
        <f t="shared" si="46"/>
        <v>0</v>
      </c>
      <c r="AT71" s="362">
        <f t="shared" si="46"/>
        <v>0</v>
      </c>
      <c r="AU71" s="362">
        <f t="shared" si="46"/>
        <v>0</v>
      </c>
      <c r="AV71" s="362">
        <f t="shared" si="46"/>
        <v>0</v>
      </c>
      <c r="AW71" s="362">
        <f t="shared" si="46"/>
        <v>0</v>
      </c>
      <c r="AX71" s="362">
        <f t="shared" si="46"/>
        <v>0</v>
      </c>
      <c r="AY71" s="362">
        <f t="shared" si="46"/>
        <v>0</v>
      </c>
      <c r="AZ71" s="362">
        <f t="shared" si="46"/>
        <v>0</v>
      </c>
      <c r="BA71" s="362">
        <f t="shared" si="46"/>
        <v>0</v>
      </c>
      <c r="BB71" s="362">
        <f t="shared" si="46"/>
        <v>0</v>
      </c>
      <c r="BC71" s="362">
        <f t="shared" si="46"/>
        <v>0</v>
      </c>
      <c r="BD71" s="362">
        <f t="shared" si="46"/>
        <v>0</v>
      </c>
      <c r="BE71" s="362">
        <f t="shared" si="46"/>
        <v>0</v>
      </c>
      <c r="BF71" s="362">
        <f t="shared" si="46"/>
        <v>0</v>
      </c>
      <c r="BG71" s="362">
        <f t="shared" si="46"/>
        <v>0</v>
      </c>
      <c r="BH71" s="362">
        <f t="shared" si="46"/>
        <v>0</v>
      </c>
      <c r="BI71" s="362">
        <f t="shared" si="46"/>
        <v>0</v>
      </c>
      <c r="BJ71" s="362">
        <f t="shared" si="46"/>
        <v>0</v>
      </c>
      <c r="BK71" s="362">
        <f t="shared" si="46"/>
        <v>0</v>
      </c>
    </row>
    <row r="72" spans="1:63" s="343" customFormat="1" ht="15.75" customHeight="1" x14ac:dyDescent="0.35">
      <c r="A72" s="646"/>
      <c r="B72" s="13" t="str">
        <f t="shared" ref="B72" si="47">B54</f>
        <v xml:space="preserve"> </v>
      </c>
      <c r="C72" s="210"/>
      <c r="D72" s="210"/>
      <c r="E72" s="210"/>
      <c r="F72" s="210"/>
      <c r="G72" s="210"/>
      <c r="H72" s="210"/>
      <c r="I72" s="210"/>
      <c r="J72" s="210"/>
      <c r="K72" s="210"/>
      <c r="L72" s="210"/>
      <c r="M72" s="210"/>
      <c r="N72" s="210"/>
      <c r="O72" s="210"/>
      <c r="P72" s="210"/>
      <c r="Q72" s="210"/>
      <c r="R72" s="210"/>
      <c r="S72" s="210"/>
      <c r="T72" s="210"/>
      <c r="U72" s="210"/>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row>
    <row r="73" spans="1:63" s="343" customFormat="1" ht="15.75" customHeight="1" x14ac:dyDescent="0.35">
      <c r="A73" s="646"/>
      <c r="B73" s="13" t="s">
        <v>26</v>
      </c>
      <c r="C73" s="503">
        <f>SUM(C59:C71)</f>
        <v>0</v>
      </c>
      <c r="D73" s="503">
        <f t="shared" ref="D73:BK73" si="48">SUM(D59:D71)</f>
        <v>0</v>
      </c>
      <c r="E73" s="503">
        <f t="shared" si="48"/>
        <v>94.543976298023125</v>
      </c>
      <c r="F73" s="503">
        <f t="shared" si="48"/>
        <v>1837.388187675678</v>
      </c>
      <c r="G73" s="503">
        <f t="shared" si="48"/>
        <v>8298.1416915710015</v>
      </c>
      <c r="H73" s="503">
        <f t="shared" si="48"/>
        <v>20416.94650133156</v>
      </c>
      <c r="I73" s="503">
        <f t="shared" si="48"/>
        <v>40518.389887690653</v>
      </c>
      <c r="J73" s="503">
        <f t="shared" si="48"/>
        <v>45184.779095877471</v>
      </c>
      <c r="K73" s="503">
        <f t="shared" si="48"/>
        <v>61482.563698280144</v>
      </c>
      <c r="L73" s="503">
        <f t="shared" si="48"/>
        <v>52890.776496070474</v>
      </c>
      <c r="M73" s="503">
        <f t="shared" si="48"/>
        <v>55664.177314108732</v>
      </c>
      <c r="N73" s="503">
        <f t="shared" si="48"/>
        <v>75727.176434468463</v>
      </c>
      <c r="O73" s="503">
        <f t="shared" si="48"/>
        <v>86122.8616156895</v>
      </c>
      <c r="P73" s="503">
        <f t="shared" si="48"/>
        <v>68927.910695732251</v>
      </c>
      <c r="Q73" s="503">
        <f t="shared" si="48"/>
        <v>78440.009711592473</v>
      </c>
      <c r="R73" s="503">
        <f t="shared" si="48"/>
        <v>19164.197852581765</v>
      </c>
      <c r="S73" s="503">
        <f t="shared" si="48"/>
        <v>24696.694207038909</v>
      </c>
      <c r="T73" s="503">
        <f t="shared" si="48"/>
        <v>29917.147178708259</v>
      </c>
      <c r="U73" s="503">
        <f t="shared" si="48"/>
        <v>38111.355858095987</v>
      </c>
      <c r="V73" s="362">
        <f t="shared" si="48"/>
        <v>30667.552428186027</v>
      </c>
      <c r="W73" s="362">
        <f t="shared" si="48"/>
        <v>31875.357816926153</v>
      </c>
      <c r="X73" s="362">
        <f t="shared" si="48"/>
        <v>23778.448639080914</v>
      </c>
      <c r="Y73" s="362">
        <f t="shared" si="48"/>
        <v>19993.858313111847</v>
      </c>
      <c r="Z73" s="362">
        <f t="shared" si="48"/>
        <v>20580.852855535064</v>
      </c>
      <c r="AA73" s="362">
        <f t="shared" si="48"/>
        <v>21641.929407539428</v>
      </c>
      <c r="AB73" s="362">
        <f t="shared" si="48"/>
        <v>17210.009692244123</v>
      </c>
      <c r="AC73" s="362">
        <f t="shared" si="48"/>
        <v>19443.89974252359</v>
      </c>
      <c r="AD73" s="362">
        <f t="shared" si="48"/>
        <v>19164.197852581765</v>
      </c>
      <c r="AE73" s="362">
        <f t="shared" si="48"/>
        <v>24696.694207038909</v>
      </c>
      <c r="AF73" s="362">
        <f t="shared" si="48"/>
        <v>29917.147178708259</v>
      </c>
      <c r="AG73" s="362">
        <f t="shared" si="48"/>
        <v>38111.355858095987</v>
      </c>
      <c r="AH73" s="362">
        <f t="shared" si="48"/>
        <v>30667.552428186027</v>
      </c>
      <c r="AI73" s="362">
        <f t="shared" si="48"/>
        <v>31875.357816926153</v>
      </c>
      <c r="AJ73" s="362">
        <f t="shared" si="48"/>
        <v>23778.448639080914</v>
      </c>
      <c r="AK73" s="362">
        <f t="shared" si="48"/>
        <v>19993.858313111847</v>
      </c>
      <c r="AL73" s="362">
        <f t="shared" si="48"/>
        <v>20580.852855535064</v>
      </c>
      <c r="AM73" s="362">
        <f t="shared" si="48"/>
        <v>21641.929407539428</v>
      </c>
      <c r="AN73" s="362">
        <f t="shared" si="48"/>
        <v>17210.009692244123</v>
      </c>
      <c r="AO73" s="362">
        <f t="shared" si="48"/>
        <v>0</v>
      </c>
      <c r="AP73" s="362">
        <f t="shared" si="48"/>
        <v>0</v>
      </c>
      <c r="AQ73" s="362">
        <f t="shared" si="48"/>
        <v>0</v>
      </c>
      <c r="AR73" s="362">
        <f t="shared" si="48"/>
        <v>0</v>
      </c>
      <c r="AS73" s="362">
        <f t="shared" si="48"/>
        <v>0</v>
      </c>
      <c r="AT73" s="362">
        <f t="shared" si="48"/>
        <v>0</v>
      </c>
      <c r="AU73" s="362">
        <f t="shared" si="48"/>
        <v>0</v>
      </c>
      <c r="AV73" s="362">
        <f t="shared" si="48"/>
        <v>0</v>
      </c>
      <c r="AW73" s="362">
        <f t="shared" si="48"/>
        <v>0</v>
      </c>
      <c r="AX73" s="362">
        <f t="shared" si="48"/>
        <v>0</v>
      </c>
      <c r="AY73" s="362">
        <f t="shared" si="48"/>
        <v>0</v>
      </c>
      <c r="AZ73" s="362">
        <f t="shared" si="48"/>
        <v>0</v>
      </c>
      <c r="BA73" s="362">
        <f t="shared" si="48"/>
        <v>0</v>
      </c>
      <c r="BB73" s="362">
        <f t="shared" si="48"/>
        <v>0</v>
      </c>
      <c r="BC73" s="362">
        <f t="shared" si="48"/>
        <v>0</v>
      </c>
      <c r="BD73" s="362">
        <f t="shared" si="48"/>
        <v>0</v>
      </c>
      <c r="BE73" s="362">
        <f t="shared" si="48"/>
        <v>0</v>
      </c>
      <c r="BF73" s="362">
        <f t="shared" si="48"/>
        <v>0</v>
      </c>
      <c r="BG73" s="362">
        <f t="shared" si="48"/>
        <v>0</v>
      </c>
      <c r="BH73" s="362">
        <f t="shared" si="48"/>
        <v>0</v>
      </c>
      <c r="BI73" s="362">
        <f t="shared" si="48"/>
        <v>0</v>
      </c>
      <c r="BJ73" s="362">
        <f t="shared" si="48"/>
        <v>0</v>
      </c>
      <c r="BK73" s="362">
        <f t="shared" si="48"/>
        <v>0</v>
      </c>
    </row>
    <row r="74" spans="1:63" s="343" customFormat="1" ht="16.5" customHeight="1" thickBot="1" x14ac:dyDescent="0.4">
      <c r="A74" s="647"/>
      <c r="B74" s="14" t="s">
        <v>27</v>
      </c>
      <c r="C74" s="504">
        <f>C73</f>
        <v>0</v>
      </c>
      <c r="D74" s="504">
        <f>C74+D73</f>
        <v>0</v>
      </c>
      <c r="E74" s="504">
        <f t="shared" ref="E74:BK74" si="49">D74+E73</f>
        <v>94.543976298023125</v>
      </c>
      <c r="F74" s="504">
        <f t="shared" si="49"/>
        <v>1931.9321639737011</v>
      </c>
      <c r="G74" s="504">
        <f t="shared" si="49"/>
        <v>10230.073855544702</v>
      </c>
      <c r="H74" s="504">
        <f t="shared" si="49"/>
        <v>30647.020356876263</v>
      </c>
      <c r="I74" s="504">
        <f t="shared" si="49"/>
        <v>71165.410244566912</v>
      </c>
      <c r="J74" s="504">
        <f t="shared" si="49"/>
        <v>116350.18934044438</v>
      </c>
      <c r="K74" s="504">
        <f t="shared" si="49"/>
        <v>177832.75303872454</v>
      </c>
      <c r="L74" s="504">
        <f t="shared" si="49"/>
        <v>230723.529534795</v>
      </c>
      <c r="M74" s="504">
        <f t="shared" si="49"/>
        <v>286387.70684890373</v>
      </c>
      <c r="N74" s="504">
        <f t="shared" si="49"/>
        <v>362114.88328337221</v>
      </c>
      <c r="O74" s="504">
        <f t="shared" si="49"/>
        <v>448237.74489906174</v>
      </c>
      <c r="P74" s="504">
        <f t="shared" si="49"/>
        <v>517165.65559479396</v>
      </c>
      <c r="Q74" s="504">
        <f t="shared" si="49"/>
        <v>595605.66530638642</v>
      </c>
      <c r="R74" s="504">
        <f t="shared" si="49"/>
        <v>614769.86315896816</v>
      </c>
      <c r="S74" s="504">
        <f t="shared" si="49"/>
        <v>639466.55736600712</v>
      </c>
      <c r="T74" s="504">
        <f t="shared" si="49"/>
        <v>669383.70454471535</v>
      </c>
      <c r="U74" s="504">
        <f t="shared" si="49"/>
        <v>707495.06040281139</v>
      </c>
      <c r="V74" s="504">
        <f t="shared" si="49"/>
        <v>738162.61283099744</v>
      </c>
      <c r="W74" s="504">
        <f t="shared" si="49"/>
        <v>770037.97064792365</v>
      </c>
      <c r="X74" s="504">
        <f t="shared" si="49"/>
        <v>793816.41928700451</v>
      </c>
      <c r="Y74" s="504">
        <f t="shared" si="49"/>
        <v>813810.27760011633</v>
      </c>
      <c r="Z74" s="504">
        <f t="shared" si="49"/>
        <v>834391.13045565144</v>
      </c>
      <c r="AA74" s="504">
        <f t="shared" si="49"/>
        <v>856033.05986319087</v>
      </c>
      <c r="AB74" s="504">
        <f t="shared" si="49"/>
        <v>873243.06955543498</v>
      </c>
      <c r="AC74" s="504">
        <f t="shared" si="49"/>
        <v>892686.96929795854</v>
      </c>
      <c r="AD74" s="504">
        <f t="shared" si="49"/>
        <v>911851.16715054028</v>
      </c>
      <c r="AE74" s="504">
        <f t="shared" si="49"/>
        <v>936547.86135757924</v>
      </c>
      <c r="AF74" s="504">
        <f t="shared" si="49"/>
        <v>966465.00853628747</v>
      </c>
      <c r="AG74" s="504">
        <f t="shared" si="49"/>
        <v>1004576.3643943835</v>
      </c>
      <c r="AH74" s="504">
        <f t="shared" si="49"/>
        <v>1035243.9168225696</v>
      </c>
      <c r="AI74" s="504">
        <f t="shared" si="49"/>
        <v>1067119.2746394956</v>
      </c>
      <c r="AJ74" s="504">
        <f t="shared" si="49"/>
        <v>1090897.7232785765</v>
      </c>
      <c r="AK74" s="504">
        <f t="shared" si="49"/>
        <v>1110891.5815916883</v>
      </c>
      <c r="AL74" s="504">
        <f t="shared" si="49"/>
        <v>1131472.4344472233</v>
      </c>
      <c r="AM74" s="504">
        <f t="shared" si="49"/>
        <v>1153114.3638547626</v>
      </c>
      <c r="AN74" s="504">
        <f t="shared" si="49"/>
        <v>1170324.3735470069</v>
      </c>
      <c r="AO74" s="504">
        <f t="shared" si="49"/>
        <v>1170324.3735470069</v>
      </c>
      <c r="AP74" s="504">
        <f t="shared" si="49"/>
        <v>1170324.3735470069</v>
      </c>
      <c r="AQ74" s="504">
        <f t="shared" si="49"/>
        <v>1170324.3735470069</v>
      </c>
      <c r="AR74" s="504">
        <f t="shared" si="49"/>
        <v>1170324.3735470069</v>
      </c>
      <c r="AS74" s="504">
        <f t="shared" si="49"/>
        <v>1170324.3735470069</v>
      </c>
      <c r="AT74" s="504">
        <f t="shared" si="49"/>
        <v>1170324.3735470069</v>
      </c>
      <c r="AU74" s="504">
        <f t="shared" si="49"/>
        <v>1170324.3735470069</v>
      </c>
      <c r="AV74" s="504">
        <f t="shared" si="49"/>
        <v>1170324.3735470069</v>
      </c>
      <c r="AW74" s="504">
        <f t="shared" si="49"/>
        <v>1170324.3735470069</v>
      </c>
      <c r="AX74" s="504">
        <f t="shared" si="49"/>
        <v>1170324.3735470069</v>
      </c>
      <c r="AY74" s="504">
        <f t="shared" si="49"/>
        <v>1170324.3735470069</v>
      </c>
      <c r="AZ74" s="504">
        <f t="shared" si="49"/>
        <v>1170324.3735470069</v>
      </c>
      <c r="BA74" s="504">
        <f t="shared" si="49"/>
        <v>1170324.3735470069</v>
      </c>
      <c r="BB74" s="504">
        <f t="shared" si="49"/>
        <v>1170324.3735470069</v>
      </c>
      <c r="BC74" s="504">
        <f t="shared" si="49"/>
        <v>1170324.3735470069</v>
      </c>
      <c r="BD74" s="504">
        <f t="shared" si="49"/>
        <v>1170324.3735470069</v>
      </c>
      <c r="BE74" s="504">
        <f t="shared" si="49"/>
        <v>1170324.3735470069</v>
      </c>
      <c r="BF74" s="504">
        <f t="shared" si="49"/>
        <v>1170324.3735470069</v>
      </c>
      <c r="BG74" s="504">
        <f t="shared" si="49"/>
        <v>1170324.3735470069</v>
      </c>
      <c r="BH74" s="504">
        <f t="shared" si="49"/>
        <v>1170324.3735470069</v>
      </c>
      <c r="BI74" s="504">
        <f t="shared" si="49"/>
        <v>1170324.3735470069</v>
      </c>
      <c r="BJ74" s="504">
        <f t="shared" si="49"/>
        <v>1170324.3735470069</v>
      </c>
      <c r="BK74" s="504">
        <f t="shared" si="49"/>
        <v>1170324.3735470069</v>
      </c>
    </row>
    <row r="75" spans="1:63" s="343" customFormat="1" x14ac:dyDescent="0.35">
      <c r="A75" s="8"/>
      <c r="B75" s="35"/>
      <c r="C75" s="30"/>
      <c r="D75" s="367"/>
      <c r="E75" s="30"/>
      <c r="F75" s="367"/>
      <c r="G75" s="30"/>
      <c r="H75" s="367"/>
      <c r="I75" s="30"/>
      <c r="J75" s="367"/>
      <c r="K75" s="30"/>
      <c r="L75" s="367"/>
      <c r="M75" s="30"/>
      <c r="N75" s="367"/>
      <c r="O75" s="30"/>
      <c r="P75" s="367"/>
      <c r="Q75" s="30"/>
      <c r="R75" s="367"/>
      <c r="S75" s="30"/>
      <c r="T75" s="367"/>
      <c r="U75" s="30"/>
      <c r="V75" s="367"/>
      <c r="W75" s="30"/>
      <c r="X75" s="367"/>
      <c r="Y75" s="30"/>
      <c r="Z75" s="367"/>
      <c r="AA75" s="30"/>
      <c r="AB75" s="367"/>
      <c r="AC75" s="30"/>
      <c r="AD75" s="367"/>
      <c r="AE75" s="30"/>
      <c r="AF75" s="367"/>
      <c r="AG75" s="30"/>
      <c r="AH75" s="367"/>
      <c r="AI75" s="30"/>
      <c r="AJ75" s="367"/>
      <c r="AK75" s="30"/>
      <c r="AL75" s="367"/>
      <c r="AM75" s="30"/>
      <c r="AN75" s="367"/>
      <c r="AO75" s="30"/>
      <c r="AP75" s="367"/>
      <c r="AQ75" s="30"/>
      <c r="AR75" s="367"/>
      <c r="AS75" s="30"/>
      <c r="AT75" s="367"/>
      <c r="AU75" s="30"/>
      <c r="AV75" s="367"/>
      <c r="AW75" s="30"/>
      <c r="AX75" s="367"/>
      <c r="AY75" s="30"/>
      <c r="AZ75" s="367"/>
      <c r="BA75" s="30"/>
      <c r="BB75" s="367"/>
      <c r="BC75" s="30"/>
      <c r="BD75" s="367"/>
      <c r="BE75" s="30"/>
      <c r="BF75" s="367"/>
      <c r="BG75" s="30"/>
      <c r="BH75" s="367"/>
      <c r="BI75" s="30"/>
      <c r="BJ75" s="367"/>
      <c r="BK75" s="30"/>
    </row>
    <row r="76" spans="1:63" ht="15" thickBot="1" x14ac:dyDescent="0.4">
      <c r="B76" s="16"/>
      <c r="C76" s="8"/>
      <c r="D76" s="8"/>
      <c r="E76" s="366"/>
      <c r="F76" s="366"/>
      <c r="G76" s="366"/>
      <c r="H76" s="366"/>
      <c r="I76" s="366"/>
      <c r="J76" s="366"/>
      <c r="K76" s="366"/>
      <c r="L76" s="366"/>
      <c r="M76" s="366"/>
      <c r="N76" s="366"/>
      <c r="O76" s="366"/>
      <c r="P76" s="366"/>
      <c r="Q76" s="366"/>
      <c r="R76" s="366"/>
      <c r="S76" s="366"/>
      <c r="T76" s="366"/>
      <c r="U76" s="366"/>
      <c r="V76" s="366"/>
      <c r="W76" s="366"/>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651" t="s">
        <v>12</v>
      </c>
      <c r="B77" s="31"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BK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c r="AZ77" s="10">
        <f t="shared" si="51"/>
        <v>44958</v>
      </c>
      <c r="BA77" s="10">
        <f t="shared" si="51"/>
        <v>44986</v>
      </c>
      <c r="BB77" s="10">
        <f t="shared" si="51"/>
        <v>45017</v>
      </c>
      <c r="BC77" s="10">
        <f t="shared" si="51"/>
        <v>45047</v>
      </c>
      <c r="BD77" s="10">
        <f t="shared" si="51"/>
        <v>45078</v>
      </c>
      <c r="BE77" s="10">
        <f t="shared" si="51"/>
        <v>45108</v>
      </c>
      <c r="BF77" s="10">
        <f t="shared" si="51"/>
        <v>45139</v>
      </c>
      <c r="BG77" s="10">
        <f t="shared" si="51"/>
        <v>45170</v>
      </c>
      <c r="BH77" s="10">
        <f t="shared" si="51"/>
        <v>45200</v>
      </c>
      <c r="BI77" s="10">
        <f t="shared" si="51"/>
        <v>45231</v>
      </c>
      <c r="BJ77" s="10">
        <f t="shared" si="51"/>
        <v>45261</v>
      </c>
      <c r="BK77" s="10">
        <f t="shared" si="51"/>
        <v>45292</v>
      </c>
    </row>
    <row r="78" spans="1:63" ht="15.75" customHeight="1" x14ac:dyDescent="0.35">
      <c r="A78" s="652"/>
      <c r="B78" s="32" t="str">
        <f>B59</f>
        <v>Air Comp</v>
      </c>
      <c r="C78" s="271">
        <v>8.5109000000000004E-2</v>
      </c>
      <c r="D78" s="271">
        <v>7.7715000000000006E-2</v>
      </c>
      <c r="E78" s="271">
        <v>8.6136000000000004E-2</v>
      </c>
      <c r="F78" s="271">
        <v>7.9796000000000006E-2</v>
      </c>
      <c r="G78" s="271">
        <v>8.5334999999999994E-2</v>
      </c>
      <c r="H78" s="271">
        <v>8.1994999999999998E-2</v>
      </c>
      <c r="I78" s="271">
        <v>8.4098999999999993E-2</v>
      </c>
      <c r="J78" s="271">
        <v>8.4198999999999996E-2</v>
      </c>
      <c r="K78" s="271">
        <v>8.2512000000000002E-2</v>
      </c>
      <c r="L78" s="271">
        <v>8.5277000000000006E-2</v>
      </c>
      <c r="M78" s="271">
        <v>8.2588999999999996E-2</v>
      </c>
      <c r="N78" s="271">
        <v>8.5237999999999994E-2</v>
      </c>
      <c r="O78" s="20">
        <f>C78</f>
        <v>8.5109000000000004E-2</v>
      </c>
      <c r="P78" s="20">
        <f t="shared" ref="P78:P90" si="52">D78</f>
        <v>7.7715000000000006E-2</v>
      </c>
      <c r="Q78" s="20">
        <f t="shared" ref="Q78:Q90" si="53">E78</f>
        <v>8.6136000000000004E-2</v>
      </c>
      <c r="R78" s="20">
        <f t="shared" ref="R78:R90" si="54">F78</f>
        <v>7.9796000000000006E-2</v>
      </c>
      <c r="S78" s="20">
        <f t="shared" ref="S78:S90" si="55">G78</f>
        <v>8.5334999999999994E-2</v>
      </c>
      <c r="T78" s="20">
        <f t="shared" ref="T78:T90" si="56">H78</f>
        <v>8.1994999999999998E-2</v>
      </c>
      <c r="U78" s="20">
        <f t="shared" ref="U78:U90" si="57">I78</f>
        <v>8.4098999999999993E-2</v>
      </c>
      <c r="V78" s="20">
        <f t="shared" ref="V78:V90" si="58">J78</f>
        <v>8.4198999999999996E-2</v>
      </c>
      <c r="W78" s="20">
        <f t="shared" ref="W78:W90" si="59">K78</f>
        <v>8.2512000000000002E-2</v>
      </c>
      <c r="X78" s="20">
        <f t="shared" ref="X78:X90" si="60">L78</f>
        <v>8.5277000000000006E-2</v>
      </c>
      <c r="Y78" s="20">
        <f t="shared" ref="Y78:Y90" si="61">M78</f>
        <v>8.2588999999999996E-2</v>
      </c>
      <c r="Z78" s="20">
        <f t="shared" ref="Z78:Z90" si="62">N78</f>
        <v>8.5237999999999994E-2</v>
      </c>
      <c r="AA78" s="20">
        <f t="shared" ref="AA78:AA90" si="63">O78</f>
        <v>8.5109000000000004E-2</v>
      </c>
      <c r="AB78" s="20">
        <f t="shared" ref="AB78:AB90" si="64">P78</f>
        <v>7.7715000000000006E-2</v>
      </c>
      <c r="AC78" s="20">
        <f t="shared" ref="AC78:AC90" si="65">Q78</f>
        <v>8.6136000000000004E-2</v>
      </c>
      <c r="AD78" s="20">
        <f t="shared" ref="AD78:AD90" si="66">R78</f>
        <v>7.9796000000000006E-2</v>
      </c>
      <c r="AE78" s="20">
        <f t="shared" ref="AE78:AE90" si="67">S78</f>
        <v>8.5334999999999994E-2</v>
      </c>
      <c r="AF78" s="20">
        <f t="shared" ref="AF78:AF90" si="68">T78</f>
        <v>8.1994999999999998E-2</v>
      </c>
      <c r="AG78" s="20">
        <f t="shared" ref="AG78:AG90" si="69">U78</f>
        <v>8.4098999999999993E-2</v>
      </c>
      <c r="AH78" s="20">
        <f t="shared" ref="AH78:AH90" si="70">V78</f>
        <v>8.4198999999999996E-2</v>
      </c>
      <c r="AI78" s="20">
        <f t="shared" ref="AI78:AI90" si="71">W78</f>
        <v>8.2512000000000002E-2</v>
      </c>
      <c r="AJ78" s="20">
        <f t="shared" ref="AJ78:AJ90" si="72">X78</f>
        <v>8.5277000000000006E-2</v>
      </c>
      <c r="AK78" s="20">
        <f t="shared" ref="AK78:AK90" si="73">Y78</f>
        <v>8.2588999999999996E-2</v>
      </c>
      <c r="AL78" s="20">
        <f t="shared" ref="AL78:AL90" si="74">Z78</f>
        <v>8.5237999999999994E-2</v>
      </c>
      <c r="AM78" s="20">
        <f t="shared" ref="AM78:AM90" si="75">AA78</f>
        <v>8.5109000000000004E-2</v>
      </c>
      <c r="AN78" s="20">
        <f t="shared" ref="AN78:AN90" si="76">AB78</f>
        <v>7.7715000000000006E-2</v>
      </c>
      <c r="AO78" s="20">
        <f t="shared" ref="AO78:AO90" si="77">AC78</f>
        <v>8.6136000000000004E-2</v>
      </c>
      <c r="AP78" s="20">
        <f t="shared" ref="AP78:AP90" si="78">AD78</f>
        <v>7.9796000000000006E-2</v>
      </c>
      <c r="AQ78" s="20">
        <f t="shared" ref="AQ78:AQ90" si="79">AE78</f>
        <v>8.5334999999999994E-2</v>
      </c>
      <c r="AR78" s="20">
        <f t="shared" ref="AR78:AR90" si="80">AF78</f>
        <v>8.1994999999999998E-2</v>
      </c>
      <c r="AS78" s="20">
        <f t="shared" ref="AS78:AS90" si="81">AG78</f>
        <v>8.4098999999999993E-2</v>
      </c>
      <c r="AT78" s="20">
        <f t="shared" ref="AT78:AT90" si="82">AH78</f>
        <v>8.4198999999999996E-2</v>
      </c>
      <c r="AU78" s="20">
        <f t="shared" ref="AU78:AU90" si="83">AI78</f>
        <v>8.2512000000000002E-2</v>
      </c>
      <c r="AV78" s="20">
        <f t="shared" ref="AV78:AV90" si="84">AJ78</f>
        <v>8.5277000000000006E-2</v>
      </c>
      <c r="AW78" s="20">
        <f t="shared" ref="AW78:AW90" si="85">AK78</f>
        <v>8.2588999999999996E-2</v>
      </c>
      <c r="AX78" s="20">
        <f t="shared" ref="AX78:AX90" si="86">AL78</f>
        <v>8.5237999999999994E-2</v>
      </c>
      <c r="AY78" s="20">
        <f t="shared" ref="AY78:AY90" si="87">AM78</f>
        <v>8.5109000000000004E-2</v>
      </c>
      <c r="AZ78" s="20">
        <f t="shared" ref="AZ78:AZ90" si="88">AN78</f>
        <v>7.7715000000000006E-2</v>
      </c>
      <c r="BA78" s="20">
        <f t="shared" ref="BA78:BA90" si="89">AO78</f>
        <v>8.6136000000000004E-2</v>
      </c>
      <c r="BB78" s="20">
        <f t="shared" ref="BB78:BB90" si="90">AP78</f>
        <v>7.9796000000000006E-2</v>
      </c>
      <c r="BC78" s="20">
        <f t="shared" ref="BC78:BC90" si="91">AQ78</f>
        <v>8.5334999999999994E-2</v>
      </c>
      <c r="BD78" s="20">
        <f t="shared" ref="BD78:BD90" si="92">AR78</f>
        <v>8.1994999999999998E-2</v>
      </c>
      <c r="BE78" s="20">
        <f t="shared" ref="BE78:BE90" si="93">AS78</f>
        <v>8.4098999999999993E-2</v>
      </c>
      <c r="BF78" s="20">
        <f t="shared" ref="BF78:BF90" si="94">AT78</f>
        <v>8.4198999999999996E-2</v>
      </c>
      <c r="BG78" s="20">
        <f t="shared" ref="BG78:BG90" si="95">AU78</f>
        <v>8.2512000000000002E-2</v>
      </c>
      <c r="BH78" s="20">
        <f t="shared" ref="BH78:BH90" si="96">AV78</f>
        <v>8.5277000000000006E-2</v>
      </c>
      <c r="BI78" s="20">
        <f t="shared" ref="BI78:BI90" si="97">AW78</f>
        <v>8.2588999999999996E-2</v>
      </c>
      <c r="BJ78" s="20">
        <f t="shared" ref="BJ78:BJ90" si="98">AX78</f>
        <v>8.5237999999999994E-2</v>
      </c>
      <c r="BK78" s="20">
        <f t="shared" ref="BK78:BK90" si="99">AY78</f>
        <v>8.5109000000000004E-2</v>
      </c>
    </row>
    <row r="79" spans="1:63" ht="15.5" x14ac:dyDescent="0.35">
      <c r="A79" s="652"/>
      <c r="B79" s="32" t="str">
        <f t="shared" ref="B79:B90" si="100">B60</f>
        <v>Building Shell</v>
      </c>
      <c r="C79" s="271">
        <v>0.107824</v>
      </c>
      <c r="D79" s="271">
        <v>9.1051999999999994E-2</v>
      </c>
      <c r="E79" s="271">
        <v>7.1135000000000004E-2</v>
      </c>
      <c r="F79" s="271">
        <v>4.1179E-2</v>
      </c>
      <c r="G79" s="271">
        <v>4.4423999999999998E-2</v>
      </c>
      <c r="H79" s="271">
        <v>0.106128</v>
      </c>
      <c r="I79" s="271">
        <v>0.14288100000000001</v>
      </c>
      <c r="J79" s="271">
        <v>0.133494</v>
      </c>
      <c r="K79" s="271">
        <v>5.781E-2</v>
      </c>
      <c r="L79" s="271">
        <v>3.8018000000000003E-2</v>
      </c>
      <c r="M79" s="271">
        <v>6.2103999999999999E-2</v>
      </c>
      <c r="N79" s="271">
        <v>0.10395</v>
      </c>
      <c r="O79" s="20">
        <f t="shared" ref="O79:O90" si="101">C79</f>
        <v>0.107824</v>
      </c>
      <c r="P79" s="20">
        <f t="shared" si="52"/>
        <v>9.1051999999999994E-2</v>
      </c>
      <c r="Q79" s="20">
        <f t="shared" si="53"/>
        <v>7.1135000000000004E-2</v>
      </c>
      <c r="R79" s="20">
        <f t="shared" si="54"/>
        <v>4.1179E-2</v>
      </c>
      <c r="S79" s="20">
        <f t="shared" si="55"/>
        <v>4.4423999999999998E-2</v>
      </c>
      <c r="T79" s="20">
        <f t="shared" si="56"/>
        <v>0.106128</v>
      </c>
      <c r="U79" s="20">
        <f t="shared" si="57"/>
        <v>0.14288100000000001</v>
      </c>
      <c r="V79" s="20">
        <f t="shared" si="58"/>
        <v>0.133494</v>
      </c>
      <c r="W79" s="20">
        <f t="shared" si="59"/>
        <v>5.781E-2</v>
      </c>
      <c r="X79" s="20">
        <f t="shared" si="60"/>
        <v>3.8018000000000003E-2</v>
      </c>
      <c r="Y79" s="20">
        <f t="shared" si="61"/>
        <v>6.2103999999999999E-2</v>
      </c>
      <c r="Z79" s="20">
        <f t="shared" si="62"/>
        <v>0.10395</v>
      </c>
      <c r="AA79" s="20">
        <f t="shared" si="63"/>
        <v>0.107824</v>
      </c>
      <c r="AB79" s="20">
        <f t="shared" si="64"/>
        <v>9.1051999999999994E-2</v>
      </c>
      <c r="AC79" s="20">
        <f t="shared" si="65"/>
        <v>7.1135000000000004E-2</v>
      </c>
      <c r="AD79" s="20">
        <f t="shared" si="66"/>
        <v>4.1179E-2</v>
      </c>
      <c r="AE79" s="20">
        <f t="shared" si="67"/>
        <v>4.4423999999999998E-2</v>
      </c>
      <c r="AF79" s="20">
        <f t="shared" si="68"/>
        <v>0.106128</v>
      </c>
      <c r="AG79" s="20">
        <f t="shared" si="69"/>
        <v>0.14288100000000001</v>
      </c>
      <c r="AH79" s="20">
        <f t="shared" si="70"/>
        <v>0.133494</v>
      </c>
      <c r="AI79" s="20">
        <f t="shared" si="71"/>
        <v>5.781E-2</v>
      </c>
      <c r="AJ79" s="20">
        <f t="shared" si="72"/>
        <v>3.8018000000000003E-2</v>
      </c>
      <c r="AK79" s="20">
        <f t="shared" si="73"/>
        <v>6.2103999999999999E-2</v>
      </c>
      <c r="AL79" s="20">
        <f t="shared" si="74"/>
        <v>0.10395</v>
      </c>
      <c r="AM79" s="20">
        <f t="shared" si="75"/>
        <v>0.107824</v>
      </c>
      <c r="AN79" s="20">
        <f t="shared" si="76"/>
        <v>9.1051999999999994E-2</v>
      </c>
      <c r="AO79" s="20">
        <f t="shared" si="77"/>
        <v>7.1135000000000004E-2</v>
      </c>
      <c r="AP79" s="20">
        <f t="shared" si="78"/>
        <v>4.1179E-2</v>
      </c>
      <c r="AQ79" s="20">
        <f t="shared" si="79"/>
        <v>4.4423999999999998E-2</v>
      </c>
      <c r="AR79" s="20">
        <f t="shared" si="80"/>
        <v>0.106128</v>
      </c>
      <c r="AS79" s="20">
        <f t="shared" si="81"/>
        <v>0.14288100000000001</v>
      </c>
      <c r="AT79" s="20">
        <f t="shared" si="82"/>
        <v>0.133494</v>
      </c>
      <c r="AU79" s="20">
        <f t="shared" si="83"/>
        <v>5.781E-2</v>
      </c>
      <c r="AV79" s="20">
        <f t="shared" si="84"/>
        <v>3.8018000000000003E-2</v>
      </c>
      <c r="AW79" s="20">
        <f t="shared" si="85"/>
        <v>6.2103999999999999E-2</v>
      </c>
      <c r="AX79" s="20">
        <f t="shared" si="86"/>
        <v>0.10395</v>
      </c>
      <c r="AY79" s="20">
        <f t="shared" si="87"/>
        <v>0.107824</v>
      </c>
      <c r="AZ79" s="20">
        <f t="shared" si="88"/>
        <v>9.1051999999999994E-2</v>
      </c>
      <c r="BA79" s="20">
        <f t="shared" si="89"/>
        <v>7.1135000000000004E-2</v>
      </c>
      <c r="BB79" s="20">
        <f t="shared" si="90"/>
        <v>4.1179E-2</v>
      </c>
      <c r="BC79" s="20">
        <f t="shared" si="91"/>
        <v>4.4423999999999998E-2</v>
      </c>
      <c r="BD79" s="20">
        <f t="shared" si="92"/>
        <v>0.106128</v>
      </c>
      <c r="BE79" s="20">
        <f t="shared" si="93"/>
        <v>0.14288100000000001</v>
      </c>
      <c r="BF79" s="20">
        <f t="shared" si="94"/>
        <v>0.133494</v>
      </c>
      <c r="BG79" s="20">
        <f t="shared" si="95"/>
        <v>5.781E-2</v>
      </c>
      <c r="BH79" s="20">
        <f t="shared" si="96"/>
        <v>3.8018000000000003E-2</v>
      </c>
      <c r="BI79" s="20">
        <f t="shared" si="97"/>
        <v>6.2103999999999999E-2</v>
      </c>
      <c r="BJ79" s="20">
        <f t="shared" si="98"/>
        <v>0.10395</v>
      </c>
      <c r="BK79" s="20">
        <f t="shared" si="99"/>
        <v>0.107824</v>
      </c>
    </row>
    <row r="80" spans="1:63" ht="15.5" x14ac:dyDescent="0.35">
      <c r="A80" s="652"/>
      <c r="B80" s="32" t="str">
        <f t="shared" si="100"/>
        <v>Cooking</v>
      </c>
      <c r="C80" s="271">
        <v>8.6096000000000006E-2</v>
      </c>
      <c r="D80" s="271">
        <v>7.8608999999999998E-2</v>
      </c>
      <c r="E80" s="271">
        <v>8.1547999999999995E-2</v>
      </c>
      <c r="F80" s="271">
        <v>7.2947999999999999E-2</v>
      </c>
      <c r="G80" s="271">
        <v>8.6277000000000006E-2</v>
      </c>
      <c r="H80" s="271">
        <v>8.3294000000000007E-2</v>
      </c>
      <c r="I80" s="271">
        <v>8.5859000000000005E-2</v>
      </c>
      <c r="J80" s="271">
        <v>8.5885000000000003E-2</v>
      </c>
      <c r="K80" s="271">
        <v>8.3474999999999994E-2</v>
      </c>
      <c r="L80" s="271">
        <v>8.6262000000000005E-2</v>
      </c>
      <c r="M80" s="271">
        <v>8.3496000000000001E-2</v>
      </c>
      <c r="N80" s="271">
        <v>8.6250999999999994E-2</v>
      </c>
      <c r="O80" s="20">
        <f t="shared" si="101"/>
        <v>8.6096000000000006E-2</v>
      </c>
      <c r="P80" s="20">
        <f t="shared" si="52"/>
        <v>7.8608999999999998E-2</v>
      </c>
      <c r="Q80" s="20">
        <f t="shared" si="53"/>
        <v>8.1547999999999995E-2</v>
      </c>
      <c r="R80" s="20">
        <f t="shared" si="54"/>
        <v>7.2947999999999999E-2</v>
      </c>
      <c r="S80" s="20">
        <f t="shared" si="55"/>
        <v>8.6277000000000006E-2</v>
      </c>
      <c r="T80" s="20">
        <f t="shared" si="56"/>
        <v>8.3294000000000007E-2</v>
      </c>
      <c r="U80" s="20">
        <f t="shared" si="57"/>
        <v>8.5859000000000005E-2</v>
      </c>
      <c r="V80" s="20">
        <f t="shared" si="58"/>
        <v>8.5885000000000003E-2</v>
      </c>
      <c r="W80" s="20">
        <f t="shared" si="59"/>
        <v>8.3474999999999994E-2</v>
      </c>
      <c r="X80" s="20">
        <f t="shared" si="60"/>
        <v>8.6262000000000005E-2</v>
      </c>
      <c r="Y80" s="20">
        <f t="shared" si="61"/>
        <v>8.3496000000000001E-2</v>
      </c>
      <c r="Z80" s="20">
        <f t="shared" si="62"/>
        <v>8.6250999999999994E-2</v>
      </c>
      <c r="AA80" s="20">
        <f t="shared" si="63"/>
        <v>8.6096000000000006E-2</v>
      </c>
      <c r="AB80" s="20">
        <f t="shared" si="64"/>
        <v>7.8608999999999998E-2</v>
      </c>
      <c r="AC80" s="20">
        <f t="shared" si="65"/>
        <v>8.1547999999999995E-2</v>
      </c>
      <c r="AD80" s="20">
        <f t="shared" si="66"/>
        <v>7.2947999999999999E-2</v>
      </c>
      <c r="AE80" s="20">
        <f t="shared" si="67"/>
        <v>8.6277000000000006E-2</v>
      </c>
      <c r="AF80" s="20">
        <f t="shared" si="68"/>
        <v>8.3294000000000007E-2</v>
      </c>
      <c r="AG80" s="20">
        <f t="shared" si="69"/>
        <v>8.5859000000000005E-2</v>
      </c>
      <c r="AH80" s="20">
        <f t="shared" si="70"/>
        <v>8.5885000000000003E-2</v>
      </c>
      <c r="AI80" s="20">
        <f t="shared" si="71"/>
        <v>8.3474999999999994E-2</v>
      </c>
      <c r="AJ80" s="20">
        <f t="shared" si="72"/>
        <v>8.6262000000000005E-2</v>
      </c>
      <c r="AK80" s="20">
        <f t="shared" si="73"/>
        <v>8.3496000000000001E-2</v>
      </c>
      <c r="AL80" s="20">
        <f t="shared" si="74"/>
        <v>8.6250999999999994E-2</v>
      </c>
      <c r="AM80" s="20">
        <f t="shared" si="75"/>
        <v>8.6096000000000006E-2</v>
      </c>
      <c r="AN80" s="20">
        <f t="shared" si="76"/>
        <v>7.8608999999999998E-2</v>
      </c>
      <c r="AO80" s="20">
        <f t="shared" si="77"/>
        <v>8.1547999999999995E-2</v>
      </c>
      <c r="AP80" s="20">
        <f t="shared" si="78"/>
        <v>7.2947999999999999E-2</v>
      </c>
      <c r="AQ80" s="20">
        <f t="shared" si="79"/>
        <v>8.6277000000000006E-2</v>
      </c>
      <c r="AR80" s="20">
        <f t="shared" si="80"/>
        <v>8.3294000000000007E-2</v>
      </c>
      <c r="AS80" s="20">
        <f t="shared" si="81"/>
        <v>8.5859000000000005E-2</v>
      </c>
      <c r="AT80" s="20">
        <f t="shared" si="82"/>
        <v>8.5885000000000003E-2</v>
      </c>
      <c r="AU80" s="20">
        <f t="shared" si="83"/>
        <v>8.3474999999999994E-2</v>
      </c>
      <c r="AV80" s="20">
        <f t="shared" si="84"/>
        <v>8.6262000000000005E-2</v>
      </c>
      <c r="AW80" s="20">
        <f t="shared" si="85"/>
        <v>8.3496000000000001E-2</v>
      </c>
      <c r="AX80" s="20">
        <f t="shared" si="86"/>
        <v>8.6250999999999994E-2</v>
      </c>
      <c r="AY80" s="20">
        <f t="shared" si="87"/>
        <v>8.6096000000000006E-2</v>
      </c>
      <c r="AZ80" s="20">
        <f t="shared" si="88"/>
        <v>7.8608999999999998E-2</v>
      </c>
      <c r="BA80" s="20">
        <f t="shared" si="89"/>
        <v>8.1547999999999995E-2</v>
      </c>
      <c r="BB80" s="20">
        <f t="shared" si="90"/>
        <v>7.2947999999999999E-2</v>
      </c>
      <c r="BC80" s="20">
        <f t="shared" si="91"/>
        <v>8.6277000000000006E-2</v>
      </c>
      <c r="BD80" s="20">
        <f t="shared" si="92"/>
        <v>8.3294000000000007E-2</v>
      </c>
      <c r="BE80" s="20">
        <f t="shared" si="93"/>
        <v>8.5859000000000005E-2</v>
      </c>
      <c r="BF80" s="20">
        <f t="shared" si="94"/>
        <v>8.5885000000000003E-2</v>
      </c>
      <c r="BG80" s="20">
        <f t="shared" si="95"/>
        <v>8.3474999999999994E-2</v>
      </c>
      <c r="BH80" s="20">
        <f t="shared" si="96"/>
        <v>8.6262000000000005E-2</v>
      </c>
      <c r="BI80" s="20">
        <f t="shared" si="97"/>
        <v>8.3496000000000001E-2</v>
      </c>
      <c r="BJ80" s="20">
        <f t="shared" si="98"/>
        <v>8.6250999999999994E-2</v>
      </c>
      <c r="BK80" s="20">
        <f t="shared" si="99"/>
        <v>8.6096000000000006E-2</v>
      </c>
    </row>
    <row r="81" spans="1:63" ht="15.5" x14ac:dyDescent="0.35">
      <c r="A81" s="652"/>
      <c r="B81" s="32" t="str">
        <f t="shared" si="100"/>
        <v>Cooling</v>
      </c>
      <c r="C81" s="271">
        <v>6.0000000000000002E-6</v>
      </c>
      <c r="D81" s="271">
        <v>2.4699999999999999E-4</v>
      </c>
      <c r="E81" s="271">
        <v>7.2360000000000002E-3</v>
      </c>
      <c r="F81" s="271">
        <v>2.1690999999999998E-2</v>
      </c>
      <c r="G81" s="271">
        <v>6.2979999999999994E-2</v>
      </c>
      <c r="H81" s="271">
        <v>0.21317</v>
      </c>
      <c r="I81" s="271">
        <v>0.29002899999999998</v>
      </c>
      <c r="J81" s="271">
        <v>0.270206</v>
      </c>
      <c r="K81" s="271">
        <v>0.108695</v>
      </c>
      <c r="L81" s="271">
        <v>1.9643000000000001E-2</v>
      </c>
      <c r="M81" s="271">
        <v>6.0299999999999998E-3</v>
      </c>
      <c r="N81" s="271">
        <v>6.3999999999999997E-5</v>
      </c>
      <c r="O81" s="20">
        <f t="shared" si="101"/>
        <v>6.0000000000000002E-6</v>
      </c>
      <c r="P81" s="20">
        <f t="shared" si="52"/>
        <v>2.4699999999999999E-4</v>
      </c>
      <c r="Q81" s="20">
        <f t="shared" si="53"/>
        <v>7.2360000000000002E-3</v>
      </c>
      <c r="R81" s="20">
        <f t="shared" si="54"/>
        <v>2.1690999999999998E-2</v>
      </c>
      <c r="S81" s="20">
        <f t="shared" si="55"/>
        <v>6.2979999999999994E-2</v>
      </c>
      <c r="T81" s="20">
        <f t="shared" si="56"/>
        <v>0.21317</v>
      </c>
      <c r="U81" s="20">
        <f t="shared" si="57"/>
        <v>0.29002899999999998</v>
      </c>
      <c r="V81" s="20">
        <f t="shared" si="58"/>
        <v>0.270206</v>
      </c>
      <c r="W81" s="20">
        <f t="shared" si="59"/>
        <v>0.108695</v>
      </c>
      <c r="X81" s="20">
        <f t="shared" si="60"/>
        <v>1.9643000000000001E-2</v>
      </c>
      <c r="Y81" s="20">
        <f t="shared" si="61"/>
        <v>6.0299999999999998E-3</v>
      </c>
      <c r="Z81" s="20">
        <f t="shared" si="62"/>
        <v>6.3999999999999997E-5</v>
      </c>
      <c r="AA81" s="20">
        <f t="shared" si="63"/>
        <v>6.0000000000000002E-6</v>
      </c>
      <c r="AB81" s="20">
        <f t="shared" si="64"/>
        <v>2.4699999999999999E-4</v>
      </c>
      <c r="AC81" s="20">
        <f t="shared" si="65"/>
        <v>7.2360000000000002E-3</v>
      </c>
      <c r="AD81" s="20">
        <f t="shared" si="66"/>
        <v>2.1690999999999998E-2</v>
      </c>
      <c r="AE81" s="20">
        <f t="shared" si="67"/>
        <v>6.2979999999999994E-2</v>
      </c>
      <c r="AF81" s="20">
        <f t="shared" si="68"/>
        <v>0.21317</v>
      </c>
      <c r="AG81" s="20">
        <f t="shared" si="69"/>
        <v>0.29002899999999998</v>
      </c>
      <c r="AH81" s="20">
        <f t="shared" si="70"/>
        <v>0.270206</v>
      </c>
      <c r="AI81" s="20">
        <f t="shared" si="71"/>
        <v>0.108695</v>
      </c>
      <c r="AJ81" s="20">
        <f t="shared" si="72"/>
        <v>1.9643000000000001E-2</v>
      </c>
      <c r="AK81" s="20">
        <f t="shared" si="73"/>
        <v>6.0299999999999998E-3</v>
      </c>
      <c r="AL81" s="20">
        <f t="shared" si="74"/>
        <v>6.3999999999999997E-5</v>
      </c>
      <c r="AM81" s="20">
        <f t="shared" si="75"/>
        <v>6.0000000000000002E-6</v>
      </c>
      <c r="AN81" s="20">
        <f t="shared" si="76"/>
        <v>2.4699999999999999E-4</v>
      </c>
      <c r="AO81" s="20">
        <f t="shared" si="77"/>
        <v>7.2360000000000002E-3</v>
      </c>
      <c r="AP81" s="20">
        <f t="shared" si="78"/>
        <v>2.1690999999999998E-2</v>
      </c>
      <c r="AQ81" s="20">
        <f t="shared" si="79"/>
        <v>6.2979999999999994E-2</v>
      </c>
      <c r="AR81" s="20">
        <f t="shared" si="80"/>
        <v>0.21317</v>
      </c>
      <c r="AS81" s="20">
        <f t="shared" si="81"/>
        <v>0.29002899999999998</v>
      </c>
      <c r="AT81" s="20">
        <f t="shared" si="82"/>
        <v>0.270206</v>
      </c>
      <c r="AU81" s="20">
        <f t="shared" si="83"/>
        <v>0.108695</v>
      </c>
      <c r="AV81" s="20">
        <f t="shared" si="84"/>
        <v>1.9643000000000001E-2</v>
      </c>
      <c r="AW81" s="20">
        <f t="shared" si="85"/>
        <v>6.0299999999999998E-3</v>
      </c>
      <c r="AX81" s="20">
        <f t="shared" si="86"/>
        <v>6.3999999999999997E-5</v>
      </c>
      <c r="AY81" s="20">
        <f t="shared" si="87"/>
        <v>6.0000000000000002E-6</v>
      </c>
      <c r="AZ81" s="20">
        <f t="shared" si="88"/>
        <v>2.4699999999999999E-4</v>
      </c>
      <c r="BA81" s="20">
        <f t="shared" si="89"/>
        <v>7.2360000000000002E-3</v>
      </c>
      <c r="BB81" s="20">
        <f t="shared" si="90"/>
        <v>2.1690999999999998E-2</v>
      </c>
      <c r="BC81" s="20">
        <f t="shared" si="91"/>
        <v>6.2979999999999994E-2</v>
      </c>
      <c r="BD81" s="20">
        <f t="shared" si="92"/>
        <v>0.21317</v>
      </c>
      <c r="BE81" s="20">
        <f t="shared" si="93"/>
        <v>0.29002899999999998</v>
      </c>
      <c r="BF81" s="20">
        <f t="shared" si="94"/>
        <v>0.270206</v>
      </c>
      <c r="BG81" s="20">
        <f t="shared" si="95"/>
        <v>0.108695</v>
      </c>
      <c r="BH81" s="20">
        <f t="shared" si="96"/>
        <v>1.9643000000000001E-2</v>
      </c>
      <c r="BI81" s="20">
        <f t="shared" si="97"/>
        <v>6.0299999999999998E-3</v>
      </c>
      <c r="BJ81" s="20">
        <f t="shared" si="98"/>
        <v>6.3999999999999997E-5</v>
      </c>
      <c r="BK81" s="20">
        <f t="shared" si="99"/>
        <v>6.0000000000000002E-6</v>
      </c>
    </row>
    <row r="82" spans="1:63" ht="15.5" x14ac:dyDescent="0.35">
      <c r="A82" s="652"/>
      <c r="B82" s="32" t="str">
        <f t="shared" si="100"/>
        <v>Ext Lighting</v>
      </c>
      <c r="C82" s="271">
        <v>0.106265</v>
      </c>
      <c r="D82" s="271">
        <v>8.2161999999999999E-2</v>
      </c>
      <c r="E82" s="271">
        <v>7.0887000000000006E-2</v>
      </c>
      <c r="F82" s="271">
        <v>6.8145999999999998E-2</v>
      </c>
      <c r="G82" s="271">
        <v>8.1852999999999995E-2</v>
      </c>
      <c r="H82" s="271">
        <v>6.7163E-2</v>
      </c>
      <c r="I82" s="271">
        <v>8.6751999999999996E-2</v>
      </c>
      <c r="J82" s="271">
        <v>6.9401000000000004E-2</v>
      </c>
      <c r="K82" s="271">
        <v>8.2907999999999996E-2</v>
      </c>
      <c r="L82" s="271">
        <v>0.100507</v>
      </c>
      <c r="M82" s="271">
        <v>8.7251999999999996E-2</v>
      </c>
      <c r="N82" s="271">
        <v>9.6703999999999998E-2</v>
      </c>
      <c r="O82" s="20">
        <f t="shared" si="101"/>
        <v>0.106265</v>
      </c>
      <c r="P82" s="20">
        <f t="shared" si="52"/>
        <v>8.2161999999999999E-2</v>
      </c>
      <c r="Q82" s="20">
        <f t="shared" si="53"/>
        <v>7.0887000000000006E-2</v>
      </c>
      <c r="R82" s="20">
        <f t="shared" si="54"/>
        <v>6.8145999999999998E-2</v>
      </c>
      <c r="S82" s="20">
        <f t="shared" si="55"/>
        <v>8.1852999999999995E-2</v>
      </c>
      <c r="T82" s="20">
        <f t="shared" si="56"/>
        <v>6.7163E-2</v>
      </c>
      <c r="U82" s="20">
        <f t="shared" si="57"/>
        <v>8.6751999999999996E-2</v>
      </c>
      <c r="V82" s="20">
        <f t="shared" si="58"/>
        <v>6.9401000000000004E-2</v>
      </c>
      <c r="W82" s="20">
        <f t="shared" si="59"/>
        <v>8.2907999999999996E-2</v>
      </c>
      <c r="X82" s="20">
        <f t="shared" si="60"/>
        <v>0.100507</v>
      </c>
      <c r="Y82" s="20">
        <f t="shared" si="61"/>
        <v>8.7251999999999996E-2</v>
      </c>
      <c r="Z82" s="20">
        <f t="shared" si="62"/>
        <v>9.6703999999999998E-2</v>
      </c>
      <c r="AA82" s="20">
        <f t="shared" si="63"/>
        <v>0.106265</v>
      </c>
      <c r="AB82" s="20">
        <f t="shared" si="64"/>
        <v>8.2161999999999999E-2</v>
      </c>
      <c r="AC82" s="20">
        <f t="shared" si="65"/>
        <v>7.0887000000000006E-2</v>
      </c>
      <c r="AD82" s="20">
        <f t="shared" si="66"/>
        <v>6.8145999999999998E-2</v>
      </c>
      <c r="AE82" s="20">
        <f t="shared" si="67"/>
        <v>8.1852999999999995E-2</v>
      </c>
      <c r="AF82" s="20">
        <f t="shared" si="68"/>
        <v>6.7163E-2</v>
      </c>
      <c r="AG82" s="20">
        <f t="shared" si="69"/>
        <v>8.6751999999999996E-2</v>
      </c>
      <c r="AH82" s="20">
        <f t="shared" si="70"/>
        <v>6.9401000000000004E-2</v>
      </c>
      <c r="AI82" s="20">
        <f t="shared" si="71"/>
        <v>8.2907999999999996E-2</v>
      </c>
      <c r="AJ82" s="20">
        <f t="shared" si="72"/>
        <v>0.100507</v>
      </c>
      <c r="AK82" s="20">
        <f t="shared" si="73"/>
        <v>8.7251999999999996E-2</v>
      </c>
      <c r="AL82" s="20">
        <f t="shared" si="74"/>
        <v>9.6703999999999998E-2</v>
      </c>
      <c r="AM82" s="20">
        <f t="shared" si="75"/>
        <v>0.106265</v>
      </c>
      <c r="AN82" s="20">
        <f t="shared" si="76"/>
        <v>8.2161999999999999E-2</v>
      </c>
      <c r="AO82" s="20">
        <f t="shared" si="77"/>
        <v>7.0887000000000006E-2</v>
      </c>
      <c r="AP82" s="20">
        <f t="shared" si="78"/>
        <v>6.8145999999999998E-2</v>
      </c>
      <c r="AQ82" s="20">
        <f t="shared" si="79"/>
        <v>8.1852999999999995E-2</v>
      </c>
      <c r="AR82" s="20">
        <f t="shared" si="80"/>
        <v>6.7163E-2</v>
      </c>
      <c r="AS82" s="20">
        <f t="shared" si="81"/>
        <v>8.6751999999999996E-2</v>
      </c>
      <c r="AT82" s="20">
        <f t="shared" si="82"/>
        <v>6.9401000000000004E-2</v>
      </c>
      <c r="AU82" s="20">
        <f t="shared" si="83"/>
        <v>8.2907999999999996E-2</v>
      </c>
      <c r="AV82" s="20">
        <f t="shared" si="84"/>
        <v>0.100507</v>
      </c>
      <c r="AW82" s="20">
        <f t="shared" si="85"/>
        <v>8.7251999999999996E-2</v>
      </c>
      <c r="AX82" s="20">
        <f t="shared" si="86"/>
        <v>9.6703999999999998E-2</v>
      </c>
      <c r="AY82" s="20">
        <f t="shared" si="87"/>
        <v>0.106265</v>
      </c>
      <c r="AZ82" s="20">
        <f t="shared" si="88"/>
        <v>8.2161999999999999E-2</v>
      </c>
      <c r="BA82" s="20">
        <f t="shared" si="89"/>
        <v>7.0887000000000006E-2</v>
      </c>
      <c r="BB82" s="20">
        <f t="shared" si="90"/>
        <v>6.8145999999999998E-2</v>
      </c>
      <c r="BC82" s="20">
        <f t="shared" si="91"/>
        <v>8.1852999999999995E-2</v>
      </c>
      <c r="BD82" s="20">
        <f t="shared" si="92"/>
        <v>6.7163E-2</v>
      </c>
      <c r="BE82" s="20">
        <f t="shared" si="93"/>
        <v>8.6751999999999996E-2</v>
      </c>
      <c r="BF82" s="20">
        <f t="shared" si="94"/>
        <v>6.9401000000000004E-2</v>
      </c>
      <c r="BG82" s="20">
        <f t="shared" si="95"/>
        <v>8.2907999999999996E-2</v>
      </c>
      <c r="BH82" s="20">
        <f t="shared" si="96"/>
        <v>0.100507</v>
      </c>
      <c r="BI82" s="20">
        <f t="shared" si="97"/>
        <v>8.7251999999999996E-2</v>
      </c>
      <c r="BJ82" s="20">
        <f t="shared" si="98"/>
        <v>9.6703999999999998E-2</v>
      </c>
      <c r="BK82" s="20">
        <f t="shared" si="99"/>
        <v>0.106265</v>
      </c>
    </row>
    <row r="83" spans="1:63" ht="15.5" x14ac:dyDescent="0.35">
      <c r="A83" s="652"/>
      <c r="B83" s="32" t="str">
        <f t="shared" si="100"/>
        <v>Heating</v>
      </c>
      <c r="C83" s="271">
        <v>0.210397</v>
      </c>
      <c r="D83" s="271">
        <v>0.17743600000000001</v>
      </c>
      <c r="E83" s="271">
        <v>0.13192400000000001</v>
      </c>
      <c r="F83" s="271">
        <v>5.9718E-2</v>
      </c>
      <c r="G83" s="271">
        <v>2.6769000000000001E-2</v>
      </c>
      <c r="H83" s="271">
        <v>4.2950000000000002E-3</v>
      </c>
      <c r="I83" s="271">
        <v>2.895E-3</v>
      </c>
      <c r="J83" s="271">
        <v>3.4320000000000002E-3</v>
      </c>
      <c r="K83" s="271">
        <v>9.4020000000000006E-3</v>
      </c>
      <c r="L83" s="271">
        <v>5.5496999999999998E-2</v>
      </c>
      <c r="M83" s="271">
        <v>0.115452</v>
      </c>
      <c r="N83" s="271">
        <v>0.20278099999999999</v>
      </c>
      <c r="O83" s="20">
        <f t="shared" si="101"/>
        <v>0.210397</v>
      </c>
      <c r="P83" s="20">
        <f t="shared" si="52"/>
        <v>0.17743600000000001</v>
      </c>
      <c r="Q83" s="20">
        <f t="shared" si="53"/>
        <v>0.13192400000000001</v>
      </c>
      <c r="R83" s="20">
        <f t="shared" si="54"/>
        <v>5.9718E-2</v>
      </c>
      <c r="S83" s="20">
        <f t="shared" si="55"/>
        <v>2.6769000000000001E-2</v>
      </c>
      <c r="T83" s="20">
        <f t="shared" si="56"/>
        <v>4.2950000000000002E-3</v>
      </c>
      <c r="U83" s="20">
        <f t="shared" si="57"/>
        <v>2.895E-3</v>
      </c>
      <c r="V83" s="20">
        <f t="shared" si="58"/>
        <v>3.4320000000000002E-3</v>
      </c>
      <c r="W83" s="20">
        <f t="shared" si="59"/>
        <v>9.4020000000000006E-3</v>
      </c>
      <c r="X83" s="20">
        <f t="shared" si="60"/>
        <v>5.5496999999999998E-2</v>
      </c>
      <c r="Y83" s="20">
        <f t="shared" si="61"/>
        <v>0.115452</v>
      </c>
      <c r="Z83" s="20">
        <f t="shared" si="62"/>
        <v>0.20278099999999999</v>
      </c>
      <c r="AA83" s="20">
        <f t="shared" si="63"/>
        <v>0.210397</v>
      </c>
      <c r="AB83" s="20">
        <f t="shared" si="64"/>
        <v>0.17743600000000001</v>
      </c>
      <c r="AC83" s="20">
        <f t="shared" si="65"/>
        <v>0.13192400000000001</v>
      </c>
      <c r="AD83" s="20">
        <f t="shared" si="66"/>
        <v>5.9718E-2</v>
      </c>
      <c r="AE83" s="20">
        <f t="shared" si="67"/>
        <v>2.6769000000000001E-2</v>
      </c>
      <c r="AF83" s="20">
        <f t="shared" si="68"/>
        <v>4.2950000000000002E-3</v>
      </c>
      <c r="AG83" s="20">
        <f t="shared" si="69"/>
        <v>2.895E-3</v>
      </c>
      <c r="AH83" s="20">
        <f t="shared" si="70"/>
        <v>3.4320000000000002E-3</v>
      </c>
      <c r="AI83" s="20">
        <f t="shared" si="71"/>
        <v>9.4020000000000006E-3</v>
      </c>
      <c r="AJ83" s="20">
        <f t="shared" si="72"/>
        <v>5.5496999999999998E-2</v>
      </c>
      <c r="AK83" s="20">
        <f t="shared" si="73"/>
        <v>0.115452</v>
      </c>
      <c r="AL83" s="20">
        <f t="shared" si="74"/>
        <v>0.20278099999999999</v>
      </c>
      <c r="AM83" s="20">
        <f t="shared" si="75"/>
        <v>0.210397</v>
      </c>
      <c r="AN83" s="20">
        <f t="shared" si="76"/>
        <v>0.17743600000000001</v>
      </c>
      <c r="AO83" s="20">
        <f t="shared" si="77"/>
        <v>0.13192400000000001</v>
      </c>
      <c r="AP83" s="20">
        <f t="shared" si="78"/>
        <v>5.9718E-2</v>
      </c>
      <c r="AQ83" s="20">
        <f t="shared" si="79"/>
        <v>2.6769000000000001E-2</v>
      </c>
      <c r="AR83" s="20">
        <f t="shared" si="80"/>
        <v>4.2950000000000002E-3</v>
      </c>
      <c r="AS83" s="20">
        <f t="shared" si="81"/>
        <v>2.895E-3</v>
      </c>
      <c r="AT83" s="20">
        <f t="shared" si="82"/>
        <v>3.4320000000000002E-3</v>
      </c>
      <c r="AU83" s="20">
        <f t="shared" si="83"/>
        <v>9.4020000000000006E-3</v>
      </c>
      <c r="AV83" s="20">
        <f t="shared" si="84"/>
        <v>5.5496999999999998E-2</v>
      </c>
      <c r="AW83" s="20">
        <f t="shared" si="85"/>
        <v>0.115452</v>
      </c>
      <c r="AX83" s="20">
        <f t="shared" si="86"/>
        <v>0.20278099999999999</v>
      </c>
      <c r="AY83" s="20">
        <f t="shared" si="87"/>
        <v>0.210397</v>
      </c>
      <c r="AZ83" s="20">
        <f t="shared" si="88"/>
        <v>0.17743600000000001</v>
      </c>
      <c r="BA83" s="20">
        <f t="shared" si="89"/>
        <v>0.13192400000000001</v>
      </c>
      <c r="BB83" s="20">
        <f t="shared" si="90"/>
        <v>5.9718E-2</v>
      </c>
      <c r="BC83" s="20">
        <f t="shared" si="91"/>
        <v>2.6769000000000001E-2</v>
      </c>
      <c r="BD83" s="20">
        <f t="shared" si="92"/>
        <v>4.2950000000000002E-3</v>
      </c>
      <c r="BE83" s="20">
        <f t="shared" si="93"/>
        <v>2.895E-3</v>
      </c>
      <c r="BF83" s="20">
        <f t="shared" si="94"/>
        <v>3.4320000000000002E-3</v>
      </c>
      <c r="BG83" s="20">
        <f t="shared" si="95"/>
        <v>9.4020000000000006E-3</v>
      </c>
      <c r="BH83" s="20">
        <f t="shared" si="96"/>
        <v>5.5496999999999998E-2</v>
      </c>
      <c r="BI83" s="20">
        <f t="shared" si="97"/>
        <v>0.115452</v>
      </c>
      <c r="BJ83" s="20">
        <f t="shared" si="98"/>
        <v>0.20278099999999999</v>
      </c>
      <c r="BK83" s="20">
        <f t="shared" si="99"/>
        <v>0.210397</v>
      </c>
    </row>
    <row r="84" spans="1:63" ht="15.5" x14ac:dyDescent="0.35">
      <c r="A84" s="652"/>
      <c r="B84" s="32" t="str">
        <f t="shared" si="100"/>
        <v>HVAC</v>
      </c>
      <c r="C84" s="271">
        <v>0.107824</v>
      </c>
      <c r="D84" s="271">
        <v>9.1051999999999994E-2</v>
      </c>
      <c r="E84" s="271">
        <v>7.1135000000000004E-2</v>
      </c>
      <c r="F84" s="271">
        <v>4.1179E-2</v>
      </c>
      <c r="G84" s="271">
        <v>4.4423999999999998E-2</v>
      </c>
      <c r="H84" s="271">
        <v>0.106128</v>
      </c>
      <c r="I84" s="271">
        <v>0.14288100000000001</v>
      </c>
      <c r="J84" s="271">
        <v>0.133494</v>
      </c>
      <c r="K84" s="271">
        <v>5.781E-2</v>
      </c>
      <c r="L84" s="271">
        <v>3.8018000000000003E-2</v>
      </c>
      <c r="M84" s="271">
        <v>6.2103999999999999E-2</v>
      </c>
      <c r="N84" s="271">
        <v>0.10395</v>
      </c>
      <c r="O84" s="20">
        <f t="shared" si="101"/>
        <v>0.107824</v>
      </c>
      <c r="P84" s="20">
        <f t="shared" si="52"/>
        <v>9.1051999999999994E-2</v>
      </c>
      <c r="Q84" s="20">
        <f t="shared" si="53"/>
        <v>7.1135000000000004E-2</v>
      </c>
      <c r="R84" s="20">
        <f t="shared" si="54"/>
        <v>4.1179E-2</v>
      </c>
      <c r="S84" s="20">
        <f t="shared" si="55"/>
        <v>4.4423999999999998E-2</v>
      </c>
      <c r="T84" s="20">
        <f t="shared" si="56"/>
        <v>0.106128</v>
      </c>
      <c r="U84" s="20">
        <f t="shared" si="57"/>
        <v>0.14288100000000001</v>
      </c>
      <c r="V84" s="20">
        <f t="shared" si="58"/>
        <v>0.133494</v>
      </c>
      <c r="W84" s="20">
        <f t="shared" si="59"/>
        <v>5.781E-2</v>
      </c>
      <c r="X84" s="20">
        <f t="shared" si="60"/>
        <v>3.8018000000000003E-2</v>
      </c>
      <c r="Y84" s="20">
        <f t="shared" si="61"/>
        <v>6.2103999999999999E-2</v>
      </c>
      <c r="Z84" s="20">
        <f t="shared" si="62"/>
        <v>0.10395</v>
      </c>
      <c r="AA84" s="20">
        <f t="shared" si="63"/>
        <v>0.107824</v>
      </c>
      <c r="AB84" s="20">
        <f t="shared" si="64"/>
        <v>9.1051999999999994E-2</v>
      </c>
      <c r="AC84" s="20">
        <f t="shared" si="65"/>
        <v>7.1135000000000004E-2</v>
      </c>
      <c r="AD84" s="20">
        <f t="shared" si="66"/>
        <v>4.1179E-2</v>
      </c>
      <c r="AE84" s="20">
        <f t="shared" si="67"/>
        <v>4.4423999999999998E-2</v>
      </c>
      <c r="AF84" s="20">
        <f t="shared" si="68"/>
        <v>0.106128</v>
      </c>
      <c r="AG84" s="20">
        <f t="shared" si="69"/>
        <v>0.14288100000000001</v>
      </c>
      <c r="AH84" s="20">
        <f t="shared" si="70"/>
        <v>0.133494</v>
      </c>
      <c r="AI84" s="20">
        <f t="shared" si="71"/>
        <v>5.781E-2</v>
      </c>
      <c r="AJ84" s="20">
        <f t="shared" si="72"/>
        <v>3.8018000000000003E-2</v>
      </c>
      <c r="AK84" s="20">
        <f t="shared" si="73"/>
        <v>6.2103999999999999E-2</v>
      </c>
      <c r="AL84" s="20">
        <f t="shared" si="74"/>
        <v>0.10395</v>
      </c>
      <c r="AM84" s="20">
        <f t="shared" si="75"/>
        <v>0.107824</v>
      </c>
      <c r="AN84" s="20">
        <f t="shared" si="76"/>
        <v>9.1051999999999994E-2</v>
      </c>
      <c r="AO84" s="20">
        <f t="shared" si="77"/>
        <v>7.1135000000000004E-2</v>
      </c>
      <c r="AP84" s="20">
        <f t="shared" si="78"/>
        <v>4.1179E-2</v>
      </c>
      <c r="AQ84" s="20">
        <f t="shared" si="79"/>
        <v>4.4423999999999998E-2</v>
      </c>
      <c r="AR84" s="20">
        <f t="shared" si="80"/>
        <v>0.106128</v>
      </c>
      <c r="AS84" s="20">
        <f t="shared" si="81"/>
        <v>0.14288100000000001</v>
      </c>
      <c r="AT84" s="20">
        <f t="shared" si="82"/>
        <v>0.133494</v>
      </c>
      <c r="AU84" s="20">
        <f t="shared" si="83"/>
        <v>5.781E-2</v>
      </c>
      <c r="AV84" s="20">
        <f t="shared" si="84"/>
        <v>3.8018000000000003E-2</v>
      </c>
      <c r="AW84" s="20">
        <f t="shared" si="85"/>
        <v>6.2103999999999999E-2</v>
      </c>
      <c r="AX84" s="20">
        <f t="shared" si="86"/>
        <v>0.10395</v>
      </c>
      <c r="AY84" s="20">
        <f t="shared" si="87"/>
        <v>0.107824</v>
      </c>
      <c r="AZ84" s="20">
        <f t="shared" si="88"/>
        <v>9.1051999999999994E-2</v>
      </c>
      <c r="BA84" s="20">
        <f t="shared" si="89"/>
        <v>7.1135000000000004E-2</v>
      </c>
      <c r="BB84" s="20">
        <f t="shared" si="90"/>
        <v>4.1179E-2</v>
      </c>
      <c r="BC84" s="20">
        <f t="shared" si="91"/>
        <v>4.4423999999999998E-2</v>
      </c>
      <c r="BD84" s="20">
        <f t="shared" si="92"/>
        <v>0.106128</v>
      </c>
      <c r="BE84" s="20">
        <f t="shared" si="93"/>
        <v>0.14288100000000001</v>
      </c>
      <c r="BF84" s="20">
        <f t="shared" si="94"/>
        <v>0.133494</v>
      </c>
      <c r="BG84" s="20">
        <f t="shared" si="95"/>
        <v>5.781E-2</v>
      </c>
      <c r="BH84" s="20">
        <f t="shared" si="96"/>
        <v>3.8018000000000003E-2</v>
      </c>
      <c r="BI84" s="20">
        <f t="shared" si="97"/>
        <v>6.2103999999999999E-2</v>
      </c>
      <c r="BJ84" s="20">
        <f t="shared" si="98"/>
        <v>0.10395</v>
      </c>
      <c r="BK84" s="20">
        <f t="shared" si="99"/>
        <v>0.107824</v>
      </c>
    </row>
    <row r="85" spans="1:63" ht="15.5" x14ac:dyDescent="0.35">
      <c r="A85" s="652"/>
      <c r="B85" s="32" t="str">
        <f t="shared" si="100"/>
        <v>Lighting</v>
      </c>
      <c r="C85" s="271">
        <v>9.3563999999999994E-2</v>
      </c>
      <c r="D85" s="271">
        <v>7.2162000000000004E-2</v>
      </c>
      <c r="E85" s="271">
        <v>7.8372999999999998E-2</v>
      </c>
      <c r="F85" s="271">
        <v>7.6534000000000005E-2</v>
      </c>
      <c r="G85" s="271">
        <v>9.4246999999999997E-2</v>
      </c>
      <c r="H85" s="271">
        <v>7.5599E-2</v>
      </c>
      <c r="I85" s="271">
        <v>9.6199999999999994E-2</v>
      </c>
      <c r="J85" s="271">
        <v>7.7077999999999994E-2</v>
      </c>
      <c r="K85" s="271">
        <v>8.1374000000000002E-2</v>
      </c>
      <c r="L85" s="271">
        <v>9.4072000000000003E-2</v>
      </c>
      <c r="M85" s="271">
        <v>7.6706999999999997E-2</v>
      </c>
      <c r="N85" s="271">
        <v>8.4089999999999998E-2</v>
      </c>
      <c r="O85" s="20">
        <f t="shared" si="101"/>
        <v>9.3563999999999994E-2</v>
      </c>
      <c r="P85" s="20">
        <f t="shared" si="52"/>
        <v>7.2162000000000004E-2</v>
      </c>
      <c r="Q85" s="20">
        <f t="shared" si="53"/>
        <v>7.8372999999999998E-2</v>
      </c>
      <c r="R85" s="20">
        <f t="shared" si="54"/>
        <v>7.6534000000000005E-2</v>
      </c>
      <c r="S85" s="20">
        <f t="shared" si="55"/>
        <v>9.4246999999999997E-2</v>
      </c>
      <c r="T85" s="20">
        <f t="shared" si="56"/>
        <v>7.5599E-2</v>
      </c>
      <c r="U85" s="20">
        <f t="shared" si="57"/>
        <v>9.6199999999999994E-2</v>
      </c>
      <c r="V85" s="20">
        <f t="shared" si="58"/>
        <v>7.7077999999999994E-2</v>
      </c>
      <c r="W85" s="20">
        <f t="shared" si="59"/>
        <v>8.1374000000000002E-2</v>
      </c>
      <c r="X85" s="20">
        <f t="shared" si="60"/>
        <v>9.4072000000000003E-2</v>
      </c>
      <c r="Y85" s="20">
        <f t="shared" si="61"/>
        <v>7.6706999999999997E-2</v>
      </c>
      <c r="Z85" s="20">
        <f t="shared" si="62"/>
        <v>8.4089999999999998E-2</v>
      </c>
      <c r="AA85" s="20">
        <f t="shared" si="63"/>
        <v>9.3563999999999994E-2</v>
      </c>
      <c r="AB85" s="20">
        <f t="shared" si="64"/>
        <v>7.2162000000000004E-2</v>
      </c>
      <c r="AC85" s="20">
        <f t="shared" si="65"/>
        <v>7.8372999999999998E-2</v>
      </c>
      <c r="AD85" s="20">
        <f t="shared" si="66"/>
        <v>7.6534000000000005E-2</v>
      </c>
      <c r="AE85" s="20">
        <f t="shared" si="67"/>
        <v>9.4246999999999997E-2</v>
      </c>
      <c r="AF85" s="20">
        <f t="shared" si="68"/>
        <v>7.5599E-2</v>
      </c>
      <c r="AG85" s="20">
        <f t="shared" si="69"/>
        <v>9.6199999999999994E-2</v>
      </c>
      <c r="AH85" s="20">
        <f t="shared" si="70"/>
        <v>7.7077999999999994E-2</v>
      </c>
      <c r="AI85" s="20">
        <f t="shared" si="71"/>
        <v>8.1374000000000002E-2</v>
      </c>
      <c r="AJ85" s="20">
        <f t="shared" si="72"/>
        <v>9.4072000000000003E-2</v>
      </c>
      <c r="AK85" s="20">
        <f t="shared" si="73"/>
        <v>7.6706999999999997E-2</v>
      </c>
      <c r="AL85" s="20">
        <f t="shared" si="74"/>
        <v>8.4089999999999998E-2</v>
      </c>
      <c r="AM85" s="20">
        <f t="shared" si="75"/>
        <v>9.3563999999999994E-2</v>
      </c>
      <c r="AN85" s="20">
        <f t="shared" si="76"/>
        <v>7.2162000000000004E-2</v>
      </c>
      <c r="AO85" s="20">
        <f t="shared" si="77"/>
        <v>7.8372999999999998E-2</v>
      </c>
      <c r="AP85" s="20">
        <f t="shared" si="78"/>
        <v>7.6534000000000005E-2</v>
      </c>
      <c r="AQ85" s="20">
        <f t="shared" si="79"/>
        <v>9.4246999999999997E-2</v>
      </c>
      <c r="AR85" s="20">
        <f t="shared" si="80"/>
        <v>7.5599E-2</v>
      </c>
      <c r="AS85" s="20">
        <f t="shared" si="81"/>
        <v>9.6199999999999994E-2</v>
      </c>
      <c r="AT85" s="20">
        <f t="shared" si="82"/>
        <v>7.7077999999999994E-2</v>
      </c>
      <c r="AU85" s="20">
        <f t="shared" si="83"/>
        <v>8.1374000000000002E-2</v>
      </c>
      <c r="AV85" s="20">
        <f t="shared" si="84"/>
        <v>9.4072000000000003E-2</v>
      </c>
      <c r="AW85" s="20">
        <f t="shared" si="85"/>
        <v>7.6706999999999997E-2</v>
      </c>
      <c r="AX85" s="20">
        <f t="shared" si="86"/>
        <v>8.4089999999999998E-2</v>
      </c>
      <c r="AY85" s="20">
        <f t="shared" si="87"/>
        <v>9.3563999999999994E-2</v>
      </c>
      <c r="AZ85" s="20">
        <f t="shared" si="88"/>
        <v>7.2162000000000004E-2</v>
      </c>
      <c r="BA85" s="20">
        <f t="shared" si="89"/>
        <v>7.8372999999999998E-2</v>
      </c>
      <c r="BB85" s="20">
        <f t="shared" si="90"/>
        <v>7.6534000000000005E-2</v>
      </c>
      <c r="BC85" s="20">
        <f t="shared" si="91"/>
        <v>9.4246999999999997E-2</v>
      </c>
      <c r="BD85" s="20">
        <f t="shared" si="92"/>
        <v>7.5599E-2</v>
      </c>
      <c r="BE85" s="20">
        <f t="shared" si="93"/>
        <v>9.6199999999999994E-2</v>
      </c>
      <c r="BF85" s="20">
        <f t="shared" si="94"/>
        <v>7.7077999999999994E-2</v>
      </c>
      <c r="BG85" s="20">
        <f t="shared" si="95"/>
        <v>8.1374000000000002E-2</v>
      </c>
      <c r="BH85" s="20">
        <f t="shared" si="96"/>
        <v>9.4072000000000003E-2</v>
      </c>
      <c r="BI85" s="20">
        <f t="shared" si="97"/>
        <v>7.6706999999999997E-2</v>
      </c>
      <c r="BJ85" s="20">
        <f t="shared" si="98"/>
        <v>8.4089999999999998E-2</v>
      </c>
      <c r="BK85" s="20">
        <f t="shared" si="99"/>
        <v>9.3563999999999994E-2</v>
      </c>
    </row>
    <row r="86" spans="1:63" ht="15.5" x14ac:dyDescent="0.35">
      <c r="A86" s="652"/>
      <c r="B86" s="32" t="str">
        <f t="shared" si="100"/>
        <v>Miscellaneous</v>
      </c>
      <c r="C86" s="271">
        <v>8.5109000000000004E-2</v>
      </c>
      <c r="D86" s="271">
        <v>7.7715000000000006E-2</v>
      </c>
      <c r="E86" s="271">
        <v>8.6136000000000004E-2</v>
      </c>
      <c r="F86" s="271">
        <v>7.9796000000000006E-2</v>
      </c>
      <c r="G86" s="271">
        <v>8.5334999999999994E-2</v>
      </c>
      <c r="H86" s="271">
        <v>8.1994999999999998E-2</v>
      </c>
      <c r="I86" s="271">
        <v>8.4098999999999993E-2</v>
      </c>
      <c r="J86" s="271">
        <v>8.4198999999999996E-2</v>
      </c>
      <c r="K86" s="271">
        <v>8.2512000000000002E-2</v>
      </c>
      <c r="L86" s="271">
        <v>8.5277000000000006E-2</v>
      </c>
      <c r="M86" s="271">
        <v>8.2588999999999996E-2</v>
      </c>
      <c r="N86" s="271">
        <v>8.5237999999999994E-2</v>
      </c>
      <c r="O86" s="20">
        <f t="shared" si="101"/>
        <v>8.5109000000000004E-2</v>
      </c>
      <c r="P86" s="20">
        <f t="shared" si="52"/>
        <v>7.7715000000000006E-2</v>
      </c>
      <c r="Q86" s="20">
        <f t="shared" si="53"/>
        <v>8.6136000000000004E-2</v>
      </c>
      <c r="R86" s="20">
        <f t="shared" si="54"/>
        <v>7.9796000000000006E-2</v>
      </c>
      <c r="S86" s="20">
        <f t="shared" si="55"/>
        <v>8.5334999999999994E-2</v>
      </c>
      <c r="T86" s="20">
        <f t="shared" si="56"/>
        <v>8.1994999999999998E-2</v>
      </c>
      <c r="U86" s="20">
        <f t="shared" si="57"/>
        <v>8.4098999999999993E-2</v>
      </c>
      <c r="V86" s="20">
        <f t="shared" si="58"/>
        <v>8.4198999999999996E-2</v>
      </c>
      <c r="W86" s="20">
        <f t="shared" si="59"/>
        <v>8.2512000000000002E-2</v>
      </c>
      <c r="X86" s="20">
        <f t="shared" si="60"/>
        <v>8.5277000000000006E-2</v>
      </c>
      <c r="Y86" s="20">
        <f t="shared" si="61"/>
        <v>8.2588999999999996E-2</v>
      </c>
      <c r="Z86" s="20">
        <f t="shared" si="62"/>
        <v>8.5237999999999994E-2</v>
      </c>
      <c r="AA86" s="20">
        <f t="shared" si="63"/>
        <v>8.5109000000000004E-2</v>
      </c>
      <c r="AB86" s="20">
        <f t="shared" si="64"/>
        <v>7.7715000000000006E-2</v>
      </c>
      <c r="AC86" s="20">
        <f t="shared" si="65"/>
        <v>8.6136000000000004E-2</v>
      </c>
      <c r="AD86" s="20">
        <f t="shared" si="66"/>
        <v>7.9796000000000006E-2</v>
      </c>
      <c r="AE86" s="20">
        <f t="shared" si="67"/>
        <v>8.5334999999999994E-2</v>
      </c>
      <c r="AF86" s="20">
        <f t="shared" si="68"/>
        <v>8.1994999999999998E-2</v>
      </c>
      <c r="AG86" s="20">
        <f t="shared" si="69"/>
        <v>8.4098999999999993E-2</v>
      </c>
      <c r="AH86" s="20">
        <f t="shared" si="70"/>
        <v>8.4198999999999996E-2</v>
      </c>
      <c r="AI86" s="20">
        <f t="shared" si="71"/>
        <v>8.2512000000000002E-2</v>
      </c>
      <c r="AJ86" s="20">
        <f t="shared" si="72"/>
        <v>8.5277000000000006E-2</v>
      </c>
      <c r="AK86" s="20">
        <f t="shared" si="73"/>
        <v>8.2588999999999996E-2</v>
      </c>
      <c r="AL86" s="20">
        <f t="shared" si="74"/>
        <v>8.5237999999999994E-2</v>
      </c>
      <c r="AM86" s="20">
        <f t="shared" si="75"/>
        <v>8.5109000000000004E-2</v>
      </c>
      <c r="AN86" s="20">
        <f t="shared" si="76"/>
        <v>7.7715000000000006E-2</v>
      </c>
      <c r="AO86" s="20">
        <f t="shared" si="77"/>
        <v>8.6136000000000004E-2</v>
      </c>
      <c r="AP86" s="20">
        <f t="shared" si="78"/>
        <v>7.9796000000000006E-2</v>
      </c>
      <c r="AQ86" s="20">
        <f t="shared" si="79"/>
        <v>8.5334999999999994E-2</v>
      </c>
      <c r="AR86" s="20">
        <f t="shared" si="80"/>
        <v>8.1994999999999998E-2</v>
      </c>
      <c r="AS86" s="20">
        <f t="shared" si="81"/>
        <v>8.4098999999999993E-2</v>
      </c>
      <c r="AT86" s="20">
        <f t="shared" si="82"/>
        <v>8.4198999999999996E-2</v>
      </c>
      <c r="AU86" s="20">
        <f t="shared" si="83"/>
        <v>8.2512000000000002E-2</v>
      </c>
      <c r="AV86" s="20">
        <f t="shared" si="84"/>
        <v>8.5277000000000006E-2</v>
      </c>
      <c r="AW86" s="20">
        <f t="shared" si="85"/>
        <v>8.2588999999999996E-2</v>
      </c>
      <c r="AX86" s="20">
        <f t="shared" si="86"/>
        <v>8.5237999999999994E-2</v>
      </c>
      <c r="AY86" s="20">
        <f t="shared" si="87"/>
        <v>8.5109000000000004E-2</v>
      </c>
      <c r="AZ86" s="20">
        <f t="shared" si="88"/>
        <v>7.7715000000000006E-2</v>
      </c>
      <c r="BA86" s="20">
        <f t="shared" si="89"/>
        <v>8.6136000000000004E-2</v>
      </c>
      <c r="BB86" s="20">
        <f t="shared" si="90"/>
        <v>7.9796000000000006E-2</v>
      </c>
      <c r="BC86" s="20">
        <f t="shared" si="91"/>
        <v>8.5334999999999994E-2</v>
      </c>
      <c r="BD86" s="20">
        <f t="shared" si="92"/>
        <v>8.1994999999999998E-2</v>
      </c>
      <c r="BE86" s="20">
        <f t="shared" si="93"/>
        <v>8.4098999999999993E-2</v>
      </c>
      <c r="BF86" s="20">
        <f t="shared" si="94"/>
        <v>8.4198999999999996E-2</v>
      </c>
      <c r="BG86" s="20">
        <f t="shared" si="95"/>
        <v>8.2512000000000002E-2</v>
      </c>
      <c r="BH86" s="20">
        <f t="shared" si="96"/>
        <v>8.5277000000000006E-2</v>
      </c>
      <c r="BI86" s="20">
        <f t="shared" si="97"/>
        <v>8.2588999999999996E-2</v>
      </c>
      <c r="BJ86" s="20">
        <f t="shared" si="98"/>
        <v>8.5237999999999994E-2</v>
      </c>
      <c r="BK86" s="20">
        <f t="shared" si="99"/>
        <v>8.5109000000000004E-2</v>
      </c>
    </row>
    <row r="87" spans="1:63" ht="15.5" x14ac:dyDescent="0.35">
      <c r="A87" s="652"/>
      <c r="B87" s="32" t="str">
        <f t="shared" si="100"/>
        <v>Motors</v>
      </c>
      <c r="C87" s="271">
        <v>8.5109000000000004E-2</v>
      </c>
      <c r="D87" s="271">
        <v>7.7715000000000006E-2</v>
      </c>
      <c r="E87" s="271">
        <v>8.6136000000000004E-2</v>
      </c>
      <c r="F87" s="271">
        <v>7.9796000000000006E-2</v>
      </c>
      <c r="G87" s="271">
        <v>8.5334999999999994E-2</v>
      </c>
      <c r="H87" s="271">
        <v>8.1994999999999998E-2</v>
      </c>
      <c r="I87" s="271">
        <v>8.4098999999999993E-2</v>
      </c>
      <c r="J87" s="271">
        <v>8.4198999999999996E-2</v>
      </c>
      <c r="K87" s="271">
        <v>8.2512000000000002E-2</v>
      </c>
      <c r="L87" s="271">
        <v>8.5277000000000006E-2</v>
      </c>
      <c r="M87" s="271">
        <v>8.2588999999999996E-2</v>
      </c>
      <c r="N87" s="271">
        <v>8.5237999999999994E-2</v>
      </c>
      <c r="O87" s="20">
        <f t="shared" si="101"/>
        <v>8.5109000000000004E-2</v>
      </c>
      <c r="P87" s="20">
        <f t="shared" si="52"/>
        <v>7.7715000000000006E-2</v>
      </c>
      <c r="Q87" s="20">
        <f t="shared" si="53"/>
        <v>8.6136000000000004E-2</v>
      </c>
      <c r="R87" s="20">
        <f t="shared" si="54"/>
        <v>7.9796000000000006E-2</v>
      </c>
      <c r="S87" s="20">
        <f t="shared" si="55"/>
        <v>8.5334999999999994E-2</v>
      </c>
      <c r="T87" s="20">
        <f t="shared" si="56"/>
        <v>8.1994999999999998E-2</v>
      </c>
      <c r="U87" s="20">
        <f t="shared" si="57"/>
        <v>8.4098999999999993E-2</v>
      </c>
      <c r="V87" s="20">
        <f t="shared" si="58"/>
        <v>8.4198999999999996E-2</v>
      </c>
      <c r="W87" s="20">
        <f t="shared" si="59"/>
        <v>8.2512000000000002E-2</v>
      </c>
      <c r="X87" s="20">
        <f t="shared" si="60"/>
        <v>8.5277000000000006E-2</v>
      </c>
      <c r="Y87" s="20">
        <f t="shared" si="61"/>
        <v>8.2588999999999996E-2</v>
      </c>
      <c r="Z87" s="20">
        <f t="shared" si="62"/>
        <v>8.5237999999999994E-2</v>
      </c>
      <c r="AA87" s="20">
        <f t="shared" si="63"/>
        <v>8.5109000000000004E-2</v>
      </c>
      <c r="AB87" s="20">
        <f t="shared" si="64"/>
        <v>7.7715000000000006E-2</v>
      </c>
      <c r="AC87" s="20">
        <f t="shared" si="65"/>
        <v>8.6136000000000004E-2</v>
      </c>
      <c r="AD87" s="20">
        <f t="shared" si="66"/>
        <v>7.9796000000000006E-2</v>
      </c>
      <c r="AE87" s="20">
        <f t="shared" si="67"/>
        <v>8.5334999999999994E-2</v>
      </c>
      <c r="AF87" s="20">
        <f t="shared" si="68"/>
        <v>8.1994999999999998E-2</v>
      </c>
      <c r="AG87" s="20">
        <f t="shared" si="69"/>
        <v>8.4098999999999993E-2</v>
      </c>
      <c r="AH87" s="20">
        <f t="shared" si="70"/>
        <v>8.4198999999999996E-2</v>
      </c>
      <c r="AI87" s="20">
        <f t="shared" si="71"/>
        <v>8.2512000000000002E-2</v>
      </c>
      <c r="AJ87" s="20">
        <f t="shared" si="72"/>
        <v>8.5277000000000006E-2</v>
      </c>
      <c r="AK87" s="20">
        <f t="shared" si="73"/>
        <v>8.2588999999999996E-2</v>
      </c>
      <c r="AL87" s="20">
        <f t="shared" si="74"/>
        <v>8.5237999999999994E-2</v>
      </c>
      <c r="AM87" s="20">
        <f t="shared" si="75"/>
        <v>8.5109000000000004E-2</v>
      </c>
      <c r="AN87" s="20">
        <f t="shared" si="76"/>
        <v>7.7715000000000006E-2</v>
      </c>
      <c r="AO87" s="20">
        <f t="shared" si="77"/>
        <v>8.6136000000000004E-2</v>
      </c>
      <c r="AP87" s="20">
        <f t="shared" si="78"/>
        <v>7.9796000000000006E-2</v>
      </c>
      <c r="AQ87" s="20">
        <f t="shared" si="79"/>
        <v>8.5334999999999994E-2</v>
      </c>
      <c r="AR87" s="20">
        <f t="shared" si="80"/>
        <v>8.1994999999999998E-2</v>
      </c>
      <c r="AS87" s="20">
        <f t="shared" si="81"/>
        <v>8.4098999999999993E-2</v>
      </c>
      <c r="AT87" s="20">
        <f t="shared" si="82"/>
        <v>8.4198999999999996E-2</v>
      </c>
      <c r="AU87" s="20">
        <f t="shared" si="83"/>
        <v>8.2512000000000002E-2</v>
      </c>
      <c r="AV87" s="20">
        <f t="shared" si="84"/>
        <v>8.5277000000000006E-2</v>
      </c>
      <c r="AW87" s="20">
        <f t="shared" si="85"/>
        <v>8.2588999999999996E-2</v>
      </c>
      <c r="AX87" s="20">
        <f t="shared" si="86"/>
        <v>8.5237999999999994E-2</v>
      </c>
      <c r="AY87" s="20">
        <f t="shared" si="87"/>
        <v>8.5109000000000004E-2</v>
      </c>
      <c r="AZ87" s="20">
        <f t="shared" si="88"/>
        <v>7.7715000000000006E-2</v>
      </c>
      <c r="BA87" s="20">
        <f t="shared" si="89"/>
        <v>8.6136000000000004E-2</v>
      </c>
      <c r="BB87" s="20">
        <f t="shared" si="90"/>
        <v>7.9796000000000006E-2</v>
      </c>
      <c r="BC87" s="20">
        <f t="shared" si="91"/>
        <v>8.5334999999999994E-2</v>
      </c>
      <c r="BD87" s="20">
        <f t="shared" si="92"/>
        <v>8.1994999999999998E-2</v>
      </c>
      <c r="BE87" s="20">
        <f t="shared" si="93"/>
        <v>8.4098999999999993E-2</v>
      </c>
      <c r="BF87" s="20">
        <f t="shared" si="94"/>
        <v>8.4198999999999996E-2</v>
      </c>
      <c r="BG87" s="20">
        <f t="shared" si="95"/>
        <v>8.2512000000000002E-2</v>
      </c>
      <c r="BH87" s="20">
        <f t="shared" si="96"/>
        <v>8.5277000000000006E-2</v>
      </c>
      <c r="BI87" s="20">
        <f t="shared" si="97"/>
        <v>8.2588999999999996E-2</v>
      </c>
      <c r="BJ87" s="20">
        <f t="shared" si="98"/>
        <v>8.5237999999999994E-2</v>
      </c>
      <c r="BK87" s="20">
        <f t="shared" si="99"/>
        <v>8.5109000000000004E-2</v>
      </c>
    </row>
    <row r="88" spans="1:63" ht="15.5" x14ac:dyDescent="0.35">
      <c r="A88" s="652"/>
      <c r="B88" s="32" t="str">
        <f t="shared" si="100"/>
        <v>Process</v>
      </c>
      <c r="C88" s="271">
        <v>8.5109000000000004E-2</v>
      </c>
      <c r="D88" s="271">
        <v>7.7715000000000006E-2</v>
      </c>
      <c r="E88" s="271">
        <v>8.6136000000000004E-2</v>
      </c>
      <c r="F88" s="271">
        <v>7.9796000000000006E-2</v>
      </c>
      <c r="G88" s="271">
        <v>8.5334999999999994E-2</v>
      </c>
      <c r="H88" s="271">
        <v>8.1994999999999998E-2</v>
      </c>
      <c r="I88" s="271">
        <v>8.4098999999999993E-2</v>
      </c>
      <c r="J88" s="271">
        <v>8.4198999999999996E-2</v>
      </c>
      <c r="K88" s="271">
        <v>8.2512000000000002E-2</v>
      </c>
      <c r="L88" s="271">
        <v>8.5277000000000006E-2</v>
      </c>
      <c r="M88" s="271">
        <v>8.2588999999999996E-2</v>
      </c>
      <c r="N88" s="271">
        <v>8.5237999999999994E-2</v>
      </c>
      <c r="O88" s="20">
        <f t="shared" si="101"/>
        <v>8.5109000000000004E-2</v>
      </c>
      <c r="P88" s="20">
        <f t="shared" si="52"/>
        <v>7.7715000000000006E-2</v>
      </c>
      <c r="Q88" s="20">
        <f t="shared" si="53"/>
        <v>8.6136000000000004E-2</v>
      </c>
      <c r="R88" s="20">
        <f t="shared" si="54"/>
        <v>7.9796000000000006E-2</v>
      </c>
      <c r="S88" s="20">
        <f t="shared" si="55"/>
        <v>8.5334999999999994E-2</v>
      </c>
      <c r="T88" s="20">
        <f t="shared" si="56"/>
        <v>8.1994999999999998E-2</v>
      </c>
      <c r="U88" s="20">
        <f t="shared" si="57"/>
        <v>8.4098999999999993E-2</v>
      </c>
      <c r="V88" s="20">
        <f t="shared" si="58"/>
        <v>8.4198999999999996E-2</v>
      </c>
      <c r="W88" s="20">
        <f t="shared" si="59"/>
        <v>8.2512000000000002E-2</v>
      </c>
      <c r="X88" s="20">
        <f t="shared" si="60"/>
        <v>8.5277000000000006E-2</v>
      </c>
      <c r="Y88" s="20">
        <f t="shared" si="61"/>
        <v>8.2588999999999996E-2</v>
      </c>
      <c r="Z88" s="20">
        <f t="shared" si="62"/>
        <v>8.5237999999999994E-2</v>
      </c>
      <c r="AA88" s="20">
        <f t="shared" si="63"/>
        <v>8.5109000000000004E-2</v>
      </c>
      <c r="AB88" s="20">
        <f t="shared" si="64"/>
        <v>7.7715000000000006E-2</v>
      </c>
      <c r="AC88" s="20">
        <f t="shared" si="65"/>
        <v>8.6136000000000004E-2</v>
      </c>
      <c r="AD88" s="20">
        <f t="shared" si="66"/>
        <v>7.9796000000000006E-2</v>
      </c>
      <c r="AE88" s="20">
        <f t="shared" si="67"/>
        <v>8.5334999999999994E-2</v>
      </c>
      <c r="AF88" s="20">
        <f t="shared" si="68"/>
        <v>8.1994999999999998E-2</v>
      </c>
      <c r="AG88" s="20">
        <f t="shared" si="69"/>
        <v>8.4098999999999993E-2</v>
      </c>
      <c r="AH88" s="20">
        <f t="shared" si="70"/>
        <v>8.4198999999999996E-2</v>
      </c>
      <c r="AI88" s="20">
        <f t="shared" si="71"/>
        <v>8.2512000000000002E-2</v>
      </c>
      <c r="AJ88" s="20">
        <f t="shared" si="72"/>
        <v>8.5277000000000006E-2</v>
      </c>
      <c r="AK88" s="20">
        <f t="shared" si="73"/>
        <v>8.2588999999999996E-2</v>
      </c>
      <c r="AL88" s="20">
        <f t="shared" si="74"/>
        <v>8.5237999999999994E-2</v>
      </c>
      <c r="AM88" s="20">
        <f t="shared" si="75"/>
        <v>8.5109000000000004E-2</v>
      </c>
      <c r="AN88" s="20">
        <f t="shared" si="76"/>
        <v>7.7715000000000006E-2</v>
      </c>
      <c r="AO88" s="20">
        <f t="shared" si="77"/>
        <v>8.6136000000000004E-2</v>
      </c>
      <c r="AP88" s="20">
        <f t="shared" si="78"/>
        <v>7.9796000000000006E-2</v>
      </c>
      <c r="AQ88" s="20">
        <f t="shared" si="79"/>
        <v>8.5334999999999994E-2</v>
      </c>
      <c r="AR88" s="20">
        <f t="shared" si="80"/>
        <v>8.1994999999999998E-2</v>
      </c>
      <c r="AS88" s="20">
        <f t="shared" si="81"/>
        <v>8.4098999999999993E-2</v>
      </c>
      <c r="AT88" s="20">
        <f t="shared" si="82"/>
        <v>8.4198999999999996E-2</v>
      </c>
      <c r="AU88" s="20">
        <f t="shared" si="83"/>
        <v>8.2512000000000002E-2</v>
      </c>
      <c r="AV88" s="20">
        <f t="shared" si="84"/>
        <v>8.5277000000000006E-2</v>
      </c>
      <c r="AW88" s="20">
        <f t="shared" si="85"/>
        <v>8.2588999999999996E-2</v>
      </c>
      <c r="AX88" s="20">
        <f t="shared" si="86"/>
        <v>8.5237999999999994E-2</v>
      </c>
      <c r="AY88" s="20">
        <f t="shared" si="87"/>
        <v>8.5109000000000004E-2</v>
      </c>
      <c r="AZ88" s="20">
        <f t="shared" si="88"/>
        <v>7.7715000000000006E-2</v>
      </c>
      <c r="BA88" s="20">
        <f t="shared" si="89"/>
        <v>8.6136000000000004E-2</v>
      </c>
      <c r="BB88" s="20">
        <f t="shared" si="90"/>
        <v>7.9796000000000006E-2</v>
      </c>
      <c r="BC88" s="20">
        <f t="shared" si="91"/>
        <v>8.5334999999999994E-2</v>
      </c>
      <c r="BD88" s="20">
        <f t="shared" si="92"/>
        <v>8.1994999999999998E-2</v>
      </c>
      <c r="BE88" s="20">
        <f t="shared" si="93"/>
        <v>8.4098999999999993E-2</v>
      </c>
      <c r="BF88" s="20">
        <f t="shared" si="94"/>
        <v>8.4198999999999996E-2</v>
      </c>
      <c r="BG88" s="20">
        <f t="shared" si="95"/>
        <v>8.2512000000000002E-2</v>
      </c>
      <c r="BH88" s="20">
        <f t="shared" si="96"/>
        <v>8.5277000000000006E-2</v>
      </c>
      <c r="BI88" s="20">
        <f t="shared" si="97"/>
        <v>8.2588999999999996E-2</v>
      </c>
      <c r="BJ88" s="20">
        <f t="shared" si="98"/>
        <v>8.5237999999999994E-2</v>
      </c>
      <c r="BK88" s="20">
        <f t="shared" si="99"/>
        <v>8.5109000000000004E-2</v>
      </c>
    </row>
    <row r="89" spans="1:63" ht="15.5" x14ac:dyDescent="0.35">
      <c r="A89" s="652"/>
      <c r="B89" s="32" t="str">
        <f t="shared" si="100"/>
        <v>Refrigeration</v>
      </c>
      <c r="C89" s="271">
        <v>8.3486000000000005E-2</v>
      </c>
      <c r="D89" s="271">
        <v>7.6158000000000003E-2</v>
      </c>
      <c r="E89" s="271">
        <v>8.3346000000000003E-2</v>
      </c>
      <c r="F89" s="271">
        <v>8.0782999999999994E-2</v>
      </c>
      <c r="G89" s="271">
        <v>8.5133E-2</v>
      </c>
      <c r="H89" s="271">
        <v>8.4294999999999995E-2</v>
      </c>
      <c r="I89" s="271">
        <v>8.7456999999999993E-2</v>
      </c>
      <c r="J89" s="271">
        <v>8.7230000000000002E-2</v>
      </c>
      <c r="K89" s="271">
        <v>8.3319000000000004E-2</v>
      </c>
      <c r="L89" s="271">
        <v>8.4562999999999999E-2</v>
      </c>
      <c r="M89" s="271">
        <v>8.1112000000000004E-2</v>
      </c>
      <c r="N89" s="271">
        <v>8.3118999999999998E-2</v>
      </c>
      <c r="O89" s="20">
        <f t="shared" si="101"/>
        <v>8.3486000000000005E-2</v>
      </c>
      <c r="P89" s="20">
        <f t="shared" si="52"/>
        <v>7.6158000000000003E-2</v>
      </c>
      <c r="Q89" s="20">
        <f t="shared" si="53"/>
        <v>8.3346000000000003E-2</v>
      </c>
      <c r="R89" s="20">
        <f t="shared" si="54"/>
        <v>8.0782999999999994E-2</v>
      </c>
      <c r="S89" s="20">
        <f t="shared" si="55"/>
        <v>8.5133E-2</v>
      </c>
      <c r="T89" s="20">
        <f t="shared" si="56"/>
        <v>8.4294999999999995E-2</v>
      </c>
      <c r="U89" s="20">
        <f t="shared" si="57"/>
        <v>8.7456999999999993E-2</v>
      </c>
      <c r="V89" s="20">
        <f t="shared" si="58"/>
        <v>8.7230000000000002E-2</v>
      </c>
      <c r="W89" s="20">
        <f t="shared" si="59"/>
        <v>8.3319000000000004E-2</v>
      </c>
      <c r="X89" s="20">
        <f t="shared" si="60"/>
        <v>8.4562999999999999E-2</v>
      </c>
      <c r="Y89" s="20">
        <f t="shared" si="61"/>
        <v>8.1112000000000004E-2</v>
      </c>
      <c r="Z89" s="20">
        <f t="shared" si="62"/>
        <v>8.3118999999999998E-2</v>
      </c>
      <c r="AA89" s="20">
        <f t="shared" si="63"/>
        <v>8.3486000000000005E-2</v>
      </c>
      <c r="AB89" s="20">
        <f t="shared" si="64"/>
        <v>7.6158000000000003E-2</v>
      </c>
      <c r="AC89" s="20">
        <f t="shared" si="65"/>
        <v>8.3346000000000003E-2</v>
      </c>
      <c r="AD89" s="20">
        <f t="shared" si="66"/>
        <v>8.0782999999999994E-2</v>
      </c>
      <c r="AE89" s="20">
        <f t="shared" si="67"/>
        <v>8.5133E-2</v>
      </c>
      <c r="AF89" s="20">
        <f t="shared" si="68"/>
        <v>8.4294999999999995E-2</v>
      </c>
      <c r="AG89" s="20">
        <f t="shared" si="69"/>
        <v>8.7456999999999993E-2</v>
      </c>
      <c r="AH89" s="20">
        <f t="shared" si="70"/>
        <v>8.7230000000000002E-2</v>
      </c>
      <c r="AI89" s="20">
        <f t="shared" si="71"/>
        <v>8.3319000000000004E-2</v>
      </c>
      <c r="AJ89" s="20">
        <f t="shared" si="72"/>
        <v>8.4562999999999999E-2</v>
      </c>
      <c r="AK89" s="20">
        <f t="shared" si="73"/>
        <v>8.1112000000000004E-2</v>
      </c>
      <c r="AL89" s="20">
        <f t="shared" si="74"/>
        <v>8.3118999999999998E-2</v>
      </c>
      <c r="AM89" s="20">
        <f t="shared" si="75"/>
        <v>8.3486000000000005E-2</v>
      </c>
      <c r="AN89" s="20">
        <f t="shared" si="76"/>
        <v>7.6158000000000003E-2</v>
      </c>
      <c r="AO89" s="20">
        <f t="shared" si="77"/>
        <v>8.3346000000000003E-2</v>
      </c>
      <c r="AP89" s="20">
        <f t="shared" si="78"/>
        <v>8.0782999999999994E-2</v>
      </c>
      <c r="AQ89" s="20">
        <f t="shared" si="79"/>
        <v>8.5133E-2</v>
      </c>
      <c r="AR89" s="20">
        <f t="shared" si="80"/>
        <v>8.4294999999999995E-2</v>
      </c>
      <c r="AS89" s="20">
        <f t="shared" si="81"/>
        <v>8.7456999999999993E-2</v>
      </c>
      <c r="AT89" s="20">
        <f t="shared" si="82"/>
        <v>8.7230000000000002E-2</v>
      </c>
      <c r="AU89" s="20">
        <f t="shared" si="83"/>
        <v>8.3319000000000004E-2</v>
      </c>
      <c r="AV89" s="20">
        <f t="shared" si="84"/>
        <v>8.4562999999999999E-2</v>
      </c>
      <c r="AW89" s="20">
        <f t="shared" si="85"/>
        <v>8.1112000000000004E-2</v>
      </c>
      <c r="AX89" s="20">
        <f t="shared" si="86"/>
        <v>8.3118999999999998E-2</v>
      </c>
      <c r="AY89" s="20">
        <f t="shared" si="87"/>
        <v>8.3486000000000005E-2</v>
      </c>
      <c r="AZ89" s="20">
        <f t="shared" si="88"/>
        <v>7.6158000000000003E-2</v>
      </c>
      <c r="BA89" s="20">
        <f t="shared" si="89"/>
        <v>8.3346000000000003E-2</v>
      </c>
      <c r="BB89" s="20">
        <f t="shared" si="90"/>
        <v>8.0782999999999994E-2</v>
      </c>
      <c r="BC89" s="20">
        <f t="shared" si="91"/>
        <v>8.5133E-2</v>
      </c>
      <c r="BD89" s="20">
        <f t="shared" si="92"/>
        <v>8.4294999999999995E-2</v>
      </c>
      <c r="BE89" s="20">
        <f t="shared" si="93"/>
        <v>8.7456999999999993E-2</v>
      </c>
      <c r="BF89" s="20">
        <f t="shared" si="94"/>
        <v>8.7230000000000002E-2</v>
      </c>
      <c r="BG89" s="20">
        <f t="shared" si="95"/>
        <v>8.3319000000000004E-2</v>
      </c>
      <c r="BH89" s="20">
        <f t="shared" si="96"/>
        <v>8.4562999999999999E-2</v>
      </c>
      <c r="BI89" s="20">
        <f t="shared" si="97"/>
        <v>8.1112000000000004E-2</v>
      </c>
      <c r="BJ89" s="20">
        <f t="shared" si="98"/>
        <v>8.3118999999999998E-2</v>
      </c>
      <c r="BK89" s="20">
        <f t="shared" si="99"/>
        <v>8.3486000000000005E-2</v>
      </c>
    </row>
    <row r="90" spans="1:63" ht="16" thickBot="1" x14ac:dyDescent="0.4">
      <c r="A90" s="653"/>
      <c r="B90" s="49" t="str">
        <f t="shared" si="100"/>
        <v>Water Heating</v>
      </c>
      <c r="C90" s="272">
        <v>0.108255</v>
      </c>
      <c r="D90" s="272">
        <v>9.1078000000000006E-2</v>
      </c>
      <c r="E90" s="272">
        <v>8.5239999999999996E-2</v>
      </c>
      <c r="F90" s="272">
        <v>7.2980000000000003E-2</v>
      </c>
      <c r="G90" s="272">
        <v>7.9849000000000003E-2</v>
      </c>
      <c r="H90" s="272">
        <v>7.2720999999999994E-2</v>
      </c>
      <c r="I90" s="272">
        <v>7.4929999999999997E-2</v>
      </c>
      <c r="J90" s="272">
        <v>7.5861999999999999E-2</v>
      </c>
      <c r="K90" s="272">
        <v>7.5733999999999996E-2</v>
      </c>
      <c r="L90" s="272">
        <v>8.2808000000000007E-2</v>
      </c>
      <c r="M90" s="272">
        <v>8.6345000000000005E-2</v>
      </c>
      <c r="N90" s="272">
        <v>9.4200000000000006E-2</v>
      </c>
      <c r="O90" s="21">
        <f t="shared" si="101"/>
        <v>0.108255</v>
      </c>
      <c r="P90" s="21">
        <f t="shared" si="52"/>
        <v>9.1078000000000006E-2</v>
      </c>
      <c r="Q90" s="21">
        <f t="shared" si="53"/>
        <v>8.5239999999999996E-2</v>
      </c>
      <c r="R90" s="21">
        <f t="shared" si="54"/>
        <v>7.2980000000000003E-2</v>
      </c>
      <c r="S90" s="21">
        <f t="shared" si="55"/>
        <v>7.9849000000000003E-2</v>
      </c>
      <c r="T90" s="21">
        <f t="shared" si="56"/>
        <v>7.2720999999999994E-2</v>
      </c>
      <c r="U90" s="21">
        <f t="shared" si="57"/>
        <v>7.4929999999999997E-2</v>
      </c>
      <c r="V90" s="21">
        <f t="shared" si="58"/>
        <v>7.5861999999999999E-2</v>
      </c>
      <c r="W90" s="21">
        <f t="shared" si="59"/>
        <v>7.5733999999999996E-2</v>
      </c>
      <c r="X90" s="21">
        <f t="shared" si="60"/>
        <v>8.2808000000000007E-2</v>
      </c>
      <c r="Y90" s="21">
        <f t="shared" si="61"/>
        <v>8.6345000000000005E-2</v>
      </c>
      <c r="Z90" s="21">
        <f t="shared" si="62"/>
        <v>9.4200000000000006E-2</v>
      </c>
      <c r="AA90" s="21">
        <f t="shared" si="63"/>
        <v>0.108255</v>
      </c>
      <c r="AB90" s="21">
        <f t="shared" si="64"/>
        <v>9.1078000000000006E-2</v>
      </c>
      <c r="AC90" s="21">
        <f t="shared" si="65"/>
        <v>8.5239999999999996E-2</v>
      </c>
      <c r="AD90" s="21">
        <f t="shared" si="66"/>
        <v>7.2980000000000003E-2</v>
      </c>
      <c r="AE90" s="21">
        <f t="shared" si="67"/>
        <v>7.9849000000000003E-2</v>
      </c>
      <c r="AF90" s="21">
        <f t="shared" si="68"/>
        <v>7.2720999999999994E-2</v>
      </c>
      <c r="AG90" s="21">
        <f t="shared" si="69"/>
        <v>7.4929999999999997E-2</v>
      </c>
      <c r="AH90" s="21">
        <f t="shared" si="70"/>
        <v>7.5861999999999999E-2</v>
      </c>
      <c r="AI90" s="21">
        <f t="shared" si="71"/>
        <v>7.5733999999999996E-2</v>
      </c>
      <c r="AJ90" s="21">
        <f t="shared" si="72"/>
        <v>8.2808000000000007E-2</v>
      </c>
      <c r="AK90" s="21">
        <f t="shared" si="73"/>
        <v>8.6345000000000005E-2</v>
      </c>
      <c r="AL90" s="21">
        <f t="shared" si="74"/>
        <v>9.4200000000000006E-2</v>
      </c>
      <c r="AM90" s="21">
        <f t="shared" si="75"/>
        <v>0.108255</v>
      </c>
      <c r="AN90" s="21">
        <f t="shared" si="76"/>
        <v>9.1078000000000006E-2</v>
      </c>
      <c r="AO90" s="21">
        <f t="shared" si="77"/>
        <v>8.5239999999999996E-2</v>
      </c>
      <c r="AP90" s="21">
        <f t="shared" si="78"/>
        <v>7.2980000000000003E-2</v>
      </c>
      <c r="AQ90" s="21">
        <f t="shared" si="79"/>
        <v>7.9849000000000003E-2</v>
      </c>
      <c r="AR90" s="21">
        <f t="shared" si="80"/>
        <v>7.2720999999999994E-2</v>
      </c>
      <c r="AS90" s="21">
        <f t="shared" si="81"/>
        <v>7.4929999999999997E-2</v>
      </c>
      <c r="AT90" s="21">
        <f t="shared" si="82"/>
        <v>7.5861999999999999E-2</v>
      </c>
      <c r="AU90" s="21">
        <f t="shared" si="83"/>
        <v>7.5733999999999996E-2</v>
      </c>
      <c r="AV90" s="21">
        <f t="shared" si="84"/>
        <v>8.2808000000000007E-2</v>
      </c>
      <c r="AW90" s="21">
        <f t="shared" si="85"/>
        <v>8.6345000000000005E-2</v>
      </c>
      <c r="AX90" s="21">
        <f t="shared" si="86"/>
        <v>9.4200000000000006E-2</v>
      </c>
      <c r="AY90" s="21">
        <f t="shared" si="87"/>
        <v>0.108255</v>
      </c>
      <c r="AZ90" s="21">
        <f t="shared" si="88"/>
        <v>9.1078000000000006E-2</v>
      </c>
      <c r="BA90" s="21">
        <f t="shared" si="89"/>
        <v>8.5239999999999996E-2</v>
      </c>
      <c r="BB90" s="21">
        <f t="shared" si="90"/>
        <v>7.2980000000000003E-2</v>
      </c>
      <c r="BC90" s="21">
        <f t="shared" si="91"/>
        <v>7.9849000000000003E-2</v>
      </c>
      <c r="BD90" s="21">
        <f t="shared" si="92"/>
        <v>7.2720999999999994E-2</v>
      </c>
      <c r="BE90" s="21">
        <f t="shared" si="93"/>
        <v>7.4929999999999997E-2</v>
      </c>
      <c r="BF90" s="21">
        <f t="shared" si="94"/>
        <v>7.5861999999999999E-2</v>
      </c>
      <c r="BG90" s="21">
        <f t="shared" si="95"/>
        <v>7.5733999999999996E-2</v>
      </c>
      <c r="BH90" s="21">
        <f t="shared" si="96"/>
        <v>8.2808000000000007E-2</v>
      </c>
      <c r="BI90" s="21">
        <f t="shared" si="97"/>
        <v>8.6345000000000005E-2</v>
      </c>
      <c r="BJ90" s="21">
        <f t="shared" si="98"/>
        <v>9.4200000000000006E-2</v>
      </c>
      <c r="BK90" s="21">
        <f t="shared" si="99"/>
        <v>0.108255</v>
      </c>
    </row>
    <row r="91" spans="1:63" ht="15" thickBot="1" x14ac:dyDescent="0.4"/>
    <row r="92" spans="1:63" x14ac:dyDescent="0.35">
      <c r="A92" s="19"/>
      <c r="B92" s="634" t="s">
        <v>28</v>
      </c>
      <c r="C92" s="40">
        <f>C77</f>
        <v>43466</v>
      </c>
      <c r="D92" s="46">
        <f t="shared" ref="D92:BK92" si="102">D77</f>
        <v>43497</v>
      </c>
      <c r="E92" s="46">
        <f t="shared" si="102"/>
        <v>43525</v>
      </c>
      <c r="F92" s="46">
        <f t="shared" si="102"/>
        <v>43556</v>
      </c>
      <c r="G92" s="46">
        <f t="shared" si="102"/>
        <v>43586</v>
      </c>
      <c r="H92" s="46">
        <f t="shared" si="102"/>
        <v>43617</v>
      </c>
      <c r="I92" s="46">
        <f t="shared" si="102"/>
        <v>43647</v>
      </c>
      <c r="J92" s="46">
        <f t="shared" si="102"/>
        <v>43678</v>
      </c>
      <c r="K92" s="46">
        <f t="shared" si="102"/>
        <v>43709</v>
      </c>
      <c r="L92" s="46">
        <f t="shared" si="102"/>
        <v>43739</v>
      </c>
      <c r="M92" s="46">
        <f t="shared" si="102"/>
        <v>43770</v>
      </c>
      <c r="N92" s="46">
        <f t="shared" si="102"/>
        <v>43800</v>
      </c>
      <c r="O92" s="46">
        <f t="shared" si="102"/>
        <v>43831</v>
      </c>
      <c r="P92" s="46">
        <f t="shared" si="102"/>
        <v>43862</v>
      </c>
      <c r="Q92" s="46">
        <f t="shared" si="102"/>
        <v>43891</v>
      </c>
      <c r="R92" s="46">
        <f t="shared" si="102"/>
        <v>43922</v>
      </c>
      <c r="S92" s="46">
        <f t="shared" si="102"/>
        <v>43952</v>
      </c>
      <c r="T92" s="46">
        <f t="shared" si="102"/>
        <v>43983</v>
      </c>
      <c r="U92" s="46">
        <f t="shared" si="102"/>
        <v>44013</v>
      </c>
      <c r="V92" s="46">
        <f t="shared" si="102"/>
        <v>44044</v>
      </c>
      <c r="W92" s="46">
        <f t="shared" si="102"/>
        <v>44075</v>
      </c>
      <c r="X92" s="46">
        <f t="shared" si="102"/>
        <v>44105</v>
      </c>
      <c r="Y92" s="46">
        <f t="shared" si="102"/>
        <v>44136</v>
      </c>
      <c r="Z92" s="46">
        <f t="shared" si="102"/>
        <v>44166</v>
      </c>
      <c r="AA92" s="46">
        <f t="shared" si="102"/>
        <v>44197</v>
      </c>
      <c r="AB92" s="46">
        <f t="shared" si="102"/>
        <v>44228</v>
      </c>
      <c r="AC92" s="46">
        <f t="shared" si="102"/>
        <v>44256</v>
      </c>
      <c r="AD92" s="46">
        <f t="shared" si="102"/>
        <v>44287</v>
      </c>
      <c r="AE92" s="46">
        <f t="shared" si="102"/>
        <v>44317</v>
      </c>
      <c r="AF92" s="46">
        <f t="shared" si="102"/>
        <v>44348</v>
      </c>
      <c r="AG92" s="46">
        <f t="shared" si="102"/>
        <v>44378</v>
      </c>
      <c r="AH92" s="46">
        <f t="shared" si="102"/>
        <v>44409</v>
      </c>
      <c r="AI92" s="46">
        <f t="shared" si="102"/>
        <v>44440</v>
      </c>
      <c r="AJ92" s="46">
        <f t="shared" si="102"/>
        <v>44470</v>
      </c>
      <c r="AK92" s="46">
        <f t="shared" si="102"/>
        <v>44501</v>
      </c>
      <c r="AL92" s="46">
        <f t="shared" si="102"/>
        <v>44531</v>
      </c>
      <c r="AM92" s="46">
        <f t="shared" si="102"/>
        <v>44562</v>
      </c>
      <c r="AN92" s="46">
        <f t="shared" si="102"/>
        <v>44593</v>
      </c>
      <c r="AO92" s="46">
        <f t="shared" si="102"/>
        <v>44621</v>
      </c>
      <c r="AP92" s="46">
        <f t="shared" si="102"/>
        <v>44652</v>
      </c>
      <c r="AQ92" s="46">
        <f t="shared" si="102"/>
        <v>44682</v>
      </c>
      <c r="AR92" s="46">
        <f t="shared" si="102"/>
        <v>44713</v>
      </c>
      <c r="AS92" s="46">
        <f t="shared" si="102"/>
        <v>44743</v>
      </c>
      <c r="AT92" s="46">
        <f t="shared" si="102"/>
        <v>44774</v>
      </c>
      <c r="AU92" s="46">
        <f t="shared" si="102"/>
        <v>44805</v>
      </c>
      <c r="AV92" s="46">
        <f t="shared" si="102"/>
        <v>44835</v>
      </c>
      <c r="AW92" s="46">
        <f t="shared" si="102"/>
        <v>44866</v>
      </c>
      <c r="AX92" s="46">
        <f t="shared" si="102"/>
        <v>44896</v>
      </c>
      <c r="AY92" s="46">
        <f t="shared" si="102"/>
        <v>44927</v>
      </c>
      <c r="AZ92" s="46">
        <f t="shared" si="102"/>
        <v>44958</v>
      </c>
      <c r="BA92" s="46">
        <f t="shared" si="102"/>
        <v>44986</v>
      </c>
      <c r="BB92" s="46">
        <f t="shared" si="102"/>
        <v>45017</v>
      </c>
      <c r="BC92" s="46">
        <f t="shared" si="102"/>
        <v>45047</v>
      </c>
      <c r="BD92" s="46">
        <f t="shared" si="102"/>
        <v>45078</v>
      </c>
      <c r="BE92" s="46">
        <f t="shared" si="102"/>
        <v>45108</v>
      </c>
      <c r="BF92" s="46">
        <f t="shared" si="102"/>
        <v>45139</v>
      </c>
      <c r="BG92" s="46">
        <f t="shared" si="102"/>
        <v>45170</v>
      </c>
      <c r="BH92" s="46">
        <f t="shared" si="102"/>
        <v>45200</v>
      </c>
      <c r="BI92" s="46">
        <f t="shared" si="102"/>
        <v>45231</v>
      </c>
      <c r="BJ92" s="46">
        <f t="shared" si="102"/>
        <v>45261</v>
      </c>
      <c r="BK92" s="46">
        <f t="shared" si="102"/>
        <v>45292</v>
      </c>
    </row>
    <row r="93" spans="1:63" ht="15" thickBot="1" x14ac:dyDescent="0.4">
      <c r="A93" s="19"/>
      <c r="B93" s="635"/>
      <c r="C93" s="42">
        <v>4.8845E-2</v>
      </c>
      <c r="D93" s="43">
        <v>5.0525E-2</v>
      </c>
      <c r="E93" s="43">
        <v>5.3254999999999997E-2</v>
      </c>
      <c r="F93" s="43">
        <v>5.6875000000000002E-2</v>
      </c>
      <c r="G93" s="43">
        <v>5.8104000000000003E-2</v>
      </c>
      <c r="H93" s="43">
        <v>8.9680999999999997E-2</v>
      </c>
      <c r="I93" s="43">
        <v>8.9680999999999997E-2</v>
      </c>
      <c r="J93" s="43">
        <v>8.9680999999999997E-2</v>
      </c>
      <c r="K93" s="43">
        <v>8.9680999999999997E-2</v>
      </c>
      <c r="L93" s="43">
        <v>5.4614000000000003E-2</v>
      </c>
      <c r="M93" s="43">
        <v>5.6771000000000002E-2</v>
      </c>
      <c r="N93" s="43">
        <v>5.4182000000000001E-2</v>
      </c>
      <c r="O93" s="42">
        <v>4.8845E-2</v>
      </c>
      <c r="P93" s="43">
        <v>5.0525E-2</v>
      </c>
      <c r="Q93" s="43">
        <v>5.3254999999999997E-2</v>
      </c>
      <c r="R93" s="257">
        <v>5.8521999999999998E-2</v>
      </c>
      <c r="S93" s="257">
        <v>6.1238000000000001E-2</v>
      </c>
      <c r="T93" s="257">
        <v>9.0992000000000003E-2</v>
      </c>
      <c r="U93" s="257">
        <v>9.0992000000000003E-2</v>
      </c>
      <c r="V93" s="257">
        <v>9.0992000000000003E-2</v>
      </c>
      <c r="W93" s="257">
        <v>9.0992000000000003E-2</v>
      </c>
      <c r="X93" s="257">
        <v>5.9082999999999997E-2</v>
      </c>
      <c r="Y93" s="257">
        <v>6.0645999999999999E-2</v>
      </c>
      <c r="Z93" s="257">
        <v>5.6723000000000003E-2</v>
      </c>
      <c r="AA93" s="257">
        <v>5.3661E-2</v>
      </c>
      <c r="AB93" s="257">
        <v>5.5252000000000002E-2</v>
      </c>
      <c r="AC93" s="257">
        <v>5.7793999999999998E-2</v>
      </c>
      <c r="AD93" s="257">
        <v>5.8521999999999998E-2</v>
      </c>
      <c r="AE93" s="257">
        <v>6.1238000000000001E-2</v>
      </c>
      <c r="AF93" s="257">
        <v>9.0992000000000003E-2</v>
      </c>
      <c r="AG93" s="257">
        <v>9.0992000000000003E-2</v>
      </c>
      <c r="AH93" s="257">
        <v>9.0992000000000003E-2</v>
      </c>
      <c r="AI93" s="257">
        <v>9.0992000000000003E-2</v>
      </c>
      <c r="AJ93" s="257">
        <v>5.9082999999999997E-2</v>
      </c>
      <c r="AK93" s="257">
        <v>6.0645999999999999E-2</v>
      </c>
      <c r="AL93" s="257">
        <v>5.6723000000000003E-2</v>
      </c>
      <c r="AM93" s="257">
        <v>5.3661E-2</v>
      </c>
      <c r="AN93" s="257">
        <v>5.5252000000000002E-2</v>
      </c>
      <c r="AO93" s="565">
        <v>5.7793999999999998E-2</v>
      </c>
      <c r="AP93" s="565">
        <v>5.8521999999999998E-2</v>
      </c>
      <c r="AQ93" s="565">
        <v>6.1238000000000001E-2</v>
      </c>
      <c r="AR93" s="565">
        <v>9.0992000000000003E-2</v>
      </c>
      <c r="AS93" s="565">
        <v>9.0992000000000003E-2</v>
      </c>
      <c r="AT93" s="565">
        <v>9.0992000000000003E-2</v>
      </c>
      <c r="AU93" s="565">
        <v>9.0992000000000003E-2</v>
      </c>
      <c r="AV93" s="565">
        <v>5.9082999999999997E-2</v>
      </c>
      <c r="AW93" s="565">
        <v>6.0645999999999999E-2</v>
      </c>
      <c r="AX93" s="565">
        <v>5.6723000000000003E-2</v>
      </c>
      <c r="AY93" s="565">
        <v>5.3661E-2</v>
      </c>
      <c r="AZ93" s="565">
        <v>5.5252000000000002E-2</v>
      </c>
      <c r="BA93" s="565">
        <v>5.7793999999999998E-2</v>
      </c>
      <c r="BB93" s="565">
        <v>5.8521999999999998E-2</v>
      </c>
      <c r="BC93" s="565">
        <v>6.1238000000000001E-2</v>
      </c>
      <c r="BD93" s="565">
        <v>9.0992000000000003E-2</v>
      </c>
      <c r="BE93" s="565">
        <v>9.0992000000000003E-2</v>
      </c>
      <c r="BF93" s="565">
        <v>9.0992000000000003E-2</v>
      </c>
      <c r="BG93" s="565">
        <v>9.0992000000000003E-2</v>
      </c>
      <c r="BH93" s="565">
        <v>5.9082999999999997E-2</v>
      </c>
      <c r="BI93" s="565">
        <v>6.0645999999999999E-2</v>
      </c>
      <c r="BJ93" s="565">
        <v>5.6723000000000003E-2</v>
      </c>
      <c r="BK93" s="565">
        <v>5.3661E-2</v>
      </c>
    </row>
    <row r="94" spans="1:63" x14ac:dyDescent="0.35">
      <c r="AO94" s="564" t="s">
        <v>267</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JNG-D7.C</oddFooter>
  </headerFooter>
  <ignoredErrors>
    <ignoredError sqref="C19 C55:BK55 O19:BK1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93D7AD-A890-498A-825F-627BFF7F39F5}">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546E24EB-B8C9-4523-9A43-C96FCEA81B21}">
  <ds:schemaRefs>
    <ds:schemaRef ds:uri="http://schemas.microsoft.com/sharepoint/v3/contenttype/forms"/>
  </ds:schemaRefs>
</ds:datastoreItem>
</file>

<file path=customXml/itemProps3.xml><?xml version="1.0" encoding="utf-8"?>
<ds:datastoreItem xmlns:ds="http://schemas.openxmlformats.org/officeDocument/2006/customXml" ds:itemID="{3164490F-EB20-4A40-B3E5-514858C920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Notes</vt:lpstr>
      <vt:lpstr>Revised Summary</vt:lpstr>
      <vt:lpstr>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2022-11-11T03:01:59Z</dcterms:created>
  <dcterms:modified xsi:type="dcterms:W3CDTF">2023-12-01T20:54:14Z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